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8"/>
  </bookViews>
  <sheets>
    <sheet name="anno 2016" sheetId="1" r:id="rId1"/>
    <sheet name="anno 2017" sheetId="2" r:id="rId2"/>
    <sheet name="anno 2018" sheetId="3" r:id="rId3"/>
    <sheet name="aggiornamento 2020" sheetId="4" r:id="rId4"/>
    <sheet name="Spesa_totale_per_sogg_sett (2)" sheetId="5" r:id="rId5"/>
    <sheet name="Spesa_totale_per_settori " sheetId="6" r:id="rId6"/>
    <sheet name="Spesa_totale_per_livelli" sheetId="7" r:id="rId7"/>
    <sheet name=" aree di governo 2016.2017.2018" sheetId="8" r:id="rId8"/>
    <sheet name="Totale amministrazioni" sheetId="9" r:id="rId9"/>
  </sheets>
  <definedNames/>
  <calcPr fullCalcOnLoad="1"/>
</workbook>
</file>

<file path=xl/sharedStrings.xml><?xml version="1.0" encoding="utf-8"?>
<sst xmlns="http://schemas.openxmlformats.org/spreadsheetml/2006/main" count="6899" uniqueCount="153">
  <si>
    <t>Amministrazioni regionali - 2016</t>
  </si>
  <si>
    <t>Centro-Nord</t>
  </si>
  <si>
    <t>Piemonte</t>
  </si>
  <si>
    <t>Media</t>
  </si>
  <si>
    <t>91 - Centro-Nord</t>
  </si>
  <si>
    <t>01 - Piemonte</t>
  </si>
  <si>
    <t>00001 - Amministrazione Generale</t>
  </si>
  <si>
    <t>Amministrazioni Regionali</t>
  </si>
  <si>
    <t>S -  70Z2 - TOTALE SPESE</t>
  </si>
  <si>
    <t>2016</t>
  </si>
  <si>
    <t>Efficienza organizzativa</t>
  </si>
  <si>
    <t>00003 - Sicurezza pubblica</t>
  </si>
  <si>
    <t>Presenza istituzionale</t>
  </si>
  <si>
    <t>00030 - Oneri non ripartibili</t>
  </si>
  <si>
    <t>Ambiente e territorio</t>
  </si>
  <si>
    <t>Logistica e trasporti</t>
  </si>
  <si>
    <t>00012 - Servizio Idrico Integrato</t>
  </si>
  <si>
    <t>Benessere sanitario</t>
  </si>
  <si>
    <t>00014 - Ambiente</t>
  </si>
  <si>
    <t>Benessere sociale</t>
  </si>
  <si>
    <t>00015 - Smaltimento dei Rifiuti</t>
  </si>
  <si>
    <t>Politiche per la crescita</t>
  </si>
  <si>
    <t>00022 - Agricoltura</t>
  </si>
  <si>
    <t>Istruzione cultura e sport</t>
  </si>
  <si>
    <t>00027 - Energia</t>
  </si>
  <si>
    <t xml:space="preserve">Amministrazioni centrali </t>
  </si>
  <si>
    <t>media regionale</t>
  </si>
  <si>
    <t>00019 - Altri trasporti</t>
  </si>
  <si>
    <t>00020 - Viabilita'</t>
  </si>
  <si>
    <t>00021 - Telecomunicazioni</t>
  </si>
  <si>
    <t>00010 - Sanita'</t>
  </si>
  <si>
    <t>00009 - Edilizia abitativa e urbanistica</t>
  </si>
  <si>
    <t>00011 - Interventi in campo sociale (assist. e benef.)</t>
  </si>
  <si>
    <t>Amministrazioni locali</t>
  </si>
  <si>
    <t>00006 - Formazione</t>
  </si>
  <si>
    <t>00007 - Ricerca e Sviluppo (R. &amp; S.)</t>
  </si>
  <si>
    <t>00026 - Industria e Artigianato</t>
  </si>
  <si>
    <t>00005 - Istruzione</t>
  </si>
  <si>
    <t>00008 - Cultura e servizi ricreativi</t>
  </si>
  <si>
    <t>00024 - Turismo</t>
  </si>
  <si>
    <t>IPN</t>
  </si>
  <si>
    <t>IPL</t>
  </si>
  <si>
    <t xml:space="preserve">Amministrazioni regionali </t>
  </si>
  <si>
    <t>Amministrazioni Centrali</t>
  </si>
  <si>
    <t>2018</t>
  </si>
  <si>
    <t>2017</t>
  </si>
  <si>
    <t>00018 - Previdenza e Integrazioni Salariali</t>
  </si>
  <si>
    <t>00029 - Altre in campo economico</t>
  </si>
  <si>
    <t>00002 - Difesa</t>
  </si>
  <si>
    <t>00004 - Giustizia</t>
  </si>
  <si>
    <t>Amministrazioni Locali</t>
  </si>
  <si>
    <t>00017 - Lavoro</t>
  </si>
  <si>
    <t>00016 - Altri interventi igenico sanitari</t>
  </si>
  <si>
    <t>00023 - Pesca marittima e Acquicoltura</t>
  </si>
  <si>
    <t>00025 - Commercio</t>
  </si>
  <si>
    <t>Imprese pubbliche locali</t>
  </si>
  <si>
    <t>00028 - Altre opere pubbliche</t>
  </si>
  <si>
    <t>Imprese pubbliche nazionali</t>
  </si>
  <si>
    <t>2014</t>
  </si>
  <si>
    <t>2015</t>
  </si>
  <si>
    <t>Media regionale</t>
  </si>
  <si>
    <t xml:space="preserve"> Trasferimenti in conto capitale</t>
  </si>
  <si>
    <t xml:space="preserve"> Trasferimenti in conto corrente</t>
  </si>
  <si>
    <t>Investimenti</t>
  </si>
  <si>
    <t>Spese del personale</t>
  </si>
  <si>
    <t>Acquisto di Beni e Servizi</t>
  </si>
  <si>
    <t xml:space="preserve">Piemonte </t>
  </si>
  <si>
    <t>totale efficienza organizzativa</t>
  </si>
  <si>
    <t>totale presenza istituzionale</t>
  </si>
  <si>
    <t>totale ambiente e territorio</t>
  </si>
  <si>
    <t>totale logistica e trasporti</t>
  </si>
  <si>
    <t>totale benessere sanitario</t>
  </si>
  <si>
    <t>totale benessere sociale</t>
  </si>
  <si>
    <t>totale politiche per la crescita</t>
  </si>
  <si>
    <t xml:space="preserve">totale istruzione cultura e sport </t>
  </si>
  <si>
    <t>totale efficienza organizzatiova</t>
  </si>
  <si>
    <t xml:space="preserve">totale presenza istituzionale </t>
  </si>
  <si>
    <t>totatle benessere sanitario</t>
  </si>
  <si>
    <t>totale istruzione, cultura e sport</t>
  </si>
  <si>
    <t>Tabelle riassuntive</t>
  </si>
  <si>
    <t xml:space="preserve">Istruzione cultura e sport </t>
  </si>
  <si>
    <t xml:space="preserve"> </t>
  </si>
  <si>
    <t>SETTORI CPT</t>
  </si>
  <si>
    <t>Consolidamento 2016</t>
  </si>
  <si>
    <t>Consolidamento 2017</t>
  </si>
  <si>
    <t>Consolidamento 2018</t>
  </si>
  <si>
    <t>Aree di governo</t>
  </si>
  <si>
    <t>Valori anno 2014</t>
  </si>
  <si>
    <t>Valori anno 2015</t>
  </si>
  <si>
    <t>Valori anno 2016</t>
  </si>
  <si>
    <t>Totale ambiente e territorio</t>
  </si>
  <si>
    <t>Totale logistica e trasporti</t>
  </si>
  <si>
    <t>Totale benessere sanitario</t>
  </si>
  <si>
    <t>Totale benessere sociale</t>
  </si>
  <si>
    <t>Totale politiche per la crescita</t>
  </si>
  <si>
    <t>Totale istruzione, cultura e sport</t>
  </si>
  <si>
    <t>Totale efficienza organizzativa</t>
  </si>
  <si>
    <t>Totale presenza istituzionale</t>
  </si>
  <si>
    <t>TOTALE</t>
  </si>
  <si>
    <t>*dati in milioni di euro aggiornati al 5 giugno 2020</t>
  </si>
  <si>
    <t>Imprese pubbliche locali (IPL)</t>
  </si>
  <si>
    <t>Imprese pubbliche nazionali (IPN)</t>
  </si>
  <si>
    <t>Acquisto beni e servizi</t>
  </si>
  <si>
    <t>Acquisto di beni e servizi</t>
  </si>
  <si>
    <t>S -  06 - Spese di personale</t>
  </si>
  <si>
    <t>S -  12 - Acquisto di Beni e Servizi</t>
  </si>
  <si>
    <t>02 - Valle d'Aosta</t>
  </si>
  <si>
    <t>Valle d'Aosta</t>
  </si>
  <si>
    <t>03 - Lombardia</t>
  </si>
  <si>
    <t>Lombardia</t>
  </si>
  <si>
    <t>05 - Veneto</t>
  </si>
  <si>
    <t>Veneto</t>
  </si>
  <si>
    <t>06 - Friuli Venezia Giulia</t>
  </si>
  <si>
    <t>Friuli Venezia Giulia</t>
  </si>
  <si>
    <t>07 - Liguria</t>
  </si>
  <si>
    <t>Liguria</t>
  </si>
  <si>
    <t>08 - Emilia Romagna</t>
  </si>
  <si>
    <t>Emilia Romagna</t>
  </si>
  <si>
    <t>09 - Toscana</t>
  </si>
  <si>
    <t>Toscana</t>
  </si>
  <si>
    <t>10 - Umbria</t>
  </si>
  <si>
    <t>Umbria</t>
  </si>
  <si>
    <t>11 - Marche</t>
  </si>
  <si>
    <t>Marche</t>
  </si>
  <si>
    <t>12 - Lazio</t>
  </si>
  <si>
    <t>Lazio</t>
  </si>
  <si>
    <t>21 - Provincia Autonoma di Trento</t>
  </si>
  <si>
    <t>Provincia Autonoma di Trento</t>
  </si>
  <si>
    <t>22 - Provincia Autonoma di Bolzano</t>
  </si>
  <si>
    <t>Provincia Autonoma di Bolzano</t>
  </si>
  <si>
    <t>13 - Abruzzo</t>
  </si>
  <si>
    <t>Abruzzo</t>
  </si>
  <si>
    <t>14 - Molise</t>
  </si>
  <si>
    <t>Molise</t>
  </si>
  <si>
    <t>15 - Campania</t>
  </si>
  <si>
    <t>Campania</t>
  </si>
  <si>
    <t>16 - Puglia</t>
  </si>
  <si>
    <t>Puglia</t>
  </si>
  <si>
    <t>17 - Basilicata</t>
  </si>
  <si>
    <t>Basilicata</t>
  </si>
  <si>
    <t>18 - Calabria</t>
  </si>
  <si>
    <t>Calabria</t>
  </si>
  <si>
    <t>19 - Sicilia</t>
  </si>
  <si>
    <t>Sicilia</t>
  </si>
  <si>
    <t>20 - Sardegna</t>
  </si>
  <si>
    <t>Sardegna</t>
  </si>
  <si>
    <t>Centro Nord</t>
  </si>
  <si>
    <t>Locali</t>
  </si>
  <si>
    <t>Regionali</t>
  </si>
  <si>
    <t>investimenti</t>
  </si>
  <si>
    <t>S -  43 - Beni e opere immobiliari</t>
  </si>
  <si>
    <t>S -  45 - Beni mobili, macchinari, etc.</t>
  </si>
  <si>
    <t>Amministrazioni regionali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</si>
</sst>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@"/>
    <numFmt numFmtId="167" formatCode="_-* #,##0.00_-;\-* #,##0.00_-;_-* \-??_-;_-@_-"/>
  </numFmts>
  <fonts count="28">
    <font>
      <sz val="10"/>
      <name val="Arial"/>
      <family val="0"/>
    </font>
    <font>
      <b/>
      <sz val="14"/>
      <color indexed="54"/>
      <name val="Calibri"/>
      <family val="2"/>
    </font>
    <font>
      <b/>
      <sz val="9"/>
      <color indexed="62"/>
      <name val="Calibri"/>
      <family val="2"/>
    </font>
    <font>
      <b/>
      <sz val="9"/>
      <color indexed="60"/>
      <name val="Calibri"/>
      <family val="2"/>
    </font>
    <font>
      <sz val="9"/>
      <color indexed="62"/>
      <name val="Calibri"/>
      <family val="2"/>
    </font>
    <font>
      <sz val="9"/>
      <color indexed="8"/>
      <name val="Calibri"/>
      <family val="2"/>
    </font>
    <font>
      <b/>
      <sz val="14"/>
      <color indexed="63"/>
      <name val="Calibri"/>
      <family val="2"/>
    </font>
    <font>
      <sz val="9"/>
      <color indexed="63"/>
      <name val="Calibri"/>
      <family val="2"/>
    </font>
    <font>
      <sz val="10"/>
      <color indexed="8"/>
      <name val="Calibri"/>
      <family val="2"/>
    </font>
    <font>
      <b/>
      <sz val="9"/>
      <color indexed="63"/>
      <name val="Calibri"/>
      <family val="2"/>
    </font>
    <font>
      <sz val="14"/>
      <color indexed="63"/>
      <name val="Calibri"/>
      <family val="2"/>
    </font>
    <font>
      <b/>
      <sz val="18"/>
      <color indexed="63"/>
      <name val="Calibri"/>
      <family val="2"/>
    </font>
    <font>
      <b/>
      <sz val="9"/>
      <color indexed="8"/>
      <name val="Calibri"/>
      <family val="2"/>
    </font>
    <font>
      <sz val="16"/>
      <color indexed="8"/>
      <name val="Arial Black"/>
      <family val="2"/>
    </font>
    <font>
      <sz val="10"/>
      <color indexed="10"/>
      <name val="Arial"/>
      <family val="2"/>
    </font>
    <font>
      <sz val="20"/>
      <name val="@PMingLiU"/>
      <family val="1"/>
    </font>
    <font>
      <sz val="20"/>
      <name val="Arial"/>
      <family val="0"/>
    </font>
    <font>
      <sz val="10"/>
      <color indexed="8"/>
      <name val="Arial"/>
      <family val="2"/>
    </font>
    <font>
      <sz val="10"/>
      <color indexed="13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b/>
      <sz val="16"/>
      <color indexed="63"/>
      <name val="Calibri"/>
      <family val="2"/>
    </font>
    <font>
      <b/>
      <sz val="12"/>
      <color indexed="8"/>
      <name val="Calibri"/>
      <family val="2"/>
    </font>
    <font>
      <b/>
      <sz val="16"/>
      <color indexed="54"/>
      <name val="Calibri"/>
      <family val="2"/>
    </font>
    <font>
      <b/>
      <sz val="9"/>
      <color indexed="30"/>
      <name val="Calibri"/>
      <family val="2"/>
    </font>
    <font>
      <b/>
      <sz val="9"/>
      <color indexed="9"/>
      <name val="Calibri"/>
      <family val="2"/>
    </font>
  </fonts>
  <fills count="1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09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4" fontId="13" fillId="0" borderId="0" xfId="0" applyFont="1" applyAlignment="1">
      <alignment/>
    </xf>
    <xf numFmtId="164" fontId="14" fillId="2" borderId="1" xfId="0" applyFont="1" applyFill="1" applyBorder="1" applyAlignment="1">
      <alignment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14" fillId="0" borderId="0" xfId="0" applyFont="1" applyFill="1" applyBorder="1" applyAlignment="1">
      <alignment/>
    </xf>
    <xf numFmtId="166" fontId="17" fillId="3" borderId="1" xfId="0" applyNumberFormat="1" applyFont="1" applyFill="1" applyBorder="1" applyAlignment="1">
      <alignment horizontal="left" vertical="center"/>
    </xf>
    <xf numFmtId="166" fontId="17" fillId="4" borderId="1" xfId="0" applyNumberFormat="1" applyFont="1" applyFill="1" applyBorder="1" applyAlignment="1">
      <alignment horizontal="left" vertical="center"/>
    </xf>
    <xf numFmtId="165" fontId="17" fillId="3" borderId="1" xfId="0" applyNumberFormat="1" applyFont="1" applyFill="1" applyBorder="1" applyAlignment="1">
      <alignment horizontal="right" vertical="center"/>
    </xf>
    <xf numFmtId="164" fontId="0" fillId="0" borderId="0" xfId="0" applyFill="1" applyAlignment="1">
      <alignment/>
    </xf>
    <xf numFmtId="165" fontId="17" fillId="3" borderId="2" xfId="0" applyNumberFormat="1" applyFont="1" applyFill="1" applyBorder="1" applyAlignment="1">
      <alignment horizontal="right" vertical="center"/>
    </xf>
    <xf numFmtId="164" fontId="0" fillId="2" borderId="0" xfId="0" applyFill="1" applyAlignment="1">
      <alignment/>
    </xf>
    <xf numFmtId="164" fontId="0" fillId="2" borderId="1" xfId="0" applyFont="1" applyFill="1" applyBorder="1" applyAlignment="1">
      <alignment/>
    </xf>
    <xf numFmtId="165" fontId="0" fillId="2" borderId="1" xfId="0" applyNumberFormat="1" applyFill="1" applyBorder="1" applyAlignment="1">
      <alignment/>
    </xf>
    <xf numFmtId="165" fontId="17" fillId="3" borderId="3" xfId="0" applyNumberFormat="1" applyFont="1" applyFill="1" applyBorder="1" applyAlignment="1">
      <alignment horizontal="right" vertical="center"/>
    </xf>
    <xf numFmtId="164" fontId="0" fillId="2" borderId="1" xfId="0" applyFont="1" applyFill="1" applyBorder="1" applyAlignment="1">
      <alignment/>
    </xf>
    <xf numFmtId="164" fontId="18" fillId="2" borderId="0" xfId="0" applyFont="1" applyFill="1" applyAlignment="1">
      <alignment/>
    </xf>
    <xf numFmtId="164" fontId="0" fillId="2" borderId="0" xfId="0" applyFont="1" applyFill="1" applyAlignment="1">
      <alignment/>
    </xf>
    <xf numFmtId="165" fontId="17" fillId="2" borderId="1" xfId="0" applyNumberFormat="1" applyFont="1" applyFill="1" applyBorder="1" applyAlignment="1">
      <alignment horizontal="right" vertical="center"/>
    </xf>
    <xf numFmtId="165" fontId="0" fillId="2" borderId="0" xfId="0" applyNumberFormat="1" applyFill="1" applyAlignment="1">
      <alignment/>
    </xf>
    <xf numFmtId="164" fontId="19" fillId="0" borderId="0" xfId="0" applyFont="1" applyAlignment="1">
      <alignment/>
    </xf>
    <xf numFmtId="164" fontId="20" fillId="0" borderId="1" xfId="0" applyFont="1" applyFill="1" applyBorder="1" applyAlignment="1">
      <alignment/>
    </xf>
    <xf numFmtId="164" fontId="20" fillId="0" borderId="1" xfId="0" applyFont="1" applyFill="1" applyBorder="1" applyAlignment="1">
      <alignment horizontal="center"/>
    </xf>
    <xf numFmtId="164" fontId="0" fillId="0" borderId="1" xfId="0" applyFont="1" applyFill="1" applyBorder="1" applyAlignment="1">
      <alignment/>
    </xf>
    <xf numFmtId="165" fontId="0" fillId="0" borderId="1" xfId="0" applyNumberFormat="1" applyFill="1" applyBorder="1" applyAlignment="1">
      <alignment/>
    </xf>
    <xf numFmtId="164" fontId="0" fillId="0" borderId="1" xfId="0" applyFont="1" applyFill="1" applyBorder="1" applyAlignment="1">
      <alignment/>
    </xf>
    <xf numFmtId="164" fontId="20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7" fontId="0" fillId="0" borderId="0" xfId="15" applyFont="1" applyFill="1" applyBorder="1" applyAlignment="1" applyProtection="1">
      <alignment/>
      <protection/>
    </xf>
    <xf numFmtId="167" fontId="17" fillId="3" borderId="4" xfId="15" applyFont="1" applyFill="1" applyBorder="1" applyAlignment="1" applyProtection="1">
      <alignment horizontal="right" vertical="center"/>
      <protection/>
    </xf>
    <xf numFmtId="167" fontId="0" fillId="0" borderId="5" xfId="15" applyFont="1" applyFill="1" applyBorder="1" applyAlignment="1" applyProtection="1">
      <alignment/>
      <protection/>
    </xf>
    <xf numFmtId="166" fontId="17" fillId="3" borderId="0" xfId="0" applyNumberFormat="1" applyFont="1" applyFill="1" applyBorder="1" applyAlignment="1">
      <alignment horizontal="left" vertical="center"/>
    </xf>
    <xf numFmtId="164" fontId="21" fillId="0" borderId="0" xfId="0" applyFont="1" applyAlignment="1">
      <alignment/>
    </xf>
    <xf numFmtId="164" fontId="20" fillId="0" borderId="6" xfId="0" applyFont="1" applyBorder="1" applyAlignment="1">
      <alignment wrapText="1"/>
    </xf>
    <xf numFmtId="164" fontId="20" fillId="0" borderId="7" xfId="0" applyFont="1" applyBorder="1" applyAlignment="1">
      <alignment horizontal="center" wrapText="1"/>
    </xf>
    <xf numFmtId="164" fontId="20" fillId="0" borderId="8" xfId="0" applyFont="1" applyBorder="1" applyAlignment="1">
      <alignment horizontal="center" wrapText="1"/>
    </xf>
    <xf numFmtId="164" fontId="20" fillId="0" borderId="9" xfId="0" applyFont="1" applyBorder="1" applyAlignment="1">
      <alignment horizontal="center" wrapText="1"/>
    </xf>
    <xf numFmtId="167" fontId="20" fillId="0" borderId="1" xfId="15" applyFont="1" applyFill="1" applyBorder="1" applyAlignment="1" applyProtection="1">
      <alignment horizontal="center" wrapText="1"/>
      <protection/>
    </xf>
    <xf numFmtId="164" fontId="20" fillId="0" borderId="0" xfId="0" applyFont="1" applyAlignment="1">
      <alignment/>
    </xf>
    <xf numFmtId="166" fontId="17" fillId="3" borderId="10" xfId="0" applyNumberFormat="1" applyFont="1" applyFill="1" applyBorder="1" applyAlignment="1">
      <alignment horizontal="left" vertical="center" wrapText="1"/>
    </xf>
    <xf numFmtId="167" fontId="0" fillId="0" borderId="1" xfId="15" applyFont="1" applyFill="1" applyBorder="1" applyAlignment="1" applyProtection="1">
      <alignment/>
      <protection/>
    </xf>
    <xf numFmtId="167" fontId="0" fillId="0" borderId="11" xfId="15" applyFont="1" applyFill="1" applyBorder="1" applyAlignment="1" applyProtection="1">
      <alignment/>
      <protection/>
    </xf>
    <xf numFmtId="164" fontId="0" fillId="5" borderId="9" xfId="0" applyFont="1" applyFill="1" applyBorder="1" applyAlignment="1">
      <alignment wrapText="1"/>
    </xf>
    <xf numFmtId="167" fontId="0" fillId="0" borderId="1" xfId="15" applyFont="1" applyFill="1" applyBorder="1" applyAlignment="1" applyProtection="1">
      <alignment wrapText="1"/>
      <protection/>
    </xf>
    <xf numFmtId="167" fontId="17" fillId="3" borderId="1" xfId="15" applyFont="1" applyFill="1" applyBorder="1" applyAlignment="1" applyProtection="1">
      <alignment horizontal="right" vertical="center"/>
      <protection/>
    </xf>
    <xf numFmtId="167" fontId="17" fillId="3" borderId="11" xfId="15" applyFont="1" applyFill="1" applyBorder="1" applyAlignment="1" applyProtection="1">
      <alignment horizontal="right" vertical="center"/>
      <protection/>
    </xf>
    <xf numFmtId="166" fontId="22" fillId="5" borderId="10" xfId="0" applyNumberFormat="1" applyFont="1" applyFill="1" applyBorder="1" applyAlignment="1">
      <alignment horizontal="left" vertical="center" wrapText="1"/>
    </xf>
    <xf numFmtId="165" fontId="20" fillId="5" borderId="1" xfId="0" applyNumberFormat="1" applyFont="1" applyFill="1" applyBorder="1" applyAlignment="1">
      <alignment wrapText="1"/>
    </xf>
    <xf numFmtId="165" fontId="20" fillId="5" borderId="11" xfId="0" applyNumberFormat="1" applyFont="1" applyFill="1" applyBorder="1" applyAlignment="1">
      <alignment wrapText="1"/>
    </xf>
    <xf numFmtId="164" fontId="20" fillId="5" borderId="9" xfId="0" applyFont="1" applyFill="1" applyBorder="1" applyAlignment="1">
      <alignment wrapText="1"/>
    </xf>
    <xf numFmtId="167" fontId="20" fillId="5" borderId="1" xfId="15" applyFont="1" applyFill="1" applyBorder="1" applyAlignment="1" applyProtection="1">
      <alignment wrapText="1"/>
      <protection/>
    </xf>
    <xf numFmtId="164" fontId="0" fillId="6" borderId="9" xfId="0" applyFont="1" applyFill="1" applyBorder="1" applyAlignment="1">
      <alignment wrapText="1"/>
    </xf>
    <xf numFmtId="166" fontId="22" fillId="6" borderId="10" xfId="0" applyNumberFormat="1" applyFont="1" applyFill="1" applyBorder="1" applyAlignment="1">
      <alignment horizontal="left" vertical="center" wrapText="1"/>
    </xf>
    <xf numFmtId="165" fontId="20" fillId="6" borderId="1" xfId="0" applyNumberFormat="1" applyFont="1" applyFill="1" applyBorder="1" applyAlignment="1">
      <alignment wrapText="1"/>
    </xf>
    <xf numFmtId="165" fontId="20" fillId="6" borderId="11" xfId="0" applyNumberFormat="1" applyFont="1" applyFill="1" applyBorder="1" applyAlignment="1">
      <alignment wrapText="1"/>
    </xf>
    <xf numFmtId="164" fontId="20" fillId="6" borderId="9" xfId="0" applyFont="1" applyFill="1" applyBorder="1" applyAlignment="1">
      <alignment wrapText="1"/>
    </xf>
    <xf numFmtId="167" fontId="20" fillId="6" borderId="1" xfId="15" applyFont="1" applyFill="1" applyBorder="1" applyAlignment="1" applyProtection="1">
      <alignment wrapText="1"/>
      <protection/>
    </xf>
    <xf numFmtId="164" fontId="0" fillId="7" borderId="9" xfId="0" applyFont="1" applyFill="1" applyBorder="1" applyAlignment="1">
      <alignment wrapText="1"/>
    </xf>
    <xf numFmtId="166" fontId="22" fillId="7" borderId="10" xfId="0" applyNumberFormat="1" applyFont="1" applyFill="1" applyBorder="1" applyAlignment="1">
      <alignment horizontal="left" vertical="center" wrapText="1"/>
    </xf>
    <xf numFmtId="165" fontId="20" fillId="7" borderId="1" xfId="0" applyNumberFormat="1" applyFont="1" applyFill="1" applyBorder="1" applyAlignment="1">
      <alignment wrapText="1"/>
    </xf>
    <xf numFmtId="165" fontId="20" fillId="7" borderId="11" xfId="0" applyNumberFormat="1" applyFont="1" applyFill="1" applyBorder="1" applyAlignment="1">
      <alignment wrapText="1"/>
    </xf>
    <xf numFmtId="167" fontId="20" fillId="7" borderId="1" xfId="15" applyFont="1" applyFill="1" applyBorder="1" applyAlignment="1" applyProtection="1">
      <alignment wrapText="1"/>
      <protection/>
    </xf>
    <xf numFmtId="164" fontId="0" fillId="8" borderId="9" xfId="0" applyFont="1" applyFill="1" applyBorder="1" applyAlignment="1">
      <alignment wrapText="1"/>
    </xf>
    <xf numFmtId="166" fontId="22" fillId="8" borderId="10" xfId="0" applyNumberFormat="1" applyFont="1" applyFill="1" applyBorder="1" applyAlignment="1">
      <alignment horizontal="left" vertical="center" wrapText="1"/>
    </xf>
    <xf numFmtId="165" fontId="20" fillId="8" borderId="1" xfId="0" applyNumberFormat="1" applyFont="1" applyFill="1" applyBorder="1" applyAlignment="1">
      <alignment wrapText="1"/>
    </xf>
    <xf numFmtId="165" fontId="20" fillId="8" borderId="11" xfId="0" applyNumberFormat="1" applyFont="1" applyFill="1" applyBorder="1" applyAlignment="1">
      <alignment wrapText="1"/>
    </xf>
    <xf numFmtId="164" fontId="20" fillId="8" borderId="9" xfId="0" applyFont="1" applyFill="1" applyBorder="1" applyAlignment="1">
      <alignment wrapText="1"/>
    </xf>
    <xf numFmtId="167" fontId="20" fillId="8" borderId="1" xfId="15" applyFont="1" applyFill="1" applyBorder="1" applyAlignment="1" applyProtection="1">
      <alignment wrapText="1"/>
      <protection/>
    </xf>
    <xf numFmtId="164" fontId="0" fillId="9" borderId="9" xfId="0" applyFont="1" applyFill="1" applyBorder="1" applyAlignment="1">
      <alignment wrapText="1"/>
    </xf>
    <xf numFmtId="166" fontId="22" fillId="9" borderId="10" xfId="0" applyNumberFormat="1" applyFont="1" applyFill="1" applyBorder="1" applyAlignment="1">
      <alignment horizontal="left" vertical="center" wrapText="1"/>
    </xf>
    <xf numFmtId="165" fontId="20" fillId="9" borderId="1" xfId="0" applyNumberFormat="1" applyFont="1" applyFill="1" applyBorder="1" applyAlignment="1">
      <alignment wrapText="1"/>
    </xf>
    <xf numFmtId="165" fontId="20" fillId="9" borderId="11" xfId="0" applyNumberFormat="1" applyFont="1" applyFill="1" applyBorder="1" applyAlignment="1">
      <alignment wrapText="1"/>
    </xf>
    <xf numFmtId="164" fontId="20" fillId="9" borderId="9" xfId="0" applyFont="1" applyFill="1" applyBorder="1" applyAlignment="1">
      <alignment wrapText="1"/>
    </xf>
    <xf numFmtId="167" fontId="20" fillId="9" borderId="1" xfId="15" applyFont="1" applyFill="1" applyBorder="1" applyAlignment="1" applyProtection="1">
      <alignment wrapText="1"/>
      <protection/>
    </xf>
    <xf numFmtId="164" fontId="0" fillId="10" borderId="9" xfId="0" applyFont="1" applyFill="1" applyBorder="1" applyAlignment="1">
      <alignment wrapText="1"/>
    </xf>
    <xf numFmtId="166" fontId="22" fillId="10" borderId="10" xfId="0" applyNumberFormat="1" applyFont="1" applyFill="1" applyBorder="1" applyAlignment="1">
      <alignment horizontal="left" vertical="center" wrapText="1"/>
    </xf>
    <xf numFmtId="165" fontId="20" fillId="10" borderId="1" xfId="0" applyNumberFormat="1" applyFont="1" applyFill="1" applyBorder="1" applyAlignment="1">
      <alignment wrapText="1"/>
    </xf>
    <xf numFmtId="165" fontId="20" fillId="10" borderId="11" xfId="0" applyNumberFormat="1" applyFont="1" applyFill="1" applyBorder="1" applyAlignment="1">
      <alignment wrapText="1"/>
    </xf>
    <xf numFmtId="164" fontId="20" fillId="10" borderId="9" xfId="0" applyFont="1" applyFill="1" applyBorder="1" applyAlignment="1">
      <alignment wrapText="1"/>
    </xf>
    <xf numFmtId="167" fontId="20" fillId="10" borderId="1" xfId="15" applyFont="1" applyFill="1" applyBorder="1" applyAlignment="1" applyProtection="1">
      <alignment wrapText="1"/>
      <protection/>
    </xf>
    <xf numFmtId="164" fontId="0" fillId="11" borderId="9" xfId="0" applyFont="1" applyFill="1" applyBorder="1" applyAlignment="1">
      <alignment wrapText="1"/>
    </xf>
    <xf numFmtId="166" fontId="22" fillId="11" borderId="10" xfId="0" applyNumberFormat="1" applyFont="1" applyFill="1" applyBorder="1" applyAlignment="1">
      <alignment horizontal="left" vertical="center" wrapText="1"/>
    </xf>
    <xf numFmtId="165" fontId="20" fillId="11" borderId="1" xfId="0" applyNumberFormat="1" applyFont="1" applyFill="1" applyBorder="1" applyAlignment="1">
      <alignment wrapText="1"/>
    </xf>
    <xf numFmtId="165" fontId="20" fillId="11" borderId="11" xfId="0" applyNumberFormat="1" applyFont="1" applyFill="1" applyBorder="1" applyAlignment="1">
      <alignment wrapText="1"/>
    </xf>
    <xf numFmtId="164" fontId="20" fillId="11" borderId="9" xfId="0" applyFont="1" applyFill="1" applyBorder="1" applyAlignment="1">
      <alignment wrapText="1"/>
    </xf>
    <xf numFmtId="167" fontId="20" fillId="11" borderId="1" xfId="15" applyFont="1" applyFill="1" applyBorder="1" applyAlignment="1" applyProtection="1">
      <alignment wrapText="1"/>
      <protection/>
    </xf>
    <xf numFmtId="164" fontId="0" fillId="12" borderId="9" xfId="0" applyFont="1" applyFill="1" applyBorder="1" applyAlignment="1">
      <alignment wrapText="1"/>
    </xf>
    <xf numFmtId="166" fontId="22" fillId="12" borderId="10" xfId="0" applyNumberFormat="1" applyFont="1" applyFill="1" applyBorder="1" applyAlignment="1">
      <alignment horizontal="left" vertical="center" wrapText="1"/>
    </xf>
    <xf numFmtId="165" fontId="20" fillId="12" borderId="1" xfId="0" applyNumberFormat="1" applyFont="1" applyFill="1" applyBorder="1" applyAlignment="1">
      <alignment wrapText="1"/>
    </xf>
    <xf numFmtId="165" fontId="20" fillId="12" borderId="11" xfId="0" applyNumberFormat="1" applyFont="1" applyFill="1" applyBorder="1" applyAlignment="1">
      <alignment wrapText="1"/>
    </xf>
    <xf numFmtId="164" fontId="20" fillId="12" borderId="9" xfId="0" applyFont="1" applyFill="1" applyBorder="1" applyAlignment="1">
      <alignment wrapText="1"/>
    </xf>
    <xf numFmtId="167" fontId="20" fillId="12" borderId="1" xfId="15" applyFont="1" applyFill="1" applyBorder="1" applyAlignment="1" applyProtection="1">
      <alignment wrapText="1"/>
      <protection/>
    </xf>
    <xf numFmtId="166" fontId="22" fillId="13" borderId="10" xfId="0" applyNumberFormat="1" applyFont="1" applyFill="1" applyBorder="1" applyAlignment="1">
      <alignment horizontal="left" vertical="center" wrapText="1"/>
    </xf>
    <xf numFmtId="165" fontId="20" fillId="13" borderId="1" xfId="0" applyNumberFormat="1" applyFont="1" applyFill="1" applyBorder="1" applyAlignment="1">
      <alignment wrapText="1"/>
    </xf>
    <xf numFmtId="165" fontId="20" fillId="13" borderId="11" xfId="0" applyNumberFormat="1" applyFont="1" applyFill="1" applyBorder="1" applyAlignment="1">
      <alignment wrapText="1"/>
    </xf>
    <xf numFmtId="164" fontId="20" fillId="13" borderId="9" xfId="0" applyFont="1" applyFill="1" applyBorder="1" applyAlignment="1">
      <alignment wrapText="1"/>
    </xf>
    <xf numFmtId="167" fontId="20" fillId="13" borderId="1" xfId="15" applyFont="1" applyFill="1" applyBorder="1" applyAlignment="1" applyProtection="1">
      <alignment wrapText="1"/>
      <protection/>
    </xf>
    <xf numFmtId="164" fontId="0" fillId="0" borderId="12" xfId="0" applyFont="1" applyBorder="1" applyAlignment="1">
      <alignment wrapText="1"/>
    </xf>
    <xf numFmtId="164" fontId="0" fillId="0" borderId="13" xfId="0" applyFont="1" applyBorder="1" applyAlignment="1">
      <alignment wrapText="1"/>
    </xf>
    <xf numFmtId="164" fontId="0" fillId="0" borderId="14" xfId="0" applyFont="1" applyBorder="1" applyAlignment="1">
      <alignment wrapText="1"/>
    </xf>
    <xf numFmtId="164" fontId="0" fillId="0" borderId="9" xfId="0" applyFont="1" applyBorder="1" applyAlignment="1">
      <alignment wrapText="1"/>
    </xf>
    <xf numFmtId="167" fontId="22" fillId="13" borderId="10" xfId="15" applyFont="1" applyFill="1" applyBorder="1" applyAlignment="1" applyProtection="1">
      <alignment horizontal="left" vertical="center" wrapText="1"/>
      <protection/>
    </xf>
    <xf numFmtId="164" fontId="0" fillId="0" borderId="0" xfId="0" applyBorder="1" applyAlignment="1">
      <alignment/>
    </xf>
    <xf numFmtId="165" fontId="17" fillId="3" borderId="0" xfId="0" applyNumberFormat="1" applyFont="1" applyFill="1" applyBorder="1" applyAlignment="1">
      <alignment horizontal="right" vertical="center"/>
    </xf>
    <xf numFmtId="165" fontId="17" fillId="3" borderId="4" xfId="0" applyNumberFormat="1" applyFont="1" applyFill="1" applyBorder="1" applyAlignment="1">
      <alignment horizontal="right" vertical="center"/>
    </xf>
    <xf numFmtId="164" fontId="19" fillId="0" borderId="1" xfId="0" applyFont="1" applyBorder="1" applyAlignment="1">
      <alignment/>
    </xf>
    <xf numFmtId="164" fontId="17" fillId="2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0AD47"/>
      <rgbColor rgb="00800080"/>
      <rgbColor rgb="005B9BD5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C000"/>
      <rgbColor rgb="0000FFFF"/>
      <rgbColor rgb="00800080"/>
      <rgbColor rgb="00800000"/>
      <rgbColor rgb="00008080"/>
      <rgbColor rgb="000000FF"/>
      <rgbColor rgb="0000CCFF"/>
      <rgbColor rgb="00CCFFFF"/>
      <rgbColor rgb="00A5A5A5"/>
      <rgbColor rgb="00FFFF99"/>
      <rgbColor rgb="0099CCFF"/>
      <rgbColor rgb="00FF99CC"/>
      <rgbColor rgb="00BFBFBF"/>
      <rgbColor rgb="00FFCC99"/>
      <rgbColor rgb="004472C4"/>
      <rgbColor rgb="0033CCCC"/>
      <rgbColor rgb="0099CC00"/>
      <rgbColor rgb="00FFCC00"/>
      <rgbColor rgb="00ED7D31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666699"/>
                </a:solidFill>
              </a:rPr>
              <a:t>IPL - Aree di governo per Centro - Nord e Regione Piemonte (anno 2016)</a:t>
            </a:r>
          </a:p>
        </c:rich>
      </c:tx>
      <c:layout>
        <c:manualLayout>
          <c:xMode val="factor"/>
          <c:yMode val="factor"/>
          <c:x val="-0.005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1"/>
          <c:h val="0.8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'anno 2016'!$J$41</c:f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33CCCC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33CCCC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33CCCC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33CCCC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33CCCC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'anno 2016'!$I$42:$I$49</c:f>
              <c:strCache/>
            </c:strRef>
          </c:cat>
          <c:val>
            <c:numRef>
              <c:f>'anno 2016'!$J$42:$J$49</c:f>
              <c:numCache/>
            </c:numRef>
          </c:val>
        </c:ser>
        <c:ser>
          <c:idx val="1"/>
          <c:order val="1"/>
          <c:tx>
            <c:strRef>
              <c:f>'anno 2016'!$K$41</c:f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FF66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8080"/>
                  </a:gs>
                  <a:gs pos="100000">
                    <a:srgbClr val="FF6600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FF8080"/>
                  </a:gs>
                  <a:gs pos="100000">
                    <a:srgbClr val="FF6600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FF8080"/>
                  </a:gs>
                  <a:gs pos="100000">
                    <a:srgbClr val="FF6600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99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'anno 2016'!$I$42:$I$49</c:f>
              <c:strCache/>
            </c:strRef>
          </c:cat>
          <c:val>
            <c:numRef>
              <c:f>'anno 2016'!$K$42:$K$49</c:f>
              <c:numCache/>
            </c:numRef>
          </c:val>
        </c:ser>
        <c:gapWidth val="219"/>
        <c:axId val="60345863"/>
        <c:axId val="6241856"/>
      </c:barChart>
      <c:lineChart>
        <c:grouping val="standard"/>
        <c:varyColors val="0"/>
        <c:ser>
          <c:idx val="0"/>
          <c:order val="2"/>
          <c:tx>
            <c:strRef>
              <c:f>'anno 2016'!$L$41</c:f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ln w="25400">
                <a:solidFill>
                  <a:srgbClr val="969696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969696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969696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969696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969696"/>
                </a:solidFill>
              </a:ln>
            </c:spPr>
            <c:marker>
              <c:symbol val="none"/>
            </c:marke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
</c:separator>
          </c:dLbls>
          <c:cat>
            <c:strRef>
              <c:f>'anno 2016'!$I$42:$I$49</c:f>
              <c:strCache/>
            </c:strRef>
          </c:cat>
          <c:val>
            <c:numRef>
              <c:f>'anno 2016'!$L$42:$L$49</c:f>
              <c:numCache/>
            </c:numRef>
          </c:val>
          <c:smooth val="0"/>
        </c:ser>
        <c:axId val="56176705"/>
        <c:axId val="35828298"/>
      </c:lineChart>
      <c:dateAx>
        <c:axId val="603458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CCCFF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41856"/>
        <c:crossesAt val="0"/>
        <c:auto val="0"/>
        <c:noMultiLvlLbl val="0"/>
      </c:dateAx>
      <c:valAx>
        <c:axId val="6241856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345863"/>
        <c:crossesAt val="1"/>
        <c:crossBetween val="between"/>
        <c:dispUnits/>
      </c:valAx>
      <c:dateAx>
        <c:axId val="56176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828298"/>
        <c:crossesAt val="0"/>
        <c:auto val="0"/>
        <c:noMultiLvlLbl val="0"/>
      </c:dateAx>
      <c:valAx>
        <c:axId val="358282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176705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625"/>
          <c:y val="0.945"/>
          <c:w val="0.437"/>
          <c:h val="0.0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IPL - Aree di governo per Centro - Nord e Regione Piemonte (anno 2017)</a:t>
            </a:r>
          </a:p>
        </c:rich>
      </c:tx>
      <c:layout>
        <c:manualLayout>
          <c:xMode val="factor"/>
          <c:yMode val="factor"/>
          <c:x val="0.128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4375"/>
          <c:w val="0.9825"/>
          <c:h val="0.7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'anno 2017'!$B$41</c:f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5B9BD5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'anno 2017'!$A$42:$A$49</c:f>
              <c:strCache/>
            </c:strRef>
          </c:cat>
          <c:val>
            <c:numRef>
              <c:f>'anno 2017'!$B$42:$B$49</c:f>
              <c:numCache/>
            </c:numRef>
          </c:val>
        </c:ser>
        <c:ser>
          <c:idx val="1"/>
          <c:order val="1"/>
          <c:tx>
            <c:strRef>
              <c:f>'anno 2017'!$C$41</c:f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99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'anno 2017'!$A$42:$A$49</c:f>
              <c:strCache/>
            </c:strRef>
          </c:cat>
          <c:val>
            <c:numRef>
              <c:f>'anno 2017'!$C$42:$C$49</c:f>
              <c:numCache/>
            </c:numRef>
          </c:val>
        </c:ser>
        <c:overlap val="-27"/>
        <c:gapWidth val="219"/>
        <c:axId val="5802811"/>
        <c:axId val="52225300"/>
      </c:barChart>
      <c:lineChart>
        <c:grouping val="standard"/>
        <c:varyColors val="0"/>
        <c:ser>
          <c:idx val="0"/>
          <c:order val="2"/>
          <c:tx>
            <c:strRef>
              <c:f>'anno 2017'!$D$41</c:f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969696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969696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969696"/>
                </a:solidFill>
              </a:ln>
            </c:spPr>
            <c:marker>
              <c:symbol val="none"/>
            </c:marke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
</c:separator>
          </c:dLbls>
          <c:cat>
            <c:strRef>
              <c:f>'anno 2017'!$A$42:$A$49</c:f>
              <c:strCache/>
            </c:strRef>
          </c:cat>
          <c:val>
            <c:numRef>
              <c:f>'anno 2017'!$D$42:$D$49</c:f>
              <c:numCache/>
            </c:numRef>
          </c:val>
          <c:smooth val="0"/>
        </c:ser>
        <c:axId val="265653"/>
        <c:axId val="2390878"/>
      </c:lineChart>
      <c:dateAx>
        <c:axId val="58028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225300"/>
        <c:crossesAt val="0"/>
        <c:auto val="0"/>
        <c:noMultiLvlLbl val="0"/>
      </c:dateAx>
      <c:valAx>
        <c:axId val="522253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02811"/>
        <c:crossesAt val="1"/>
        <c:crossBetween val="between"/>
        <c:dispUnits/>
      </c:valAx>
      <c:dateAx>
        <c:axId val="265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90878"/>
        <c:crossesAt val="0"/>
        <c:auto val="0"/>
        <c:noMultiLvlLbl val="0"/>
      </c:dateAx>
      <c:valAx>
        <c:axId val="23908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5653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25"/>
          <c:y val="0.93225"/>
          <c:w val="0.44425"/>
          <c:h val="0.0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Amministrazioni centrali - Aree di governo per Centro - Nord e Regione Piemonte (anno 2018)</a:t>
            </a:r>
          </a:p>
        </c:rich>
      </c:tx>
      <c:layout>
        <c:manualLayout>
          <c:xMode val="factor"/>
          <c:yMode val="factor"/>
          <c:x val="0.1102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5275"/>
          <c:w val="0.982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'anno 2018'!$B$1</c:f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5B9BD5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'anno 2018'!$A$2:$A$9</c:f>
              <c:strCache/>
            </c:strRef>
          </c:cat>
          <c:val>
            <c:numRef>
              <c:f>'anno 2018'!$B$2:$B$9</c:f>
              <c:numCache/>
            </c:numRef>
          </c:val>
        </c:ser>
        <c:ser>
          <c:idx val="1"/>
          <c:order val="1"/>
          <c:tx>
            <c:strRef>
              <c:f>'anno 2018'!$C$1</c:f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99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'anno 2018'!$A$2:$A$9</c:f>
              <c:strCache/>
            </c:strRef>
          </c:cat>
          <c:val>
            <c:numRef>
              <c:f>'anno 2018'!$C$2:$C$9</c:f>
              <c:numCache/>
            </c:numRef>
          </c:val>
        </c:ser>
        <c:overlap val="-27"/>
        <c:gapWidth val="219"/>
        <c:axId val="21517903"/>
        <c:axId val="59443400"/>
      </c:barChart>
      <c:lineChart>
        <c:grouping val="standard"/>
        <c:varyColors val="0"/>
        <c:ser>
          <c:idx val="0"/>
          <c:order val="2"/>
          <c:tx>
            <c:strRef>
              <c:f>'anno 2018'!$D$1</c:f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5"/>
            <c:spPr>
              <a:ln w="25400">
                <a:solidFill>
                  <a:srgbClr val="969696"/>
                </a:solidFill>
              </a:ln>
            </c:spPr>
            <c:marker>
              <c:symbol val="none"/>
            </c:marke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
</c:separator>
          </c:dLbls>
          <c:cat>
            <c:strRef>
              <c:f>'anno 2018'!$A$2:$A$9</c:f>
              <c:strCache/>
            </c:strRef>
          </c:cat>
          <c:val>
            <c:numRef>
              <c:f>'anno 2018'!$D$2:$D$9</c:f>
              <c:numCache/>
            </c:numRef>
          </c:val>
          <c:smooth val="0"/>
        </c:ser>
        <c:axId val="65228553"/>
        <c:axId val="50186066"/>
      </c:lineChart>
      <c:dateAx>
        <c:axId val="215179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443400"/>
        <c:crossesAt val="0"/>
        <c:auto val="0"/>
        <c:noMultiLvlLbl val="0"/>
      </c:dateAx>
      <c:valAx>
        <c:axId val="594434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517903"/>
        <c:crossesAt val="1"/>
        <c:crossBetween val="between"/>
        <c:dispUnits/>
      </c:valAx>
      <c:dateAx>
        <c:axId val="65228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186066"/>
        <c:crossesAt val="0"/>
        <c:auto val="0"/>
        <c:noMultiLvlLbl val="0"/>
      </c:dateAx>
      <c:valAx>
        <c:axId val="501860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228553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325"/>
          <c:y val="0.94025"/>
          <c:w val="0.42225"/>
          <c:h val="0.03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Amministrazioni regionali - Aree di governo per Centro - Nord e Regione Piemonte (anno 2018)</a:t>
            </a:r>
          </a:p>
        </c:rich>
      </c:tx>
      <c:layout>
        <c:manualLayout>
          <c:xMode val="factor"/>
          <c:yMode val="factor"/>
          <c:x val="0.11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151"/>
          <c:w val="0.98325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'anno 2018'!$B$11</c:f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'anno 2018'!$A$12:$A$19</c:f>
              <c:strCache/>
            </c:strRef>
          </c:cat>
          <c:val>
            <c:numRef>
              <c:f>'anno 2018'!$B$12:$B$19</c:f>
              <c:numCache/>
            </c:numRef>
          </c:val>
        </c:ser>
        <c:ser>
          <c:idx val="1"/>
          <c:order val="1"/>
          <c:tx>
            <c:strRef>
              <c:f>'anno 2018'!$C$11</c:f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99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'anno 2018'!$A$12:$A$19</c:f>
              <c:strCache/>
            </c:strRef>
          </c:cat>
          <c:val>
            <c:numRef>
              <c:f>'anno 2018'!$C$12:$C$19</c:f>
              <c:numCache/>
            </c:numRef>
          </c:val>
        </c:ser>
        <c:overlap val="-27"/>
        <c:gapWidth val="219"/>
        <c:axId val="49021411"/>
        <c:axId val="38539516"/>
      </c:barChart>
      <c:lineChart>
        <c:grouping val="standard"/>
        <c:varyColors val="0"/>
        <c:ser>
          <c:idx val="0"/>
          <c:order val="2"/>
          <c:tx>
            <c:strRef>
              <c:f>'anno 2018'!$D$11</c:f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969696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969696"/>
                </a:solidFill>
              </a:ln>
            </c:spPr>
            <c:marker>
              <c:symbol val="none"/>
            </c:marke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
</c:separator>
          </c:dLbls>
          <c:cat>
            <c:strRef>
              <c:f>'anno 2018'!$A$12:$A$19</c:f>
              <c:strCache/>
            </c:strRef>
          </c:cat>
          <c:val>
            <c:numRef>
              <c:f>'anno 2018'!$D$12:$D$19</c:f>
              <c:numCache/>
            </c:numRef>
          </c:val>
          <c:smooth val="0"/>
        </c:ser>
        <c:axId val="11311325"/>
        <c:axId val="34693062"/>
      </c:lineChart>
      <c:dateAx>
        <c:axId val="490214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539516"/>
        <c:crossesAt val="0"/>
        <c:auto val="0"/>
        <c:noMultiLvlLbl val="0"/>
      </c:dateAx>
      <c:valAx>
        <c:axId val="385395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021411"/>
        <c:crossesAt val="1"/>
        <c:crossBetween val="between"/>
        <c:dispUnits/>
      </c:valAx>
      <c:dateAx>
        <c:axId val="11311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693062"/>
        <c:crossesAt val="0"/>
        <c:auto val="0"/>
        <c:noMultiLvlLbl val="0"/>
      </c:dateAx>
      <c:valAx>
        <c:axId val="346930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311325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35"/>
          <c:y val="0.94075"/>
          <c:w val="0.42125"/>
          <c:h val="0.03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Amministrazioni locali - Aree di governo per Centro - Nord e Regione Piemonte (anno 2018)</a:t>
            </a:r>
          </a:p>
        </c:rich>
      </c:tx>
      <c:layout>
        <c:manualLayout>
          <c:xMode val="factor"/>
          <c:yMode val="factor"/>
          <c:x val="0.099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62"/>
          <c:w val="0.97925"/>
          <c:h val="0.7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'anno 2018'!$B$21</c:f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5B9BD5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'anno 2018'!$A$22:$A$29</c:f>
              <c:strCache/>
            </c:strRef>
          </c:cat>
          <c:val>
            <c:numRef>
              <c:f>'anno 2018'!$B$22:$B$29</c:f>
              <c:numCache/>
            </c:numRef>
          </c:val>
        </c:ser>
        <c:ser>
          <c:idx val="1"/>
          <c:order val="1"/>
          <c:tx>
            <c:strRef>
              <c:f>'anno 2018'!$C$21</c:f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'anno 2018'!$A$22:$A$29</c:f>
              <c:strCache/>
            </c:strRef>
          </c:cat>
          <c:val>
            <c:numRef>
              <c:f>'anno 2018'!$C$22:$C$29</c:f>
              <c:numCache/>
            </c:numRef>
          </c:val>
        </c:ser>
        <c:overlap val="-27"/>
        <c:gapWidth val="219"/>
        <c:axId val="43802103"/>
        <c:axId val="58674608"/>
      </c:barChart>
      <c:lineChart>
        <c:grouping val="standard"/>
        <c:varyColors val="0"/>
        <c:ser>
          <c:idx val="0"/>
          <c:order val="2"/>
          <c:tx>
            <c:strRef>
              <c:f>'anno 2018'!$D$21</c:f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969696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969696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969696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969696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969696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969696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969696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969696"/>
                </a:solidFill>
              </a:ln>
            </c:spPr>
            <c:marker>
              <c:symbol val="none"/>
            </c:marke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99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
</c:separator>
          </c:dLbls>
          <c:cat>
            <c:strRef>
              <c:f>'anno 2018'!$A$22:$A$29</c:f>
              <c:strCache/>
            </c:strRef>
          </c:cat>
          <c:val>
            <c:numRef>
              <c:f>'anno 2018'!$D$22:$D$29</c:f>
              <c:numCache/>
            </c:numRef>
          </c:val>
          <c:smooth val="0"/>
        </c:ser>
        <c:axId val="43802103"/>
        <c:axId val="58674608"/>
      </c:lineChart>
      <c:dateAx>
        <c:axId val="438021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674608"/>
        <c:crossesAt val="0"/>
        <c:auto val="0"/>
        <c:noMultiLvlLbl val="0"/>
      </c:dateAx>
      <c:valAx>
        <c:axId val="586746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8021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65"/>
          <c:y val="0.9365"/>
          <c:w val="0.41775"/>
          <c:h val="0.03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IPL - Aree di governo per Centro - Nord e Regione Piemonte (anno 2018)</a:t>
            </a:r>
          </a:p>
        </c:rich>
      </c:tx>
      <c:layout>
        <c:manualLayout>
          <c:xMode val="factor"/>
          <c:yMode val="factor"/>
          <c:x val="0.056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1645"/>
          <c:w val="0.983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'anno 2018'!$B$31</c:f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5B9BD5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'anno 2018'!$A$32:$A$39</c:f>
              <c:strCache/>
            </c:strRef>
          </c:cat>
          <c:val>
            <c:numRef>
              <c:f>'anno 2018'!$B$32:$B$39</c:f>
              <c:numCache/>
            </c:numRef>
          </c:val>
        </c:ser>
        <c:ser>
          <c:idx val="1"/>
          <c:order val="1"/>
          <c:tx>
            <c:strRef>
              <c:f>'anno 2018'!$C$31</c:f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99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'anno 2018'!$A$32:$A$39</c:f>
              <c:strCache/>
            </c:strRef>
          </c:cat>
          <c:val>
            <c:numRef>
              <c:f>'anno 2018'!$C$32:$C$39</c:f>
              <c:numCache/>
            </c:numRef>
          </c:val>
        </c:ser>
        <c:overlap val="-27"/>
        <c:gapWidth val="219"/>
        <c:axId val="58309425"/>
        <c:axId val="55022778"/>
      </c:barChart>
      <c:lineChart>
        <c:grouping val="standard"/>
        <c:varyColors val="0"/>
        <c:ser>
          <c:idx val="0"/>
          <c:order val="2"/>
          <c:tx>
            <c:strRef>
              <c:f>'anno 2018'!$D$31</c:f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969696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969696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969696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969696"/>
                </a:solidFill>
              </a:ln>
            </c:spPr>
            <c:marker>
              <c:symbol val="none"/>
            </c:marke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
</c:separator>
          </c:dLbls>
          <c:cat>
            <c:strRef>
              <c:f>'anno 2018'!$A$32:$A$39</c:f>
              <c:strCache/>
            </c:strRef>
          </c:cat>
          <c:val>
            <c:numRef>
              <c:f>'anno 2018'!$D$32:$D$39</c:f>
              <c:numCache/>
            </c:numRef>
          </c:val>
          <c:smooth val="0"/>
        </c:ser>
        <c:axId val="25442955"/>
        <c:axId val="27660004"/>
      </c:lineChart>
      <c:dateAx>
        <c:axId val="583094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022778"/>
        <c:crossesAt val="0"/>
        <c:auto val="0"/>
        <c:noMultiLvlLbl val="0"/>
      </c:dateAx>
      <c:valAx>
        <c:axId val="550227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309425"/>
        <c:crossesAt val="1"/>
        <c:crossBetween val="between"/>
        <c:dispUnits/>
      </c:valAx>
      <c:dateAx>
        <c:axId val="25442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660004"/>
        <c:crossesAt val="0"/>
        <c:auto val="0"/>
        <c:noMultiLvlLbl val="0"/>
      </c:dateAx>
      <c:valAx>
        <c:axId val="276600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442955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5"/>
          <c:y val="0.93575"/>
          <c:w val="0.4195"/>
          <c:h val="0.0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IPN - Aree di governo per Centro - Nord e Regione Piemonte (anno 2018)</a:t>
            </a:r>
          </a:p>
        </c:rich>
      </c:tx>
      <c:layout>
        <c:manualLayout>
          <c:xMode val="factor"/>
          <c:yMode val="factor"/>
          <c:x val="0.123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65"/>
          <c:w val="0.97525"/>
          <c:h val="0.80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'anno 2018'!$B$41</c:f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'anno 2018'!$A$42:$A$49</c:f>
              <c:strCache/>
            </c:strRef>
          </c:cat>
          <c:val>
            <c:numRef>
              <c:f>'anno 2018'!$B$42:$B$49</c:f>
              <c:numCache/>
            </c:numRef>
          </c:val>
        </c:ser>
        <c:ser>
          <c:idx val="1"/>
          <c:order val="1"/>
          <c:tx>
            <c:strRef>
              <c:f>'anno 2018'!$C$41</c:f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99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'anno 2018'!$A$42:$A$49</c:f>
              <c:strCache/>
            </c:strRef>
          </c:cat>
          <c:val>
            <c:numRef>
              <c:f>'anno 2018'!$C$42:$C$49</c:f>
              <c:numCache/>
            </c:numRef>
          </c:val>
        </c:ser>
        <c:overlap val="-27"/>
        <c:gapWidth val="219"/>
        <c:axId val="47613445"/>
        <c:axId val="25867822"/>
      </c:barChart>
      <c:lineChart>
        <c:grouping val="standard"/>
        <c:varyColors val="0"/>
        <c:ser>
          <c:idx val="0"/>
          <c:order val="2"/>
          <c:tx>
            <c:strRef>
              <c:f>'anno 2018'!$D$41</c:f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
</c:separator>
          </c:dLbls>
          <c:cat>
            <c:strRef>
              <c:f>'anno 2018'!$A$42:$A$49</c:f>
              <c:strCache/>
            </c:strRef>
          </c:cat>
          <c:val>
            <c:numRef>
              <c:f>'anno 2018'!$D$42:$D$49</c:f>
              <c:numCache/>
            </c:numRef>
          </c:val>
          <c:smooth val="0"/>
        </c:ser>
        <c:axId val="31483807"/>
        <c:axId val="14918808"/>
      </c:lineChart>
      <c:dateAx>
        <c:axId val="476134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867822"/>
        <c:crossesAt val="0"/>
        <c:auto val="0"/>
        <c:noMultiLvlLbl val="0"/>
      </c:dateAx>
      <c:valAx>
        <c:axId val="258678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613445"/>
        <c:crossesAt val="1"/>
        <c:crossBetween val="between"/>
        <c:dispUnits/>
      </c:valAx>
      <c:dateAx>
        <c:axId val="31483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918808"/>
        <c:crossesAt val="0"/>
        <c:auto val="0"/>
        <c:noMultiLvlLbl val="0"/>
      </c:dateAx>
      <c:valAx>
        <c:axId val="149188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483807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25"/>
          <c:y val="0.937"/>
          <c:w val="0.42475"/>
          <c:h val="0.03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</a:rPr>
              <a:t>Settori CPT 2016</a:t>
            </a:r>
          </a:p>
        </c:rich>
      </c:tx>
      <c:layout>
        <c:manualLayout>
          <c:xMode val="factor"/>
          <c:yMode val="factor"/>
          <c:x val="-0.0125"/>
          <c:y val="-0.014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45"/>
          <c:y val="0.13575"/>
          <c:w val="0.969"/>
          <c:h val="0.623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9999FF"/>
                </a:gs>
                <a:gs pos="100000">
                  <a:srgbClr val="33CCCC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33CCCC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FF8080"/>
                  </a:gs>
                  <a:gs pos="100000">
                    <a:srgbClr val="FF6600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2"/>
            <c:spPr>
              <a:gradFill rotWithShape="1">
                <a:gsLst>
                  <a:gs pos="0">
                    <a:srgbClr val="C0C0C0"/>
                  </a:gs>
                  <a:gs pos="100000">
                    <a:srgbClr val="969696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3"/>
            <c:spPr>
              <a:gradFill rotWithShape="1">
                <a:gsLst>
                  <a:gs pos="0">
                    <a:srgbClr val="FFCC00"/>
                  </a:gs>
                  <a:gs pos="100000">
                    <a:srgbClr val="FFCC00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4"/>
            <c:spPr>
              <a:gradFill rotWithShape="1">
                <a:gsLst>
                  <a:gs pos="0">
                    <a:srgbClr val="666699"/>
                  </a:gs>
                  <a:gs pos="100000">
                    <a:srgbClr val="0066CC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5"/>
            <c:spPr>
              <a:gradFill rotWithShape="1">
                <a:gsLst>
                  <a:gs pos="0">
                    <a:srgbClr val="808080"/>
                  </a:gs>
                  <a:gs pos="100000">
                    <a:srgbClr val="339966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6"/>
            <c:spPr>
              <a:gradFill rotWithShape="1">
                <a:gsLst>
                  <a:gs pos="0">
                    <a:srgbClr val="666699"/>
                  </a:gs>
                  <a:gs pos="100000">
                    <a:srgbClr val="333399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7"/>
            <c:spPr>
              <a:gradFill rotWithShape="1">
                <a:gsLst>
                  <a:gs pos="0">
                    <a:srgbClr val="993366"/>
                  </a:gs>
                  <a:gs pos="100000">
                    <a:srgbClr val="993300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'Spesa_totale_per_settori '!$A$77:$A$84</c:f>
              <c:strCache/>
            </c:strRef>
          </c:cat>
          <c:val>
            <c:numRef>
              <c:f>'Spesa_totale_per_settori '!$B$77:$B$84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95"/>
          <c:y val="0.8015"/>
          <c:w val="0.80475"/>
          <c:h val="0.17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</a:rPr>
              <a:t>Chart Title</a:t>
            </a:r>
          </a:p>
        </c:rich>
      </c:tx>
      <c:layout>
        <c:manualLayout>
          <c:xMode val="factor"/>
          <c:yMode val="factor"/>
          <c:x val="-0.058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665"/>
          <c:w val="0.9795"/>
          <c:h val="0.73675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9999FF"/>
                </a:gs>
                <a:gs pos="100000">
                  <a:srgbClr val="33CCCC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'Spesa_totale_per_settori '!$A$77:$A$84</c:f>
              <c:strCache/>
            </c:strRef>
          </c:cat>
          <c:val>
            <c:numRef>
              <c:f>'Spesa_totale_per_settori '!$B$77:$B$84</c:f>
              <c:numCache/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FF8080"/>
                </a:gs>
                <a:gs pos="100000">
                  <a:srgbClr val="FF66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'Spesa_totale_per_settori '!$A$77:$A$84</c:f>
              <c:strCache/>
            </c:strRef>
          </c:cat>
          <c:val>
            <c:numRef>
              <c:f>'Spesa_totale_per_settori '!$C$77:$C$84</c:f>
              <c:numCache/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C0C0C0"/>
                </a:gs>
                <a:gs pos="100000">
                  <a:srgbClr val="96969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'Spesa_totale_per_settori '!$A$77:$A$84</c:f>
              <c:strCache/>
            </c:strRef>
          </c:cat>
          <c:val>
            <c:numRef>
              <c:f>'Spesa_totale_per_settori '!$D$77:$D$84</c:f>
              <c:numCache/>
            </c:numRef>
          </c:val>
        </c:ser>
        <c:overlap val="100"/>
        <c:axId val="51545"/>
        <c:axId val="463906"/>
      </c:barChart>
      <c:dateAx>
        <c:axId val="5154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3906"/>
        <c:crossesAt val="0"/>
        <c:auto val="0"/>
        <c:noMultiLvlLbl val="0"/>
      </c:dateAx>
      <c:valAx>
        <c:axId val="46390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5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15"/>
          <c:y val="0.90475"/>
          <c:w val="0.23725"/>
          <c:h val="0.0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666699"/>
                </a:solidFill>
              </a:rPr>
              <a:t>Settori CPT 2017</a:t>
            </a:r>
          </a:p>
        </c:rich>
      </c:tx>
      <c:layout>
        <c:manualLayout>
          <c:xMode val="factor"/>
          <c:yMode val="factor"/>
          <c:x val="-0.01575"/>
          <c:y val="-0.014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14925"/>
          <c:w val="1"/>
          <c:h val="0.6252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9999FF"/>
                </a:gs>
                <a:gs pos="100000">
                  <a:srgbClr val="33CCCC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33CCCC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FF8080"/>
                  </a:gs>
                  <a:gs pos="100000">
                    <a:srgbClr val="FF6600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2"/>
            <c:spPr>
              <a:gradFill rotWithShape="1">
                <a:gsLst>
                  <a:gs pos="0">
                    <a:srgbClr val="C0C0C0"/>
                  </a:gs>
                  <a:gs pos="100000">
                    <a:srgbClr val="969696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3"/>
            <c:spPr>
              <a:gradFill rotWithShape="1">
                <a:gsLst>
                  <a:gs pos="0">
                    <a:srgbClr val="FFCC00"/>
                  </a:gs>
                  <a:gs pos="100000">
                    <a:srgbClr val="FFCC00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4"/>
            <c:spPr>
              <a:gradFill rotWithShape="1">
                <a:gsLst>
                  <a:gs pos="0">
                    <a:srgbClr val="666699"/>
                  </a:gs>
                  <a:gs pos="100000">
                    <a:srgbClr val="0066CC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5"/>
            <c:spPr>
              <a:gradFill rotWithShape="1">
                <a:gsLst>
                  <a:gs pos="0">
                    <a:srgbClr val="808080"/>
                  </a:gs>
                  <a:gs pos="100000">
                    <a:srgbClr val="339966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6"/>
            <c:spPr>
              <a:gradFill rotWithShape="1">
                <a:gsLst>
                  <a:gs pos="0">
                    <a:srgbClr val="666699"/>
                  </a:gs>
                  <a:gs pos="100000">
                    <a:srgbClr val="333399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7"/>
            <c:spPr>
              <a:gradFill rotWithShape="1">
                <a:gsLst>
                  <a:gs pos="0">
                    <a:srgbClr val="993366"/>
                  </a:gs>
                  <a:gs pos="100000">
                    <a:srgbClr val="993300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'Spesa_totale_per_settori '!$A$87:$A$94</c:f>
              <c:strCache/>
            </c:strRef>
          </c:cat>
          <c:val>
            <c:numRef>
              <c:f>'Spesa_totale_per_settori '!$B$87:$B$94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375"/>
          <c:y val="0.78975"/>
          <c:w val="0.81875"/>
          <c:h val="0.1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99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666699"/>
                </a:solidFill>
              </a:rPr>
              <a:t>Settori CPT 2018</a:t>
            </a:r>
          </a:p>
        </c:rich>
      </c:tx>
      <c:layout>
        <c:manualLayout>
          <c:xMode val="factor"/>
          <c:yMode val="factor"/>
          <c:x val="-0.01575"/>
          <c:y val="-0.014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575"/>
          <c:y val="0.142"/>
          <c:w val="0.97575"/>
          <c:h val="0.621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9999FF"/>
                </a:gs>
                <a:gs pos="100000">
                  <a:srgbClr val="33CCCC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33CCCC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FF8080"/>
                  </a:gs>
                  <a:gs pos="100000">
                    <a:srgbClr val="FF6600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2"/>
            <c:spPr>
              <a:gradFill rotWithShape="1">
                <a:gsLst>
                  <a:gs pos="0">
                    <a:srgbClr val="C0C0C0"/>
                  </a:gs>
                  <a:gs pos="100000">
                    <a:srgbClr val="969696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3"/>
            <c:spPr>
              <a:gradFill rotWithShape="1">
                <a:gsLst>
                  <a:gs pos="0">
                    <a:srgbClr val="FFCC00"/>
                  </a:gs>
                  <a:gs pos="100000">
                    <a:srgbClr val="FFCC00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4"/>
            <c:spPr>
              <a:gradFill rotWithShape="1">
                <a:gsLst>
                  <a:gs pos="0">
                    <a:srgbClr val="666699"/>
                  </a:gs>
                  <a:gs pos="100000">
                    <a:srgbClr val="0066CC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5"/>
            <c:spPr>
              <a:gradFill rotWithShape="1">
                <a:gsLst>
                  <a:gs pos="0">
                    <a:srgbClr val="808080"/>
                  </a:gs>
                  <a:gs pos="100000">
                    <a:srgbClr val="339966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6"/>
            <c:spPr>
              <a:gradFill rotWithShape="1">
                <a:gsLst>
                  <a:gs pos="0">
                    <a:srgbClr val="666699"/>
                  </a:gs>
                  <a:gs pos="100000">
                    <a:srgbClr val="333399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7"/>
            <c:spPr>
              <a:gradFill rotWithShape="1">
                <a:gsLst>
                  <a:gs pos="0">
                    <a:srgbClr val="993366"/>
                  </a:gs>
                  <a:gs pos="100000">
                    <a:srgbClr val="993300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'Spesa_totale_per_settori '!$A$97:$A$104</c:f>
              <c:strCache/>
            </c:strRef>
          </c:cat>
          <c:val>
            <c:numRef>
              <c:f>'Spesa_totale_per_settori '!$B$97:$B$104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75"/>
          <c:y val="0.763"/>
          <c:w val="0.767"/>
          <c:h val="0.2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99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IPN - Aree di governo per Centro - Nord e Regione Piemonte (anno 2016)
</a:t>
            </a:r>
          </a:p>
        </c:rich>
      </c:tx>
      <c:layout>
        <c:manualLayout>
          <c:xMode val="factor"/>
          <c:yMode val="factor"/>
          <c:x val="0.015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14"/>
          <c:w val="0.98325"/>
          <c:h val="0.8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'anno 2016'!$J$31</c:f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'anno 2016'!$I$32:$I$39</c:f>
              <c:strCache/>
            </c:strRef>
          </c:cat>
          <c:val>
            <c:numRef>
              <c:f>'anno 2016'!$J$32:$J$39</c:f>
              <c:numCache/>
            </c:numRef>
          </c:val>
        </c:ser>
        <c:ser>
          <c:idx val="1"/>
          <c:order val="1"/>
          <c:tx>
            <c:strRef>
              <c:f>'anno 2016'!$K$31</c:f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'anno 2016'!$I$32:$I$39</c:f>
              <c:strCache/>
            </c:strRef>
          </c:cat>
          <c:val>
            <c:numRef>
              <c:f>'anno 2016'!$K$32:$K$39</c:f>
              <c:numCache/>
            </c:numRef>
          </c:val>
        </c:ser>
        <c:gapWidth val="247"/>
        <c:axId val="54019227"/>
        <c:axId val="16410996"/>
      </c:barChart>
      <c:lineChart>
        <c:grouping val="standard"/>
        <c:varyColors val="0"/>
        <c:ser>
          <c:idx val="0"/>
          <c:order val="2"/>
          <c:tx>
            <c:strRef>
              <c:f>'anno 2016'!$L$31</c:f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'anno 2016'!$I$32:$I$39</c:f>
              <c:strCache/>
            </c:strRef>
          </c:cat>
          <c:val>
            <c:numRef>
              <c:f>'anno 2016'!$L$32:$L$39</c:f>
              <c:numCache/>
            </c:numRef>
          </c:val>
          <c:smooth val="0"/>
        </c:ser>
        <c:axId val="13481237"/>
        <c:axId val="54222270"/>
      </c:lineChart>
      <c:dateAx>
        <c:axId val="540192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410996"/>
        <c:crossesAt val="0"/>
        <c:auto val="0"/>
        <c:noMultiLvlLbl val="0"/>
      </c:dateAx>
      <c:valAx>
        <c:axId val="164109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019227"/>
        <c:crossesAt val="1"/>
        <c:crossBetween val="between"/>
        <c:dispUnits/>
      </c:valAx>
      <c:dateAx>
        <c:axId val="134812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222270"/>
        <c:crossesAt val="0"/>
        <c:auto val="0"/>
        <c:noMultiLvlLbl val="0"/>
      </c:dateAx>
      <c:valAx>
        <c:axId val="5422227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481237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525"/>
          <c:y val="0.9455"/>
          <c:w val="0.42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666699"/>
                </a:solidFill>
              </a:rPr>
              <a:t>Spesa totale per livelli</a:t>
            </a:r>
          </a:p>
        </c:rich>
      </c:tx>
      <c:layout>
        <c:manualLayout>
          <c:xMode val="factor"/>
          <c:yMode val="factor"/>
          <c:x val="-0.01925"/>
          <c:y val="-0.014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925"/>
          <c:y val="0.09175"/>
          <c:w val="0.99025"/>
          <c:h val="0.908"/>
        </c:manualLayout>
      </c:layout>
      <c:area3DChart>
        <c:grouping val="standard"/>
        <c:varyColors val="0"/>
        <c:ser>
          <c:idx val="0"/>
          <c:order val="0"/>
          <c:tx>
            <c:strRef>
              <c:f>Spesa_totale_per_livelli!$G$23</c:f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33CCCC"/>
                </a:gs>
              </a:gsLst>
              <a:lin ang="5400000" scaled="1"/>
            </a:gra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Spesa_totale_per_livelli!$H$22:$J$22</c:f>
              <c:numCache/>
            </c:numRef>
          </c:cat>
          <c:val>
            <c:numRef>
              <c:f>Spesa_totale_per_livelli!$H$23:$J$23</c:f>
              <c:numCache/>
            </c:numRef>
          </c:val>
        </c:ser>
        <c:ser>
          <c:idx val="1"/>
          <c:order val="1"/>
          <c:tx>
            <c:strRef>
              <c:f>Spesa_totale_per_livelli!$G$24</c:f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FF6600"/>
                </a:gs>
              </a:gsLst>
              <a:lin ang="5400000" scaled="1"/>
            </a:gra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Spesa_totale_per_livelli!$H$22:$J$22</c:f>
              <c:numCache/>
            </c:numRef>
          </c:cat>
          <c:val>
            <c:numRef>
              <c:f>Spesa_totale_per_livelli!$H$24:$J$24</c:f>
              <c:numCache/>
            </c:numRef>
          </c:val>
        </c:ser>
        <c:ser>
          <c:idx val="2"/>
          <c:order val="2"/>
          <c:tx>
            <c:strRef>
              <c:f>Spesa_totale_per_livelli!$G$25</c:f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969696"/>
                </a:gs>
              </a:gsLst>
              <a:lin ang="5400000" scaled="1"/>
            </a:gra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Spesa_totale_per_livelli!$H$22:$J$22</c:f>
              <c:numCache/>
            </c:numRef>
          </c:cat>
          <c:val>
            <c:numRef>
              <c:f>Spesa_totale_per_livelli!$H$25:$J$25</c:f>
              <c:numCache/>
            </c:numRef>
          </c:val>
        </c:ser>
        <c:ser>
          <c:idx val="3"/>
          <c:order val="3"/>
          <c:tx>
            <c:strRef>
              <c:f>Spesa_totale_per_livelli!$G$26</c:f>
            </c:strRef>
          </c:tx>
          <c:spPr>
            <a:gradFill rotWithShape="1">
              <a:gsLst>
                <a:gs pos="0">
                  <a:srgbClr val="FFCC00"/>
                </a:gs>
                <a:gs pos="100000">
                  <a:srgbClr val="FFCC00"/>
                </a:gs>
              </a:gsLst>
              <a:lin ang="5400000" scaled="1"/>
            </a:gra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Spesa_totale_per_livelli!$H$22:$J$22</c:f>
              <c:numCache/>
            </c:numRef>
          </c:cat>
          <c:val>
            <c:numRef>
              <c:f>Spesa_totale_per_livelli!$H$26:$J$26</c:f>
              <c:numCache/>
            </c:numRef>
          </c:val>
        </c:ser>
        <c:ser>
          <c:idx val="4"/>
          <c:order val="4"/>
          <c:tx>
            <c:strRef>
              <c:f>Spesa_totale_per_livelli!$G$27</c:f>
            </c:strRef>
          </c:tx>
          <c:spPr>
            <a:gradFill rotWithShape="1">
              <a:gsLst>
                <a:gs pos="0">
                  <a:srgbClr val="666699"/>
                </a:gs>
                <a:gs pos="100000">
                  <a:srgbClr val="0066CC"/>
                </a:gs>
              </a:gsLst>
              <a:lin ang="5400000" scaled="1"/>
            </a:gra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Spesa_totale_per_livelli!$H$22:$J$22</c:f>
              <c:numCache/>
            </c:numRef>
          </c:cat>
          <c:val>
            <c:numRef>
              <c:f>Spesa_totale_per_livelli!$H$27:$J$27</c:f>
              <c:numCache/>
            </c:numRef>
          </c:val>
        </c:ser>
        <c:axId val="4175155"/>
        <c:axId val="37576396"/>
        <c:axId val="2643245"/>
      </c:area3DChart>
      <c:dateAx>
        <c:axId val="4175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CCCFF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576396"/>
        <c:crossesAt val="0"/>
        <c:auto val="0"/>
        <c:noMultiLvlLbl val="0"/>
      </c:dateAx>
      <c:valAx>
        <c:axId val="37576396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75155"/>
        <c:crossesAt val="1"/>
        <c:crossBetween val="midCat"/>
        <c:dispUnits/>
      </c:valAx>
      <c:serAx>
        <c:axId val="2643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CCCFF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576396"/>
        <c:crossesAt val="0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99CCFF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666699"/>
                </a:solidFill>
              </a:rPr>
              <a:t>Spesa totale per aree di governo e per alcune categorie economiche in Regione Piemonte  (Anno 2018)  </a:t>
            </a:r>
          </a:p>
        </c:rich>
      </c:tx>
      <c:layout>
        <c:manualLayout>
          <c:xMode val="factor"/>
          <c:yMode val="factor"/>
          <c:x val="0.1592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0375"/>
          <c:w val="0.97875"/>
          <c:h val="0.84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 aree di governo 2016.2017.2018'!$N$12</c:f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FF66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 aree di governo 2016.2017.2018'!$L$13:$L$20</c:f>
              <c:strCache/>
            </c:strRef>
          </c:cat>
          <c:val>
            <c:numRef>
              <c:f>' aree di governo 2016.2017.2018'!$N$13:$N$20</c:f>
              <c:numCache/>
            </c:numRef>
          </c:val>
        </c:ser>
        <c:ser>
          <c:idx val="1"/>
          <c:order val="1"/>
          <c:tx>
            <c:strRef>
              <c:f>' aree di governo 2016.2017.2018'!$O$12</c:f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96969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 aree di governo 2016.2017.2018'!$L$13:$L$20</c:f>
              <c:strCache/>
            </c:strRef>
          </c:cat>
          <c:val>
            <c:numRef>
              <c:f>' aree di governo 2016.2017.2018'!$O$13:$O$20</c:f>
              <c:numCache/>
            </c:numRef>
          </c:val>
        </c:ser>
        <c:ser>
          <c:idx val="2"/>
          <c:order val="2"/>
          <c:tx>
            <c:strRef>
              <c:f>' aree di governo 2016.2017.2018'!$P$12</c:f>
            </c:strRef>
          </c:tx>
          <c:spPr>
            <a:gradFill rotWithShape="1">
              <a:gsLst>
                <a:gs pos="0">
                  <a:srgbClr val="FFCC00"/>
                </a:gs>
                <a:gs pos="100000">
                  <a:srgbClr val="FFCC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 aree di governo 2016.2017.2018'!$L$13:$L$20</c:f>
              <c:strCache/>
            </c:strRef>
          </c:cat>
          <c:val>
            <c:numRef>
              <c:f>' aree di governo 2016.2017.2018'!$P$13:$P$20</c:f>
              <c:numCache/>
            </c:numRef>
          </c:val>
        </c:ser>
        <c:overlap val="100"/>
        <c:axId val="23789206"/>
        <c:axId val="12776263"/>
      </c:barChart>
      <c:dateAx>
        <c:axId val="237892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CCCFF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776263"/>
        <c:crossesAt val="0"/>
        <c:auto val="0"/>
        <c:noMultiLvlLbl val="0"/>
      </c:dateAx>
      <c:valAx>
        <c:axId val="12776263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7892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95"/>
          <c:y val="0.94175"/>
          <c:w val="0.451"/>
          <c:h val="0.03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</a:rPr>
              <a:t>Spesa totale per aree di governo per alcune categorie economiche in Regione Piemonte  (Anno 2017)</a:t>
            </a:r>
          </a:p>
        </c:rich>
      </c:tx>
      <c:layout>
        <c:manualLayout>
          <c:xMode val="factor"/>
          <c:yMode val="factor"/>
          <c:x val="0.16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025"/>
          <c:w val="0.977"/>
          <c:h val="0.84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 aree di governo 2016.2017.2018'!$T$12</c:f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 aree di governo 2016.2017.2018'!$R$13:$R$20</c:f>
              <c:strCache/>
            </c:strRef>
          </c:cat>
          <c:val>
            <c:numRef>
              <c:f>' aree di governo 2016.2017.2018'!$T$13:$T$20</c:f>
              <c:numCache/>
            </c:numRef>
          </c:val>
        </c:ser>
        <c:ser>
          <c:idx val="1"/>
          <c:order val="1"/>
          <c:tx>
            <c:strRef>
              <c:f>' aree di governo 2016.2017.2018'!$U$12</c:f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 aree di governo 2016.2017.2018'!$R$13:$R$20</c:f>
              <c:strCache/>
            </c:strRef>
          </c:cat>
          <c:val>
            <c:numRef>
              <c:f>' aree di governo 2016.2017.2018'!$U$13:$U$20</c:f>
              <c:numCache/>
            </c:numRef>
          </c:val>
        </c:ser>
        <c:ser>
          <c:idx val="2"/>
          <c:order val="2"/>
          <c:tx>
            <c:strRef>
              <c:f>' aree di governo 2016.2017.2018'!$V$12</c:f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 aree di governo 2016.2017.2018'!$R$13:$R$20</c:f>
              <c:strCache/>
            </c:strRef>
          </c:cat>
          <c:val>
            <c:numRef>
              <c:f>' aree di governo 2016.2017.2018'!$V$13:$V$20</c:f>
              <c:numCache/>
            </c:numRef>
          </c:val>
        </c:ser>
        <c:overlap val="100"/>
        <c:axId val="47877504"/>
        <c:axId val="28244353"/>
      </c:barChart>
      <c:dateAx>
        <c:axId val="478775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244353"/>
        <c:crossesAt val="0"/>
        <c:auto val="0"/>
        <c:noMultiLvlLbl val="0"/>
      </c:dateAx>
      <c:valAx>
        <c:axId val="282443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8775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9"/>
          <c:y val="0.9425"/>
          <c:w val="0.468"/>
          <c:h val="0.0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</a:rPr>
              <a:t>Spesa totale per aree di governo per alcune categorie economiche in Regione Piemonte  (Anno 2016)</a:t>
            </a:r>
          </a:p>
        </c:rich>
      </c:tx>
      <c:layout>
        <c:manualLayout>
          <c:xMode val="factor"/>
          <c:yMode val="factor"/>
          <c:x val="0.165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3525"/>
          <c:w val="0.9785"/>
          <c:h val="0.80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 aree di governo 2016.2017.2018'!$Y$12</c:f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 aree di governo 2016.2017.2018'!$X$13:$X$20</c:f>
              <c:strCache/>
            </c:strRef>
          </c:cat>
          <c:val>
            <c:numRef>
              <c:f>' aree di governo 2016.2017.2018'!$Y$13:$Y$20</c:f>
              <c:numCache/>
            </c:numRef>
          </c:val>
        </c:ser>
        <c:ser>
          <c:idx val="1"/>
          <c:order val="1"/>
          <c:tx>
            <c:strRef>
              <c:f>' aree di governo 2016.2017.2018'!$Z$12</c:f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 aree di governo 2016.2017.2018'!$X$13:$X$20</c:f>
              <c:strCache/>
            </c:strRef>
          </c:cat>
          <c:val>
            <c:numRef>
              <c:f>' aree di governo 2016.2017.2018'!$Z$13:$Z$20</c:f>
              <c:numCache/>
            </c:numRef>
          </c:val>
        </c:ser>
        <c:ser>
          <c:idx val="2"/>
          <c:order val="2"/>
          <c:tx>
            <c:strRef>
              <c:f>' aree di governo 2016.2017.2018'!$AA$12</c:f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 aree di governo 2016.2017.2018'!$X$13:$X$20</c:f>
              <c:strCache/>
            </c:strRef>
          </c:cat>
          <c:val>
            <c:numRef>
              <c:f>' aree di governo 2016.2017.2018'!$AA$13:$AA$20</c:f>
              <c:numCache/>
            </c:numRef>
          </c:val>
        </c:ser>
        <c:overlap val="100"/>
        <c:axId val="52872586"/>
        <c:axId val="6091227"/>
      </c:barChart>
      <c:dateAx>
        <c:axId val="528725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91227"/>
        <c:crossesAt val="0"/>
        <c:auto val="0"/>
        <c:noMultiLvlLbl val="0"/>
      </c:dateAx>
      <c:valAx>
        <c:axId val="60912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8725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025"/>
          <c:y val="0.9425"/>
          <c:w val="0.46775"/>
          <c:h val="0.0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</a:rPr>
              <a:t>Chart Title</a:t>
            </a:r>
          </a:p>
        </c:rich>
      </c:tx>
      <c:layout>
        <c:manualLayout>
          <c:xMode val="factor"/>
          <c:yMode val="factor"/>
          <c:x val="-0.0555"/>
          <c:y val="-0.015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59"/>
          <c:y val="0.14625"/>
          <c:w val="0.78525"/>
          <c:h val="0.72475"/>
        </c:manualLayout>
      </c:layout>
      <c:area3DChart>
        <c:grouping val="standard"/>
        <c:varyColors val="0"/>
        <c:ser>
          <c:idx val="0"/>
          <c:order val="0"/>
          <c:tx>
            <c:strRef>
              <c:f>' aree di governo 2016.2017.2018'!$AG$12</c:f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33CCCC"/>
                </a:gs>
              </a:gsLst>
              <a:lin ang="5400000" scaled="1"/>
            </a:gra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 aree di governo 2016.2017.2018'!$AF$13:$AF$20</c:f>
              <c:strCache/>
            </c:strRef>
          </c:cat>
          <c:val>
            <c:numRef>
              <c:f>' aree di governo 2016.2017.2018'!$AG$13:$AG$20</c:f>
              <c:numCache/>
            </c:numRef>
          </c:val>
        </c:ser>
        <c:ser>
          <c:idx val="1"/>
          <c:order val="1"/>
          <c:tx>
            <c:strRef>
              <c:f>' aree di governo 2016.2017.2018'!$AH$12</c:f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FF6600"/>
                </a:gs>
              </a:gsLst>
              <a:lin ang="5400000" scaled="1"/>
            </a:gra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  <c:spPr>
              <a:gradFill rotWithShape="1">
                <a:gsLst>
                  <a:gs pos="0">
                    <a:srgbClr val="FF8080"/>
                  </a:gs>
                  <a:gs pos="100000">
                    <a:srgbClr val="FF6600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 aree di governo 2016.2017.2018'!$AF$13:$AF$20</c:f>
              <c:strCache/>
            </c:strRef>
          </c:cat>
          <c:val>
            <c:numRef>
              <c:f>' aree di governo 2016.2017.2018'!$AH$13:$AH$20</c:f>
              <c:numCache/>
            </c:numRef>
          </c:val>
        </c:ser>
        <c:ser>
          <c:idx val="2"/>
          <c:order val="2"/>
          <c:tx>
            <c:strRef>
              <c:f>' aree di governo 2016.2017.2018'!$AI$12</c:f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969696"/>
                </a:gs>
              </a:gsLst>
              <a:lin ang="5400000" scaled="1"/>
            </a:gra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C0C0C0"/>
                  </a:gs>
                  <a:gs pos="100000">
                    <a:srgbClr val="969696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2"/>
            <c:spPr>
              <a:gradFill rotWithShape="1">
                <a:gsLst>
                  <a:gs pos="0">
                    <a:srgbClr val="C0C0C0"/>
                  </a:gs>
                  <a:gs pos="100000">
                    <a:srgbClr val="969696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4"/>
            <c:spPr>
              <a:gradFill rotWithShape="1">
                <a:gsLst>
                  <a:gs pos="0">
                    <a:srgbClr val="C0C0C0"/>
                  </a:gs>
                  <a:gs pos="100000">
                    <a:srgbClr val="969696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7"/>
            <c:spPr>
              <a:gradFill rotWithShape="1">
                <a:gsLst>
                  <a:gs pos="0">
                    <a:srgbClr val="C0C0C0"/>
                  </a:gs>
                  <a:gs pos="100000">
                    <a:srgbClr val="969696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 aree di governo 2016.2017.2018'!$AF$13:$AF$20</c:f>
              <c:strCache/>
            </c:strRef>
          </c:cat>
          <c:val>
            <c:numRef>
              <c:f>' aree di governo 2016.2017.2018'!$AI$13:$AI$20</c:f>
              <c:numCache/>
            </c:numRef>
          </c:val>
        </c:ser>
        <c:axId val="54821044"/>
        <c:axId val="23627349"/>
        <c:axId val="11319550"/>
      </c:area3DChart>
      <c:dateAx>
        <c:axId val="54821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627349"/>
        <c:crossesAt val="0"/>
        <c:auto val="0"/>
        <c:noMultiLvlLbl val="0"/>
      </c:dateAx>
      <c:valAx>
        <c:axId val="236273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821044"/>
        <c:crossesAt val="1"/>
        <c:crossBetween val="midCat"/>
        <c:dispUnits/>
      </c:valAx>
      <c:serAx>
        <c:axId val="11319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627349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1"/>
          <c:y val="0.94"/>
          <c:w val="0.52125"/>
          <c:h val="0.0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Spese consolidate  per tipologia di soggetto e per alcune categorie economiche - Centro-Nord e Piemonte
 (Amministrazioni Centrali - anno 2018)</a:t>
            </a:r>
          </a:p>
        </c:rich>
      </c:tx>
      <c:layout>
        <c:manualLayout>
          <c:xMode val="factor"/>
          <c:yMode val="factor"/>
          <c:x val="0.1557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20375"/>
          <c:w val="0.98225"/>
          <c:h val="0.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'Totale amministrazioni'!$M$27</c:f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66C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'Totale amministrazioni'!$N$26:$P$26</c:f>
              <c:strCache/>
            </c:strRef>
          </c:cat>
          <c:val>
            <c:numRef>
              <c:f>'Totale amministrazioni'!$N$27:$P$27</c:f>
              <c:numCache/>
            </c:numRef>
          </c:val>
        </c:ser>
        <c:ser>
          <c:idx val="1"/>
          <c:order val="1"/>
          <c:tx>
            <c:strRef>
              <c:f>'Totale amministrazioni'!$M$28</c:f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99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'Totale amministrazioni'!$N$26:$P$26</c:f>
              <c:strCache/>
            </c:strRef>
          </c:cat>
          <c:val>
            <c:numRef>
              <c:f>'Totale amministrazioni'!$N$28:$P$28</c:f>
              <c:numCache/>
            </c:numRef>
          </c:val>
        </c:ser>
        <c:overlap val="-27"/>
        <c:gapWidth val="219"/>
        <c:axId val="34767087"/>
        <c:axId val="44468328"/>
      </c:barChart>
      <c:lineChart>
        <c:grouping val="standard"/>
        <c:varyColors val="0"/>
        <c:ser>
          <c:idx val="0"/>
          <c:order val="2"/>
          <c:tx>
            <c:strRef>
              <c:f>'Totale amministrazioni'!$M$29</c:f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ln w="25400">
                <a:solidFill>
                  <a:srgbClr val="969696"/>
                </a:solidFill>
              </a:ln>
            </c:spPr>
            <c:marker>
              <c:symbol val="none"/>
            </c:marke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
</c:separator>
          </c:dLbls>
          <c:cat>
            <c:strRef>
              <c:f>'Totale amministrazioni'!$N$26:$P$26</c:f>
              <c:strCache/>
            </c:strRef>
          </c:cat>
          <c:val>
            <c:numRef>
              <c:f>'Totale amministrazioni'!$N$29:$P$29</c:f>
              <c:numCache/>
            </c:numRef>
          </c:val>
          <c:smooth val="0"/>
        </c:ser>
        <c:axId val="64670633"/>
        <c:axId val="45164786"/>
      </c:lineChart>
      <c:dateAx>
        <c:axId val="347670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468328"/>
        <c:crossesAt val="0"/>
        <c:auto val="0"/>
        <c:noMultiLvlLbl val="0"/>
      </c:dateAx>
      <c:valAx>
        <c:axId val="444683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767087"/>
        <c:crossesAt val="1"/>
        <c:crossBetween val="between"/>
        <c:dispUnits/>
      </c:valAx>
      <c:dateAx>
        <c:axId val="64670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164786"/>
        <c:crossesAt val="0"/>
        <c:auto val="0"/>
        <c:noMultiLvlLbl val="0"/>
      </c:dateAx>
      <c:valAx>
        <c:axId val="451647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670633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"/>
          <c:y val="0.9305"/>
          <c:w val="0.56525"/>
          <c:h val="0.04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Spese consolidate  per tipologia di soggetto e per alcune categorie economiche - Centro-Nord e Piemonte
 (Amministrazioni Centrali - anno 2017)
</a:t>
            </a:r>
          </a:p>
        </c:rich>
      </c:tx>
      <c:layout>
        <c:manualLayout>
          <c:xMode val="factor"/>
          <c:yMode val="factor"/>
          <c:x val="0.1522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5675"/>
          <c:w val="0.967"/>
          <c:h val="0.77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'Totale amministrazioni'!$M$32</c:f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66C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'Totale amministrazioni'!$N$31:$P$31</c:f>
              <c:strCache/>
            </c:strRef>
          </c:cat>
          <c:val>
            <c:numRef>
              <c:f>'Totale amministrazioni'!$N$32:$P$32</c:f>
              <c:numCache/>
            </c:numRef>
          </c:val>
        </c:ser>
        <c:ser>
          <c:idx val="1"/>
          <c:order val="1"/>
          <c:tx>
            <c:strRef>
              <c:f>'Totale amministrazioni'!$M$33</c:f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99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'Totale amministrazioni'!$N$31:$P$31</c:f>
              <c:strCache/>
            </c:strRef>
          </c:cat>
          <c:val>
            <c:numRef>
              <c:f>'Totale amministrazioni'!$N$33:$P$33</c:f>
              <c:numCache/>
            </c:numRef>
          </c:val>
        </c:ser>
        <c:overlap val="-27"/>
        <c:gapWidth val="219"/>
        <c:axId val="3829891"/>
        <c:axId val="34469020"/>
      </c:barChart>
      <c:lineChart>
        <c:grouping val="standard"/>
        <c:varyColors val="0"/>
        <c:ser>
          <c:idx val="0"/>
          <c:order val="2"/>
          <c:tx>
            <c:strRef>
              <c:f>'Totale amministrazioni'!$M$34</c:f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969696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969696"/>
                </a:solidFill>
              </a:ln>
            </c:spPr>
            <c:marker>
              <c:symbol val="none"/>
            </c:marke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
</c:separator>
          </c:dLbls>
          <c:cat>
            <c:strRef>
              <c:f>'Totale amministrazioni'!$N$31:$P$31</c:f>
              <c:strCache/>
            </c:strRef>
          </c:cat>
          <c:val>
            <c:numRef>
              <c:f>'Totale amministrazioni'!$N$34:$P$34</c:f>
              <c:numCache/>
            </c:numRef>
          </c:val>
          <c:smooth val="0"/>
        </c:ser>
        <c:axId val="41785725"/>
        <c:axId val="40527206"/>
      </c:lineChart>
      <c:dateAx>
        <c:axId val="38298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469020"/>
        <c:crossesAt val="0"/>
        <c:auto val="0"/>
        <c:noMultiLvlLbl val="0"/>
      </c:dateAx>
      <c:valAx>
        <c:axId val="344690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29891"/>
        <c:crossesAt val="1"/>
        <c:crossBetween val="between"/>
        <c:dispUnits/>
      </c:valAx>
      <c:dateAx>
        <c:axId val="41785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527206"/>
        <c:crossesAt val="0"/>
        <c:auto val="0"/>
        <c:noMultiLvlLbl val="0"/>
      </c:dateAx>
      <c:valAx>
        <c:axId val="405272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785725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225"/>
          <c:y val="0.93175"/>
          <c:w val="0.558"/>
          <c:h val="0.0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Spese consolidate  per tipologia di soggetto e per alcune categorie economiche - Centro-Nord e Piemonte
 (Amministrazioni Centrali - anno 2016)</a:t>
            </a:r>
          </a:p>
        </c:rich>
      </c:tx>
      <c:layout>
        <c:manualLayout>
          <c:xMode val="factor"/>
          <c:yMode val="factor"/>
          <c:x val="0.1102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2055"/>
          <c:w val="0.97925"/>
          <c:h val="0.7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'Totale amministrazioni'!$M$37</c:f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66C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'Totale amministrazioni'!$N$36:$P$36</c:f>
              <c:strCache/>
            </c:strRef>
          </c:cat>
          <c:val>
            <c:numRef>
              <c:f>'Totale amministrazioni'!$N$37:$P$37</c:f>
              <c:numCache/>
            </c:numRef>
          </c:val>
        </c:ser>
        <c:ser>
          <c:idx val="1"/>
          <c:order val="1"/>
          <c:tx>
            <c:strRef>
              <c:f>'Totale amministrazioni'!$M$38</c:f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99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'Totale amministrazioni'!$N$36:$P$36</c:f>
              <c:strCache/>
            </c:strRef>
          </c:cat>
          <c:val>
            <c:numRef>
              <c:f>'Totale amministrazioni'!$N$38:$P$38</c:f>
              <c:numCache/>
            </c:numRef>
          </c:val>
        </c:ser>
        <c:overlap val="-27"/>
        <c:gapWidth val="219"/>
        <c:axId val="29200535"/>
        <c:axId val="61478224"/>
      </c:barChart>
      <c:lineChart>
        <c:grouping val="standard"/>
        <c:varyColors val="0"/>
        <c:ser>
          <c:idx val="0"/>
          <c:order val="2"/>
          <c:tx>
            <c:strRef>
              <c:f>'Totale amministrazioni'!$M$39</c:f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969696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969696"/>
                </a:solidFill>
              </a:ln>
            </c:spPr>
            <c:marker>
              <c:symbol val="none"/>
            </c:marke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
</c:separator>
          </c:dLbls>
          <c:cat>
            <c:strRef>
              <c:f>'Totale amministrazioni'!$N$36:$P$36</c:f>
              <c:strCache/>
            </c:strRef>
          </c:cat>
          <c:val>
            <c:numRef>
              <c:f>'Totale amministrazioni'!$N$39:$P$39</c:f>
              <c:numCache/>
            </c:numRef>
          </c:val>
          <c:smooth val="0"/>
        </c:ser>
        <c:axId val="16433105"/>
        <c:axId val="13680218"/>
      </c:lineChart>
      <c:dateAx>
        <c:axId val="292005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478224"/>
        <c:crossesAt val="0"/>
        <c:auto val="0"/>
        <c:noMultiLvlLbl val="0"/>
      </c:dateAx>
      <c:valAx>
        <c:axId val="614782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200535"/>
        <c:crossesAt val="1"/>
        <c:crossBetween val="between"/>
        <c:dispUnits/>
      </c:valAx>
      <c:dateAx>
        <c:axId val="16433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680218"/>
        <c:crossesAt val="0"/>
        <c:auto val="0"/>
        <c:noMultiLvlLbl val="0"/>
      </c:dateAx>
      <c:valAx>
        <c:axId val="136802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433105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1"/>
          <c:y val="0.9295"/>
          <c:w val="0.6355"/>
          <c:h val="0.0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Incidenza di alcune categorie in Piemonte per tipologia di soggetto (Amministrazioni Locali)</a:t>
            </a:r>
          </a:p>
        </c:rich>
      </c:tx>
      <c:layout>
        <c:manualLayout>
          <c:xMode val="factor"/>
          <c:yMode val="factor"/>
          <c:x val="0.1277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475"/>
          <c:w val="0.972"/>
          <c:h val="0.7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'Totale amministrazioni'!$R$74</c:f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'Totale amministrazioni'!$S$73:$U$73</c:f>
              <c:numCache/>
            </c:numRef>
          </c:cat>
          <c:val>
            <c:numRef>
              <c:f>'Totale amministrazioni'!$S$74:$U$74</c:f>
              <c:numCache/>
            </c:numRef>
          </c:val>
        </c:ser>
        <c:ser>
          <c:idx val="1"/>
          <c:order val="1"/>
          <c:tx>
            <c:strRef>
              <c:f>'Totale amministrazioni'!$R$75</c:f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'Totale amministrazioni'!$S$73:$U$73</c:f>
              <c:numCache/>
            </c:numRef>
          </c:cat>
          <c:val>
            <c:numRef>
              <c:f>'Totale amministrazioni'!$S$75:$U$75</c:f>
              <c:numCache/>
            </c:numRef>
          </c:val>
        </c:ser>
        <c:ser>
          <c:idx val="2"/>
          <c:order val="2"/>
          <c:tx>
            <c:strRef>
              <c:f>'Totale amministrazioni'!$R$76</c:f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'Totale amministrazioni'!$S$73:$U$73</c:f>
              <c:numCache/>
            </c:numRef>
          </c:cat>
          <c:val>
            <c:numRef>
              <c:f>'Totale amministrazioni'!$S$76:$U$76</c:f>
              <c:numCache/>
            </c:numRef>
          </c:val>
        </c:ser>
        <c:overlap val="100"/>
        <c:axId val="56013099"/>
        <c:axId val="34355844"/>
      </c:barChart>
      <c:dateAx>
        <c:axId val="560130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355844"/>
        <c:crossesAt val="0"/>
        <c:auto val="0"/>
        <c:noMultiLvlLbl val="0"/>
      </c:dateAx>
      <c:valAx>
        <c:axId val="343558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0130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875"/>
          <c:y val="0.93025"/>
          <c:w val="0.584"/>
          <c:h val="0.0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Incidenza di alcune categorie in Piemonte per tipologia di soggetto (Amministrazioni Regionali)</a:t>
            </a:r>
          </a:p>
        </c:rich>
      </c:tx>
      <c:layout>
        <c:manualLayout>
          <c:xMode val="factor"/>
          <c:yMode val="factor"/>
          <c:x val="0.127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7225"/>
          <c:w val="0.97425"/>
          <c:h val="0.74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'Totale amministrazioni'!$R$79</c:f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'Totale amministrazioni'!$S$78:$U$78</c:f>
              <c:numCache/>
            </c:numRef>
          </c:cat>
          <c:val>
            <c:numRef>
              <c:f>'Totale amministrazioni'!$S$79:$U$79</c:f>
              <c:numCache/>
            </c:numRef>
          </c:val>
        </c:ser>
        <c:ser>
          <c:idx val="1"/>
          <c:order val="1"/>
          <c:tx>
            <c:strRef>
              <c:f>'Totale amministrazioni'!$R$80</c:f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'Totale amministrazioni'!$S$78:$U$78</c:f>
              <c:numCache/>
            </c:numRef>
          </c:cat>
          <c:val>
            <c:numRef>
              <c:f>'Totale amministrazioni'!$S$80:$U$80</c:f>
              <c:numCache/>
            </c:numRef>
          </c:val>
        </c:ser>
        <c:ser>
          <c:idx val="2"/>
          <c:order val="2"/>
          <c:tx>
            <c:strRef>
              <c:f>'Totale amministrazioni'!$R$81</c:f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'Totale amministrazioni'!$S$78:$U$78</c:f>
              <c:numCache/>
            </c:numRef>
          </c:cat>
          <c:val>
            <c:numRef>
              <c:f>'Totale amministrazioni'!$S$81:$U$81</c:f>
              <c:numCache/>
            </c:numRef>
          </c:val>
        </c:ser>
        <c:overlap val="100"/>
        <c:axId val="40767141"/>
        <c:axId val="31359950"/>
      </c:barChart>
      <c:dateAx>
        <c:axId val="407671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359950"/>
        <c:crossesAt val="0"/>
        <c:auto val="0"/>
        <c:noMultiLvlLbl val="0"/>
      </c:dateAx>
      <c:valAx>
        <c:axId val="313599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7671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15"/>
          <c:y val="0.91775"/>
          <c:w val="0.581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Amministrazioni locali - Aree di governo per Centro - Nord e Regione Piemonte (anno 2016)</a:t>
            </a:r>
          </a:p>
        </c:rich>
      </c:tx>
      <c:layout>
        <c:manualLayout>
          <c:xMode val="factor"/>
          <c:yMode val="factor"/>
          <c:x val="0.111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43"/>
          <c:w val="0.98275"/>
          <c:h val="0.7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'anno 2016'!$J$21</c:f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'anno 2016'!$I$22:$I$29</c:f>
              <c:strCache/>
            </c:strRef>
          </c:cat>
          <c:val>
            <c:numRef>
              <c:f>'anno 2016'!$J$22:$J$29</c:f>
              <c:numCache/>
            </c:numRef>
          </c:val>
        </c:ser>
        <c:ser>
          <c:idx val="1"/>
          <c:order val="1"/>
          <c:tx>
            <c:strRef>
              <c:f>'anno 2016'!$K$21</c:f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99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'anno 2016'!$I$22:$I$29</c:f>
              <c:strCache/>
            </c:strRef>
          </c:cat>
          <c:val>
            <c:numRef>
              <c:f>'anno 2016'!$K$22:$K$29</c:f>
              <c:numCache/>
            </c:numRef>
          </c:val>
        </c:ser>
        <c:overlap val="-27"/>
        <c:gapWidth val="219"/>
        <c:axId val="18238383"/>
        <c:axId val="29927720"/>
      </c:barChart>
      <c:lineChart>
        <c:grouping val="standard"/>
        <c:varyColors val="0"/>
        <c:ser>
          <c:idx val="0"/>
          <c:order val="2"/>
          <c:tx>
            <c:strRef>
              <c:f>'anno 2016'!$L$21</c:f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
</c:separator>
          </c:dLbls>
          <c:cat>
            <c:strRef>
              <c:f>'anno 2016'!$I$22:$I$29</c:f>
              <c:strCache/>
            </c:strRef>
          </c:cat>
          <c:val>
            <c:numRef>
              <c:f>'anno 2016'!$L$22:$L$29</c:f>
              <c:numCache/>
            </c:numRef>
          </c:val>
          <c:smooth val="0"/>
        </c:ser>
        <c:axId val="914025"/>
        <c:axId val="8226226"/>
      </c:lineChart>
      <c:dateAx>
        <c:axId val="182383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927720"/>
        <c:crossesAt val="0"/>
        <c:auto val="0"/>
        <c:noMultiLvlLbl val="0"/>
      </c:dateAx>
      <c:valAx>
        <c:axId val="299277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238383"/>
        <c:crossesAt val="1"/>
        <c:crossBetween val="between"/>
        <c:dispUnits/>
      </c:valAx>
      <c:dateAx>
        <c:axId val="914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226226"/>
        <c:crossesAt val="0"/>
        <c:auto val="0"/>
        <c:noMultiLvlLbl val="0"/>
      </c:dateAx>
      <c:valAx>
        <c:axId val="82262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14025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65"/>
          <c:y val="0.9315"/>
          <c:w val="0.4365"/>
          <c:h val="0.0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Incidenza di alcune categorie in Piemonte per tipologia di soggetto (IPL)</a:t>
            </a:r>
          </a:p>
        </c:rich>
      </c:tx>
      <c:layout>
        <c:manualLayout>
          <c:xMode val="factor"/>
          <c:yMode val="factor"/>
          <c:x val="0.08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315"/>
          <c:w val="0.9725"/>
          <c:h val="0.80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'Totale amministrazioni'!$R$84</c:f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'Totale amministrazioni'!$S$83:$U$83</c:f>
              <c:numCache/>
            </c:numRef>
          </c:cat>
          <c:val>
            <c:numRef>
              <c:f>'Totale amministrazioni'!$S$84:$U$84</c:f>
              <c:numCache/>
            </c:numRef>
          </c:val>
        </c:ser>
        <c:ser>
          <c:idx val="1"/>
          <c:order val="1"/>
          <c:tx>
            <c:strRef>
              <c:f>'Totale amministrazioni'!$R$85</c:f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'Totale amministrazioni'!$S$83:$U$83</c:f>
              <c:numCache/>
            </c:numRef>
          </c:cat>
          <c:val>
            <c:numRef>
              <c:f>'Totale amministrazioni'!$S$85:$U$85</c:f>
              <c:numCache/>
            </c:numRef>
          </c:val>
        </c:ser>
        <c:ser>
          <c:idx val="2"/>
          <c:order val="2"/>
          <c:tx>
            <c:strRef>
              <c:f>'Totale amministrazioni'!$R$86</c:f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'Totale amministrazioni'!$S$83:$U$83</c:f>
              <c:numCache/>
            </c:numRef>
          </c:cat>
          <c:val>
            <c:numRef>
              <c:f>'Totale amministrazioni'!$S$86:$U$86</c:f>
              <c:numCache/>
            </c:numRef>
          </c:val>
        </c:ser>
        <c:overlap val="100"/>
        <c:axId val="13804095"/>
        <c:axId val="57127992"/>
      </c:barChart>
      <c:dateAx>
        <c:axId val="138040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127992"/>
        <c:crossesAt val="0"/>
        <c:auto val="0"/>
        <c:noMultiLvlLbl val="0"/>
      </c:dateAx>
      <c:valAx>
        <c:axId val="571279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8040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6"/>
          <c:y val="0.937"/>
          <c:w val="0.59375"/>
          <c:h val="0.03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Incidenza di alcune categorie in Piemonte per tipologia di soggetto (IPN)</a:t>
            </a:r>
          </a:p>
        </c:rich>
      </c:tx>
      <c:layout>
        <c:manualLayout>
          <c:xMode val="factor"/>
          <c:yMode val="factor"/>
          <c:x val="0.083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5725"/>
          <c:w val="0.972"/>
          <c:h val="0.76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'Totale amministrazioni'!$R$89</c:f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'Totale amministrazioni'!$S$88:$U$88</c:f>
              <c:numCache/>
            </c:numRef>
          </c:cat>
          <c:val>
            <c:numRef>
              <c:f>'Totale amministrazioni'!$S$89:$U$89</c:f>
              <c:numCache/>
            </c:numRef>
          </c:val>
        </c:ser>
        <c:ser>
          <c:idx val="1"/>
          <c:order val="1"/>
          <c:tx>
            <c:strRef>
              <c:f>'Totale amministrazioni'!$R$90</c:f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'Totale amministrazioni'!$S$88:$U$88</c:f>
              <c:numCache/>
            </c:numRef>
          </c:cat>
          <c:val>
            <c:numRef>
              <c:f>'Totale amministrazioni'!$S$90:$U$90</c:f>
              <c:numCache/>
            </c:numRef>
          </c:val>
        </c:ser>
        <c:ser>
          <c:idx val="2"/>
          <c:order val="2"/>
          <c:tx>
            <c:strRef>
              <c:f>'Totale amministrazioni'!$R$91</c:f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'Totale amministrazioni'!$S$88:$U$88</c:f>
              <c:numCache/>
            </c:numRef>
          </c:cat>
          <c:val>
            <c:numRef>
              <c:f>'Totale amministrazioni'!$S$91:$U$91</c:f>
              <c:numCache/>
            </c:numRef>
          </c:val>
        </c:ser>
        <c:overlap val="100"/>
        <c:axId val="44389881"/>
        <c:axId val="63964610"/>
      </c:barChart>
      <c:dateAx>
        <c:axId val="443898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964610"/>
        <c:crossesAt val="0"/>
        <c:auto val="0"/>
        <c:noMultiLvlLbl val="0"/>
      </c:dateAx>
      <c:valAx>
        <c:axId val="639646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3898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6"/>
          <c:y val="0.925"/>
          <c:w val="0.59225"/>
          <c:h val="0.0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Incidenza di alcune categorie in Piemonte per tipologia di soggetto (Amministrazioni Centrali)</a:t>
            </a:r>
          </a:p>
        </c:rich>
      </c:tx>
      <c:layout>
        <c:manualLayout>
          <c:xMode val="factor"/>
          <c:yMode val="factor"/>
          <c:x val="0.098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232"/>
          <c:w val="0.9685"/>
          <c:h val="0.68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'Totale amministrazioni'!$M$42</c:f>
            </c:strRef>
          </c:tx>
          <c:spPr>
            <a:solidFill>
              <a:srgbClr val="70AD47">
                <a:alpha val="85000"/>
              </a:srgbClr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'Totale amministrazioni'!$N$41:$P$41</c:f>
              <c:numCache/>
            </c:numRef>
          </c:cat>
          <c:val>
            <c:numRef>
              <c:f>'Totale amministrazioni'!$N$42:$P$42</c:f>
              <c:numCache/>
            </c:numRef>
          </c:val>
        </c:ser>
        <c:ser>
          <c:idx val="1"/>
          <c:order val="1"/>
          <c:tx>
            <c:strRef>
              <c:f>'Totale amministrazioni'!$M$43</c:f>
            </c:strRef>
          </c:tx>
          <c:spPr>
            <a:solidFill>
              <a:srgbClr val="4472C4">
                <a:alpha val="85000"/>
              </a:srgbClr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'Totale amministrazioni'!$N$41:$P$41</c:f>
              <c:numCache/>
            </c:numRef>
          </c:cat>
          <c:val>
            <c:numRef>
              <c:f>'Totale amministrazioni'!$N$43:$P$43</c:f>
              <c:numCache/>
            </c:numRef>
          </c:val>
        </c:ser>
        <c:ser>
          <c:idx val="2"/>
          <c:order val="2"/>
          <c:tx>
            <c:strRef>
              <c:f>'Totale amministrazioni'!$M$44</c:f>
            </c:strRef>
          </c:tx>
          <c:spPr>
            <a:solidFill>
              <a:srgbClr val="FFC000">
                <a:alpha val="85000"/>
              </a:srgbClr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'Totale amministrazioni'!$N$41:$P$41</c:f>
              <c:numCache/>
            </c:numRef>
          </c:cat>
          <c:val>
            <c:numRef>
              <c:f>'Totale amministrazioni'!$N$44:$P$44</c:f>
              <c:numCache/>
            </c:numRef>
          </c:val>
        </c:ser>
        <c:overlap val="100"/>
        <c:axId val="38810579"/>
        <c:axId val="13750892"/>
      </c:barChart>
      <c:dateAx>
        <c:axId val="388105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750892"/>
        <c:crossesAt val="0"/>
        <c:auto val="0"/>
        <c:noMultiLvlLbl val="0"/>
      </c:dateAx>
      <c:valAx>
        <c:axId val="13750892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8105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875"/>
          <c:y val="0.92275"/>
          <c:w val="0.5825"/>
          <c:h val="0.048"/>
        </c:manualLayout>
      </c:layout>
      <c:overlay val="0"/>
      <c:spPr>
        <a:solidFill>
          <a:srgbClr val="F2F2F2">
            <a:alpha val="39000"/>
          </a:srgbClr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Spese consolidate  per tipologia di soggetto e per alcune categorie economiche - Centro-Nord e Piemonte
 (Amministrazioni Locali - anno 2018)</a:t>
            </a:r>
          </a:p>
        </c:rich>
      </c:tx>
      <c:layout>
        <c:manualLayout>
          <c:xMode val="factor"/>
          <c:yMode val="factor"/>
          <c:x val="0.13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224"/>
          <c:w val="0.965"/>
          <c:h val="0.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'Totale amministrazioni'!$M$48</c:f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66C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'Totale amministrazioni'!$N$47:$P$47</c:f>
              <c:strCache/>
            </c:strRef>
          </c:cat>
          <c:val>
            <c:numRef>
              <c:f>'Totale amministrazioni'!$N$48:$P$48</c:f>
              <c:numCache/>
            </c:numRef>
          </c:val>
        </c:ser>
        <c:ser>
          <c:idx val="1"/>
          <c:order val="1"/>
          <c:tx>
            <c:strRef>
              <c:f>'Totale amministrazioni'!$M$49</c:f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99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'Totale amministrazioni'!$N$47:$P$47</c:f>
              <c:strCache/>
            </c:strRef>
          </c:cat>
          <c:val>
            <c:numRef>
              <c:f>'Totale amministrazioni'!$N$49:$P$49</c:f>
              <c:numCache/>
            </c:numRef>
          </c:val>
        </c:ser>
        <c:overlap val="-27"/>
        <c:gapWidth val="219"/>
        <c:axId val="56649165"/>
        <c:axId val="40080438"/>
      </c:barChart>
      <c:lineChart>
        <c:grouping val="standard"/>
        <c:varyColors val="0"/>
        <c:ser>
          <c:idx val="0"/>
          <c:order val="2"/>
          <c:tx>
            <c:strRef>
              <c:f>'Totale amministrazioni'!$M$50</c:f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969696"/>
                </a:solidFill>
              </a:ln>
            </c:spPr>
            <c:marker>
              <c:symbol val="none"/>
            </c:marke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
</c:separator>
          </c:dLbls>
          <c:cat>
            <c:strRef>
              <c:f>'Totale amministrazioni'!$N$47:$P$47</c:f>
              <c:strCache/>
            </c:strRef>
          </c:cat>
          <c:val>
            <c:numRef>
              <c:f>'Totale amministrazioni'!$N$50:$P$50</c:f>
              <c:numCache/>
            </c:numRef>
          </c:val>
          <c:smooth val="0"/>
        </c:ser>
        <c:axId val="25179623"/>
        <c:axId val="25290016"/>
      </c:lineChart>
      <c:dateAx>
        <c:axId val="566491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080438"/>
        <c:crossesAt val="0"/>
        <c:auto val="0"/>
        <c:noMultiLvlLbl val="0"/>
      </c:dateAx>
      <c:valAx>
        <c:axId val="400804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649165"/>
        <c:crossesAt val="1"/>
        <c:crossBetween val="between"/>
        <c:dispUnits/>
      </c:valAx>
      <c:dateAx>
        <c:axId val="25179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290016"/>
        <c:crossesAt val="0"/>
        <c:auto val="0"/>
        <c:noMultiLvlLbl val="0"/>
      </c:dateAx>
      <c:valAx>
        <c:axId val="252900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179623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675"/>
          <c:y val="0.9205"/>
          <c:w val="0.682"/>
          <c:h val="0.0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Spese consolidate  per tipologia di soggetto e per alcune categorie economiche - Centro-Nord e Piemonte
 (Amministrazioni Locali - anno 2017)</a:t>
            </a:r>
          </a:p>
        </c:rich>
      </c:tx>
      <c:layout>
        <c:manualLayout>
          <c:xMode val="factor"/>
          <c:yMode val="factor"/>
          <c:x val="0.157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22025"/>
          <c:w val="0.97975"/>
          <c:h val="0.70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'Totale amministrazioni'!$M$53</c:f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66C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'Totale amministrazioni'!$N$52:$P$52</c:f>
              <c:strCache/>
            </c:strRef>
          </c:cat>
          <c:val>
            <c:numRef>
              <c:f>'Totale amministrazioni'!$N$53:$P$53</c:f>
              <c:numCache/>
            </c:numRef>
          </c:val>
        </c:ser>
        <c:ser>
          <c:idx val="1"/>
          <c:order val="1"/>
          <c:tx>
            <c:strRef>
              <c:f>'Totale amministrazioni'!$M$54</c:f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99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'Totale amministrazioni'!$N$52:$P$52</c:f>
              <c:strCache/>
            </c:strRef>
          </c:cat>
          <c:val>
            <c:numRef>
              <c:f>'Totale amministrazioni'!$N$54:$P$54</c:f>
              <c:numCache/>
            </c:numRef>
          </c:val>
        </c:ser>
        <c:overlap val="-27"/>
        <c:gapWidth val="219"/>
        <c:axId val="26283553"/>
        <c:axId val="35225386"/>
      </c:barChart>
      <c:lineChart>
        <c:grouping val="standard"/>
        <c:varyColors val="0"/>
        <c:ser>
          <c:idx val="0"/>
          <c:order val="2"/>
          <c:tx>
            <c:strRef>
              <c:f>'Totale amministrazioni'!$M$55</c:f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
</c:separator>
          </c:dLbls>
          <c:cat>
            <c:strRef>
              <c:f>'Totale amministrazioni'!$N$52:$P$52</c:f>
              <c:strCache/>
            </c:strRef>
          </c:cat>
          <c:val>
            <c:numRef>
              <c:f>'Totale amministrazioni'!$N$55:$P$55</c:f>
              <c:numCache/>
            </c:numRef>
          </c:val>
          <c:smooth val="0"/>
        </c:ser>
        <c:axId val="48593019"/>
        <c:axId val="34683988"/>
      </c:lineChart>
      <c:dateAx>
        <c:axId val="262835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225386"/>
        <c:crossesAt val="0"/>
        <c:auto val="0"/>
        <c:noMultiLvlLbl val="0"/>
      </c:dateAx>
      <c:valAx>
        <c:axId val="352253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283553"/>
        <c:crossesAt val="1"/>
        <c:crossBetween val="between"/>
        <c:dispUnits/>
      </c:valAx>
      <c:dateAx>
        <c:axId val="48593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683988"/>
        <c:crossesAt val="0"/>
        <c:auto val="0"/>
        <c:noMultiLvlLbl val="0"/>
      </c:dateAx>
      <c:valAx>
        <c:axId val="346839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593019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6"/>
          <c:y val="0.9245"/>
          <c:w val="0.665"/>
          <c:h val="0.0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Spese consolidate  per tipologia di soggetto e per alcune categorie economiche - Centro-Nord e Piemonte
 (Amministrazioni Locali - anno 2016)</a:t>
            </a:r>
          </a:p>
        </c:rich>
      </c:tx>
      <c:layout>
        <c:manualLayout>
          <c:xMode val="factor"/>
          <c:yMode val="factor"/>
          <c:x val="0.1387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227"/>
          <c:w val="0.98175"/>
          <c:h val="0.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'Totale amministrazioni'!$M$58</c:f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66C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'Totale amministrazioni'!$N$57:$P$57</c:f>
              <c:strCache/>
            </c:strRef>
          </c:cat>
          <c:val>
            <c:numRef>
              <c:f>'Totale amministrazioni'!$N$58:$P$58</c:f>
              <c:numCache/>
            </c:numRef>
          </c:val>
        </c:ser>
        <c:ser>
          <c:idx val="1"/>
          <c:order val="1"/>
          <c:tx>
            <c:strRef>
              <c:f>'Totale amministrazioni'!$M$59</c:f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99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'Totale amministrazioni'!$N$57:$P$57</c:f>
              <c:strCache/>
            </c:strRef>
          </c:cat>
          <c:val>
            <c:numRef>
              <c:f>'Totale amministrazioni'!$N$59:$P$59</c:f>
              <c:numCache/>
            </c:numRef>
          </c:val>
        </c:ser>
        <c:overlap val="-27"/>
        <c:gapWidth val="219"/>
        <c:axId val="43720437"/>
        <c:axId val="57939614"/>
      </c:barChart>
      <c:lineChart>
        <c:grouping val="standard"/>
        <c:varyColors val="0"/>
        <c:ser>
          <c:idx val="0"/>
          <c:order val="2"/>
          <c:tx>
            <c:strRef>
              <c:f>'Totale amministrazioni'!$M$60</c:f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
</c:separator>
          </c:dLbls>
          <c:cat>
            <c:strRef>
              <c:f>'Totale amministrazioni'!$N$57:$P$57</c:f>
              <c:strCache/>
            </c:strRef>
          </c:cat>
          <c:val>
            <c:numRef>
              <c:f>'Totale amministrazioni'!$N$60:$P$60</c:f>
              <c:numCache/>
            </c:numRef>
          </c:val>
          <c:smooth val="0"/>
        </c:ser>
        <c:axId val="51694479"/>
        <c:axId val="62597128"/>
      </c:lineChart>
      <c:dateAx>
        <c:axId val="437204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939614"/>
        <c:crossesAt val="0"/>
        <c:auto val="0"/>
        <c:noMultiLvlLbl val="0"/>
      </c:dateAx>
      <c:valAx>
        <c:axId val="579396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720437"/>
        <c:crossesAt val="1"/>
        <c:crossBetween val="between"/>
        <c:dispUnits/>
      </c:valAx>
      <c:dateAx>
        <c:axId val="51694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597128"/>
        <c:crossesAt val="0"/>
        <c:auto val="0"/>
        <c:noMultiLvlLbl val="0"/>
      </c:dateAx>
      <c:valAx>
        <c:axId val="625971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694479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575"/>
          <c:y val="0.9225"/>
          <c:w val="0.59075"/>
          <c:h val="0.04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Spese consolidate  per tipologia di soggetto e per alcune categorie economiche - Centro-Nord e Piemonte
 (Amministrazioni Regionali - anno 2018)</a:t>
            </a:r>
          </a:p>
        </c:rich>
      </c:tx>
      <c:layout>
        <c:manualLayout>
          <c:xMode val="factor"/>
          <c:yMode val="factor"/>
          <c:x val="0.137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20125"/>
          <c:w val="0.9815"/>
          <c:h val="0.7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'Totale amministrazioni'!$R$49</c:f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66C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'Totale amministrazioni'!$S$48:$U$48</c:f>
              <c:strCache/>
            </c:strRef>
          </c:cat>
          <c:val>
            <c:numRef>
              <c:f>'Totale amministrazioni'!$S$49:$U$49</c:f>
              <c:numCache/>
            </c:numRef>
          </c:val>
        </c:ser>
        <c:ser>
          <c:idx val="1"/>
          <c:order val="1"/>
          <c:tx>
            <c:strRef>
              <c:f>'Totale amministrazioni'!$R$50</c:f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99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'Totale amministrazioni'!$S$48:$U$48</c:f>
              <c:strCache/>
            </c:strRef>
          </c:cat>
          <c:val>
            <c:numRef>
              <c:f>'Totale amministrazioni'!$S$50:$U$50</c:f>
              <c:numCache/>
            </c:numRef>
          </c:val>
        </c:ser>
        <c:overlap val="-27"/>
        <c:gapWidth val="219"/>
        <c:axId val="26503241"/>
        <c:axId val="37202578"/>
      </c:barChart>
      <c:lineChart>
        <c:grouping val="standard"/>
        <c:varyColors val="0"/>
        <c:ser>
          <c:idx val="0"/>
          <c:order val="2"/>
          <c:tx>
            <c:strRef>
              <c:f>'Totale amministrazioni'!$R$51</c:f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
</c:separator>
          </c:dLbls>
          <c:cat>
            <c:strRef>
              <c:f>'Totale amministrazioni'!$S$48:$U$48</c:f>
              <c:strCache/>
            </c:strRef>
          </c:cat>
          <c:val>
            <c:numRef>
              <c:f>'Totale amministrazioni'!$S$51:$U$51</c:f>
              <c:numCache/>
            </c:numRef>
          </c:val>
          <c:smooth val="0"/>
        </c:ser>
        <c:axId val="66387747"/>
        <c:axId val="60618812"/>
      </c:lineChart>
      <c:dateAx>
        <c:axId val="265032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202578"/>
        <c:crossesAt val="0"/>
        <c:auto val="0"/>
        <c:noMultiLvlLbl val="0"/>
      </c:dateAx>
      <c:valAx>
        <c:axId val="372025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503241"/>
        <c:crossesAt val="1"/>
        <c:crossBetween val="between"/>
        <c:dispUnits/>
      </c:valAx>
      <c:dateAx>
        <c:axId val="66387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618812"/>
        <c:crossesAt val="0"/>
        <c:auto val="0"/>
        <c:noMultiLvlLbl val="0"/>
      </c:dateAx>
      <c:valAx>
        <c:axId val="606188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387747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15"/>
          <c:y val="0.931"/>
          <c:w val="0.597"/>
          <c:h val="0.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Spese consolidate  per tipologia di soggetto e per alcune categorie economiche - Centro-Nord e Piemonte
 (Amministrazioni Regionali - anno 2017)</a:t>
            </a:r>
          </a:p>
        </c:rich>
      </c:tx>
      <c:layout>
        <c:manualLayout>
          <c:xMode val="factor"/>
          <c:yMode val="factor"/>
          <c:x val="0.154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9925"/>
          <c:w val="0.9825"/>
          <c:h val="0.7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'Totale amministrazioni'!$R$54</c:f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5B9BD5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66C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'Totale amministrazioni'!$S$53:$U$53</c:f>
              <c:strCache/>
            </c:strRef>
          </c:cat>
          <c:val>
            <c:numRef>
              <c:f>'Totale amministrazioni'!$S$54:$U$54</c:f>
              <c:numCache/>
            </c:numRef>
          </c:val>
        </c:ser>
        <c:ser>
          <c:idx val="1"/>
          <c:order val="1"/>
          <c:tx>
            <c:strRef>
              <c:f>'Totale amministrazioni'!$R$55</c:f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99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'Totale amministrazioni'!$S$53:$U$53</c:f>
              <c:strCache/>
            </c:strRef>
          </c:cat>
          <c:val>
            <c:numRef>
              <c:f>'Totale amministrazioni'!$S$55:$U$55</c:f>
              <c:numCache/>
            </c:numRef>
          </c:val>
        </c:ser>
        <c:overlap val="-27"/>
        <c:gapWidth val="219"/>
        <c:axId val="8698397"/>
        <c:axId val="11176710"/>
      </c:barChart>
      <c:lineChart>
        <c:grouping val="standard"/>
        <c:varyColors val="0"/>
        <c:ser>
          <c:idx val="0"/>
          <c:order val="2"/>
          <c:tx>
            <c:strRef>
              <c:f>'Totale amministrazioni'!$R$56</c:f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969696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969696"/>
                </a:solidFill>
              </a:ln>
            </c:spPr>
            <c:marker>
              <c:symbol val="none"/>
            </c:marke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
</c:separator>
          </c:dLbls>
          <c:cat>
            <c:strRef>
              <c:f>'Totale amministrazioni'!$S$53:$U$53</c:f>
              <c:strCache/>
            </c:strRef>
          </c:cat>
          <c:val>
            <c:numRef>
              <c:f>'Totale amministrazioni'!$S$56:$U$56</c:f>
              <c:numCache/>
            </c:numRef>
          </c:val>
          <c:smooth val="0"/>
        </c:ser>
        <c:axId val="33481527"/>
        <c:axId val="32898288"/>
      </c:lineChart>
      <c:dateAx>
        <c:axId val="86983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176710"/>
        <c:crossesAt val="0"/>
        <c:auto val="0"/>
        <c:noMultiLvlLbl val="0"/>
      </c:dateAx>
      <c:valAx>
        <c:axId val="111767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698397"/>
        <c:crossesAt val="1"/>
        <c:crossBetween val="between"/>
        <c:dispUnits/>
      </c:valAx>
      <c:dateAx>
        <c:axId val="33481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898288"/>
        <c:crossesAt val="0"/>
        <c:auto val="0"/>
        <c:noMultiLvlLbl val="0"/>
      </c:dateAx>
      <c:valAx>
        <c:axId val="328982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481527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9"/>
          <c:y val="0.93175"/>
          <c:w val="0.56475"/>
          <c:h val="0.0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Spese consolidate  per tipologia di soggetto e per alcune categorie economiche - Centro-Nord e Piemonte
 (Amministrazioni Regionali - anno 2016)</a:t>
            </a:r>
          </a:p>
        </c:rich>
      </c:tx>
      <c:layout>
        <c:manualLayout>
          <c:xMode val="factor"/>
          <c:yMode val="factor"/>
          <c:x val="0.108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21725"/>
          <c:w val="0.9805"/>
          <c:h val="0.7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'Totale amministrazioni'!$R$59</c:f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5B9BD5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66C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'Totale amministrazioni'!$S$58:$U$58</c:f>
              <c:strCache/>
            </c:strRef>
          </c:cat>
          <c:val>
            <c:numRef>
              <c:f>'Totale amministrazioni'!$S$59:$U$59</c:f>
              <c:numCache/>
            </c:numRef>
          </c:val>
        </c:ser>
        <c:ser>
          <c:idx val="1"/>
          <c:order val="1"/>
          <c:tx>
            <c:strRef>
              <c:f>'Totale amministrazioni'!$R$60</c:f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99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'Totale amministrazioni'!$S$58:$U$58</c:f>
              <c:strCache/>
            </c:strRef>
          </c:cat>
          <c:val>
            <c:numRef>
              <c:f>'Totale amministrazioni'!$S$60:$U$60</c:f>
              <c:numCache/>
            </c:numRef>
          </c:val>
        </c:ser>
        <c:overlap val="-27"/>
        <c:gapWidth val="219"/>
        <c:axId val="27649137"/>
        <c:axId val="47515642"/>
      </c:barChart>
      <c:lineChart>
        <c:grouping val="standard"/>
        <c:varyColors val="0"/>
        <c:ser>
          <c:idx val="0"/>
          <c:order val="2"/>
          <c:tx>
            <c:strRef>
              <c:f>'Totale amministrazioni'!$R$61</c:f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969696"/>
                </a:solidFill>
              </a:ln>
            </c:spPr>
            <c:marker>
              <c:symbol val="none"/>
            </c:marke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
</c:separator>
          </c:dLbls>
          <c:cat>
            <c:strRef>
              <c:f>'Totale amministrazioni'!$S$58:$U$58</c:f>
              <c:strCache/>
            </c:strRef>
          </c:cat>
          <c:val>
            <c:numRef>
              <c:f>'Totale amministrazioni'!$S$61:$U$61</c:f>
              <c:numCache/>
            </c:numRef>
          </c:val>
          <c:smooth val="0"/>
        </c:ser>
        <c:axId val="24987595"/>
        <c:axId val="23561764"/>
      </c:lineChart>
      <c:dateAx>
        <c:axId val="276491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515642"/>
        <c:crossesAt val="0"/>
        <c:auto val="0"/>
        <c:noMultiLvlLbl val="0"/>
      </c:dateAx>
      <c:valAx>
        <c:axId val="475156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649137"/>
        <c:crossesAt val="1"/>
        <c:crossBetween val="between"/>
        <c:dispUnits/>
      </c:valAx>
      <c:dateAx>
        <c:axId val="24987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561764"/>
        <c:crossesAt val="0"/>
        <c:auto val="0"/>
        <c:noMultiLvlLbl val="0"/>
      </c:dateAx>
      <c:valAx>
        <c:axId val="235617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987595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5"/>
          <c:y val="0.9255"/>
          <c:w val="0.62775"/>
          <c:h val="0.0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Spese consolidate  per tipologia di soggetto e per alcune categorie economiche - Centro-Nord e Piemonte
 (IPL - anno 2018)</a:t>
            </a:r>
          </a:p>
        </c:rich>
      </c:tx>
      <c:layout>
        <c:manualLayout>
          <c:xMode val="factor"/>
          <c:yMode val="factor"/>
          <c:x val="0.137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203"/>
          <c:w val="0.98225"/>
          <c:h val="0.72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'Totale amministrazioni'!$W$49</c:f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5B9BD5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66C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'Totale amministrazioni'!$X$48:$Z$48</c:f>
              <c:strCache/>
            </c:strRef>
          </c:cat>
          <c:val>
            <c:numRef>
              <c:f>'Totale amministrazioni'!$X$49:$Z$49</c:f>
              <c:numCache/>
            </c:numRef>
          </c:val>
        </c:ser>
        <c:ser>
          <c:idx val="1"/>
          <c:order val="1"/>
          <c:tx>
            <c:strRef>
              <c:f>'Totale amministrazioni'!$W$50</c:f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99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'Totale amministrazioni'!$X$48:$Z$48</c:f>
              <c:strCache/>
            </c:strRef>
          </c:cat>
          <c:val>
            <c:numRef>
              <c:f>'Totale amministrazioni'!$X$50:$Z$50</c:f>
              <c:numCache/>
            </c:numRef>
          </c:val>
        </c:ser>
        <c:overlap val="-27"/>
        <c:gapWidth val="219"/>
        <c:axId val="10729285"/>
        <c:axId val="29454702"/>
      </c:barChart>
      <c:lineChart>
        <c:grouping val="standard"/>
        <c:varyColors val="0"/>
        <c:ser>
          <c:idx val="0"/>
          <c:order val="2"/>
          <c:tx>
            <c:strRef>
              <c:f>'Totale amministrazioni'!$W$51</c:f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ln w="25400">
                <a:solidFill>
                  <a:srgbClr val="969696"/>
                </a:solidFill>
              </a:ln>
            </c:spPr>
            <c:marker>
              <c:symbol val="none"/>
            </c:marke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
</c:separator>
          </c:dLbls>
          <c:cat>
            <c:strRef>
              <c:f>'Totale amministrazioni'!$X$48:$Z$48</c:f>
              <c:strCache/>
            </c:strRef>
          </c:cat>
          <c:val>
            <c:numRef>
              <c:f>'Totale amministrazioni'!$X$51:$Z$51</c:f>
              <c:numCache/>
            </c:numRef>
          </c:val>
          <c:smooth val="0"/>
        </c:ser>
        <c:axId val="63765727"/>
        <c:axId val="37020632"/>
      </c:lineChart>
      <c:dateAx>
        <c:axId val="107292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454702"/>
        <c:crossesAt val="0"/>
        <c:auto val="0"/>
        <c:noMultiLvlLbl val="0"/>
      </c:dateAx>
      <c:valAx>
        <c:axId val="294547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729285"/>
        <c:crossesAt val="1"/>
        <c:crossBetween val="between"/>
        <c:dispUnits/>
      </c:valAx>
      <c:dateAx>
        <c:axId val="63765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020632"/>
        <c:crossesAt val="0"/>
        <c:auto val="0"/>
        <c:noMultiLvlLbl val="0"/>
      </c:dateAx>
      <c:valAx>
        <c:axId val="370206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765727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875"/>
          <c:y val="0.93125"/>
          <c:w val="0.58475"/>
          <c:h val="0.04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Amministrazioni Regionali - Aree di governo per Centro - Nord e Regione Piemonte (anno 2016)</a:t>
            </a:r>
          </a:p>
        </c:rich>
      </c:tx>
      <c:layout>
        <c:manualLayout>
          <c:xMode val="factor"/>
          <c:yMode val="factor"/>
          <c:x val="0.1067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091"/>
          <c:w val="0.98325"/>
          <c:h val="0.84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'anno 2016'!$J$1</c:f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'anno 2016'!$I$2:$I$9</c:f>
              <c:strCache/>
            </c:strRef>
          </c:cat>
          <c:val>
            <c:numRef>
              <c:f>'anno 2016'!$J$2:$J$9</c:f>
              <c:numCache/>
            </c:numRef>
          </c:val>
        </c:ser>
        <c:ser>
          <c:idx val="1"/>
          <c:order val="1"/>
          <c:tx>
            <c:strRef>
              <c:f>'anno 2016'!$K$1</c:f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99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'anno 2016'!$I$2:$I$9</c:f>
              <c:strCache/>
            </c:strRef>
          </c:cat>
          <c:val>
            <c:numRef>
              <c:f>'anno 2016'!$K$2:$K$9</c:f>
              <c:numCache/>
            </c:numRef>
          </c:val>
        </c:ser>
        <c:overlap val="-27"/>
        <c:gapWidth val="219"/>
        <c:axId val="6927171"/>
        <c:axId val="62344540"/>
      </c:barChart>
      <c:lineChart>
        <c:grouping val="standard"/>
        <c:varyColors val="0"/>
        <c:ser>
          <c:idx val="0"/>
          <c:order val="2"/>
          <c:tx>
            <c:strRef>
              <c:f>'anno 2016'!$L$1</c:f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969696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969696"/>
                </a:solidFill>
              </a:ln>
            </c:spPr>
            <c:marker>
              <c:symbol val="none"/>
            </c:marke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
</c:separator>
          </c:dLbls>
          <c:cat>
            <c:strRef>
              <c:f>'anno 2016'!$I$2:$I$9</c:f>
              <c:strCache/>
            </c:strRef>
          </c:cat>
          <c:val>
            <c:numRef>
              <c:f>'anno 2016'!$L$2:$L$9</c:f>
              <c:numCache/>
            </c:numRef>
          </c:val>
          <c:smooth val="0"/>
        </c:ser>
        <c:axId val="24229949"/>
        <c:axId val="16742950"/>
      </c:lineChart>
      <c:dateAx>
        <c:axId val="69271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344540"/>
        <c:crossesAt val="0"/>
        <c:auto val="0"/>
        <c:noMultiLvlLbl val="0"/>
      </c:dateAx>
      <c:valAx>
        <c:axId val="623445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927171"/>
        <c:crossesAt val="1"/>
        <c:crossBetween val="between"/>
        <c:dispUnits/>
      </c:valAx>
      <c:dateAx>
        <c:axId val="24229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742950"/>
        <c:crossesAt val="0"/>
        <c:auto val="0"/>
        <c:noMultiLvlLbl val="0"/>
      </c:dateAx>
      <c:valAx>
        <c:axId val="167429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229949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275"/>
          <c:y val="0.93175"/>
          <c:w val="0.34775"/>
          <c:h val="0.0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Spese consolidate  per tipologia di soggetto e per alcune categorie economiche - Centro-Nord e Piemonte
 (IPL - anno 2017)</a:t>
            </a:r>
          </a:p>
        </c:rich>
      </c:tx>
      <c:layout>
        <c:manualLayout>
          <c:xMode val="factor"/>
          <c:yMode val="factor"/>
          <c:x val="0.1377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2185"/>
          <c:w val="0.98175"/>
          <c:h val="0.70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'Totale amministrazioni'!$W$54</c:f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66C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'Totale amministrazioni'!$X$53:$Z$53</c:f>
              <c:strCache/>
            </c:strRef>
          </c:cat>
          <c:val>
            <c:numRef>
              <c:f>'Totale amministrazioni'!$X$54:$Z$54</c:f>
              <c:numCache/>
            </c:numRef>
          </c:val>
        </c:ser>
        <c:ser>
          <c:idx val="1"/>
          <c:order val="1"/>
          <c:tx>
            <c:strRef>
              <c:f>'Totale amministrazioni'!$W$55</c:f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99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'Totale amministrazioni'!$X$53:$Z$53</c:f>
              <c:strCache/>
            </c:strRef>
          </c:cat>
          <c:val>
            <c:numRef>
              <c:f>'Totale amministrazioni'!$X$55:$Z$55</c:f>
              <c:numCache/>
            </c:numRef>
          </c:val>
        </c:ser>
        <c:overlap val="-27"/>
        <c:gapWidth val="219"/>
        <c:axId val="64750233"/>
        <c:axId val="45881186"/>
      </c:barChart>
      <c:lineChart>
        <c:grouping val="standard"/>
        <c:varyColors val="0"/>
        <c:ser>
          <c:idx val="0"/>
          <c:order val="2"/>
          <c:tx>
            <c:strRef>
              <c:f>'Totale amministrazioni'!$W$56</c:f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969696"/>
                </a:solidFill>
              </a:ln>
            </c:spPr>
            <c:marker>
              <c:symbol val="none"/>
            </c:marke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
</c:separator>
          </c:dLbls>
          <c:cat>
            <c:strRef>
              <c:f>'Totale amministrazioni'!$X$53:$Z$53</c:f>
              <c:strCache/>
            </c:strRef>
          </c:cat>
          <c:val>
            <c:numRef>
              <c:f>'Totale amministrazioni'!$X$56:$Z$56</c:f>
              <c:numCache/>
            </c:numRef>
          </c:val>
          <c:smooth val="0"/>
        </c:ser>
        <c:axId val="10277491"/>
        <c:axId val="25388556"/>
      </c:lineChart>
      <c:dateAx>
        <c:axId val="647502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881186"/>
        <c:crossesAt val="0"/>
        <c:auto val="0"/>
        <c:noMultiLvlLbl val="0"/>
      </c:dateAx>
      <c:valAx>
        <c:axId val="458811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750233"/>
        <c:crossesAt val="1"/>
        <c:crossBetween val="between"/>
        <c:dispUnits/>
      </c:valAx>
      <c:dateAx>
        <c:axId val="10277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388556"/>
        <c:crossesAt val="0"/>
        <c:auto val="0"/>
        <c:noMultiLvlLbl val="0"/>
      </c:dateAx>
      <c:valAx>
        <c:axId val="253885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277491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7"/>
          <c:y val="0.925"/>
          <c:w val="0.58675"/>
          <c:h val="0.04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Spese consolidate  per tipologia di soggetto e per alcune categorie economiche - Centro-Nord e Piemonte
 (IPL - anno 2016)</a:t>
            </a:r>
          </a:p>
        </c:rich>
      </c:tx>
      <c:layout>
        <c:manualLayout>
          <c:xMode val="factor"/>
          <c:yMode val="factor"/>
          <c:x val="0.1082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20825"/>
          <c:w val="0.98025"/>
          <c:h val="0.7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'Totale amministrazioni'!$W$59</c:f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5B9BD5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66C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'Totale amministrazioni'!$X$58:$Z$58</c:f>
              <c:strCache/>
            </c:strRef>
          </c:cat>
          <c:val>
            <c:numRef>
              <c:f>'Totale amministrazioni'!$X$59:$Z$59</c:f>
              <c:numCache/>
            </c:numRef>
          </c:val>
        </c:ser>
        <c:ser>
          <c:idx val="1"/>
          <c:order val="1"/>
          <c:tx>
            <c:strRef>
              <c:f>'Totale amministrazioni'!$W$60</c:f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99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'Totale amministrazioni'!$X$58:$Z$58</c:f>
              <c:strCache/>
            </c:strRef>
          </c:cat>
          <c:val>
            <c:numRef>
              <c:f>'Totale amministrazioni'!$X$60:$Z$60</c:f>
              <c:numCache/>
            </c:numRef>
          </c:val>
        </c:ser>
        <c:overlap val="-27"/>
        <c:gapWidth val="219"/>
        <c:axId val="27170413"/>
        <c:axId val="43207126"/>
      </c:barChart>
      <c:lineChart>
        <c:grouping val="standard"/>
        <c:varyColors val="0"/>
        <c:ser>
          <c:idx val="0"/>
          <c:order val="2"/>
          <c:tx>
            <c:strRef>
              <c:f>'Totale amministrazioni'!$W$61</c:f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969696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969696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969696"/>
                </a:solidFill>
              </a:ln>
            </c:spPr>
            <c:marker>
              <c:symbol val="none"/>
            </c:marke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
</c:separator>
          </c:dLbls>
          <c:cat>
            <c:strRef>
              <c:f>'Totale amministrazioni'!$X$58:$Z$58</c:f>
              <c:strCache/>
            </c:strRef>
          </c:cat>
          <c:val>
            <c:numRef>
              <c:f>'Totale amministrazioni'!$X$61:$Z$61</c:f>
              <c:numCache/>
            </c:numRef>
          </c:val>
          <c:smooth val="0"/>
        </c:ser>
        <c:axId val="53319815"/>
        <c:axId val="10116288"/>
      </c:lineChart>
      <c:dateAx>
        <c:axId val="271704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207126"/>
        <c:crossesAt val="0"/>
        <c:auto val="0"/>
        <c:noMultiLvlLbl val="0"/>
      </c:dateAx>
      <c:valAx>
        <c:axId val="432071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170413"/>
        <c:crossesAt val="1"/>
        <c:crossBetween val="between"/>
        <c:dispUnits/>
      </c:valAx>
      <c:dateAx>
        <c:axId val="53319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116288"/>
        <c:crossesAt val="0"/>
        <c:auto val="0"/>
        <c:noMultiLvlLbl val="0"/>
      </c:dateAx>
      <c:valAx>
        <c:axId val="101162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319815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675"/>
          <c:y val="0.92875"/>
          <c:w val="0.645"/>
          <c:h val="0.04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Spese consolidate  per tipologia di soggetto e per alcune categorie economiche - Centro-Nord e Piemonte
 (IPN - anno 2018)</a:t>
            </a:r>
          </a:p>
        </c:rich>
      </c:tx>
      <c:layout>
        <c:manualLayout>
          <c:xMode val="factor"/>
          <c:yMode val="factor"/>
          <c:x val="0.096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95"/>
          <c:w val="0.98"/>
          <c:h val="0.7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'Totale amministrazioni'!$AB$49</c:f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5B9BD5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66C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'Totale amministrazioni'!$AC$48:$AE$48</c:f>
              <c:strCache/>
            </c:strRef>
          </c:cat>
          <c:val>
            <c:numRef>
              <c:f>'Totale amministrazioni'!$AC$49:$AE$49</c:f>
              <c:numCache/>
            </c:numRef>
          </c:val>
        </c:ser>
        <c:ser>
          <c:idx val="1"/>
          <c:order val="1"/>
          <c:tx>
            <c:strRef>
              <c:f>'Totale amministrazioni'!$AB$50</c:f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99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'Totale amministrazioni'!$AC$48:$AE$48</c:f>
              <c:strCache/>
            </c:strRef>
          </c:cat>
          <c:val>
            <c:numRef>
              <c:f>'Totale amministrazioni'!$AC$50:$AE$50</c:f>
              <c:numCache/>
            </c:numRef>
          </c:val>
        </c:ser>
        <c:overlap val="-27"/>
        <c:gapWidth val="219"/>
        <c:axId val="23937729"/>
        <c:axId val="14112970"/>
      </c:barChart>
      <c:lineChart>
        <c:grouping val="standard"/>
        <c:varyColors val="0"/>
        <c:ser>
          <c:idx val="0"/>
          <c:order val="2"/>
          <c:tx>
            <c:strRef>
              <c:f>'Totale amministrazioni'!$AB$51</c:f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969696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969696"/>
                </a:solidFill>
              </a:ln>
            </c:spPr>
            <c:marker>
              <c:symbol val="none"/>
            </c:marke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
</c:separator>
          </c:dLbls>
          <c:cat>
            <c:strRef>
              <c:f>'Totale amministrazioni'!$AC$48:$AE$48</c:f>
              <c:strCache/>
            </c:strRef>
          </c:cat>
          <c:val>
            <c:numRef>
              <c:f>'Totale amministrazioni'!$AC$51:$AE$51</c:f>
              <c:numCache/>
            </c:numRef>
          </c:val>
          <c:smooth val="0"/>
        </c:ser>
        <c:axId val="59907867"/>
        <c:axId val="2299892"/>
      </c:lineChart>
      <c:dateAx>
        <c:axId val="239377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112970"/>
        <c:crossesAt val="0"/>
        <c:auto val="0"/>
        <c:noMultiLvlLbl val="0"/>
      </c:dateAx>
      <c:valAx>
        <c:axId val="141129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937729"/>
        <c:crossesAt val="1"/>
        <c:crossBetween val="between"/>
        <c:dispUnits/>
      </c:valAx>
      <c:dateAx>
        <c:axId val="59907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99892"/>
        <c:crossesAt val="0"/>
        <c:auto val="0"/>
        <c:noMultiLvlLbl val="0"/>
      </c:dateAx>
      <c:valAx>
        <c:axId val="22998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907867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425"/>
          <c:y val="0.9255"/>
          <c:w val="0.64925"/>
          <c:h val="0.04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Spese consolidate  per tipologia di soggetto e per alcune categorie economiche - Centro-Nord e Piemonte
 (IPN - anno 2017)</a:t>
            </a:r>
          </a:p>
        </c:rich>
      </c:tx>
      <c:layout>
        <c:manualLayout>
          <c:xMode val="factor"/>
          <c:yMode val="factor"/>
          <c:x val="0.138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985"/>
          <c:w val="0.98075"/>
          <c:h val="0.7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'Totale amministrazioni'!$AB$54</c:f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5B9BD5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66C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'Totale amministrazioni'!$AC$53:$AE$53</c:f>
              <c:strCache/>
            </c:strRef>
          </c:cat>
          <c:val>
            <c:numRef>
              <c:f>'Totale amministrazioni'!$AC$54:$AE$54</c:f>
              <c:numCache/>
            </c:numRef>
          </c:val>
        </c:ser>
        <c:ser>
          <c:idx val="1"/>
          <c:order val="1"/>
          <c:tx>
            <c:strRef>
              <c:f>'Totale amministrazioni'!$AB$55</c:f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99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'Totale amministrazioni'!$AC$53:$AE$53</c:f>
              <c:strCache/>
            </c:strRef>
          </c:cat>
          <c:val>
            <c:numRef>
              <c:f>'Totale amministrazioni'!$AC$55:$AE$55</c:f>
              <c:numCache/>
            </c:numRef>
          </c:val>
        </c:ser>
        <c:overlap val="-27"/>
        <c:gapWidth val="219"/>
        <c:axId val="20699029"/>
        <c:axId val="52073534"/>
      </c:barChart>
      <c:lineChart>
        <c:grouping val="standard"/>
        <c:varyColors val="0"/>
        <c:ser>
          <c:idx val="0"/>
          <c:order val="2"/>
          <c:tx>
            <c:strRef>
              <c:f>'Totale amministrazioni'!$AB$56</c:f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
</c:separator>
          </c:dLbls>
          <c:cat>
            <c:strRef>
              <c:f>'Totale amministrazioni'!$AC$53:$AE$53</c:f>
              <c:strCache/>
            </c:strRef>
          </c:cat>
          <c:val>
            <c:numRef>
              <c:f>'Totale amministrazioni'!$AC$56:$AE$56</c:f>
              <c:numCache/>
            </c:numRef>
          </c:val>
          <c:smooth val="0"/>
        </c:ser>
        <c:axId val="66008623"/>
        <c:axId val="57206696"/>
      </c:lineChart>
      <c:dateAx>
        <c:axId val="206990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073534"/>
        <c:crossesAt val="0"/>
        <c:auto val="0"/>
        <c:noMultiLvlLbl val="0"/>
      </c:dateAx>
      <c:valAx>
        <c:axId val="520735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699029"/>
        <c:crossesAt val="1"/>
        <c:crossBetween val="between"/>
        <c:dispUnits/>
      </c:valAx>
      <c:dateAx>
        <c:axId val="66008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206696"/>
        <c:crossesAt val="0"/>
        <c:auto val="0"/>
        <c:noMultiLvlLbl val="0"/>
      </c:dateAx>
      <c:valAx>
        <c:axId val="572066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008623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75"/>
          <c:y val="0.92425"/>
          <c:w val="0.588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Spese consolidate  per tipologia di soggetto e per alcune categorie economiche - Centro-Nord e Piemonte
 (IPN - anno 2016)</a:t>
            </a:r>
          </a:p>
        </c:rich>
      </c:tx>
      <c:layout>
        <c:manualLayout>
          <c:xMode val="factor"/>
          <c:yMode val="factor"/>
          <c:x val="0.157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222"/>
          <c:w val="0.98"/>
          <c:h val="0.6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'Totale amministrazioni'!$AB$59</c:f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5B9BD5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66C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'Totale amministrazioni'!$AC$58:$AE$58</c:f>
              <c:strCache/>
            </c:strRef>
          </c:cat>
          <c:val>
            <c:numRef>
              <c:f>'Totale amministrazioni'!$AC$59:$AE$59</c:f>
              <c:numCache/>
            </c:numRef>
          </c:val>
        </c:ser>
        <c:ser>
          <c:idx val="1"/>
          <c:order val="1"/>
          <c:tx>
            <c:strRef>
              <c:f>'Totale amministrazioni'!$AB$60</c:f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99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'Totale amministrazioni'!$AC$58:$AE$58</c:f>
              <c:strCache/>
            </c:strRef>
          </c:cat>
          <c:val>
            <c:numRef>
              <c:f>'Totale amministrazioni'!$AC$60:$AE$60</c:f>
              <c:numCache/>
            </c:numRef>
          </c:val>
        </c:ser>
        <c:overlap val="-27"/>
        <c:gapWidth val="219"/>
        <c:axId val="45098217"/>
        <c:axId val="3230770"/>
      </c:barChart>
      <c:lineChart>
        <c:grouping val="standard"/>
        <c:varyColors val="0"/>
        <c:ser>
          <c:idx val="0"/>
          <c:order val="2"/>
          <c:tx>
            <c:strRef>
              <c:f>'Totale amministrazioni'!$AB$61</c:f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969696"/>
                </a:solidFill>
              </a:ln>
            </c:spPr>
            <c:marker>
              <c:symbol val="none"/>
            </c:marke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
</c:separator>
          </c:dLbls>
          <c:cat>
            <c:strRef>
              <c:f>'Totale amministrazioni'!$AC$58:$AE$58</c:f>
              <c:strCache/>
            </c:strRef>
          </c:cat>
          <c:val>
            <c:numRef>
              <c:f>'Totale amministrazioni'!$AC$61:$AE$61</c:f>
              <c:numCache/>
            </c:numRef>
          </c:val>
          <c:smooth val="0"/>
        </c:ser>
        <c:axId val="29076931"/>
        <c:axId val="60365788"/>
      </c:lineChart>
      <c:dateAx>
        <c:axId val="450982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30770"/>
        <c:crossesAt val="0"/>
        <c:auto val="0"/>
        <c:noMultiLvlLbl val="0"/>
      </c:dateAx>
      <c:valAx>
        <c:axId val="32307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098217"/>
        <c:crossesAt val="1"/>
        <c:crossBetween val="between"/>
        <c:dispUnits/>
      </c:valAx>
      <c:dateAx>
        <c:axId val="29076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365788"/>
        <c:crossesAt val="0"/>
        <c:auto val="0"/>
        <c:noMultiLvlLbl val="0"/>
      </c:dateAx>
      <c:valAx>
        <c:axId val="603657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076931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675"/>
          <c:y val="0.9245"/>
          <c:w val="0.66425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Incidenza di alcune categorie in Piemonte per tipologia di soggetto (Amministrazioni Locali)</a:t>
            </a:r>
          </a:p>
        </c:rich>
      </c:tx>
      <c:layout>
        <c:manualLayout>
          <c:xMode val="factor"/>
          <c:yMode val="factor"/>
          <c:x val="0.075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3325"/>
          <c:w val="0.988"/>
          <c:h val="0.77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'Totale amministrazioni'!$R$74</c:f>
            </c:strRef>
          </c:tx>
          <c:spPr>
            <a:solidFill>
              <a:srgbClr val="70AD47">
                <a:alpha val="85000"/>
              </a:srgbClr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'Totale amministrazioni'!$S$73:$U$73</c:f>
              <c:numCache/>
            </c:numRef>
          </c:cat>
          <c:val>
            <c:numRef>
              <c:f>'Totale amministrazioni'!$S$74:$U$74</c:f>
              <c:numCache/>
            </c:numRef>
          </c:val>
        </c:ser>
        <c:ser>
          <c:idx val="1"/>
          <c:order val="1"/>
          <c:tx>
            <c:strRef>
              <c:f>'Totale amministrazioni'!$R$75</c:f>
            </c:strRef>
          </c:tx>
          <c:spPr>
            <a:solidFill>
              <a:srgbClr val="4472C4">
                <a:alpha val="85000"/>
              </a:srgbClr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'Totale amministrazioni'!$S$73:$U$73</c:f>
              <c:numCache/>
            </c:numRef>
          </c:cat>
          <c:val>
            <c:numRef>
              <c:f>'Totale amministrazioni'!$S$75:$U$75</c:f>
              <c:numCache/>
            </c:numRef>
          </c:val>
        </c:ser>
        <c:ser>
          <c:idx val="2"/>
          <c:order val="2"/>
          <c:tx>
            <c:strRef>
              <c:f>'Totale amministrazioni'!$R$76</c:f>
            </c:strRef>
          </c:tx>
          <c:spPr>
            <a:solidFill>
              <a:srgbClr val="FFC000">
                <a:alpha val="85000"/>
              </a:srgbClr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'Totale amministrazioni'!$S$73:$U$73</c:f>
              <c:numCache/>
            </c:numRef>
          </c:cat>
          <c:val>
            <c:numRef>
              <c:f>'Totale amministrazioni'!$S$76:$U$76</c:f>
              <c:numCache/>
            </c:numRef>
          </c:val>
        </c:ser>
        <c:overlap val="100"/>
        <c:axId val="6421181"/>
        <c:axId val="57790630"/>
      </c:barChart>
      <c:dateAx>
        <c:axId val="64211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790630"/>
        <c:crossesAt val="0"/>
        <c:auto val="0"/>
        <c:noMultiLvlLbl val="0"/>
      </c:dateAx>
      <c:valAx>
        <c:axId val="57790630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211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25"/>
          <c:y val="0.9205"/>
          <c:w val="0.5945"/>
          <c:h val="0.04875"/>
        </c:manualLayout>
      </c:layout>
      <c:overlay val="0"/>
      <c:spPr>
        <a:solidFill>
          <a:srgbClr val="F2F2F2">
            <a:alpha val="39000"/>
          </a:srgbClr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Incidenza di alcune categorie in Piemonte per tipologia di soggetto (Amministrazioni Regionali)</a:t>
            </a:r>
          </a:p>
        </c:rich>
      </c:tx>
      <c:layout>
        <c:manualLayout>
          <c:xMode val="factor"/>
          <c:yMode val="factor"/>
          <c:x val="0.083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15"/>
          <c:w val="1"/>
          <c:h val="0.68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'Totale amministrazioni'!$R$79</c:f>
            </c:strRef>
          </c:tx>
          <c:spPr>
            <a:solidFill>
              <a:srgbClr val="ED7D31">
                <a:alpha val="85000"/>
              </a:srgbClr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'Totale amministrazioni'!$S$78:$U$78</c:f>
              <c:numCache/>
            </c:numRef>
          </c:cat>
          <c:val>
            <c:numRef>
              <c:f>'Totale amministrazioni'!$S$79:$U$79</c:f>
              <c:numCache/>
            </c:numRef>
          </c:val>
        </c:ser>
        <c:ser>
          <c:idx val="1"/>
          <c:order val="1"/>
          <c:tx>
            <c:strRef>
              <c:f>'Totale amministrazioni'!$R$80</c:f>
            </c:strRef>
          </c:tx>
          <c:spPr>
            <a:solidFill>
              <a:srgbClr val="FFC000">
                <a:alpha val="85000"/>
              </a:srgbClr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'Totale amministrazioni'!$S$78:$U$78</c:f>
              <c:numCache/>
            </c:numRef>
          </c:cat>
          <c:val>
            <c:numRef>
              <c:f>'Totale amministrazioni'!$S$80:$U$80</c:f>
              <c:numCache/>
            </c:numRef>
          </c:val>
        </c:ser>
        <c:ser>
          <c:idx val="2"/>
          <c:order val="2"/>
          <c:tx>
            <c:strRef>
              <c:f>'Totale amministrazioni'!$R$81</c:f>
            </c:strRef>
          </c:tx>
          <c:spPr>
            <a:solidFill>
              <a:srgbClr val="70AD47">
                <a:alpha val="85000"/>
              </a:srgbClr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'Totale amministrazioni'!$S$78:$U$78</c:f>
              <c:numCache/>
            </c:numRef>
          </c:cat>
          <c:val>
            <c:numRef>
              <c:f>'Totale amministrazioni'!$S$81:$U$81</c:f>
              <c:numCache/>
            </c:numRef>
          </c:val>
        </c:ser>
        <c:overlap val="100"/>
        <c:axId val="50353623"/>
        <c:axId val="50529424"/>
      </c:barChart>
      <c:dateAx>
        <c:axId val="503536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529424"/>
        <c:crossesAt val="0"/>
        <c:auto val="0"/>
        <c:noMultiLvlLbl val="0"/>
      </c:dateAx>
      <c:valAx>
        <c:axId val="50529424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3536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15"/>
          <c:y val="0.9205"/>
          <c:w val="0.59625"/>
          <c:h val="0.04875"/>
        </c:manualLayout>
      </c:layout>
      <c:overlay val="0"/>
      <c:spPr>
        <a:solidFill>
          <a:srgbClr val="F2F2F2">
            <a:alpha val="39000"/>
          </a:srgbClr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Incidenza di alcune categorie in Piemonte per tipologia di soggetto (IPL)</a:t>
            </a:r>
          </a:p>
        </c:rich>
      </c:tx>
      <c:layout>
        <c:manualLayout>
          <c:xMode val="factor"/>
          <c:yMode val="factor"/>
          <c:x val="0.109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2455"/>
          <c:w val="0.965"/>
          <c:h val="0.67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'Totale amministrazioni'!$R$84</c:f>
            </c:strRef>
          </c:tx>
          <c:spPr>
            <a:solidFill>
              <a:srgbClr val="70AD47">
                <a:alpha val="85000"/>
              </a:srgbClr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'Totale amministrazioni'!$S$83:$U$83</c:f>
              <c:numCache/>
            </c:numRef>
          </c:cat>
          <c:val>
            <c:numRef>
              <c:f>'Totale amministrazioni'!$S$84:$U$84</c:f>
              <c:numCache/>
            </c:numRef>
          </c:val>
        </c:ser>
        <c:ser>
          <c:idx val="1"/>
          <c:order val="1"/>
          <c:tx>
            <c:strRef>
              <c:f>'Totale amministrazioni'!$R$85</c:f>
            </c:strRef>
          </c:tx>
          <c:spPr>
            <a:solidFill>
              <a:srgbClr val="4472C4">
                <a:alpha val="85000"/>
              </a:srgbClr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'Totale amministrazioni'!$S$83:$U$83</c:f>
              <c:numCache/>
            </c:numRef>
          </c:cat>
          <c:val>
            <c:numRef>
              <c:f>'Totale amministrazioni'!$S$85:$U$85</c:f>
              <c:numCache/>
            </c:numRef>
          </c:val>
        </c:ser>
        <c:ser>
          <c:idx val="2"/>
          <c:order val="2"/>
          <c:tx>
            <c:strRef>
              <c:f>'Totale amministrazioni'!$R$86</c:f>
            </c:strRef>
          </c:tx>
          <c:spPr>
            <a:solidFill>
              <a:srgbClr val="FFC000">
                <a:alpha val="85000"/>
              </a:srgbClr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'Totale amministrazioni'!$S$83:$U$83</c:f>
              <c:numCache/>
            </c:numRef>
          </c:cat>
          <c:val>
            <c:numRef>
              <c:f>'Totale amministrazioni'!$S$86:$U$86</c:f>
              <c:numCache/>
            </c:numRef>
          </c:val>
        </c:ser>
        <c:overlap val="100"/>
        <c:axId val="52111633"/>
        <c:axId val="66351514"/>
      </c:barChart>
      <c:dateAx>
        <c:axId val="521116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351514"/>
        <c:crossesAt val="0"/>
        <c:auto val="0"/>
        <c:noMultiLvlLbl val="0"/>
      </c:dateAx>
      <c:valAx>
        <c:axId val="66351514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1116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75"/>
          <c:y val="0.91825"/>
          <c:w val="0.60275"/>
          <c:h val="0.05075"/>
        </c:manualLayout>
      </c:layout>
      <c:overlay val="0"/>
      <c:spPr>
        <a:solidFill>
          <a:srgbClr val="F2F2F2">
            <a:alpha val="39000"/>
          </a:srgbClr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Incidenza di alcune categorie in Piemonte per tipologia di soggetto (IPN)</a:t>
            </a:r>
          </a:p>
        </c:rich>
      </c:tx>
      <c:layout>
        <c:manualLayout>
          <c:xMode val="factor"/>
          <c:yMode val="factor"/>
          <c:x val="0.111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25225"/>
          <c:w val="0.965"/>
          <c:h val="0.6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'Totale amministrazioni'!$R$89</c:f>
            </c:strRef>
          </c:tx>
          <c:spPr>
            <a:solidFill>
              <a:srgbClr val="70AD47">
                <a:alpha val="85000"/>
              </a:srgbClr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'Totale amministrazioni'!$S$88:$U$88</c:f>
              <c:numCache/>
            </c:numRef>
          </c:cat>
          <c:val>
            <c:numRef>
              <c:f>'Totale amministrazioni'!$S$89:$U$89</c:f>
              <c:numCache/>
            </c:numRef>
          </c:val>
        </c:ser>
        <c:ser>
          <c:idx val="1"/>
          <c:order val="1"/>
          <c:tx>
            <c:strRef>
              <c:f>'Totale amministrazioni'!$R$90</c:f>
            </c:strRef>
          </c:tx>
          <c:spPr>
            <a:solidFill>
              <a:srgbClr val="4472C4">
                <a:alpha val="85000"/>
              </a:srgbClr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'Totale amministrazioni'!$S$88:$U$88</c:f>
              <c:numCache/>
            </c:numRef>
          </c:cat>
          <c:val>
            <c:numRef>
              <c:f>'Totale amministrazioni'!$S$90:$U$90</c:f>
              <c:numCache/>
            </c:numRef>
          </c:val>
        </c:ser>
        <c:ser>
          <c:idx val="2"/>
          <c:order val="2"/>
          <c:tx>
            <c:strRef>
              <c:f>'Totale amministrazioni'!$R$91</c:f>
            </c:strRef>
          </c:tx>
          <c:spPr>
            <a:solidFill>
              <a:srgbClr val="FFC000">
                <a:alpha val="85000"/>
              </a:srgbClr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'Totale amministrazioni'!$S$88:$U$88</c:f>
              <c:numCache/>
            </c:numRef>
          </c:cat>
          <c:val>
            <c:numRef>
              <c:f>'Totale amministrazioni'!$S$91:$U$91</c:f>
              <c:numCache/>
            </c:numRef>
          </c:val>
        </c:ser>
        <c:overlap val="100"/>
        <c:axId val="60292715"/>
        <c:axId val="5763524"/>
      </c:barChart>
      <c:dateAx>
        <c:axId val="602927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63524"/>
        <c:crossesAt val="0"/>
        <c:auto val="0"/>
        <c:noMultiLvlLbl val="0"/>
      </c:dateAx>
      <c:valAx>
        <c:axId val="5763524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2927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1"/>
          <c:y val="0.916"/>
          <c:w val="0.61325"/>
          <c:h val="0.05175"/>
        </c:manualLayout>
      </c:layout>
      <c:overlay val="0"/>
      <c:spPr>
        <a:solidFill>
          <a:srgbClr val="F2F2F2">
            <a:alpha val="39000"/>
          </a:srgbClr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Amministrazioni Centrali - Aree di governo per Centro - Nord e Regione Piemonte (anno 2016)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1082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9975"/>
          <c:w val="0.982"/>
          <c:h val="0.8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'anno 2016'!$J$11</c:f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5B9BD5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'anno 2016'!$I$12:$I$19</c:f>
              <c:strCache/>
            </c:strRef>
          </c:cat>
          <c:val>
            <c:numRef>
              <c:f>'anno 2016'!$J$12:$J$19</c:f>
              <c:numCache/>
            </c:numRef>
          </c:val>
        </c:ser>
        <c:ser>
          <c:idx val="1"/>
          <c:order val="1"/>
          <c:tx>
            <c:strRef>
              <c:f>'anno 2016'!$K$11</c:f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99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'anno 2016'!$I$12:$I$19</c:f>
              <c:strCache/>
            </c:strRef>
          </c:cat>
          <c:val>
            <c:numRef>
              <c:f>'anno 2016'!$K$12:$K$19</c:f>
              <c:numCache/>
            </c:numRef>
          </c:val>
        </c:ser>
        <c:overlap val="-27"/>
        <c:gapWidth val="219"/>
        <c:axId val="16468823"/>
        <c:axId val="14001680"/>
      </c:barChart>
      <c:lineChart>
        <c:grouping val="standard"/>
        <c:varyColors val="0"/>
        <c:ser>
          <c:idx val="0"/>
          <c:order val="2"/>
          <c:tx>
            <c:strRef>
              <c:f>'anno 2016'!$L$11</c:f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5"/>
            <c:spPr>
              <a:ln w="25400">
                <a:solidFill>
                  <a:srgbClr val="969696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969696"/>
                </a:solidFill>
              </a:ln>
            </c:spPr>
            <c:marker>
              <c:symbol val="none"/>
            </c:marke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
</c:separator>
          </c:dLbls>
          <c:cat>
            <c:strRef>
              <c:f>'anno 2016'!$I$12:$I$19</c:f>
              <c:strCache/>
            </c:strRef>
          </c:cat>
          <c:val>
            <c:numRef>
              <c:f>'anno 2016'!$L$12:$L$19</c:f>
              <c:numCache/>
            </c:numRef>
          </c:val>
          <c:smooth val="0"/>
        </c:ser>
        <c:axId val="58906257"/>
        <c:axId val="60394266"/>
      </c:lineChart>
      <c:dateAx>
        <c:axId val="164688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001680"/>
        <c:crossesAt val="0"/>
        <c:auto val="0"/>
        <c:noMultiLvlLbl val="0"/>
      </c:dateAx>
      <c:valAx>
        <c:axId val="140016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468823"/>
        <c:crossesAt val="1"/>
        <c:crossBetween val="between"/>
        <c:dispUnits/>
      </c:valAx>
      <c:dateAx>
        <c:axId val="58906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394266"/>
        <c:crossesAt val="0"/>
        <c:auto val="0"/>
        <c:noMultiLvlLbl val="0"/>
      </c:dateAx>
      <c:valAx>
        <c:axId val="603942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906257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55"/>
          <c:y val="0.93275"/>
          <c:w val="0.42075"/>
          <c:h val="0.0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Amministrazioni centrali - Aree di governo per Centro - Nord e Regione Piemonte (anno 2017)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112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0725"/>
          <c:w val="0.98225"/>
          <c:h val="0.8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'anno 2017'!$B$1</c:f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'anno 2017'!$A$2:$A$9</c:f>
              <c:strCache/>
            </c:strRef>
          </c:cat>
          <c:val>
            <c:numRef>
              <c:f>'anno 2017'!$B$2:$B$9</c:f>
              <c:numCache/>
            </c:numRef>
          </c:val>
        </c:ser>
        <c:ser>
          <c:idx val="1"/>
          <c:order val="1"/>
          <c:tx>
            <c:strRef>
              <c:f>'anno 2017'!$C$1</c:f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99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'anno 2017'!$A$2:$A$9</c:f>
              <c:strCache/>
            </c:strRef>
          </c:cat>
          <c:val>
            <c:numRef>
              <c:f>'anno 2017'!$C$2:$C$9</c:f>
              <c:numCache/>
            </c:numRef>
          </c:val>
        </c:ser>
        <c:overlap val="-27"/>
        <c:gapWidth val="219"/>
        <c:axId val="6677483"/>
        <c:axId val="60097348"/>
      </c:barChart>
      <c:lineChart>
        <c:grouping val="standard"/>
        <c:varyColors val="0"/>
        <c:ser>
          <c:idx val="0"/>
          <c:order val="2"/>
          <c:tx>
            <c:strRef>
              <c:f>'anno 2017'!$D$1</c:f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5"/>
            <c:spPr>
              <a:ln w="25400">
                <a:solidFill>
                  <a:srgbClr val="969696"/>
                </a:solidFill>
              </a:ln>
            </c:spPr>
            <c:marker>
              <c:symbol val="none"/>
            </c:marke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
</c:separator>
          </c:dLbls>
          <c:cat>
            <c:strRef>
              <c:f>'anno 2017'!$A$2:$A$9</c:f>
              <c:strCache/>
            </c:strRef>
          </c:cat>
          <c:val>
            <c:numRef>
              <c:f>'anno 2017'!$D$2:$D$9</c:f>
              <c:numCache/>
            </c:numRef>
          </c:val>
          <c:smooth val="0"/>
        </c:ser>
        <c:axId val="4005221"/>
        <c:axId val="36046990"/>
      </c:lineChart>
      <c:dateAx>
        <c:axId val="66774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097348"/>
        <c:crossesAt val="0"/>
        <c:auto val="0"/>
        <c:noMultiLvlLbl val="0"/>
      </c:dateAx>
      <c:valAx>
        <c:axId val="600973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77483"/>
        <c:crossesAt val="1"/>
        <c:crossBetween val="between"/>
        <c:dispUnits/>
      </c:valAx>
      <c:dateAx>
        <c:axId val="4005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046990"/>
        <c:crossesAt val="0"/>
        <c:auto val="0"/>
        <c:noMultiLvlLbl val="0"/>
      </c:dateAx>
      <c:valAx>
        <c:axId val="360469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05221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25"/>
          <c:y val="0.94075"/>
          <c:w val="0.42475"/>
          <c:h val="0.03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Amministrazioni regionali - Aree di governo per Centro - Nord e Regione Piemonte (anno 2017)</a:t>
            </a:r>
          </a:p>
        </c:rich>
      </c:tx>
      <c:layout>
        <c:manualLayout>
          <c:xMode val="factor"/>
          <c:yMode val="factor"/>
          <c:x val="0.11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"/>
          <c:w val="0.983"/>
          <c:h val="0.8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'anno 2017'!$B$11</c:f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'anno 2017'!$A$12:$A$19</c:f>
              <c:strCache/>
            </c:strRef>
          </c:cat>
          <c:val>
            <c:numRef>
              <c:f>'anno 2017'!$B$12:$B$19</c:f>
              <c:numCache/>
            </c:numRef>
          </c:val>
        </c:ser>
        <c:ser>
          <c:idx val="1"/>
          <c:order val="1"/>
          <c:tx>
            <c:strRef>
              <c:f>'anno 2017'!$C$11</c:f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99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'anno 2017'!$A$12:$A$19</c:f>
              <c:strCache/>
            </c:strRef>
          </c:cat>
          <c:val>
            <c:numRef>
              <c:f>'anno 2017'!$C$12:$C$19</c:f>
              <c:numCache/>
            </c:numRef>
          </c:val>
        </c:ser>
        <c:overlap val="-27"/>
        <c:gapWidth val="219"/>
        <c:axId val="55987455"/>
        <c:axId val="34125048"/>
      </c:barChart>
      <c:lineChart>
        <c:grouping val="standard"/>
        <c:varyColors val="0"/>
        <c:ser>
          <c:idx val="0"/>
          <c:order val="2"/>
          <c:tx>
            <c:strRef>
              <c:f>'anno 2017'!$D$11</c:f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969696"/>
                </a:solidFill>
              </a:ln>
            </c:spPr>
            <c:marker>
              <c:symbol val="none"/>
            </c:marke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
</c:separator>
          </c:dLbls>
          <c:cat>
            <c:strRef>
              <c:f>'anno 2017'!$A$12:$A$19</c:f>
              <c:strCache/>
            </c:strRef>
          </c:cat>
          <c:val>
            <c:numRef>
              <c:f>'anno 2017'!$D$12:$D$19</c:f>
              <c:numCache/>
            </c:numRef>
          </c:val>
          <c:smooth val="0"/>
        </c:ser>
        <c:axId val="38689977"/>
        <c:axId val="12665474"/>
      </c:lineChart>
      <c:dateAx>
        <c:axId val="559874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125048"/>
        <c:crossesAt val="0"/>
        <c:auto val="0"/>
        <c:noMultiLvlLbl val="0"/>
      </c:dateAx>
      <c:valAx>
        <c:axId val="341250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987455"/>
        <c:crossesAt val="1"/>
        <c:crossBetween val="between"/>
        <c:dispUnits/>
      </c:valAx>
      <c:dateAx>
        <c:axId val="38689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665474"/>
        <c:crossesAt val="0"/>
        <c:auto val="0"/>
        <c:noMultiLvlLbl val="0"/>
      </c:dateAx>
      <c:valAx>
        <c:axId val="126654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689977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2"/>
          <c:y val="0.93725"/>
          <c:w val="0.42575"/>
          <c:h val="0.03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Amministrazioni locali - Aree di governo per Centro - Nord e Regione Piemonte (anno 2017)</a:t>
            </a:r>
          </a:p>
        </c:rich>
      </c:tx>
      <c:layout>
        <c:manualLayout>
          <c:xMode val="factor"/>
          <c:yMode val="factor"/>
          <c:x val="0.076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165"/>
          <c:w val="0.98275"/>
          <c:h val="0.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'anno 2017'!$B$21</c:f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'anno 2017'!$A$22:$A$29</c:f>
              <c:strCache/>
            </c:strRef>
          </c:cat>
          <c:val>
            <c:numRef>
              <c:f>'anno 2017'!$B$22:$B$29</c:f>
              <c:numCache/>
            </c:numRef>
          </c:val>
        </c:ser>
        <c:ser>
          <c:idx val="1"/>
          <c:order val="1"/>
          <c:tx>
            <c:strRef>
              <c:f>'anno 2017'!$C$21</c:f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99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'anno 2017'!$A$22:$A$29</c:f>
              <c:strCache/>
            </c:strRef>
          </c:cat>
          <c:val>
            <c:numRef>
              <c:f>'anno 2017'!$C$22:$C$29</c:f>
              <c:numCache/>
            </c:numRef>
          </c:val>
        </c:ser>
        <c:overlap val="-27"/>
        <c:gapWidth val="219"/>
        <c:axId val="46880403"/>
        <c:axId val="19270444"/>
      </c:barChart>
      <c:lineChart>
        <c:grouping val="standard"/>
        <c:varyColors val="0"/>
        <c:ser>
          <c:idx val="0"/>
          <c:order val="2"/>
          <c:tx>
            <c:strRef>
              <c:f>'anno 2017'!$D$21</c:f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
</c:separator>
          </c:dLbls>
          <c:cat>
            <c:strRef>
              <c:f>'anno 2017'!$A$22:$A$29</c:f>
              <c:strCache/>
            </c:strRef>
          </c:cat>
          <c:val>
            <c:numRef>
              <c:f>'anno 2017'!$D$22:$D$29</c:f>
              <c:numCache/>
            </c:numRef>
          </c:val>
          <c:smooth val="0"/>
        </c:ser>
        <c:axId val="39216269"/>
        <c:axId val="17402102"/>
      </c:lineChart>
      <c:dateAx>
        <c:axId val="468804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270444"/>
        <c:crossesAt val="0"/>
        <c:auto val="0"/>
        <c:noMultiLvlLbl val="0"/>
      </c:dateAx>
      <c:valAx>
        <c:axId val="192704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880403"/>
        <c:crossesAt val="1"/>
        <c:crossBetween val="between"/>
        <c:dispUnits/>
      </c:valAx>
      <c:dateAx>
        <c:axId val="39216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402102"/>
        <c:crossesAt val="0"/>
        <c:auto val="0"/>
        <c:noMultiLvlLbl val="0"/>
      </c:dateAx>
      <c:valAx>
        <c:axId val="174021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216269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65"/>
          <c:y val="0.9385"/>
          <c:w val="0.4365"/>
          <c:h val="0.03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IPN - Aree di governo per Centro - Nord e Regione Piemonte (anno 2017)</a:t>
            </a:r>
          </a:p>
        </c:rich>
      </c:tx>
      <c:layout>
        <c:manualLayout>
          <c:xMode val="factor"/>
          <c:yMode val="factor"/>
          <c:x val="0.1237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235"/>
          <c:w val="0.983"/>
          <c:h val="0.8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'anno 2017'!$B$31</c:f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'anno 2017'!$A$32:$A$39</c:f>
              <c:strCache/>
            </c:strRef>
          </c:cat>
          <c:val>
            <c:numRef>
              <c:f>'anno 2017'!$B$32:$B$39</c:f>
              <c:numCache/>
            </c:numRef>
          </c:val>
        </c:ser>
        <c:ser>
          <c:idx val="1"/>
          <c:order val="1"/>
          <c:tx>
            <c:strRef>
              <c:f>'anno 2017'!$C$31</c:f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99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'anno 2017'!$A$32:$A$39</c:f>
              <c:strCache/>
            </c:strRef>
          </c:cat>
          <c:val>
            <c:numRef>
              <c:f>'anno 2017'!$C$32:$C$39</c:f>
              <c:numCache/>
            </c:numRef>
          </c:val>
        </c:ser>
        <c:overlap val="-27"/>
        <c:gapWidth val="219"/>
        <c:axId val="22401191"/>
        <c:axId val="284128"/>
      </c:barChart>
      <c:lineChart>
        <c:grouping val="standard"/>
        <c:varyColors val="0"/>
        <c:ser>
          <c:idx val="0"/>
          <c:order val="2"/>
          <c:tx>
            <c:strRef>
              <c:f>'anno 2017'!$D$31</c:f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
</c:separator>
          </c:dLbls>
          <c:cat>
            <c:strRef>
              <c:f>'anno 2017'!$A$32:$A$39</c:f>
              <c:strCache/>
            </c:strRef>
          </c:cat>
          <c:val>
            <c:numRef>
              <c:f>'anno 2017'!$D$32:$D$39</c:f>
              <c:numCache/>
            </c:numRef>
          </c:val>
          <c:smooth val="0"/>
        </c:ser>
        <c:axId val="2557153"/>
        <c:axId val="23014378"/>
      </c:lineChart>
      <c:dateAx>
        <c:axId val="224011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4128"/>
        <c:crossesAt val="0"/>
        <c:auto val="0"/>
        <c:noMultiLvlLbl val="0"/>
      </c:dateAx>
      <c:valAx>
        <c:axId val="2841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401191"/>
        <c:crossesAt val="1"/>
        <c:crossBetween val="between"/>
        <c:dispUnits/>
      </c:valAx>
      <c:dateAx>
        <c:axId val="2557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014378"/>
        <c:crossesAt val="0"/>
        <c:auto val="0"/>
        <c:noMultiLvlLbl val="0"/>
      </c:dateAx>
      <c:valAx>
        <c:axId val="230143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57153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15"/>
          <c:y val="0.93225"/>
          <c:w val="0.42675"/>
          <c:h val="0.0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Relationship Id="rId7" Type="http://schemas.openxmlformats.org/officeDocument/2006/relationships/chart" Target="/xl/charts/chart31.xml" /><Relationship Id="rId8" Type="http://schemas.openxmlformats.org/officeDocument/2006/relationships/chart" Target="/xl/charts/chart32.xml" /><Relationship Id="rId9" Type="http://schemas.openxmlformats.org/officeDocument/2006/relationships/chart" Target="/xl/charts/chart33.xml" /><Relationship Id="rId10" Type="http://schemas.openxmlformats.org/officeDocument/2006/relationships/chart" Target="/xl/charts/chart34.xml" /><Relationship Id="rId11" Type="http://schemas.openxmlformats.org/officeDocument/2006/relationships/chart" Target="/xl/charts/chart35.xml" /><Relationship Id="rId12" Type="http://schemas.openxmlformats.org/officeDocument/2006/relationships/chart" Target="/xl/charts/chart36.xml" /><Relationship Id="rId13" Type="http://schemas.openxmlformats.org/officeDocument/2006/relationships/chart" Target="/xl/charts/chart37.xml" /><Relationship Id="rId14" Type="http://schemas.openxmlformats.org/officeDocument/2006/relationships/chart" Target="/xl/charts/chart38.xml" /><Relationship Id="rId15" Type="http://schemas.openxmlformats.org/officeDocument/2006/relationships/chart" Target="/xl/charts/chart39.xml" /><Relationship Id="rId16" Type="http://schemas.openxmlformats.org/officeDocument/2006/relationships/chart" Target="/xl/charts/chart40.xml" /><Relationship Id="rId17" Type="http://schemas.openxmlformats.org/officeDocument/2006/relationships/chart" Target="/xl/charts/chart41.xml" /><Relationship Id="rId18" Type="http://schemas.openxmlformats.org/officeDocument/2006/relationships/chart" Target="/xl/charts/chart42.xml" /><Relationship Id="rId19" Type="http://schemas.openxmlformats.org/officeDocument/2006/relationships/chart" Target="/xl/charts/chart43.xml" /><Relationship Id="rId20" Type="http://schemas.openxmlformats.org/officeDocument/2006/relationships/chart" Target="/xl/charts/chart44.xml" /><Relationship Id="rId21" Type="http://schemas.openxmlformats.org/officeDocument/2006/relationships/chart" Target="/xl/charts/chart45.xml" /><Relationship Id="rId22" Type="http://schemas.openxmlformats.org/officeDocument/2006/relationships/chart" Target="/xl/charts/chart46.xml" /><Relationship Id="rId23" Type="http://schemas.openxmlformats.org/officeDocument/2006/relationships/chart" Target="/xl/charts/chart47.xml" /><Relationship Id="rId24" Type="http://schemas.openxmlformats.org/officeDocument/2006/relationships/chart" Target="/xl/charts/chart4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514350</xdr:colOff>
      <xdr:row>23</xdr:row>
      <xdr:rowOff>9525</xdr:rowOff>
    </xdr:from>
    <xdr:to>
      <xdr:col>24</xdr:col>
      <xdr:colOff>266700</xdr:colOff>
      <xdr:row>51</xdr:row>
      <xdr:rowOff>28575</xdr:rowOff>
    </xdr:to>
    <xdr:graphicFrame>
      <xdr:nvGraphicFramePr>
        <xdr:cNvPr id="1" name="Chart 1"/>
        <xdr:cNvGraphicFramePr/>
      </xdr:nvGraphicFramePr>
      <xdr:xfrm>
        <a:off x="9220200" y="3733800"/>
        <a:ext cx="695325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552450</xdr:colOff>
      <xdr:row>23</xdr:row>
      <xdr:rowOff>0</xdr:rowOff>
    </xdr:from>
    <xdr:to>
      <xdr:col>36</xdr:col>
      <xdr:colOff>590550</xdr:colOff>
      <xdr:row>51</xdr:row>
      <xdr:rowOff>9525</xdr:rowOff>
    </xdr:to>
    <xdr:graphicFrame>
      <xdr:nvGraphicFramePr>
        <xdr:cNvPr id="2" name="Chart 2"/>
        <xdr:cNvGraphicFramePr/>
      </xdr:nvGraphicFramePr>
      <xdr:xfrm>
        <a:off x="16459200" y="3724275"/>
        <a:ext cx="7239000" cy="4543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514350</xdr:colOff>
      <xdr:row>0</xdr:row>
      <xdr:rowOff>0</xdr:rowOff>
    </xdr:from>
    <xdr:to>
      <xdr:col>24</xdr:col>
      <xdr:colOff>266700</xdr:colOff>
      <xdr:row>22</xdr:row>
      <xdr:rowOff>95250</xdr:rowOff>
    </xdr:to>
    <xdr:graphicFrame>
      <xdr:nvGraphicFramePr>
        <xdr:cNvPr id="3" name="Chart 3"/>
        <xdr:cNvGraphicFramePr/>
      </xdr:nvGraphicFramePr>
      <xdr:xfrm>
        <a:off x="9220200" y="0"/>
        <a:ext cx="6953250" cy="3657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0</xdr:colOff>
      <xdr:row>0</xdr:row>
      <xdr:rowOff>19050</xdr:rowOff>
    </xdr:from>
    <xdr:to>
      <xdr:col>37</xdr:col>
      <xdr:colOff>38100</xdr:colOff>
      <xdr:row>22</xdr:row>
      <xdr:rowOff>114300</xdr:rowOff>
    </xdr:to>
    <xdr:graphicFrame>
      <xdr:nvGraphicFramePr>
        <xdr:cNvPr id="4" name="Chart 4"/>
        <xdr:cNvGraphicFramePr/>
      </xdr:nvGraphicFramePr>
      <xdr:xfrm>
        <a:off x="16506825" y="19050"/>
        <a:ext cx="7239000" cy="3657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37</xdr:col>
      <xdr:colOff>542925</xdr:colOff>
      <xdr:row>0</xdr:row>
      <xdr:rowOff>19050</xdr:rowOff>
    </xdr:from>
    <xdr:to>
      <xdr:col>49</xdr:col>
      <xdr:colOff>561975</xdr:colOff>
      <xdr:row>22</xdr:row>
      <xdr:rowOff>152400</xdr:rowOff>
    </xdr:to>
    <xdr:graphicFrame>
      <xdr:nvGraphicFramePr>
        <xdr:cNvPr id="5" name="Chart 5"/>
        <xdr:cNvGraphicFramePr/>
      </xdr:nvGraphicFramePr>
      <xdr:xfrm>
        <a:off x="24250650" y="19050"/>
        <a:ext cx="7219950" cy="3695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152400</xdr:rowOff>
    </xdr:from>
    <xdr:to>
      <xdr:col>16</xdr:col>
      <xdr:colOff>561975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4105275" y="152400"/>
        <a:ext cx="714375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</xdr:colOff>
      <xdr:row>28</xdr:row>
      <xdr:rowOff>47625</xdr:rowOff>
    </xdr:from>
    <xdr:to>
      <xdr:col>16</xdr:col>
      <xdr:colOff>590550</xdr:colOff>
      <xdr:row>52</xdr:row>
      <xdr:rowOff>123825</xdr:rowOff>
    </xdr:to>
    <xdr:graphicFrame>
      <xdr:nvGraphicFramePr>
        <xdr:cNvPr id="2" name="Chart 2"/>
        <xdr:cNvGraphicFramePr/>
      </xdr:nvGraphicFramePr>
      <xdr:xfrm>
        <a:off x="4143375" y="4581525"/>
        <a:ext cx="713422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200025</xdr:colOff>
      <xdr:row>28</xdr:row>
      <xdr:rowOff>19050</xdr:rowOff>
    </xdr:from>
    <xdr:to>
      <xdr:col>28</xdr:col>
      <xdr:colOff>561975</xdr:colOff>
      <xdr:row>53</xdr:row>
      <xdr:rowOff>19050</xdr:rowOff>
    </xdr:to>
    <xdr:graphicFrame>
      <xdr:nvGraphicFramePr>
        <xdr:cNvPr id="3" name="Chart 3"/>
        <xdr:cNvGraphicFramePr/>
      </xdr:nvGraphicFramePr>
      <xdr:xfrm>
        <a:off x="11487150" y="4552950"/>
        <a:ext cx="6962775" cy="4048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19050</xdr:colOff>
      <xdr:row>53</xdr:row>
      <xdr:rowOff>161925</xdr:rowOff>
    </xdr:from>
    <xdr:to>
      <xdr:col>16</xdr:col>
      <xdr:colOff>542925</xdr:colOff>
      <xdr:row>76</xdr:row>
      <xdr:rowOff>114300</xdr:rowOff>
    </xdr:to>
    <xdr:graphicFrame>
      <xdr:nvGraphicFramePr>
        <xdr:cNvPr id="4" name="Chart 4"/>
        <xdr:cNvGraphicFramePr/>
      </xdr:nvGraphicFramePr>
      <xdr:xfrm>
        <a:off x="4105275" y="8743950"/>
        <a:ext cx="7124700" cy="3676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333375</xdr:colOff>
      <xdr:row>53</xdr:row>
      <xdr:rowOff>142875</xdr:rowOff>
    </xdr:from>
    <xdr:to>
      <xdr:col>28</xdr:col>
      <xdr:colOff>571500</xdr:colOff>
      <xdr:row>76</xdr:row>
      <xdr:rowOff>104775</xdr:rowOff>
    </xdr:to>
    <xdr:graphicFrame>
      <xdr:nvGraphicFramePr>
        <xdr:cNvPr id="5" name="Chart 5"/>
        <xdr:cNvGraphicFramePr/>
      </xdr:nvGraphicFramePr>
      <xdr:xfrm>
        <a:off x="11620500" y="8724900"/>
        <a:ext cx="6838950" cy="3686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0</xdr:row>
      <xdr:rowOff>19050</xdr:rowOff>
    </xdr:from>
    <xdr:to>
      <xdr:col>17</xdr:col>
      <xdr:colOff>590550</xdr:colOff>
      <xdr:row>25</xdr:row>
      <xdr:rowOff>133350</xdr:rowOff>
    </xdr:to>
    <xdr:graphicFrame>
      <xdr:nvGraphicFramePr>
        <xdr:cNvPr id="1" name="Chart 1"/>
        <xdr:cNvGraphicFramePr/>
      </xdr:nvGraphicFramePr>
      <xdr:xfrm>
        <a:off x="4676775" y="19050"/>
        <a:ext cx="720090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590550</xdr:colOff>
      <xdr:row>26</xdr:row>
      <xdr:rowOff>152400</xdr:rowOff>
    </xdr:from>
    <xdr:to>
      <xdr:col>18</xdr:col>
      <xdr:colOff>0</xdr:colOff>
      <xdr:row>52</xdr:row>
      <xdr:rowOff>152400</xdr:rowOff>
    </xdr:to>
    <xdr:graphicFrame>
      <xdr:nvGraphicFramePr>
        <xdr:cNvPr id="2" name="Chart 2"/>
        <xdr:cNvGraphicFramePr/>
      </xdr:nvGraphicFramePr>
      <xdr:xfrm>
        <a:off x="4676775" y="4362450"/>
        <a:ext cx="7210425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542925</xdr:colOff>
      <xdr:row>53</xdr:row>
      <xdr:rowOff>152400</xdr:rowOff>
    </xdr:from>
    <xdr:to>
      <xdr:col>18</xdr:col>
      <xdr:colOff>19050</xdr:colOff>
      <xdr:row>78</xdr:row>
      <xdr:rowOff>28575</xdr:rowOff>
    </xdr:to>
    <xdr:graphicFrame>
      <xdr:nvGraphicFramePr>
        <xdr:cNvPr id="3" name="Chart 3"/>
        <xdr:cNvGraphicFramePr/>
      </xdr:nvGraphicFramePr>
      <xdr:xfrm>
        <a:off x="4629150" y="8734425"/>
        <a:ext cx="7277100" cy="3924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542925</xdr:colOff>
      <xdr:row>54</xdr:row>
      <xdr:rowOff>0</xdr:rowOff>
    </xdr:from>
    <xdr:to>
      <xdr:col>30</xdr:col>
      <xdr:colOff>581025</xdr:colOff>
      <xdr:row>77</xdr:row>
      <xdr:rowOff>142875</xdr:rowOff>
    </xdr:to>
    <xdr:graphicFrame>
      <xdr:nvGraphicFramePr>
        <xdr:cNvPr id="4" name="Chart 4"/>
        <xdr:cNvGraphicFramePr/>
      </xdr:nvGraphicFramePr>
      <xdr:xfrm>
        <a:off x="12430125" y="8743950"/>
        <a:ext cx="7239000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47625</xdr:colOff>
      <xdr:row>81</xdr:row>
      <xdr:rowOff>47625</xdr:rowOff>
    </xdr:from>
    <xdr:to>
      <xdr:col>19</xdr:col>
      <xdr:colOff>590550</xdr:colOff>
      <xdr:row>105</xdr:row>
      <xdr:rowOff>114300</xdr:rowOff>
    </xdr:to>
    <xdr:graphicFrame>
      <xdr:nvGraphicFramePr>
        <xdr:cNvPr id="5" name="Chart 5"/>
        <xdr:cNvGraphicFramePr/>
      </xdr:nvGraphicFramePr>
      <xdr:xfrm>
        <a:off x="5934075" y="13163550"/>
        <a:ext cx="7143750" cy="3952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74</xdr:row>
      <xdr:rowOff>38100</xdr:rowOff>
    </xdr:from>
    <xdr:to>
      <xdr:col>9</xdr:col>
      <xdr:colOff>476250</xdr:colOff>
      <xdr:row>94</xdr:row>
      <xdr:rowOff>76200</xdr:rowOff>
    </xdr:to>
    <xdr:graphicFrame>
      <xdr:nvGraphicFramePr>
        <xdr:cNvPr id="1" name="Chart 1"/>
        <xdr:cNvGraphicFramePr/>
      </xdr:nvGraphicFramePr>
      <xdr:xfrm>
        <a:off x="7658100" y="12382500"/>
        <a:ext cx="58007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96</xdr:row>
      <xdr:rowOff>66675</xdr:rowOff>
    </xdr:from>
    <xdr:to>
      <xdr:col>9</xdr:col>
      <xdr:colOff>476250</xdr:colOff>
      <xdr:row>112</xdr:row>
      <xdr:rowOff>123825</xdr:rowOff>
    </xdr:to>
    <xdr:graphicFrame>
      <xdr:nvGraphicFramePr>
        <xdr:cNvPr id="2" name="Chart 2"/>
        <xdr:cNvGraphicFramePr/>
      </xdr:nvGraphicFramePr>
      <xdr:xfrm>
        <a:off x="7591425" y="15973425"/>
        <a:ext cx="586740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74</xdr:row>
      <xdr:rowOff>57150</xdr:rowOff>
    </xdr:from>
    <xdr:to>
      <xdr:col>19</xdr:col>
      <xdr:colOff>0</xdr:colOff>
      <xdr:row>94</xdr:row>
      <xdr:rowOff>95250</xdr:rowOff>
    </xdr:to>
    <xdr:graphicFrame>
      <xdr:nvGraphicFramePr>
        <xdr:cNvPr id="3" name="Chart 3"/>
        <xdr:cNvGraphicFramePr/>
      </xdr:nvGraphicFramePr>
      <xdr:xfrm>
        <a:off x="13601700" y="12401550"/>
        <a:ext cx="5381625" cy="3276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96</xdr:row>
      <xdr:rowOff>28575</xdr:rowOff>
    </xdr:from>
    <xdr:to>
      <xdr:col>18</xdr:col>
      <xdr:colOff>590550</xdr:colOff>
      <xdr:row>115</xdr:row>
      <xdr:rowOff>85725</xdr:rowOff>
    </xdr:to>
    <xdr:graphicFrame>
      <xdr:nvGraphicFramePr>
        <xdr:cNvPr id="4" name="Chart 4"/>
        <xdr:cNvGraphicFramePr/>
      </xdr:nvGraphicFramePr>
      <xdr:xfrm>
        <a:off x="13592175" y="15935325"/>
        <a:ext cx="5381625" cy="3133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0</xdr:rowOff>
    </xdr:from>
    <xdr:to>
      <xdr:col>14</xdr:col>
      <xdr:colOff>333375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8467725" y="0"/>
        <a:ext cx="57340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581025</xdr:colOff>
      <xdr:row>21</xdr:row>
      <xdr:rowOff>9525</xdr:rowOff>
    </xdr:from>
    <xdr:to>
      <xdr:col>23</xdr:col>
      <xdr:colOff>47625</xdr:colOff>
      <xdr:row>46</xdr:row>
      <xdr:rowOff>152400</xdr:rowOff>
    </xdr:to>
    <xdr:graphicFrame>
      <xdr:nvGraphicFramePr>
        <xdr:cNvPr id="1" name="Chart 1"/>
        <xdr:cNvGraphicFramePr/>
      </xdr:nvGraphicFramePr>
      <xdr:xfrm>
        <a:off x="12449175" y="3667125"/>
        <a:ext cx="72675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276225</xdr:colOff>
      <xdr:row>21</xdr:row>
      <xdr:rowOff>0</xdr:rowOff>
    </xdr:from>
    <xdr:to>
      <xdr:col>35</xdr:col>
      <xdr:colOff>85725</xdr:colOff>
      <xdr:row>47</xdr:row>
      <xdr:rowOff>19050</xdr:rowOff>
    </xdr:to>
    <xdr:graphicFrame>
      <xdr:nvGraphicFramePr>
        <xdr:cNvPr id="2" name="Chart 2"/>
        <xdr:cNvGraphicFramePr/>
      </xdr:nvGraphicFramePr>
      <xdr:xfrm>
        <a:off x="19945350" y="3657600"/>
        <a:ext cx="7010400" cy="4314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35</xdr:col>
      <xdr:colOff>304800</xdr:colOff>
      <xdr:row>21</xdr:row>
      <xdr:rowOff>0</xdr:rowOff>
    </xdr:from>
    <xdr:to>
      <xdr:col>47</xdr:col>
      <xdr:colOff>123825</xdr:colOff>
      <xdr:row>47</xdr:row>
      <xdr:rowOff>19050</xdr:rowOff>
    </xdr:to>
    <xdr:graphicFrame>
      <xdr:nvGraphicFramePr>
        <xdr:cNvPr id="3" name="Chart 3"/>
        <xdr:cNvGraphicFramePr/>
      </xdr:nvGraphicFramePr>
      <xdr:xfrm>
        <a:off x="27174825" y="3657600"/>
        <a:ext cx="7019925" cy="4314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47</xdr:col>
      <xdr:colOff>171450</xdr:colOff>
      <xdr:row>11</xdr:row>
      <xdr:rowOff>142875</xdr:rowOff>
    </xdr:from>
    <xdr:to>
      <xdr:col>57</xdr:col>
      <xdr:colOff>476250</xdr:colOff>
      <xdr:row>36</xdr:row>
      <xdr:rowOff>104775</xdr:rowOff>
    </xdr:to>
    <xdr:graphicFrame>
      <xdr:nvGraphicFramePr>
        <xdr:cNvPr id="4" name="Chart 4"/>
        <xdr:cNvGraphicFramePr/>
      </xdr:nvGraphicFramePr>
      <xdr:xfrm>
        <a:off x="34242375" y="2066925"/>
        <a:ext cx="6305550" cy="4210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38100</xdr:colOff>
      <xdr:row>23</xdr:row>
      <xdr:rowOff>104775</xdr:rowOff>
    </xdr:from>
    <xdr:to>
      <xdr:col>27</xdr:col>
      <xdr:colOff>371475</xdr:colOff>
      <xdr:row>45</xdr:row>
      <xdr:rowOff>123825</xdr:rowOff>
    </xdr:to>
    <xdr:graphicFrame>
      <xdr:nvGraphicFramePr>
        <xdr:cNvPr id="1" name="Chart 1"/>
        <xdr:cNvGraphicFramePr/>
      </xdr:nvGraphicFramePr>
      <xdr:xfrm>
        <a:off x="12649200" y="3829050"/>
        <a:ext cx="69056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390525</xdr:colOff>
      <xdr:row>47</xdr:row>
      <xdr:rowOff>47625</xdr:rowOff>
    </xdr:from>
    <xdr:to>
      <xdr:col>36</xdr:col>
      <xdr:colOff>171450</xdr:colOff>
      <xdr:row>69</xdr:row>
      <xdr:rowOff>152400</xdr:rowOff>
    </xdr:to>
    <xdr:graphicFrame>
      <xdr:nvGraphicFramePr>
        <xdr:cNvPr id="2" name="Chart 2"/>
        <xdr:cNvGraphicFramePr/>
      </xdr:nvGraphicFramePr>
      <xdr:xfrm>
        <a:off x="17773650" y="7658100"/>
        <a:ext cx="698182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28575</xdr:colOff>
      <xdr:row>23</xdr:row>
      <xdr:rowOff>114300</xdr:rowOff>
    </xdr:from>
    <xdr:to>
      <xdr:col>38</xdr:col>
      <xdr:colOff>171450</xdr:colOff>
      <xdr:row>45</xdr:row>
      <xdr:rowOff>114300</xdr:rowOff>
    </xdr:to>
    <xdr:graphicFrame>
      <xdr:nvGraphicFramePr>
        <xdr:cNvPr id="3" name="Chart 3"/>
        <xdr:cNvGraphicFramePr/>
      </xdr:nvGraphicFramePr>
      <xdr:xfrm>
        <a:off x="19812000" y="3838575"/>
        <a:ext cx="614362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352425</xdr:colOff>
      <xdr:row>70</xdr:row>
      <xdr:rowOff>133350</xdr:rowOff>
    </xdr:from>
    <xdr:to>
      <xdr:col>33</xdr:col>
      <xdr:colOff>590550</xdr:colOff>
      <xdr:row>92</xdr:row>
      <xdr:rowOff>47625</xdr:rowOff>
    </xdr:to>
    <xdr:graphicFrame>
      <xdr:nvGraphicFramePr>
        <xdr:cNvPr id="4" name="Chart 4"/>
        <xdr:cNvGraphicFramePr/>
      </xdr:nvGraphicFramePr>
      <xdr:xfrm>
        <a:off x="17735550" y="11468100"/>
        <a:ext cx="5638800" cy="3552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342900</xdr:colOff>
      <xdr:row>93</xdr:row>
      <xdr:rowOff>9525</xdr:rowOff>
    </xdr:from>
    <xdr:to>
      <xdr:col>34</xdr:col>
      <xdr:colOff>9525</xdr:colOff>
      <xdr:row>111</xdr:row>
      <xdr:rowOff>142875</xdr:rowOff>
    </xdr:to>
    <xdr:graphicFrame>
      <xdr:nvGraphicFramePr>
        <xdr:cNvPr id="5" name="Chart 5"/>
        <xdr:cNvGraphicFramePr/>
      </xdr:nvGraphicFramePr>
      <xdr:xfrm>
        <a:off x="17726025" y="15144750"/>
        <a:ext cx="5667375" cy="3048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38100</xdr:colOff>
      <xdr:row>91</xdr:row>
      <xdr:rowOff>123825</xdr:rowOff>
    </xdr:from>
    <xdr:to>
      <xdr:col>22</xdr:col>
      <xdr:colOff>552450</xdr:colOff>
      <xdr:row>116</xdr:row>
      <xdr:rowOff>28575</xdr:rowOff>
    </xdr:to>
    <xdr:graphicFrame>
      <xdr:nvGraphicFramePr>
        <xdr:cNvPr id="6" name="Chart 6"/>
        <xdr:cNvGraphicFramePr/>
      </xdr:nvGraphicFramePr>
      <xdr:xfrm>
        <a:off x="11182350" y="14935200"/>
        <a:ext cx="5553075" cy="3952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15</xdr:col>
      <xdr:colOff>9525</xdr:colOff>
      <xdr:row>117</xdr:row>
      <xdr:rowOff>19050</xdr:rowOff>
    </xdr:from>
    <xdr:to>
      <xdr:col>22</xdr:col>
      <xdr:colOff>542925</xdr:colOff>
      <xdr:row>137</xdr:row>
      <xdr:rowOff>95250</xdr:rowOff>
    </xdr:to>
    <xdr:graphicFrame>
      <xdr:nvGraphicFramePr>
        <xdr:cNvPr id="7" name="Chart 7"/>
        <xdr:cNvGraphicFramePr/>
      </xdr:nvGraphicFramePr>
      <xdr:xfrm>
        <a:off x="11153775" y="19040475"/>
        <a:ext cx="5572125" cy="3314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24</xdr:col>
      <xdr:colOff>342900</xdr:colOff>
      <xdr:row>113</xdr:row>
      <xdr:rowOff>19050</xdr:rowOff>
    </xdr:from>
    <xdr:to>
      <xdr:col>33</xdr:col>
      <xdr:colOff>590550</xdr:colOff>
      <xdr:row>133</xdr:row>
      <xdr:rowOff>0</xdr:rowOff>
    </xdr:to>
    <xdr:graphicFrame>
      <xdr:nvGraphicFramePr>
        <xdr:cNvPr id="8" name="Chart 8"/>
        <xdr:cNvGraphicFramePr/>
      </xdr:nvGraphicFramePr>
      <xdr:xfrm>
        <a:off x="17726025" y="18392775"/>
        <a:ext cx="5648325" cy="3219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34</xdr:col>
      <xdr:colOff>228600</xdr:colOff>
      <xdr:row>91</xdr:row>
      <xdr:rowOff>85725</xdr:rowOff>
    </xdr:from>
    <xdr:to>
      <xdr:col>43</xdr:col>
      <xdr:colOff>552450</xdr:colOff>
      <xdr:row>111</xdr:row>
      <xdr:rowOff>0</xdr:rowOff>
    </xdr:to>
    <xdr:graphicFrame>
      <xdr:nvGraphicFramePr>
        <xdr:cNvPr id="9" name="Chart 9"/>
        <xdr:cNvGraphicFramePr/>
      </xdr:nvGraphicFramePr>
      <xdr:xfrm>
        <a:off x="23612475" y="14897100"/>
        <a:ext cx="5724525" cy="31527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34</xdr:col>
      <xdr:colOff>123825</xdr:colOff>
      <xdr:row>70</xdr:row>
      <xdr:rowOff>142875</xdr:rowOff>
    </xdr:from>
    <xdr:to>
      <xdr:col>44</xdr:col>
      <xdr:colOff>0</xdr:colOff>
      <xdr:row>91</xdr:row>
      <xdr:rowOff>0</xdr:rowOff>
    </xdr:to>
    <xdr:graphicFrame>
      <xdr:nvGraphicFramePr>
        <xdr:cNvPr id="10" name="Chart 10"/>
        <xdr:cNvGraphicFramePr/>
      </xdr:nvGraphicFramePr>
      <xdr:xfrm>
        <a:off x="23507700" y="11477625"/>
        <a:ext cx="5876925" cy="3333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44</xdr:col>
      <xdr:colOff>571500</xdr:colOff>
      <xdr:row>71</xdr:row>
      <xdr:rowOff>47625</xdr:rowOff>
    </xdr:from>
    <xdr:to>
      <xdr:col>55</xdr:col>
      <xdr:colOff>571500</xdr:colOff>
      <xdr:row>90</xdr:row>
      <xdr:rowOff>200025</xdr:rowOff>
    </xdr:to>
    <xdr:graphicFrame>
      <xdr:nvGraphicFramePr>
        <xdr:cNvPr id="11" name="Chart 11"/>
        <xdr:cNvGraphicFramePr/>
      </xdr:nvGraphicFramePr>
      <xdr:xfrm>
        <a:off x="29956125" y="11544300"/>
        <a:ext cx="6600825" cy="3228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44</xdr:col>
      <xdr:colOff>28575</xdr:colOff>
      <xdr:row>46</xdr:row>
      <xdr:rowOff>19050</xdr:rowOff>
    </xdr:from>
    <xdr:to>
      <xdr:col>54</xdr:col>
      <xdr:colOff>561975</xdr:colOff>
      <xdr:row>68</xdr:row>
      <xdr:rowOff>85725</xdr:rowOff>
    </xdr:to>
    <xdr:graphicFrame>
      <xdr:nvGraphicFramePr>
        <xdr:cNvPr id="12" name="Chart 12"/>
        <xdr:cNvGraphicFramePr/>
      </xdr:nvGraphicFramePr>
      <xdr:xfrm>
        <a:off x="29413200" y="7467600"/>
        <a:ext cx="6534150" cy="36290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55</xdr:col>
      <xdr:colOff>171450</xdr:colOff>
      <xdr:row>45</xdr:row>
      <xdr:rowOff>133350</xdr:rowOff>
    </xdr:from>
    <xdr:to>
      <xdr:col>66</xdr:col>
      <xdr:colOff>476250</xdr:colOff>
      <xdr:row>68</xdr:row>
      <xdr:rowOff>76200</xdr:rowOff>
    </xdr:to>
    <xdr:graphicFrame>
      <xdr:nvGraphicFramePr>
        <xdr:cNvPr id="13" name="Chart 13"/>
        <xdr:cNvGraphicFramePr/>
      </xdr:nvGraphicFramePr>
      <xdr:xfrm>
        <a:off x="36156900" y="7419975"/>
        <a:ext cx="6905625" cy="36671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56</xdr:col>
      <xdr:colOff>295275</xdr:colOff>
      <xdr:row>69</xdr:row>
      <xdr:rowOff>142875</xdr:rowOff>
    </xdr:from>
    <xdr:to>
      <xdr:col>66</xdr:col>
      <xdr:colOff>514350</xdr:colOff>
      <xdr:row>90</xdr:row>
      <xdr:rowOff>104775</xdr:rowOff>
    </xdr:to>
    <xdr:graphicFrame>
      <xdr:nvGraphicFramePr>
        <xdr:cNvPr id="14" name="Chart 14"/>
        <xdr:cNvGraphicFramePr/>
      </xdr:nvGraphicFramePr>
      <xdr:xfrm>
        <a:off x="36880800" y="11315700"/>
        <a:ext cx="6219825" cy="33623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67</xdr:col>
      <xdr:colOff>190500</xdr:colOff>
      <xdr:row>45</xdr:row>
      <xdr:rowOff>152400</xdr:rowOff>
    </xdr:from>
    <xdr:to>
      <xdr:col>78</xdr:col>
      <xdr:colOff>257175</xdr:colOff>
      <xdr:row>68</xdr:row>
      <xdr:rowOff>19050</xdr:rowOff>
    </xdr:to>
    <xdr:graphicFrame>
      <xdr:nvGraphicFramePr>
        <xdr:cNvPr id="15" name="Chart 15"/>
        <xdr:cNvGraphicFramePr/>
      </xdr:nvGraphicFramePr>
      <xdr:xfrm>
        <a:off x="43376850" y="7439025"/>
        <a:ext cx="6667500" cy="35909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67</xdr:col>
      <xdr:colOff>171450</xdr:colOff>
      <xdr:row>69</xdr:row>
      <xdr:rowOff>38100</xdr:rowOff>
    </xdr:from>
    <xdr:to>
      <xdr:col>78</xdr:col>
      <xdr:colOff>219075</xdr:colOff>
      <xdr:row>89</xdr:row>
      <xdr:rowOff>142875</xdr:rowOff>
    </xdr:to>
    <xdr:graphicFrame>
      <xdr:nvGraphicFramePr>
        <xdr:cNvPr id="16" name="Chart 16"/>
        <xdr:cNvGraphicFramePr/>
      </xdr:nvGraphicFramePr>
      <xdr:xfrm>
        <a:off x="43357800" y="11210925"/>
        <a:ext cx="6648450" cy="33432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78</xdr:col>
      <xdr:colOff>523875</xdr:colOff>
      <xdr:row>46</xdr:row>
      <xdr:rowOff>47625</xdr:rowOff>
    </xdr:from>
    <xdr:to>
      <xdr:col>88</xdr:col>
      <xdr:colOff>581025</xdr:colOff>
      <xdr:row>67</xdr:row>
      <xdr:rowOff>152400</xdr:rowOff>
    </xdr:to>
    <xdr:graphicFrame>
      <xdr:nvGraphicFramePr>
        <xdr:cNvPr id="17" name="Chart 17"/>
        <xdr:cNvGraphicFramePr/>
      </xdr:nvGraphicFramePr>
      <xdr:xfrm>
        <a:off x="50311050" y="7496175"/>
        <a:ext cx="6057900" cy="35052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78</xdr:col>
      <xdr:colOff>571500</xdr:colOff>
      <xdr:row>69</xdr:row>
      <xdr:rowOff>47625</xdr:rowOff>
    </xdr:from>
    <xdr:to>
      <xdr:col>88</xdr:col>
      <xdr:colOff>581025</xdr:colOff>
      <xdr:row>90</xdr:row>
      <xdr:rowOff>0</xdr:rowOff>
    </xdr:to>
    <xdr:graphicFrame>
      <xdr:nvGraphicFramePr>
        <xdr:cNvPr id="18" name="Chart 18"/>
        <xdr:cNvGraphicFramePr/>
      </xdr:nvGraphicFramePr>
      <xdr:xfrm>
        <a:off x="50358675" y="11220450"/>
        <a:ext cx="6010275" cy="33528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44</xdr:col>
      <xdr:colOff>581025</xdr:colOff>
      <xdr:row>92</xdr:row>
      <xdr:rowOff>38100</xdr:rowOff>
    </xdr:from>
    <xdr:to>
      <xdr:col>56</xdr:col>
      <xdr:colOff>9525</xdr:colOff>
      <xdr:row>112</xdr:row>
      <xdr:rowOff>95250</xdr:rowOff>
    </xdr:to>
    <xdr:graphicFrame>
      <xdr:nvGraphicFramePr>
        <xdr:cNvPr id="19" name="Chart 19"/>
        <xdr:cNvGraphicFramePr/>
      </xdr:nvGraphicFramePr>
      <xdr:xfrm>
        <a:off x="29965650" y="15011400"/>
        <a:ext cx="6629400" cy="32956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34</xdr:col>
      <xdr:colOff>333375</xdr:colOff>
      <xdr:row>111</xdr:row>
      <xdr:rowOff>28575</xdr:rowOff>
    </xdr:from>
    <xdr:to>
      <xdr:col>44</xdr:col>
      <xdr:colOff>209550</xdr:colOff>
      <xdr:row>131</xdr:row>
      <xdr:rowOff>85725</xdr:rowOff>
    </xdr:to>
    <xdr:graphicFrame>
      <xdr:nvGraphicFramePr>
        <xdr:cNvPr id="20" name="Chart 20"/>
        <xdr:cNvGraphicFramePr/>
      </xdr:nvGraphicFramePr>
      <xdr:xfrm>
        <a:off x="23717250" y="18078450"/>
        <a:ext cx="5876925" cy="32956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24</xdr:col>
      <xdr:colOff>428625</xdr:colOff>
      <xdr:row>133</xdr:row>
      <xdr:rowOff>142875</xdr:rowOff>
    </xdr:from>
    <xdr:to>
      <xdr:col>33</xdr:col>
      <xdr:colOff>561975</xdr:colOff>
      <xdr:row>153</xdr:row>
      <xdr:rowOff>66675</xdr:rowOff>
    </xdr:to>
    <xdr:graphicFrame>
      <xdr:nvGraphicFramePr>
        <xdr:cNvPr id="21" name="Chart 21"/>
        <xdr:cNvGraphicFramePr/>
      </xdr:nvGraphicFramePr>
      <xdr:xfrm>
        <a:off x="17811750" y="21755100"/>
        <a:ext cx="5534025" cy="31623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24</xdr:col>
      <xdr:colOff>457200</xdr:colOff>
      <xdr:row>155</xdr:row>
      <xdr:rowOff>9525</xdr:rowOff>
    </xdr:from>
    <xdr:to>
      <xdr:col>33</xdr:col>
      <xdr:colOff>581025</xdr:colOff>
      <xdr:row>174</xdr:row>
      <xdr:rowOff>85725</xdr:rowOff>
    </xdr:to>
    <xdr:graphicFrame>
      <xdr:nvGraphicFramePr>
        <xdr:cNvPr id="22" name="Chart 22"/>
        <xdr:cNvGraphicFramePr/>
      </xdr:nvGraphicFramePr>
      <xdr:xfrm>
        <a:off x="17840325" y="25184100"/>
        <a:ext cx="5524500" cy="31527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24</xdr:col>
      <xdr:colOff>514350</xdr:colOff>
      <xdr:row>175</xdr:row>
      <xdr:rowOff>114300</xdr:rowOff>
    </xdr:from>
    <xdr:to>
      <xdr:col>33</xdr:col>
      <xdr:colOff>581025</xdr:colOff>
      <xdr:row>194</xdr:row>
      <xdr:rowOff>85725</xdr:rowOff>
    </xdr:to>
    <xdr:graphicFrame>
      <xdr:nvGraphicFramePr>
        <xdr:cNvPr id="23" name="Chart 23"/>
        <xdr:cNvGraphicFramePr/>
      </xdr:nvGraphicFramePr>
      <xdr:xfrm>
        <a:off x="17897475" y="28527375"/>
        <a:ext cx="5467350" cy="30480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24</xdr:col>
      <xdr:colOff>581025</xdr:colOff>
      <xdr:row>196</xdr:row>
      <xdr:rowOff>19050</xdr:rowOff>
    </xdr:from>
    <xdr:to>
      <xdr:col>33</xdr:col>
      <xdr:colOff>552450</xdr:colOff>
      <xdr:row>214</xdr:row>
      <xdr:rowOff>85725</xdr:rowOff>
    </xdr:to>
    <xdr:graphicFrame>
      <xdr:nvGraphicFramePr>
        <xdr:cNvPr id="24" name="Chart 24"/>
        <xdr:cNvGraphicFramePr/>
      </xdr:nvGraphicFramePr>
      <xdr:xfrm>
        <a:off x="17964150" y="31832550"/>
        <a:ext cx="5372100" cy="29813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workbookViewId="0" topLeftCell="A43">
      <selection activeCell="H58" sqref="H58"/>
    </sheetView>
  </sheetViews>
  <sheetFormatPr defaultColWidth="8.00390625" defaultRowHeight="12.75"/>
  <cols>
    <col min="1" max="8" width="9.00390625" style="0" customWidth="1"/>
    <col min="9" max="9" width="20.8515625" style="0" customWidth="1"/>
    <col min="10" max="10" width="13.8515625" style="0" customWidth="1"/>
    <col min="11" max="11" width="12.7109375" style="0" customWidth="1"/>
    <col min="12" max="12" width="11.140625" style="0" customWidth="1"/>
    <col min="13" max="16384" width="9.00390625" style="0" customWidth="1"/>
  </cols>
  <sheetData>
    <row r="1" spans="9:12" ht="12.75">
      <c r="I1" t="s">
        <v>0</v>
      </c>
      <c r="J1" t="s">
        <v>1</v>
      </c>
      <c r="K1" t="s">
        <v>2</v>
      </c>
      <c r="L1" t="s">
        <v>3</v>
      </c>
    </row>
    <row r="2" spans="1:12" ht="12.7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s="1">
        <v>331.96297</v>
      </c>
      <c r="I2" t="s">
        <v>10</v>
      </c>
      <c r="J2" s="1">
        <v>4725.16715</v>
      </c>
      <c r="K2" s="1">
        <f>SUM(G2:G4)</f>
        <v>471.88623999999993</v>
      </c>
      <c r="L2" s="1">
        <f aca="true" t="shared" si="0" ref="L2:L9">J2/13</f>
        <v>363.47439615384616</v>
      </c>
    </row>
    <row r="3" spans="1:12" ht="12.75">
      <c r="A3" t="s">
        <v>4</v>
      </c>
      <c r="B3" t="s">
        <v>5</v>
      </c>
      <c r="C3" t="s">
        <v>11</v>
      </c>
      <c r="D3" t="s">
        <v>7</v>
      </c>
      <c r="E3" t="s">
        <v>8</v>
      </c>
      <c r="F3" t="s">
        <v>9</v>
      </c>
      <c r="G3" s="1">
        <v>10.07643</v>
      </c>
      <c r="I3" t="s">
        <v>12</v>
      </c>
      <c r="J3" s="1">
        <v>394.91602</v>
      </c>
      <c r="K3">
        <v>0</v>
      </c>
      <c r="L3" s="1">
        <f t="shared" si="0"/>
        <v>30.378155384615386</v>
      </c>
    </row>
    <row r="4" spans="1:12" ht="12.75">
      <c r="A4" t="s">
        <v>4</v>
      </c>
      <c r="B4" t="s">
        <v>5</v>
      </c>
      <c r="C4" t="s">
        <v>13</v>
      </c>
      <c r="D4" t="s">
        <v>7</v>
      </c>
      <c r="E4" t="s">
        <v>8</v>
      </c>
      <c r="F4" t="s">
        <v>9</v>
      </c>
      <c r="G4" s="1">
        <v>129.84684</v>
      </c>
      <c r="I4" t="s">
        <v>14</v>
      </c>
      <c r="J4" s="1">
        <v>2083.6676199999997</v>
      </c>
      <c r="K4" s="1">
        <v>179.24224</v>
      </c>
      <c r="L4" s="1">
        <f t="shared" si="0"/>
        <v>160.2821246153846</v>
      </c>
    </row>
    <row r="5" spans="9:12" ht="12.75">
      <c r="I5" t="s">
        <v>15</v>
      </c>
      <c r="J5" s="1">
        <v>2561.7181</v>
      </c>
      <c r="K5" s="1">
        <f>SUM(G13:G15)</f>
        <v>625.69054</v>
      </c>
      <c r="L5" s="1">
        <f t="shared" si="0"/>
        <v>197.05523846153847</v>
      </c>
    </row>
    <row r="6" spans="1:12" ht="12.75">
      <c r="A6" t="s">
        <v>4</v>
      </c>
      <c r="B6" t="s">
        <v>5</v>
      </c>
      <c r="C6" t="s">
        <v>16</v>
      </c>
      <c r="D6" t="s">
        <v>7</v>
      </c>
      <c r="E6" t="s">
        <v>8</v>
      </c>
      <c r="F6" t="s">
        <v>9</v>
      </c>
      <c r="G6" s="1">
        <v>8.95938</v>
      </c>
      <c r="I6" t="s">
        <v>17</v>
      </c>
      <c r="J6" s="1">
        <v>79870.18121000001</v>
      </c>
      <c r="K6" s="1">
        <f>SUM(G17)</f>
        <v>7702.27749</v>
      </c>
      <c r="L6" s="1">
        <f t="shared" si="0"/>
        <v>6143.8600930769235</v>
      </c>
    </row>
    <row r="7" spans="1:12" ht="12.75">
      <c r="A7" t="s">
        <v>4</v>
      </c>
      <c r="B7" t="s">
        <v>5</v>
      </c>
      <c r="C7" t="s">
        <v>18</v>
      </c>
      <c r="D7" t="s">
        <v>7</v>
      </c>
      <c r="E7" t="s">
        <v>8</v>
      </c>
      <c r="F7" t="s">
        <v>9</v>
      </c>
      <c r="G7" s="1">
        <v>106.88813</v>
      </c>
      <c r="I7" t="s">
        <v>19</v>
      </c>
      <c r="J7" s="1">
        <v>1566.02359</v>
      </c>
      <c r="K7" s="1">
        <f>SUM(G19:G20)</f>
        <v>25.469209999999997</v>
      </c>
      <c r="L7" s="1">
        <f t="shared" si="0"/>
        <v>120.46335307692308</v>
      </c>
    </row>
    <row r="8" spans="1:12" ht="12.75">
      <c r="A8" t="s">
        <v>4</v>
      </c>
      <c r="B8" t="s">
        <v>5</v>
      </c>
      <c r="C8" t="s">
        <v>20</v>
      </c>
      <c r="D8" t="s">
        <v>7</v>
      </c>
      <c r="E8" t="s">
        <v>8</v>
      </c>
      <c r="F8" t="s">
        <v>9</v>
      </c>
      <c r="G8" s="1">
        <v>1.3202</v>
      </c>
      <c r="I8" t="s">
        <v>21</v>
      </c>
      <c r="J8" s="1">
        <v>2089.92733</v>
      </c>
      <c r="K8" s="1">
        <v>107.78412999999999</v>
      </c>
      <c r="L8" s="1">
        <f t="shared" si="0"/>
        <v>160.76364076923076</v>
      </c>
    </row>
    <row r="9" spans="1:12" ht="12.75">
      <c r="A9" t="s">
        <v>4</v>
      </c>
      <c r="B9" t="s">
        <v>5</v>
      </c>
      <c r="C9" t="s">
        <v>22</v>
      </c>
      <c r="D9" t="s">
        <v>7</v>
      </c>
      <c r="E9" t="s">
        <v>8</v>
      </c>
      <c r="F9" t="s">
        <v>9</v>
      </c>
      <c r="G9" s="1">
        <v>59.10807</v>
      </c>
      <c r="I9" t="s">
        <v>23</v>
      </c>
      <c r="J9" s="1">
        <v>2107.51889</v>
      </c>
      <c r="K9" s="1">
        <f>SUM(G26:G28)</f>
        <v>148.80613</v>
      </c>
      <c r="L9" s="1">
        <f t="shared" si="0"/>
        <v>162.11683769230768</v>
      </c>
    </row>
    <row r="10" spans="1:12" ht="12.75">
      <c r="A10" t="s">
        <v>4</v>
      </c>
      <c r="B10" t="s">
        <v>5</v>
      </c>
      <c r="C10" t="s">
        <v>24</v>
      </c>
      <c r="D10" t="s">
        <v>7</v>
      </c>
      <c r="E10" t="s">
        <v>8</v>
      </c>
      <c r="F10" t="s">
        <v>9</v>
      </c>
      <c r="G10" s="1">
        <v>2.54936</v>
      </c>
      <c r="L10" s="1"/>
    </row>
    <row r="11" spans="7:12" ht="12.75">
      <c r="G11" s="1"/>
      <c r="I11" t="s">
        <v>25</v>
      </c>
      <c r="J11" t="s">
        <v>1</v>
      </c>
      <c r="K11" t="s">
        <v>2</v>
      </c>
      <c r="L11" t="s">
        <v>26</v>
      </c>
    </row>
    <row r="12" spans="9:12" ht="12.75">
      <c r="I12" t="s">
        <v>10</v>
      </c>
      <c r="J12" s="1">
        <v>111991.54662999998</v>
      </c>
      <c r="K12" s="1">
        <v>10807.66846</v>
      </c>
      <c r="L12" s="1">
        <f aca="true" t="shared" si="1" ref="L12:L19">J12/13</f>
        <v>8614.734356153846</v>
      </c>
    </row>
    <row r="13" spans="1:12" ht="12.75">
      <c r="A13" t="s">
        <v>4</v>
      </c>
      <c r="B13" t="s">
        <v>5</v>
      </c>
      <c r="C13" t="s">
        <v>27</v>
      </c>
      <c r="D13" t="s">
        <v>7</v>
      </c>
      <c r="E13" t="s">
        <v>8</v>
      </c>
      <c r="F13" t="s">
        <v>9</v>
      </c>
      <c r="G13" s="1">
        <v>514.85672</v>
      </c>
      <c r="I13" t="s">
        <v>12</v>
      </c>
      <c r="J13" s="1">
        <v>263266.3508</v>
      </c>
      <c r="K13" s="1">
        <v>29891.90278</v>
      </c>
      <c r="L13" s="1">
        <f t="shared" si="1"/>
        <v>20251.257753846156</v>
      </c>
    </row>
    <row r="14" spans="1:12" ht="12.75">
      <c r="A14" t="s">
        <v>4</v>
      </c>
      <c r="B14" t="s">
        <v>5</v>
      </c>
      <c r="C14" t="s">
        <v>28</v>
      </c>
      <c r="D14" t="s">
        <v>7</v>
      </c>
      <c r="E14" t="s">
        <v>8</v>
      </c>
      <c r="F14" t="s">
        <v>9</v>
      </c>
      <c r="G14" s="1">
        <v>2.21123</v>
      </c>
      <c r="I14" t="s">
        <v>14</v>
      </c>
      <c r="J14" s="1">
        <v>1150.9904600000002</v>
      </c>
      <c r="K14" s="1">
        <v>70.12319</v>
      </c>
      <c r="L14" s="1">
        <f t="shared" si="1"/>
        <v>88.53772769230771</v>
      </c>
    </row>
    <row r="15" spans="1:12" ht="12.75">
      <c r="A15" t="s">
        <v>4</v>
      </c>
      <c r="B15" t="s">
        <v>5</v>
      </c>
      <c r="C15" t="s">
        <v>29</v>
      </c>
      <c r="D15" t="s">
        <v>7</v>
      </c>
      <c r="E15" t="s">
        <v>8</v>
      </c>
      <c r="F15" t="s">
        <v>9</v>
      </c>
      <c r="G15" s="1">
        <v>108.62259</v>
      </c>
      <c r="I15" t="s">
        <v>15</v>
      </c>
      <c r="J15" s="1">
        <v>1782.9558999999995</v>
      </c>
      <c r="K15" s="1">
        <v>108.21887000000001</v>
      </c>
      <c r="L15" s="1">
        <f t="shared" si="1"/>
        <v>137.1504538461538</v>
      </c>
    </row>
    <row r="16" spans="9:12" ht="12.75">
      <c r="I16" t="s">
        <v>17</v>
      </c>
      <c r="J16" s="1">
        <v>296.02097</v>
      </c>
      <c r="K16" s="1">
        <v>13.70938</v>
      </c>
      <c r="L16" s="1">
        <f t="shared" si="1"/>
        <v>22.770843846153845</v>
      </c>
    </row>
    <row r="17" spans="1:12" ht="12.75">
      <c r="A17" t="s">
        <v>4</v>
      </c>
      <c r="B17" t="s">
        <v>5</v>
      </c>
      <c r="C17" t="s">
        <v>30</v>
      </c>
      <c r="D17" t="s">
        <v>7</v>
      </c>
      <c r="E17" t="s">
        <v>8</v>
      </c>
      <c r="F17" t="s">
        <v>9</v>
      </c>
      <c r="G17" s="1">
        <v>7702.27749</v>
      </c>
      <c r="I17" t="s">
        <v>19</v>
      </c>
      <c r="J17" s="1">
        <v>24760.97297</v>
      </c>
      <c r="K17" s="1">
        <v>2239.6342600000003</v>
      </c>
      <c r="L17" s="1">
        <f t="shared" si="1"/>
        <v>1904.6902284615385</v>
      </c>
    </row>
    <row r="18" spans="9:12" ht="12.75">
      <c r="I18" t="s">
        <v>21</v>
      </c>
      <c r="J18" s="1">
        <v>5551.65056</v>
      </c>
      <c r="K18" s="1">
        <v>248.14164999999997</v>
      </c>
      <c r="L18" s="1">
        <f t="shared" si="1"/>
        <v>427.0500430769231</v>
      </c>
    </row>
    <row r="19" spans="1:12" ht="12.75">
      <c r="A19" t="s">
        <v>4</v>
      </c>
      <c r="B19" t="s">
        <v>5</v>
      </c>
      <c r="C19" t="s">
        <v>31</v>
      </c>
      <c r="D19" t="s">
        <v>7</v>
      </c>
      <c r="E19" t="s">
        <v>8</v>
      </c>
      <c r="F19" t="s">
        <v>9</v>
      </c>
      <c r="G19" s="1">
        <v>16.50884</v>
      </c>
      <c r="I19" t="s">
        <v>23</v>
      </c>
      <c r="J19" s="1">
        <v>24653.527619999997</v>
      </c>
      <c r="K19" s="1">
        <v>2779.32474</v>
      </c>
      <c r="L19" s="1">
        <f t="shared" si="1"/>
        <v>1896.4252015384614</v>
      </c>
    </row>
    <row r="20" spans="1:12" ht="12.75">
      <c r="A20" t="s">
        <v>4</v>
      </c>
      <c r="B20" t="s">
        <v>5</v>
      </c>
      <c r="C20" t="s">
        <v>32</v>
      </c>
      <c r="D20" t="s">
        <v>7</v>
      </c>
      <c r="E20" t="s">
        <v>8</v>
      </c>
      <c r="F20" t="s">
        <v>9</v>
      </c>
      <c r="G20" s="1">
        <v>8.96037</v>
      </c>
      <c r="L20" s="1"/>
    </row>
    <row r="21" spans="9:12" ht="12.75">
      <c r="I21" t="s">
        <v>33</v>
      </c>
      <c r="J21" t="s">
        <v>1</v>
      </c>
      <c r="K21" t="s">
        <v>2</v>
      </c>
      <c r="L21" t="s">
        <v>26</v>
      </c>
    </row>
    <row r="22" spans="1:12" ht="12.75">
      <c r="A22" t="s">
        <v>4</v>
      </c>
      <c r="B22" t="s">
        <v>5</v>
      </c>
      <c r="C22" t="s">
        <v>34</v>
      </c>
      <c r="D22" t="s">
        <v>7</v>
      </c>
      <c r="E22" t="s">
        <v>8</v>
      </c>
      <c r="F22" t="s">
        <v>9</v>
      </c>
      <c r="G22" s="1">
        <v>32.20993</v>
      </c>
      <c r="I22" t="s">
        <v>10</v>
      </c>
      <c r="J22" s="1">
        <v>13564.62922</v>
      </c>
      <c r="K22" s="1">
        <v>1492.21829</v>
      </c>
      <c r="L22" s="1">
        <f aca="true" t="shared" si="2" ref="L22:L29">J22/13</f>
        <v>1043.433016923077</v>
      </c>
    </row>
    <row r="23" spans="1:12" ht="12.75">
      <c r="A23" t="s">
        <v>4</v>
      </c>
      <c r="B23" t="s">
        <v>5</v>
      </c>
      <c r="C23" t="s">
        <v>35</v>
      </c>
      <c r="D23" t="s">
        <v>7</v>
      </c>
      <c r="E23" t="s">
        <v>8</v>
      </c>
      <c r="F23" t="s">
        <v>9</v>
      </c>
      <c r="G23" s="1">
        <v>11.56066</v>
      </c>
      <c r="I23" t="s">
        <v>12</v>
      </c>
      <c r="J23" s="1">
        <v>303.84395</v>
      </c>
      <c r="K23" s="1">
        <v>24.09174</v>
      </c>
      <c r="L23" s="1">
        <f t="shared" si="2"/>
        <v>23.372611538461538</v>
      </c>
    </row>
    <row r="24" spans="1:12" ht="12.75">
      <c r="A24" t="s">
        <v>4</v>
      </c>
      <c r="B24" t="s">
        <v>5</v>
      </c>
      <c r="C24" t="s">
        <v>36</v>
      </c>
      <c r="D24" t="s">
        <v>7</v>
      </c>
      <c r="E24" t="s">
        <v>8</v>
      </c>
      <c r="F24" t="s">
        <v>9</v>
      </c>
      <c r="G24" s="1">
        <v>23.68169</v>
      </c>
      <c r="I24" t="s">
        <v>14</v>
      </c>
      <c r="J24" s="1">
        <v>2937.61733</v>
      </c>
      <c r="K24" s="1">
        <v>256.81397</v>
      </c>
      <c r="L24" s="1">
        <f t="shared" si="2"/>
        <v>225.97056384615385</v>
      </c>
    </row>
    <row r="25" spans="9:12" ht="12.75">
      <c r="I25" t="s">
        <v>15</v>
      </c>
      <c r="J25" s="1">
        <v>8036.602179999999</v>
      </c>
      <c r="K25" s="1">
        <v>606.0879500000001</v>
      </c>
      <c r="L25" s="1">
        <f t="shared" si="2"/>
        <v>618.2001676923076</v>
      </c>
    </row>
    <row r="26" spans="1:12" ht="12.75">
      <c r="A26" t="s">
        <v>4</v>
      </c>
      <c r="B26" t="s">
        <v>5</v>
      </c>
      <c r="C26" t="s">
        <v>37</v>
      </c>
      <c r="D26" t="s">
        <v>7</v>
      </c>
      <c r="E26" t="s">
        <v>8</v>
      </c>
      <c r="F26" t="s">
        <v>9</v>
      </c>
      <c r="G26" s="1">
        <v>68.61378</v>
      </c>
      <c r="I26" t="s">
        <v>17</v>
      </c>
      <c r="J26" s="1">
        <v>36.32229</v>
      </c>
      <c r="K26" s="1">
        <v>2.22201</v>
      </c>
      <c r="L26" s="1">
        <f t="shared" si="2"/>
        <v>2.794022307692308</v>
      </c>
    </row>
    <row r="27" spans="1:12" ht="12.75">
      <c r="A27" t="s">
        <v>4</v>
      </c>
      <c r="B27" t="s">
        <v>5</v>
      </c>
      <c r="C27" t="s">
        <v>38</v>
      </c>
      <c r="D27" t="s">
        <v>7</v>
      </c>
      <c r="E27" t="s">
        <v>8</v>
      </c>
      <c r="F27" t="s">
        <v>9</v>
      </c>
      <c r="G27" s="1">
        <v>65.41657</v>
      </c>
      <c r="I27" t="s">
        <v>19</v>
      </c>
      <c r="J27" s="1">
        <v>6152.806970000001</v>
      </c>
      <c r="K27" s="1">
        <v>518.91028</v>
      </c>
      <c r="L27" s="1">
        <f t="shared" si="2"/>
        <v>473.2928438461539</v>
      </c>
    </row>
    <row r="28" spans="1:12" ht="12.75">
      <c r="A28" t="s">
        <v>4</v>
      </c>
      <c r="B28" t="s">
        <v>5</v>
      </c>
      <c r="C28" t="s">
        <v>39</v>
      </c>
      <c r="D28" t="s">
        <v>7</v>
      </c>
      <c r="E28" t="s">
        <v>8</v>
      </c>
      <c r="F28" t="s">
        <v>9</v>
      </c>
      <c r="G28" s="1">
        <v>14.77578</v>
      </c>
      <c r="I28" t="s">
        <v>21</v>
      </c>
      <c r="J28" s="1">
        <v>3724.6156400000004</v>
      </c>
      <c r="K28" s="1">
        <v>432.62765</v>
      </c>
      <c r="L28" s="1">
        <f t="shared" si="2"/>
        <v>286.5088953846154</v>
      </c>
    </row>
    <row r="29" spans="9:12" ht="12.75">
      <c r="I29" t="s">
        <v>23</v>
      </c>
      <c r="J29" s="1">
        <v>11634.891790000003</v>
      </c>
      <c r="K29" s="1">
        <v>1154.92969</v>
      </c>
      <c r="L29" s="1">
        <f t="shared" si="2"/>
        <v>894.9916761538464</v>
      </c>
    </row>
    <row r="31" spans="9:12" ht="12.75">
      <c r="I31" t="s">
        <v>40</v>
      </c>
      <c r="J31" t="s">
        <v>1</v>
      </c>
      <c r="K31" t="s">
        <v>2</v>
      </c>
      <c r="L31" t="s">
        <v>26</v>
      </c>
    </row>
    <row r="32" spans="9:12" ht="12.75">
      <c r="I32" t="s">
        <v>10</v>
      </c>
      <c r="J32" s="1">
        <v>0</v>
      </c>
      <c r="K32" s="1">
        <v>0</v>
      </c>
      <c r="L32" s="1">
        <v>0</v>
      </c>
    </row>
    <row r="33" spans="9:12" ht="12.75">
      <c r="I33" t="s">
        <v>12</v>
      </c>
      <c r="J33" s="1">
        <v>31299.304760000003</v>
      </c>
      <c r="K33" s="1">
        <v>1714.95295</v>
      </c>
      <c r="L33" s="1">
        <f aca="true" t="shared" si="3" ref="L33:L35">J33/13</f>
        <v>2407.638827692308</v>
      </c>
    </row>
    <row r="34" spans="9:12" ht="12.75">
      <c r="I34" t="s">
        <v>14</v>
      </c>
      <c r="J34" s="1">
        <v>43944.07876</v>
      </c>
      <c r="K34" s="1">
        <v>4043.52247</v>
      </c>
      <c r="L34" s="1">
        <f t="shared" si="3"/>
        <v>3380.3137507692304</v>
      </c>
    </row>
    <row r="35" spans="9:12" ht="12.75">
      <c r="I35" t="s">
        <v>15</v>
      </c>
      <c r="J35" s="1">
        <v>16070.481509999998</v>
      </c>
      <c r="K35" s="1">
        <v>2026.09373</v>
      </c>
      <c r="L35" s="1">
        <f t="shared" si="3"/>
        <v>1236.1908853846153</v>
      </c>
    </row>
    <row r="36" spans="9:12" ht="12.75">
      <c r="I36" t="s">
        <v>17</v>
      </c>
      <c r="J36" s="1">
        <v>0</v>
      </c>
      <c r="K36" s="1">
        <v>0</v>
      </c>
      <c r="L36" s="1">
        <v>0</v>
      </c>
    </row>
    <row r="37" spans="9:12" ht="12.75">
      <c r="I37" t="s">
        <v>19</v>
      </c>
      <c r="J37" s="1">
        <v>0</v>
      </c>
      <c r="K37" s="1">
        <v>0</v>
      </c>
      <c r="L37" s="1">
        <v>0</v>
      </c>
    </row>
    <row r="38" spans="9:12" ht="12.75">
      <c r="I38" t="s">
        <v>21</v>
      </c>
      <c r="J38" s="1">
        <v>12385.538059999997</v>
      </c>
      <c r="K38" s="1">
        <f>991.89495+2.5</f>
        <v>994.39495</v>
      </c>
      <c r="L38" s="1">
        <f>J38/13</f>
        <v>952.7336969230766</v>
      </c>
    </row>
    <row r="39" ht="12.75">
      <c r="I39" t="s">
        <v>23</v>
      </c>
    </row>
    <row r="41" spans="9:12" ht="12.75">
      <c r="I41" t="s">
        <v>41</v>
      </c>
      <c r="J41" t="s">
        <v>1</v>
      </c>
      <c r="K41" t="s">
        <v>2</v>
      </c>
      <c r="L41" t="s">
        <v>26</v>
      </c>
    </row>
    <row r="42" spans="9:12" ht="12.75">
      <c r="I42" t="s">
        <v>10</v>
      </c>
      <c r="J42" s="1">
        <v>166.01675</v>
      </c>
      <c r="K42" s="1">
        <v>32.19267</v>
      </c>
      <c r="L42" s="1">
        <f aca="true" t="shared" si="4" ref="L42:L49">J42/13</f>
        <v>12.770519230769231</v>
      </c>
    </row>
    <row r="43" spans="9:12" ht="12.75">
      <c r="I43" t="s">
        <v>12</v>
      </c>
      <c r="J43" s="1">
        <v>2162.9089900000004</v>
      </c>
      <c r="K43" s="1">
        <v>67.17802</v>
      </c>
      <c r="L43" s="1">
        <f t="shared" si="4"/>
        <v>166.37761461538463</v>
      </c>
    </row>
    <row r="44" spans="9:12" ht="12.75">
      <c r="I44" t="s">
        <v>14</v>
      </c>
      <c r="J44" s="1">
        <v>30340.715429999982</v>
      </c>
      <c r="K44" s="1">
        <v>3097.88552</v>
      </c>
      <c r="L44" s="1">
        <f t="shared" si="4"/>
        <v>2333.9011869230753</v>
      </c>
    </row>
    <row r="45" spans="9:12" ht="12.75">
      <c r="I45" t="s">
        <v>15</v>
      </c>
      <c r="J45" s="1">
        <v>9031.087360000001</v>
      </c>
      <c r="K45" s="1">
        <v>612.0184399999999</v>
      </c>
      <c r="L45" s="1">
        <f t="shared" si="4"/>
        <v>694.6990276923078</v>
      </c>
    </row>
    <row r="46" spans="9:12" ht="12.75">
      <c r="I46" t="s">
        <v>17</v>
      </c>
      <c r="J46" s="1">
        <v>1822.7563599999999</v>
      </c>
      <c r="K46" s="1">
        <v>195.18366</v>
      </c>
      <c r="L46" s="1">
        <f t="shared" si="4"/>
        <v>140.2120276923077</v>
      </c>
    </row>
    <row r="47" spans="9:12" ht="12.75">
      <c r="I47" t="s">
        <v>19</v>
      </c>
      <c r="J47" s="1">
        <v>2389.36657</v>
      </c>
      <c r="K47" s="1">
        <v>481.57757</v>
      </c>
      <c r="L47" s="1">
        <f t="shared" si="4"/>
        <v>183.79742846153846</v>
      </c>
    </row>
    <row r="48" spans="9:12" ht="12.75">
      <c r="I48" t="s">
        <v>21</v>
      </c>
      <c r="J48" s="1">
        <v>1214.2031700000002</v>
      </c>
      <c r="K48" s="1">
        <v>34.125479999999996</v>
      </c>
      <c r="L48" s="1">
        <f t="shared" si="4"/>
        <v>93.40024384615387</v>
      </c>
    </row>
    <row r="49" spans="9:12" ht="12.75">
      <c r="I49" t="s">
        <v>23</v>
      </c>
      <c r="J49" s="1">
        <v>1495.8889099999997</v>
      </c>
      <c r="K49" s="1">
        <v>136.8379</v>
      </c>
      <c r="L49" s="1">
        <f t="shared" si="4"/>
        <v>115.06837769230766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1">
      <selection activeCell="A1" sqref="A1"/>
    </sheetView>
  </sheetViews>
  <sheetFormatPr defaultColWidth="8.00390625" defaultRowHeight="12.75"/>
  <cols>
    <col min="1" max="1" width="23.00390625" style="0" customWidth="1"/>
    <col min="2" max="2" width="11.28125" style="0" customWidth="1"/>
    <col min="3" max="16384" width="9.00390625" style="0" customWidth="1"/>
  </cols>
  <sheetData>
    <row r="1" spans="1:4" ht="12.75">
      <c r="A1" t="s">
        <v>25</v>
      </c>
      <c r="B1" t="s">
        <v>1</v>
      </c>
      <c r="C1" t="s">
        <v>2</v>
      </c>
      <c r="D1" t="s">
        <v>26</v>
      </c>
    </row>
    <row r="2" spans="1:4" ht="12.75">
      <c r="A2" t="s">
        <v>10</v>
      </c>
      <c r="B2" s="1">
        <v>107969.66329</v>
      </c>
      <c r="C2" s="1">
        <v>10470.29823</v>
      </c>
      <c r="D2" s="1">
        <f aca="true" t="shared" si="0" ref="D2:D9">B2/13</f>
        <v>8305.358714615384</v>
      </c>
    </row>
    <row r="3" spans="1:4" ht="12.75">
      <c r="A3" t="s">
        <v>12</v>
      </c>
      <c r="B3" s="1">
        <v>282156.46802</v>
      </c>
      <c r="C3" s="1">
        <v>31305.61501</v>
      </c>
      <c r="D3" s="1">
        <f t="shared" si="0"/>
        <v>21704.343693846153</v>
      </c>
    </row>
    <row r="4" spans="1:4" ht="12.75">
      <c r="A4" t="s">
        <v>14</v>
      </c>
      <c r="B4" s="1">
        <v>1193.1949700000002</v>
      </c>
      <c r="C4" s="1">
        <v>65.64943</v>
      </c>
      <c r="D4" s="1">
        <f t="shared" si="0"/>
        <v>91.78422846153848</v>
      </c>
    </row>
    <row r="5" spans="1:4" ht="12.75">
      <c r="A5" t="s">
        <v>15</v>
      </c>
      <c r="B5" s="1">
        <v>6113.194619999998</v>
      </c>
      <c r="C5" s="1">
        <v>623.12025</v>
      </c>
      <c r="D5" s="1">
        <f t="shared" si="0"/>
        <v>470.2457399999999</v>
      </c>
    </row>
    <row r="6" spans="1:4" ht="12.75">
      <c r="A6" t="s">
        <v>17</v>
      </c>
      <c r="B6" s="1">
        <v>285.67035</v>
      </c>
      <c r="C6" s="1">
        <v>13.82133</v>
      </c>
      <c r="D6" s="1">
        <f t="shared" si="0"/>
        <v>21.974642307692307</v>
      </c>
    </row>
    <row r="7" spans="1:4" ht="12.75">
      <c r="A7" t="s">
        <v>19</v>
      </c>
      <c r="B7" s="1">
        <v>25868.600500000004</v>
      </c>
      <c r="C7" s="1">
        <v>2473.2770600000003</v>
      </c>
      <c r="D7" s="1">
        <f t="shared" si="0"/>
        <v>1989.8923461538466</v>
      </c>
    </row>
    <row r="8" spans="1:4" ht="12.75">
      <c r="A8" t="s">
        <v>21</v>
      </c>
      <c r="B8" s="1">
        <v>6395.893750000001</v>
      </c>
      <c r="C8" s="1">
        <v>412.57628</v>
      </c>
      <c r="D8" s="1">
        <f t="shared" si="0"/>
        <v>491.991826923077</v>
      </c>
    </row>
    <row r="9" spans="1:4" ht="12.75">
      <c r="A9" t="s">
        <v>23</v>
      </c>
      <c r="B9" s="1">
        <v>25565.590090000005</v>
      </c>
      <c r="C9" s="1">
        <v>2868.51307</v>
      </c>
      <c r="D9" s="1">
        <f t="shared" si="0"/>
        <v>1966.5838530769236</v>
      </c>
    </row>
    <row r="10" ht="12.75">
      <c r="D10" s="1"/>
    </row>
    <row r="11" spans="1:4" ht="12.75">
      <c r="A11" t="s">
        <v>42</v>
      </c>
      <c r="B11" t="s">
        <v>1</v>
      </c>
      <c r="C11" t="s">
        <v>2</v>
      </c>
      <c r="D11" t="s">
        <v>26</v>
      </c>
    </row>
    <row r="12" spans="1:4" ht="12.75">
      <c r="A12" t="s">
        <v>10</v>
      </c>
      <c r="B12" s="1">
        <v>4393.170259999999</v>
      </c>
      <c r="C12" s="1">
        <v>482.98198999999994</v>
      </c>
      <c r="D12" s="1">
        <f aca="true" t="shared" si="1" ref="D12:D19">B12/13</f>
        <v>337.9361738461538</v>
      </c>
    </row>
    <row r="13" spans="1:4" ht="12.75">
      <c r="A13" t="s">
        <v>12</v>
      </c>
      <c r="B13" s="1">
        <v>225.67776</v>
      </c>
      <c r="C13" s="1">
        <v>0</v>
      </c>
      <c r="D13" s="1">
        <f t="shared" si="1"/>
        <v>17.359827692307693</v>
      </c>
    </row>
    <row r="14" spans="1:4" ht="12.75">
      <c r="A14" t="s">
        <v>14</v>
      </c>
      <c r="B14" s="1">
        <v>1901.7456499999998</v>
      </c>
      <c r="C14" s="1">
        <v>173.37314</v>
      </c>
      <c r="D14" s="1">
        <f t="shared" si="1"/>
        <v>146.2881269230769</v>
      </c>
    </row>
    <row r="15" spans="1:4" ht="12.75">
      <c r="A15" t="s">
        <v>15</v>
      </c>
      <c r="B15" s="1">
        <v>2381.082750000001</v>
      </c>
      <c r="C15" s="1">
        <v>727.13555</v>
      </c>
      <c r="D15" s="1">
        <f t="shared" si="1"/>
        <v>183.16021153846162</v>
      </c>
    </row>
    <row r="16" spans="1:4" ht="12.75">
      <c r="A16" t="s">
        <v>17</v>
      </c>
      <c r="B16" s="1">
        <v>79839.74789999999</v>
      </c>
      <c r="C16" s="1">
        <v>7732.96542</v>
      </c>
      <c r="D16" s="1">
        <f t="shared" si="1"/>
        <v>6141.519069230768</v>
      </c>
    </row>
    <row r="17" spans="1:4" ht="12.75">
      <c r="A17" t="s">
        <v>19</v>
      </c>
      <c r="B17" s="1">
        <v>1564.49627</v>
      </c>
      <c r="C17" s="1">
        <v>100.20317</v>
      </c>
      <c r="D17" s="1">
        <f t="shared" si="1"/>
        <v>120.34586692307693</v>
      </c>
    </row>
    <row r="18" spans="1:4" ht="12.75">
      <c r="A18" t="s">
        <v>21</v>
      </c>
      <c r="B18" s="1">
        <v>2047.3129</v>
      </c>
      <c r="C18" s="1">
        <v>167.23371</v>
      </c>
      <c r="D18" s="1">
        <f t="shared" si="1"/>
        <v>157.4856076923077</v>
      </c>
    </row>
    <row r="19" spans="1:4" ht="12.75">
      <c r="A19" t="s">
        <v>23</v>
      </c>
      <c r="B19" s="1">
        <v>2577.52196</v>
      </c>
      <c r="C19" s="1">
        <v>136.69303</v>
      </c>
      <c r="D19" s="1">
        <f t="shared" si="1"/>
        <v>198.27092</v>
      </c>
    </row>
    <row r="20" ht="12.75">
      <c r="D20" s="1"/>
    </row>
    <row r="21" spans="1:4" ht="12.75">
      <c r="A21" t="s">
        <v>33</v>
      </c>
      <c r="B21" t="s">
        <v>1</v>
      </c>
      <c r="C21" t="s">
        <v>2</v>
      </c>
      <c r="D21" t="s">
        <v>26</v>
      </c>
    </row>
    <row r="22" spans="1:4" ht="12.75">
      <c r="A22" t="s">
        <v>10</v>
      </c>
      <c r="B22" s="1">
        <v>12914.60161</v>
      </c>
      <c r="C22" s="1">
        <v>1397.45059</v>
      </c>
      <c r="D22" s="1">
        <f aca="true" t="shared" si="2" ref="D22:D29">B22/13</f>
        <v>993.4308930769231</v>
      </c>
    </row>
    <row r="23" spans="1:4" ht="12.75">
      <c r="A23" t="s">
        <v>12</v>
      </c>
      <c r="B23" s="1">
        <v>265.72941000000003</v>
      </c>
      <c r="C23" s="1">
        <v>12.34276</v>
      </c>
      <c r="D23" s="1">
        <f t="shared" si="2"/>
        <v>20.440723846153848</v>
      </c>
    </row>
    <row r="24" spans="1:4" ht="12.75">
      <c r="A24" t="s">
        <v>14</v>
      </c>
      <c r="B24" s="1">
        <v>9342.976920000003</v>
      </c>
      <c r="C24" s="1">
        <v>842.87943</v>
      </c>
      <c r="D24" s="1">
        <f t="shared" si="2"/>
        <v>718.6905323076925</v>
      </c>
    </row>
    <row r="25" spans="1:4" ht="12.75">
      <c r="A25" t="s">
        <v>15</v>
      </c>
      <c r="B25" s="1">
        <v>7695.418910000002</v>
      </c>
      <c r="C25" s="1">
        <v>601.1213899999999</v>
      </c>
      <c r="D25" s="1">
        <f t="shared" si="2"/>
        <v>591.9553007692309</v>
      </c>
    </row>
    <row r="26" spans="1:4" ht="12.75">
      <c r="A26" t="s">
        <v>17</v>
      </c>
      <c r="B26" s="1">
        <v>36.04538</v>
      </c>
      <c r="C26" s="1">
        <v>2.67004</v>
      </c>
      <c r="D26" s="1">
        <f t="shared" si="2"/>
        <v>2.7727215384615387</v>
      </c>
    </row>
    <row r="27" spans="1:4" ht="12.75">
      <c r="A27" t="s">
        <v>19</v>
      </c>
      <c r="B27" s="1">
        <v>5836.186529999999</v>
      </c>
      <c r="C27" s="1">
        <v>488.25083</v>
      </c>
      <c r="D27" s="1">
        <f t="shared" si="2"/>
        <v>448.9374253846153</v>
      </c>
    </row>
    <row r="28" spans="1:4" ht="12.75">
      <c r="A28" t="s">
        <v>21</v>
      </c>
      <c r="B28" s="1">
        <v>3595.99637</v>
      </c>
      <c r="C28" s="1">
        <v>381.97738999999996</v>
      </c>
      <c r="D28" s="1">
        <f t="shared" si="2"/>
        <v>276.6151053846154</v>
      </c>
    </row>
    <row r="29" spans="1:4" ht="12.75">
      <c r="A29" t="s">
        <v>23</v>
      </c>
      <c r="B29" s="1">
        <v>11552.586249999998</v>
      </c>
      <c r="C29" s="1">
        <v>1124.81526</v>
      </c>
      <c r="D29" s="1">
        <f t="shared" si="2"/>
        <v>888.6604807692306</v>
      </c>
    </row>
    <row r="31" spans="1:4" ht="12.75">
      <c r="A31" t="s">
        <v>40</v>
      </c>
      <c r="B31" t="s">
        <v>1</v>
      </c>
      <c r="C31" t="s">
        <v>2</v>
      </c>
      <c r="D31" t="s">
        <v>26</v>
      </c>
    </row>
    <row r="32" spans="1:4" ht="12.75">
      <c r="A32" t="s">
        <v>10</v>
      </c>
      <c r="B32" s="1">
        <v>0</v>
      </c>
      <c r="C32" s="1">
        <v>0</v>
      </c>
      <c r="D32" s="1">
        <f aca="true" t="shared" si="3" ref="D32:D39">B32/13</f>
        <v>0</v>
      </c>
    </row>
    <row r="33" spans="1:4" ht="12.75">
      <c r="A33" t="s">
        <v>12</v>
      </c>
      <c r="B33" s="1">
        <v>35990.94301</v>
      </c>
      <c r="C33" s="1">
        <v>1713.11504</v>
      </c>
      <c r="D33" s="1">
        <f t="shared" si="3"/>
        <v>2768.534077692308</v>
      </c>
    </row>
    <row r="34" spans="1:4" ht="12.75">
      <c r="A34" t="s">
        <v>14</v>
      </c>
      <c r="B34" s="1">
        <v>47356.84706</v>
      </c>
      <c r="C34" s="1">
        <v>4298.55123</v>
      </c>
      <c r="D34" s="1">
        <f t="shared" si="3"/>
        <v>3642.8343892307694</v>
      </c>
    </row>
    <row r="35" spans="1:4" ht="12.75">
      <c r="A35" t="s">
        <v>15</v>
      </c>
      <c r="B35" s="1">
        <v>15880.48462</v>
      </c>
      <c r="C35" s="1">
        <v>1718.9541</v>
      </c>
      <c r="D35" s="1">
        <f t="shared" si="3"/>
        <v>1221.57574</v>
      </c>
    </row>
    <row r="36" spans="1:4" ht="12.75">
      <c r="A36" t="s">
        <v>17</v>
      </c>
      <c r="B36" s="1">
        <v>0</v>
      </c>
      <c r="C36" s="1">
        <v>0</v>
      </c>
      <c r="D36" s="1">
        <f t="shared" si="3"/>
        <v>0</v>
      </c>
    </row>
    <row r="37" spans="1:4" ht="12.75">
      <c r="A37" t="s">
        <v>19</v>
      </c>
      <c r="B37" s="1">
        <v>0</v>
      </c>
      <c r="C37" s="1">
        <v>0</v>
      </c>
      <c r="D37" s="1">
        <f t="shared" si="3"/>
        <v>0</v>
      </c>
    </row>
    <row r="38" spans="1:4" ht="12.75">
      <c r="A38" t="s">
        <v>21</v>
      </c>
      <c r="B38" s="1">
        <v>13821.771170000005</v>
      </c>
      <c r="C38" s="1">
        <v>969.15471</v>
      </c>
      <c r="D38" s="1">
        <f t="shared" si="3"/>
        <v>1063.2131669230773</v>
      </c>
    </row>
    <row r="39" spans="1:4" ht="12.75">
      <c r="A39" t="s">
        <v>23</v>
      </c>
      <c r="B39" s="1">
        <v>0</v>
      </c>
      <c r="C39" s="1">
        <v>0</v>
      </c>
      <c r="D39" s="1">
        <f t="shared" si="3"/>
        <v>0</v>
      </c>
    </row>
    <row r="41" spans="1:4" ht="12.75">
      <c r="A41" t="s">
        <v>40</v>
      </c>
      <c r="B41" t="s">
        <v>1</v>
      </c>
      <c r="C41" t="s">
        <v>2</v>
      </c>
      <c r="D41" t="s">
        <v>26</v>
      </c>
    </row>
    <row r="42" spans="1:4" ht="12.75">
      <c r="A42" t="s">
        <v>10</v>
      </c>
      <c r="B42" s="1">
        <v>138.58577</v>
      </c>
      <c r="C42" s="1">
        <v>32.99828</v>
      </c>
      <c r="D42" s="1">
        <f aca="true" t="shared" si="4" ref="D42:D49">B42/13</f>
        <v>10.660443846153846</v>
      </c>
    </row>
    <row r="43" spans="1:4" ht="12.75">
      <c r="A43" t="s">
        <v>12</v>
      </c>
      <c r="B43" s="1">
        <v>2013.01081</v>
      </c>
      <c r="C43" s="1">
        <v>103.85893</v>
      </c>
      <c r="D43" s="1">
        <f t="shared" si="4"/>
        <v>154.84698538461538</v>
      </c>
    </row>
    <row r="44" spans="1:4" ht="12.75">
      <c r="A44" t="s">
        <v>14</v>
      </c>
      <c r="B44" s="1">
        <v>33388.79366</v>
      </c>
      <c r="C44" s="1">
        <v>2948.4569200000005</v>
      </c>
      <c r="D44" s="1">
        <f t="shared" si="4"/>
        <v>2568.3687430769232</v>
      </c>
    </row>
    <row r="45" spans="1:4" ht="12.75">
      <c r="A45" t="s">
        <v>15</v>
      </c>
      <c r="B45" s="1">
        <v>8849.638009999997</v>
      </c>
      <c r="C45">
        <v>383.114</v>
      </c>
      <c r="D45" s="1">
        <f t="shared" si="4"/>
        <v>680.7413853846151</v>
      </c>
    </row>
    <row r="46" spans="1:4" ht="12.75">
      <c r="A46" t="s">
        <v>17</v>
      </c>
      <c r="B46" s="1">
        <v>1850.8867800000003</v>
      </c>
      <c r="C46" s="1">
        <v>201.8548</v>
      </c>
      <c r="D46" s="1">
        <f t="shared" si="4"/>
        <v>142.3759061538462</v>
      </c>
    </row>
    <row r="47" spans="1:4" ht="12.75">
      <c r="A47" t="s">
        <v>19</v>
      </c>
      <c r="B47" s="1">
        <v>2298.8125299999997</v>
      </c>
      <c r="C47" s="1">
        <v>441.83299</v>
      </c>
      <c r="D47" s="1">
        <f t="shared" si="4"/>
        <v>176.83173307692306</v>
      </c>
    </row>
    <row r="48" spans="1:4" ht="12.75">
      <c r="A48" t="s">
        <v>21</v>
      </c>
      <c r="B48" s="1">
        <v>1204.81719</v>
      </c>
      <c r="C48" s="1">
        <v>32.84066</v>
      </c>
      <c r="D48" s="1">
        <f t="shared" si="4"/>
        <v>92.67824538461538</v>
      </c>
    </row>
    <row r="49" spans="1:4" ht="12.75">
      <c r="A49" t="s">
        <v>23</v>
      </c>
      <c r="B49" s="1">
        <v>1529.6937099999993</v>
      </c>
      <c r="C49" s="1">
        <v>140.89033</v>
      </c>
      <c r="D49" s="1">
        <f t="shared" si="4"/>
        <v>117.66874692307687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35">
      <selection activeCell="A51" sqref="A51"/>
    </sheetView>
  </sheetViews>
  <sheetFormatPr defaultColWidth="8.00390625" defaultRowHeight="12.75"/>
  <cols>
    <col min="1" max="1" width="23.00390625" style="0" customWidth="1"/>
    <col min="2" max="2" width="11.28125" style="0" customWidth="1"/>
    <col min="3" max="16384" width="9.00390625" style="0" customWidth="1"/>
  </cols>
  <sheetData>
    <row r="1" spans="1:4" ht="12.75">
      <c r="A1" t="s">
        <v>25</v>
      </c>
      <c r="B1" t="s">
        <v>1</v>
      </c>
      <c r="C1" t="s">
        <v>2</v>
      </c>
      <c r="D1" t="s">
        <v>26</v>
      </c>
    </row>
    <row r="2" spans="1:4" ht="12.75">
      <c r="A2" t="s">
        <v>10</v>
      </c>
      <c r="B2" s="1">
        <v>111500.33732999997</v>
      </c>
      <c r="C2" s="1">
        <v>10652.573509999998</v>
      </c>
      <c r="D2" s="1">
        <f aca="true" t="shared" si="0" ref="D2:D9">B2/13</f>
        <v>8576.949025384612</v>
      </c>
    </row>
    <row r="3" spans="1:4" ht="12.75">
      <c r="A3" t="s">
        <v>12</v>
      </c>
      <c r="B3" s="1">
        <v>277153.85170000006</v>
      </c>
      <c r="C3" s="1">
        <v>31752.6515</v>
      </c>
      <c r="D3" s="1">
        <f t="shared" si="0"/>
        <v>21319.52705384616</v>
      </c>
    </row>
    <row r="4" spans="1:4" ht="12.75">
      <c r="A4" t="s">
        <v>14</v>
      </c>
      <c r="B4" s="1">
        <v>1113.3661100000002</v>
      </c>
      <c r="C4" s="1">
        <v>53.231970000000004</v>
      </c>
      <c r="D4" s="1">
        <f t="shared" si="0"/>
        <v>85.64354692307694</v>
      </c>
    </row>
    <row r="5" spans="1:4" ht="12.75">
      <c r="A5" t="s">
        <v>15</v>
      </c>
      <c r="B5" s="1">
        <v>5744.75088</v>
      </c>
      <c r="C5" s="1">
        <v>616.5544199999999</v>
      </c>
      <c r="D5" s="1">
        <f t="shared" si="0"/>
        <v>441.90391384615384</v>
      </c>
    </row>
    <row r="6" spans="1:4" ht="12.75">
      <c r="A6" t="s">
        <v>17</v>
      </c>
      <c r="B6" s="1">
        <v>292.95561</v>
      </c>
      <c r="C6" s="1">
        <v>13.8441</v>
      </c>
      <c r="D6" s="1">
        <f t="shared" si="0"/>
        <v>22.535046923076923</v>
      </c>
    </row>
    <row r="7" spans="1:4" ht="12.75">
      <c r="A7" t="s">
        <v>19</v>
      </c>
      <c r="B7" s="1">
        <v>26419.83616</v>
      </c>
      <c r="C7" s="1">
        <v>2502.73322</v>
      </c>
      <c r="D7" s="1">
        <f t="shared" si="0"/>
        <v>2032.2950892307692</v>
      </c>
    </row>
    <row r="8" spans="1:4" ht="12.75">
      <c r="A8" t="s">
        <v>21</v>
      </c>
      <c r="B8" s="1">
        <v>7295.15169</v>
      </c>
      <c r="C8" s="1">
        <v>485.28525</v>
      </c>
      <c r="D8" s="1">
        <f t="shared" si="0"/>
        <v>561.1655146153846</v>
      </c>
    </row>
    <row r="9" spans="1:4" ht="12.75">
      <c r="A9" t="s">
        <v>23</v>
      </c>
      <c r="B9" s="1">
        <v>26759.74679000001</v>
      </c>
      <c r="C9" s="1">
        <v>2991.4092</v>
      </c>
      <c r="D9" s="1">
        <f t="shared" si="0"/>
        <v>2058.4420607692314</v>
      </c>
    </row>
    <row r="11" spans="1:4" ht="12.75">
      <c r="A11" t="s">
        <v>42</v>
      </c>
      <c r="B11" t="s">
        <v>1</v>
      </c>
      <c r="C11" t="s">
        <v>2</v>
      </c>
      <c r="D11" t="s">
        <v>26</v>
      </c>
    </row>
    <row r="12" spans="1:4" ht="12.75">
      <c r="A12" t="s">
        <v>10</v>
      </c>
      <c r="B12" s="1">
        <v>4381.084890000001</v>
      </c>
      <c r="C12" s="1">
        <v>355.3118</v>
      </c>
      <c r="D12" s="1">
        <f aca="true" t="shared" si="1" ref="D12:D19">B12/13</f>
        <v>337.00653000000005</v>
      </c>
    </row>
    <row r="13" spans="1:4" ht="12.75">
      <c r="A13" t="s">
        <v>12</v>
      </c>
      <c r="B13" s="1">
        <v>505.17941999999994</v>
      </c>
      <c r="C13" s="1">
        <v>0</v>
      </c>
      <c r="D13" s="1">
        <f t="shared" si="1"/>
        <v>38.85995538461538</v>
      </c>
    </row>
    <row r="14" spans="1:4" ht="12.75">
      <c r="A14" t="s">
        <v>14</v>
      </c>
      <c r="B14" s="1">
        <v>2065.3327899999995</v>
      </c>
      <c r="C14" s="1">
        <v>241.26143</v>
      </c>
      <c r="D14" s="1">
        <f t="shared" si="1"/>
        <v>158.87175307692303</v>
      </c>
    </row>
    <row r="15" spans="1:4" ht="12.75">
      <c r="A15" t="s">
        <v>15</v>
      </c>
      <c r="B15" s="1">
        <v>2513.8826100000006</v>
      </c>
      <c r="C15" s="1">
        <v>786.1485700000001</v>
      </c>
      <c r="D15" s="1">
        <f t="shared" si="1"/>
        <v>193.37558538461542</v>
      </c>
    </row>
    <row r="16" spans="1:4" ht="12.75">
      <c r="A16" t="s">
        <v>17</v>
      </c>
      <c r="B16" s="1">
        <v>83855.55978</v>
      </c>
      <c r="C16" s="1">
        <v>8000.53004</v>
      </c>
      <c r="D16" s="1">
        <f t="shared" si="1"/>
        <v>6450.427675384615</v>
      </c>
    </row>
    <row r="17" spans="1:4" ht="12.75">
      <c r="A17" t="s">
        <v>19</v>
      </c>
      <c r="B17" s="1">
        <v>1554.01639</v>
      </c>
      <c r="C17" s="1">
        <v>128.68599</v>
      </c>
      <c r="D17" s="1">
        <f t="shared" si="1"/>
        <v>119.5397223076923</v>
      </c>
    </row>
    <row r="18" spans="1:4" ht="12.75">
      <c r="A18" t="s">
        <v>21</v>
      </c>
      <c r="B18" s="1">
        <v>2327.59794</v>
      </c>
      <c r="C18" s="1">
        <v>255.35982</v>
      </c>
      <c r="D18" s="1">
        <f t="shared" si="1"/>
        <v>179.0459953846154</v>
      </c>
    </row>
    <row r="19" spans="1:4" ht="12.75">
      <c r="A19" t="s">
        <v>23</v>
      </c>
      <c r="B19" s="1">
        <v>3035.0093899999997</v>
      </c>
      <c r="C19" s="1">
        <v>186.63638000000003</v>
      </c>
      <c r="D19" s="1">
        <f t="shared" si="1"/>
        <v>233.46226076923074</v>
      </c>
    </row>
    <row r="21" spans="1:4" ht="12.75">
      <c r="A21" t="s">
        <v>33</v>
      </c>
      <c r="B21" t="s">
        <v>1</v>
      </c>
      <c r="C21" t="s">
        <v>2</v>
      </c>
      <c r="D21" t="s">
        <v>26</v>
      </c>
    </row>
    <row r="22" spans="1:4" ht="12.75">
      <c r="A22" t="s">
        <v>10</v>
      </c>
      <c r="B22" s="1">
        <v>13203.853209999997</v>
      </c>
      <c r="C22" s="1">
        <v>1582.10448</v>
      </c>
      <c r="D22" s="1">
        <f aca="true" t="shared" si="2" ref="D22:D29">B22/13</f>
        <v>1015.6810161538459</v>
      </c>
    </row>
    <row r="23" spans="1:4" ht="12.75">
      <c r="A23" t="s">
        <v>12</v>
      </c>
      <c r="B23" s="1">
        <v>258.6296</v>
      </c>
      <c r="C23" s="1">
        <v>10.932949999999998</v>
      </c>
      <c r="D23" s="1">
        <f t="shared" si="2"/>
        <v>19.894584615384613</v>
      </c>
    </row>
    <row r="24" spans="1:4" ht="12.75">
      <c r="A24" t="s">
        <v>14</v>
      </c>
      <c r="B24" s="1">
        <v>8372.719860000001</v>
      </c>
      <c r="C24" s="1">
        <v>874.3605300000002</v>
      </c>
      <c r="D24" s="1">
        <f t="shared" si="2"/>
        <v>644.0553738461539</v>
      </c>
    </row>
    <row r="25" spans="1:4" ht="12.75">
      <c r="A25" t="s">
        <v>15</v>
      </c>
      <c r="B25" s="1">
        <v>7572.075159999999</v>
      </c>
      <c r="C25" s="1">
        <v>634.48993</v>
      </c>
      <c r="D25" s="1">
        <f t="shared" si="2"/>
        <v>582.46732</v>
      </c>
    </row>
    <row r="26" spans="1:4" ht="12.75">
      <c r="A26" t="s">
        <v>17</v>
      </c>
      <c r="B26" s="1">
        <v>36.271679999999996</v>
      </c>
      <c r="C26" s="1">
        <v>3.0384</v>
      </c>
      <c r="D26" s="1">
        <f t="shared" si="2"/>
        <v>2.7901292307692307</v>
      </c>
    </row>
    <row r="27" spans="1:4" ht="12.75">
      <c r="A27" t="s">
        <v>19</v>
      </c>
      <c r="B27" s="1">
        <v>5888.7982999999995</v>
      </c>
      <c r="C27" s="1">
        <v>501.60310000000004</v>
      </c>
      <c r="D27" s="1">
        <f t="shared" si="2"/>
        <v>452.9844846153846</v>
      </c>
    </row>
    <row r="28" spans="1:4" ht="12.75">
      <c r="A28" t="s">
        <v>21</v>
      </c>
      <c r="B28" s="1">
        <v>3673.4180100000003</v>
      </c>
      <c r="C28" s="1">
        <v>394.29839999999996</v>
      </c>
      <c r="D28" s="1">
        <f t="shared" si="2"/>
        <v>282.5706161538462</v>
      </c>
    </row>
    <row r="29" spans="1:4" ht="12.75">
      <c r="A29" t="s">
        <v>23</v>
      </c>
      <c r="B29" s="1">
        <v>12060.95674</v>
      </c>
      <c r="C29" s="1">
        <v>1213.69178</v>
      </c>
      <c r="D29" s="1">
        <f t="shared" si="2"/>
        <v>927.765903076923</v>
      </c>
    </row>
    <row r="31" spans="1:4" ht="12.75">
      <c r="A31" t="s">
        <v>41</v>
      </c>
      <c r="B31" t="s">
        <v>1</v>
      </c>
      <c r="C31" t="s">
        <v>2</v>
      </c>
      <c r="D31" t="s">
        <v>26</v>
      </c>
    </row>
    <row r="32" spans="1:4" ht="12.75">
      <c r="A32" t="s">
        <v>10</v>
      </c>
      <c r="B32" s="1">
        <v>143.81219</v>
      </c>
      <c r="C32" s="1">
        <v>35.0965</v>
      </c>
      <c r="D32" s="1">
        <f aca="true" t="shared" si="3" ref="D32:D39">B32/13</f>
        <v>11.062476153846152</v>
      </c>
    </row>
    <row r="33" spans="1:4" ht="12.75">
      <c r="A33" t="s">
        <v>12</v>
      </c>
      <c r="B33" s="1">
        <v>1875.79353</v>
      </c>
      <c r="C33" s="1">
        <v>85.82058</v>
      </c>
      <c r="D33" s="1">
        <f t="shared" si="3"/>
        <v>144.29181</v>
      </c>
    </row>
    <row r="34" spans="1:4" ht="12.75">
      <c r="A34" t="s">
        <v>14</v>
      </c>
      <c r="B34" s="1">
        <v>34705.01903000001</v>
      </c>
      <c r="C34" s="1">
        <v>2617.5371400000004</v>
      </c>
      <c r="D34" s="1">
        <f t="shared" si="3"/>
        <v>2669.616848461539</v>
      </c>
    </row>
    <row r="35" spans="1:4" ht="12.75">
      <c r="A35" t="s">
        <v>15</v>
      </c>
      <c r="B35" s="1">
        <v>9009.25247</v>
      </c>
      <c r="C35" s="1">
        <v>286.8961</v>
      </c>
      <c r="D35" s="1">
        <f t="shared" si="3"/>
        <v>693.0194207692307</v>
      </c>
    </row>
    <row r="36" spans="1:4" ht="12.75">
      <c r="A36" t="s">
        <v>17</v>
      </c>
      <c r="B36" s="1">
        <v>2257.1829199999997</v>
      </c>
      <c r="C36" s="1">
        <v>196.67897</v>
      </c>
      <c r="D36" s="1">
        <f t="shared" si="3"/>
        <v>173.62945538461537</v>
      </c>
    </row>
    <row r="37" spans="1:4" ht="12.75">
      <c r="A37" t="s">
        <v>19</v>
      </c>
      <c r="B37" s="1">
        <v>2320.8428300000005</v>
      </c>
      <c r="C37" s="1">
        <v>432.98923</v>
      </c>
      <c r="D37" s="1">
        <f t="shared" si="3"/>
        <v>178.52637153846158</v>
      </c>
    </row>
    <row r="38" spans="1:4" ht="12.75">
      <c r="A38" t="s">
        <v>21</v>
      </c>
      <c r="B38" s="1">
        <v>1308.1833800000002</v>
      </c>
      <c r="C38" s="1">
        <v>30.89601</v>
      </c>
      <c r="D38" s="1">
        <f t="shared" si="3"/>
        <v>100.62949076923078</v>
      </c>
    </row>
    <row r="39" spans="1:4" ht="12.75">
      <c r="A39" t="s">
        <v>23</v>
      </c>
      <c r="B39" s="1">
        <v>1557.1860199999992</v>
      </c>
      <c r="C39" s="1">
        <v>137.00228</v>
      </c>
      <c r="D39" s="1">
        <f t="shared" si="3"/>
        <v>119.78353999999993</v>
      </c>
    </row>
    <row r="41" spans="1:4" ht="12.75">
      <c r="A41" t="s">
        <v>40</v>
      </c>
      <c r="B41" t="s">
        <v>1</v>
      </c>
      <c r="C41" t="s">
        <v>2</v>
      </c>
      <c r="D41" t="s">
        <v>26</v>
      </c>
    </row>
    <row r="42" spans="1:4" ht="12.75">
      <c r="A42" t="s">
        <v>10</v>
      </c>
      <c r="B42" s="1">
        <v>0</v>
      </c>
      <c r="C42" s="1">
        <v>0</v>
      </c>
      <c r="D42" s="1">
        <f aca="true" t="shared" si="4" ref="D42:D49">B42/13</f>
        <v>0</v>
      </c>
    </row>
    <row r="43" spans="1:4" ht="12.75">
      <c r="A43" t="s">
        <v>12</v>
      </c>
      <c r="B43" s="1">
        <v>25530.92325</v>
      </c>
      <c r="C43" s="1">
        <v>1033.98725</v>
      </c>
      <c r="D43" s="1">
        <f t="shared" si="4"/>
        <v>1963.917173076923</v>
      </c>
    </row>
    <row r="44" spans="1:4" ht="12.75">
      <c r="A44" t="s">
        <v>14</v>
      </c>
      <c r="B44" s="1">
        <v>46118.77265</v>
      </c>
      <c r="C44" s="1">
        <v>4109.57305</v>
      </c>
      <c r="D44" s="1">
        <f t="shared" si="4"/>
        <v>3547.5978961538462</v>
      </c>
    </row>
    <row r="45" spans="1:4" ht="12.75">
      <c r="A45" t="s">
        <v>15</v>
      </c>
      <c r="B45" s="1">
        <v>15837.832750000001</v>
      </c>
      <c r="C45" s="1">
        <v>1769.73874</v>
      </c>
      <c r="D45" s="1">
        <f t="shared" si="4"/>
        <v>1218.294826923077</v>
      </c>
    </row>
    <row r="46" spans="1:4" ht="12.75">
      <c r="A46" t="s">
        <v>17</v>
      </c>
      <c r="B46" s="1">
        <v>0</v>
      </c>
      <c r="C46" s="1">
        <v>0</v>
      </c>
      <c r="D46" s="1">
        <f t="shared" si="4"/>
        <v>0</v>
      </c>
    </row>
    <row r="47" spans="1:4" ht="12.75">
      <c r="A47" t="s">
        <v>19</v>
      </c>
      <c r="B47" s="1">
        <v>0</v>
      </c>
      <c r="C47" s="1">
        <v>0</v>
      </c>
      <c r="D47" s="1">
        <f t="shared" si="4"/>
        <v>0</v>
      </c>
    </row>
    <row r="48" spans="1:4" ht="12.75">
      <c r="A48" t="s">
        <v>21</v>
      </c>
      <c r="B48" s="1">
        <v>13416.611509999999</v>
      </c>
      <c r="C48" s="1">
        <v>1338.1936</v>
      </c>
      <c r="D48" s="1">
        <f t="shared" si="4"/>
        <v>1032.047039230769</v>
      </c>
    </row>
    <row r="49" spans="1:4" ht="12.75">
      <c r="A49" t="s">
        <v>23</v>
      </c>
      <c r="B49" s="1">
        <v>0</v>
      </c>
      <c r="C49" s="1">
        <v>0</v>
      </c>
      <c r="D49" s="1">
        <f t="shared" si="4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109"/>
  <sheetViews>
    <sheetView workbookViewId="0" topLeftCell="A105">
      <selection activeCell="I136" sqref="I136"/>
    </sheetView>
  </sheetViews>
  <sheetFormatPr defaultColWidth="8.00390625" defaultRowHeight="12.75"/>
  <cols>
    <col min="1" max="16384" width="9.00390625" style="0" customWidth="1"/>
  </cols>
  <sheetData>
    <row r="2" spans="1:23" ht="12.75">
      <c r="A2" s="2" t="s">
        <v>4</v>
      </c>
      <c r="B2" s="2" t="s">
        <v>5</v>
      </c>
      <c r="C2" s="2" t="s">
        <v>22</v>
      </c>
      <c r="D2" s="2" t="s">
        <v>43</v>
      </c>
      <c r="E2" s="2" t="s">
        <v>8</v>
      </c>
      <c r="F2" s="2" t="s">
        <v>44</v>
      </c>
      <c r="G2" s="1">
        <v>33.41176</v>
      </c>
      <c r="I2" t="s">
        <v>4</v>
      </c>
      <c r="J2" t="s">
        <v>5</v>
      </c>
      <c r="K2" t="s">
        <v>13</v>
      </c>
      <c r="L2" t="s">
        <v>43</v>
      </c>
      <c r="M2" t="s">
        <v>8</v>
      </c>
      <c r="N2" t="s">
        <v>45</v>
      </c>
      <c r="O2" s="1">
        <v>4104.20503</v>
      </c>
      <c r="Q2" t="s">
        <v>4</v>
      </c>
      <c r="R2" t="s">
        <v>5</v>
      </c>
      <c r="S2" t="s">
        <v>38</v>
      </c>
      <c r="T2" t="s">
        <v>43</v>
      </c>
      <c r="U2" t="s">
        <v>8</v>
      </c>
      <c r="V2" t="s">
        <v>9</v>
      </c>
      <c r="W2" s="1">
        <v>281.6525</v>
      </c>
    </row>
    <row r="3" spans="1:23" ht="12.75">
      <c r="A3" s="2" t="s">
        <v>4</v>
      </c>
      <c r="B3" s="2" t="s">
        <v>5</v>
      </c>
      <c r="C3" s="2" t="s">
        <v>32</v>
      </c>
      <c r="D3" s="2" t="s">
        <v>43</v>
      </c>
      <c r="E3" s="2" t="s">
        <v>8</v>
      </c>
      <c r="F3" s="2" t="s">
        <v>44</v>
      </c>
      <c r="G3" s="1">
        <v>2481.53658</v>
      </c>
      <c r="I3" t="s">
        <v>4</v>
      </c>
      <c r="J3" t="s">
        <v>5</v>
      </c>
      <c r="K3" t="s">
        <v>37</v>
      </c>
      <c r="L3" t="s">
        <v>43</v>
      </c>
      <c r="M3" t="s">
        <v>8</v>
      </c>
      <c r="N3" t="s">
        <v>45</v>
      </c>
      <c r="O3" s="1">
        <v>2550.6994</v>
      </c>
      <c r="Q3" t="s">
        <v>4</v>
      </c>
      <c r="R3" t="s">
        <v>5</v>
      </c>
      <c r="S3" t="s">
        <v>31</v>
      </c>
      <c r="T3" t="s">
        <v>43</v>
      </c>
      <c r="U3" t="s">
        <v>8</v>
      </c>
      <c r="V3" t="s">
        <v>9</v>
      </c>
      <c r="W3" s="1">
        <v>30.28024</v>
      </c>
    </row>
    <row r="4" spans="1:23" ht="12.75">
      <c r="A4" s="2" t="s">
        <v>4</v>
      </c>
      <c r="B4" s="2" t="s">
        <v>5</v>
      </c>
      <c r="C4" s="2" t="s">
        <v>34</v>
      </c>
      <c r="D4" s="2" t="s">
        <v>43</v>
      </c>
      <c r="E4" s="2" t="s">
        <v>8</v>
      </c>
      <c r="F4" s="2" t="s">
        <v>44</v>
      </c>
      <c r="G4" s="1">
        <v>34.75523</v>
      </c>
      <c r="I4" t="s">
        <v>4</v>
      </c>
      <c r="J4" t="s">
        <v>5</v>
      </c>
      <c r="K4" t="s">
        <v>35</v>
      </c>
      <c r="L4" t="s">
        <v>43</v>
      </c>
      <c r="M4" t="s">
        <v>8</v>
      </c>
      <c r="N4" t="s">
        <v>45</v>
      </c>
      <c r="O4" s="1">
        <v>142.68753</v>
      </c>
      <c r="Q4" t="s">
        <v>4</v>
      </c>
      <c r="R4" t="s">
        <v>5</v>
      </c>
      <c r="S4" t="s">
        <v>30</v>
      </c>
      <c r="T4" t="s">
        <v>43</v>
      </c>
      <c r="U4" t="s">
        <v>8</v>
      </c>
      <c r="V4" t="s">
        <v>9</v>
      </c>
      <c r="W4" s="1">
        <v>13.70938</v>
      </c>
    </row>
    <row r="5" spans="1:23" ht="12.75">
      <c r="A5" s="2" t="s">
        <v>4</v>
      </c>
      <c r="B5" s="2" t="s">
        <v>5</v>
      </c>
      <c r="C5" s="2" t="s">
        <v>46</v>
      </c>
      <c r="D5" s="2" t="s">
        <v>43</v>
      </c>
      <c r="E5" s="2" t="s">
        <v>8</v>
      </c>
      <c r="F5" s="2" t="s">
        <v>44</v>
      </c>
      <c r="G5" s="1">
        <v>29622.9513</v>
      </c>
      <c r="I5" t="s">
        <v>4</v>
      </c>
      <c r="J5" t="s">
        <v>5</v>
      </c>
      <c r="K5" t="s">
        <v>46</v>
      </c>
      <c r="L5" t="s">
        <v>43</v>
      </c>
      <c r="M5" t="s">
        <v>8</v>
      </c>
      <c r="N5" t="s">
        <v>45</v>
      </c>
      <c r="O5" s="1">
        <v>29024.92047</v>
      </c>
      <c r="Q5" t="s">
        <v>4</v>
      </c>
      <c r="R5" t="s">
        <v>5</v>
      </c>
      <c r="S5" t="s">
        <v>47</v>
      </c>
      <c r="T5" t="s">
        <v>43</v>
      </c>
      <c r="U5" t="s">
        <v>8</v>
      </c>
      <c r="V5" t="s">
        <v>9</v>
      </c>
      <c r="W5" s="1">
        <v>186.74822</v>
      </c>
    </row>
    <row r="6" spans="1:23" ht="12.75">
      <c r="A6" s="2" t="s">
        <v>4</v>
      </c>
      <c r="B6" s="2" t="s">
        <v>5</v>
      </c>
      <c r="C6" s="2" t="s">
        <v>24</v>
      </c>
      <c r="D6" s="2" t="s">
        <v>43</v>
      </c>
      <c r="E6" s="2" t="s">
        <v>8</v>
      </c>
      <c r="F6" s="2" t="s">
        <v>44</v>
      </c>
      <c r="G6" s="1">
        <v>0.14242</v>
      </c>
      <c r="I6" t="s">
        <v>4</v>
      </c>
      <c r="J6" t="s">
        <v>5</v>
      </c>
      <c r="K6" t="s">
        <v>20</v>
      </c>
      <c r="L6" t="s">
        <v>43</v>
      </c>
      <c r="M6" t="s">
        <v>8</v>
      </c>
      <c r="N6" t="s">
        <v>45</v>
      </c>
      <c r="O6" s="1">
        <v>0.05487</v>
      </c>
      <c r="Q6" t="s">
        <v>4</v>
      </c>
      <c r="R6" t="s">
        <v>5</v>
      </c>
      <c r="S6" t="s">
        <v>36</v>
      </c>
      <c r="T6" t="s">
        <v>43</v>
      </c>
      <c r="U6" t="s">
        <v>8</v>
      </c>
      <c r="V6" t="s">
        <v>9</v>
      </c>
      <c r="W6" s="1">
        <v>144.07475</v>
      </c>
    </row>
    <row r="7" spans="1:23" ht="12.75">
      <c r="A7" s="2" t="s">
        <v>4</v>
      </c>
      <c r="B7" s="2" t="s">
        <v>5</v>
      </c>
      <c r="C7" s="2" t="s">
        <v>6</v>
      </c>
      <c r="D7" s="2" t="s">
        <v>43</v>
      </c>
      <c r="E7" s="2" t="s">
        <v>8</v>
      </c>
      <c r="F7" s="2" t="s">
        <v>44</v>
      </c>
      <c r="G7" s="1">
        <v>6035.47172</v>
      </c>
      <c r="I7" t="s">
        <v>4</v>
      </c>
      <c r="J7" t="s">
        <v>5</v>
      </c>
      <c r="K7" t="s">
        <v>18</v>
      </c>
      <c r="L7" t="s">
        <v>43</v>
      </c>
      <c r="M7" t="s">
        <v>8</v>
      </c>
      <c r="N7" t="s">
        <v>45</v>
      </c>
      <c r="O7" s="1">
        <v>28.40218</v>
      </c>
      <c r="Q7" t="s">
        <v>4</v>
      </c>
      <c r="R7" t="s">
        <v>5</v>
      </c>
      <c r="S7" t="s">
        <v>6</v>
      </c>
      <c r="T7" t="s">
        <v>43</v>
      </c>
      <c r="U7" t="s">
        <v>8</v>
      </c>
      <c r="V7" t="s">
        <v>9</v>
      </c>
      <c r="W7" s="1">
        <v>6017.14587</v>
      </c>
    </row>
    <row r="8" spans="1:23" ht="12.75">
      <c r="A8" s="2" t="s">
        <v>4</v>
      </c>
      <c r="B8" s="2" t="s">
        <v>5</v>
      </c>
      <c r="C8" s="2" t="s">
        <v>39</v>
      </c>
      <c r="D8" s="2" t="s">
        <v>43</v>
      </c>
      <c r="E8" s="2" t="s">
        <v>8</v>
      </c>
      <c r="F8" s="2" t="s">
        <v>44</v>
      </c>
      <c r="G8" s="1">
        <v>2.79335</v>
      </c>
      <c r="I8" t="s">
        <v>4</v>
      </c>
      <c r="J8" t="s">
        <v>5</v>
      </c>
      <c r="K8" t="s">
        <v>28</v>
      </c>
      <c r="L8" t="s">
        <v>43</v>
      </c>
      <c r="M8" t="s">
        <v>8</v>
      </c>
      <c r="N8" t="s">
        <v>45</v>
      </c>
      <c r="O8" s="1">
        <v>35.95737</v>
      </c>
      <c r="Q8" t="s">
        <v>4</v>
      </c>
      <c r="R8" t="s">
        <v>5</v>
      </c>
      <c r="S8" t="s">
        <v>35</v>
      </c>
      <c r="T8" t="s">
        <v>43</v>
      </c>
      <c r="U8" t="s">
        <v>8</v>
      </c>
      <c r="V8" t="s">
        <v>9</v>
      </c>
      <c r="W8" s="1">
        <v>96.6373</v>
      </c>
    </row>
    <row r="9" spans="1:23" ht="12.75">
      <c r="A9" s="2" t="s">
        <v>4</v>
      </c>
      <c r="B9" s="2" t="s">
        <v>5</v>
      </c>
      <c r="C9" s="2" t="s">
        <v>37</v>
      </c>
      <c r="D9" s="2" t="s">
        <v>43</v>
      </c>
      <c r="E9" s="2" t="s">
        <v>8</v>
      </c>
      <c r="F9" s="2" t="s">
        <v>44</v>
      </c>
      <c r="G9" s="1">
        <v>2667.42837</v>
      </c>
      <c r="I9" t="s">
        <v>4</v>
      </c>
      <c r="J9" t="s">
        <v>5</v>
      </c>
      <c r="K9" t="s">
        <v>6</v>
      </c>
      <c r="L9" t="s">
        <v>43</v>
      </c>
      <c r="M9" t="s">
        <v>8</v>
      </c>
      <c r="N9" t="s">
        <v>45</v>
      </c>
      <c r="O9" s="1">
        <v>5746.76429</v>
      </c>
      <c r="Q9" t="s">
        <v>4</v>
      </c>
      <c r="R9" t="s">
        <v>5</v>
      </c>
      <c r="S9" t="s">
        <v>32</v>
      </c>
      <c r="T9" t="s">
        <v>43</v>
      </c>
      <c r="U9" t="s">
        <v>8</v>
      </c>
      <c r="V9" t="s">
        <v>9</v>
      </c>
      <c r="W9" s="1">
        <v>2209.35402</v>
      </c>
    </row>
    <row r="10" spans="1:23" ht="12.75">
      <c r="A10" s="2" t="s">
        <v>4</v>
      </c>
      <c r="B10" s="2" t="s">
        <v>5</v>
      </c>
      <c r="C10" s="2" t="s">
        <v>31</v>
      </c>
      <c r="D10" s="2" t="s">
        <v>43</v>
      </c>
      <c r="E10" s="2" t="s">
        <v>8</v>
      </c>
      <c r="F10" s="2" t="s">
        <v>44</v>
      </c>
      <c r="G10" s="1">
        <v>15.68523</v>
      </c>
      <c r="I10" t="s">
        <v>4</v>
      </c>
      <c r="J10" t="s">
        <v>5</v>
      </c>
      <c r="K10" t="s">
        <v>22</v>
      </c>
      <c r="L10" t="s">
        <v>43</v>
      </c>
      <c r="M10" t="s">
        <v>8</v>
      </c>
      <c r="N10" t="s">
        <v>45</v>
      </c>
      <c r="O10" s="1">
        <v>35.28475</v>
      </c>
      <c r="Q10" t="s">
        <v>4</v>
      </c>
      <c r="R10" t="s">
        <v>5</v>
      </c>
      <c r="S10" t="s">
        <v>18</v>
      </c>
      <c r="T10" t="s">
        <v>43</v>
      </c>
      <c r="U10" t="s">
        <v>8</v>
      </c>
      <c r="V10" t="s">
        <v>9</v>
      </c>
      <c r="W10" s="1">
        <v>28.7004</v>
      </c>
    </row>
    <row r="11" spans="1:23" ht="12.75">
      <c r="A11" s="2" t="s">
        <v>4</v>
      </c>
      <c r="B11" s="2" t="s">
        <v>5</v>
      </c>
      <c r="C11" s="2" t="s">
        <v>38</v>
      </c>
      <c r="D11" s="2" t="s">
        <v>43</v>
      </c>
      <c r="E11" s="2" t="s">
        <v>8</v>
      </c>
      <c r="F11" s="2" t="s">
        <v>44</v>
      </c>
      <c r="G11" s="1">
        <v>321.18748</v>
      </c>
      <c r="I11" t="s">
        <v>4</v>
      </c>
      <c r="J11" t="s">
        <v>5</v>
      </c>
      <c r="K11" t="s">
        <v>27</v>
      </c>
      <c r="L11" t="s">
        <v>43</v>
      </c>
      <c r="M11" t="s">
        <v>8</v>
      </c>
      <c r="N11" t="s">
        <v>45</v>
      </c>
      <c r="O11" s="1">
        <v>96.76998</v>
      </c>
      <c r="Q11" t="s">
        <v>4</v>
      </c>
      <c r="R11" t="s">
        <v>5</v>
      </c>
      <c r="S11" t="s">
        <v>22</v>
      </c>
      <c r="T11" t="s">
        <v>43</v>
      </c>
      <c r="U11" t="s">
        <v>8</v>
      </c>
      <c r="V11" t="s">
        <v>9</v>
      </c>
      <c r="W11" s="1">
        <v>34.94475</v>
      </c>
    </row>
    <row r="12" spans="1:23" ht="12.75">
      <c r="A12" s="2" t="s">
        <v>4</v>
      </c>
      <c r="B12" s="2" t="s">
        <v>5</v>
      </c>
      <c r="C12" s="2" t="s">
        <v>30</v>
      </c>
      <c r="D12" s="2" t="s">
        <v>43</v>
      </c>
      <c r="E12" s="2" t="s">
        <v>8</v>
      </c>
      <c r="F12" s="2" t="s">
        <v>44</v>
      </c>
      <c r="G12" s="1">
        <v>13.8441</v>
      </c>
      <c r="I12" t="s">
        <v>4</v>
      </c>
      <c r="J12" t="s">
        <v>5</v>
      </c>
      <c r="K12" t="s">
        <v>32</v>
      </c>
      <c r="L12" t="s">
        <v>43</v>
      </c>
      <c r="M12" t="s">
        <v>8</v>
      </c>
      <c r="N12" t="s">
        <v>45</v>
      </c>
      <c r="O12" s="1">
        <v>2449.01868</v>
      </c>
      <c r="Q12" t="s">
        <v>4</v>
      </c>
      <c r="R12" t="s">
        <v>5</v>
      </c>
      <c r="S12" t="s">
        <v>11</v>
      </c>
      <c r="T12" t="s">
        <v>43</v>
      </c>
      <c r="U12" t="s">
        <v>8</v>
      </c>
      <c r="V12" t="s">
        <v>9</v>
      </c>
      <c r="W12" s="1">
        <v>689.90787</v>
      </c>
    </row>
    <row r="13" spans="1:23" ht="12.75">
      <c r="A13" s="2" t="s">
        <v>4</v>
      </c>
      <c r="B13" s="2" t="s">
        <v>5</v>
      </c>
      <c r="C13" s="2" t="s">
        <v>48</v>
      </c>
      <c r="D13" s="2" t="s">
        <v>43</v>
      </c>
      <c r="E13" s="2" t="s">
        <v>8</v>
      </c>
      <c r="F13" s="2" t="s">
        <v>44</v>
      </c>
      <c r="G13" s="1">
        <v>838.01602</v>
      </c>
      <c r="I13" t="s">
        <v>4</v>
      </c>
      <c r="J13" t="s">
        <v>5</v>
      </c>
      <c r="K13" t="s">
        <v>38</v>
      </c>
      <c r="L13" t="s">
        <v>43</v>
      </c>
      <c r="M13" t="s">
        <v>8</v>
      </c>
      <c r="N13" t="s">
        <v>45</v>
      </c>
      <c r="O13" s="1">
        <v>316.4923</v>
      </c>
      <c r="Q13" t="s">
        <v>4</v>
      </c>
      <c r="R13" t="s">
        <v>5</v>
      </c>
      <c r="S13" t="s">
        <v>28</v>
      </c>
      <c r="T13" t="s">
        <v>43</v>
      </c>
      <c r="U13" t="s">
        <v>8</v>
      </c>
      <c r="V13" t="s">
        <v>9</v>
      </c>
      <c r="W13" s="1">
        <v>54.10417</v>
      </c>
    </row>
    <row r="14" spans="1:23" ht="12.75">
      <c r="A14" s="2" t="s">
        <v>4</v>
      </c>
      <c r="B14" s="2" t="s">
        <v>5</v>
      </c>
      <c r="C14" s="2" t="s">
        <v>35</v>
      </c>
      <c r="D14" s="2" t="s">
        <v>43</v>
      </c>
      <c r="E14" s="2" t="s">
        <v>8</v>
      </c>
      <c r="F14" s="2" t="s">
        <v>44</v>
      </c>
      <c r="G14" s="1">
        <v>233.19278</v>
      </c>
      <c r="I14" t="s">
        <v>4</v>
      </c>
      <c r="J14" t="s">
        <v>5</v>
      </c>
      <c r="K14" t="s">
        <v>47</v>
      </c>
      <c r="L14" t="s">
        <v>43</v>
      </c>
      <c r="M14" t="s">
        <v>8</v>
      </c>
      <c r="N14" t="s">
        <v>45</v>
      </c>
      <c r="O14" s="1">
        <v>1078.06053</v>
      </c>
      <c r="Q14" t="s">
        <v>4</v>
      </c>
      <c r="R14" t="s">
        <v>5</v>
      </c>
      <c r="S14" t="s">
        <v>49</v>
      </c>
      <c r="T14" t="s">
        <v>43</v>
      </c>
      <c r="U14" t="s">
        <v>8</v>
      </c>
      <c r="V14" t="s">
        <v>9</v>
      </c>
      <c r="W14" s="1">
        <v>393.44956</v>
      </c>
    </row>
    <row r="15" spans="1:23" ht="12.75">
      <c r="A15" s="2" t="s">
        <v>4</v>
      </c>
      <c r="B15" s="2" t="s">
        <v>5</v>
      </c>
      <c r="C15" s="2" t="s">
        <v>11</v>
      </c>
      <c r="D15" s="2" t="s">
        <v>43</v>
      </c>
      <c r="E15" s="2" t="s">
        <v>8</v>
      </c>
      <c r="F15" s="2" t="s">
        <v>44</v>
      </c>
      <c r="G15" s="1">
        <v>656.97835</v>
      </c>
      <c r="I15" t="s">
        <v>4</v>
      </c>
      <c r="J15" t="s">
        <v>5</v>
      </c>
      <c r="K15" t="s">
        <v>29</v>
      </c>
      <c r="L15" t="s">
        <v>43</v>
      </c>
      <c r="M15" t="s">
        <v>8</v>
      </c>
      <c r="N15" t="s">
        <v>45</v>
      </c>
      <c r="O15" s="1">
        <v>0.36522</v>
      </c>
      <c r="Q15" t="s">
        <v>4</v>
      </c>
      <c r="R15" t="s">
        <v>5</v>
      </c>
      <c r="S15" t="s">
        <v>39</v>
      </c>
      <c r="T15" t="s">
        <v>43</v>
      </c>
      <c r="U15" t="s">
        <v>8</v>
      </c>
      <c r="V15" t="s">
        <v>9</v>
      </c>
      <c r="W15" s="1">
        <v>0.85919</v>
      </c>
    </row>
    <row r="16" spans="1:23" ht="12.75">
      <c r="A16" s="2" t="s">
        <v>4</v>
      </c>
      <c r="B16" s="2" t="s">
        <v>5</v>
      </c>
      <c r="C16" s="2" t="s">
        <v>28</v>
      </c>
      <c r="D16" s="2" t="s">
        <v>43</v>
      </c>
      <c r="E16" s="2" t="s">
        <v>8</v>
      </c>
      <c r="F16" s="2" t="s">
        <v>44</v>
      </c>
      <c r="G16" s="1">
        <v>50.00821</v>
      </c>
      <c r="I16" t="s">
        <v>4</v>
      </c>
      <c r="J16" t="s">
        <v>5</v>
      </c>
      <c r="K16" t="s">
        <v>49</v>
      </c>
      <c r="L16" t="s">
        <v>43</v>
      </c>
      <c r="M16" t="s">
        <v>8</v>
      </c>
      <c r="N16" t="s">
        <v>45</v>
      </c>
      <c r="O16" s="1">
        <v>400.49189</v>
      </c>
      <c r="Q16" t="s">
        <v>4</v>
      </c>
      <c r="R16" t="s">
        <v>5</v>
      </c>
      <c r="S16" t="s">
        <v>46</v>
      </c>
      <c r="T16" t="s">
        <v>43</v>
      </c>
      <c r="U16" t="s">
        <v>8</v>
      </c>
      <c r="V16" t="s">
        <v>9</v>
      </c>
      <c r="W16" s="1">
        <v>28633.70746</v>
      </c>
    </row>
    <row r="17" spans="1:23" ht="12.75">
      <c r="A17" s="2" t="s">
        <v>4</v>
      </c>
      <c r="B17" s="2" t="s">
        <v>5</v>
      </c>
      <c r="C17" s="2" t="s">
        <v>13</v>
      </c>
      <c r="D17" s="2" t="s">
        <v>43</v>
      </c>
      <c r="E17" s="2" t="s">
        <v>8</v>
      </c>
      <c r="F17" s="2" t="s">
        <v>44</v>
      </c>
      <c r="G17" s="1">
        <v>3960.12344</v>
      </c>
      <c r="I17" t="s">
        <v>4</v>
      </c>
      <c r="J17" t="s">
        <v>5</v>
      </c>
      <c r="K17" t="s">
        <v>36</v>
      </c>
      <c r="L17" t="s">
        <v>43</v>
      </c>
      <c r="M17" t="s">
        <v>8</v>
      </c>
      <c r="N17" t="s">
        <v>45</v>
      </c>
      <c r="O17" s="1">
        <v>242.36851</v>
      </c>
      <c r="Q17" t="s">
        <v>4</v>
      </c>
      <c r="R17" t="s">
        <v>5</v>
      </c>
      <c r="S17" t="s">
        <v>16</v>
      </c>
      <c r="T17" t="s">
        <v>43</v>
      </c>
      <c r="U17" t="s">
        <v>8</v>
      </c>
      <c r="V17" t="s">
        <v>9</v>
      </c>
      <c r="W17" s="1">
        <v>4.3708</v>
      </c>
    </row>
    <row r="18" spans="1:23" ht="12.75">
      <c r="A18" s="2" t="s">
        <v>4</v>
      </c>
      <c r="B18" s="2" t="s">
        <v>5</v>
      </c>
      <c r="C18" s="2" t="s">
        <v>49</v>
      </c>
      <c r="D18" s="2" t="s">
        <v>43</v>
      </c>
      <c r="E18" s="2" t="s">
        <v>8</v>
      </c>
      <c r="F18" s="2" t="s">
        <v>44</v>
      </c>
      <c r="G18" s="1">
        <v>421.45608</v>
      </c>
      <c r="I18" t="s">
        <v>4</v>
      </c>
      <c r="J18" t="s">
        <v>5</v>
      </c>
      <c r="K18" t="s">
        <v>30</v>
      </c>
      <c r="L18" t="s">
        <v>43</v>
      </c>
      <c r="M18" t="s">
        <v>8</v>
      </c>
      <c r="N18" t="s">
        <v>45</v>
      </c>
      <c r="O18" s="1">
        <v>13.82133</v>
      </c>
      <c r="Q18" t="s">
        <v>4</v>
      </c>
      <c r="R18" t="s">
        <v>5</v>
      </c>
      <c r="S18" t="s">
        <v>29</v>
      </c>
      <c r="T18" t="s">
        <v>43</v>
      </c>
      <c r="U18" t="s">
        <v>8</v>
      </c>
      <c r="V18" t="s">
        <v>9</v>
      </c>
      <c r="W18" s="1">
        <v>0.57442</v>
      </c>
    </row>
    <row r="19" spans="1:23" ht="12.75">
      <c r="A19" s="2" t="s">
        <v>4</v>
      </c>
      <c r="B19" s="2" t="s">
        <v>5</v>
      </c>
      <c r="C19" s="2" t="s">
        <v>18</v>
      </c>
      <c r="D19" s="2" t="s">
        <v>43</v>
      </c>
      <c r="E19" s="2" t="s">
        <v>8</v>
      </c>
      <c r="F19" s="2" t="s">
        <v>44</v>
      </c>
      <c r="G19" s="1">
        <v>18.74484</v>
      </c>
      <c r="I19" t="s">
        <v>4</v>
      </c>
      <c r="J19" t="s">
        <v>5</v>
      </c>
      <c r="K19" t="s">
        <v>11</v>
      </c>
      <c r="L19" t="s">
        <v>43</v>
      </c>
      <c r="M19" t="s">
        <v>8</v>
      </c>
      <c r="N19" t="s">
        <v>45</v>
      </c>
      <c r="O19" s="1">
        <v>619.32891</v>
      </c>
      <c r="Q19" t="s">
        <v>4</v>
      </c>
      <c r="R19" t="s">
        <v>5</v>
      </c>
      <c r="S19" t="s">
        <v>24</v>
      </c>
      <c r="T19" t="s">
        <v>43</v>
      </c>
      <c r="U19" t="s">
        <v>8</v>
      </c>
      <c r="V19" t="s">
        <v>9</v>
      </c>
      <c r="W19" s="1">
        <v>0.13622</v>
      </c>
    </row>
    <row r="20" spans="1:23" ht="12.75">
      <c r="A20" s="2" t="s">
        <v>4</v>
      </c>
      <c r="B20" s="2" t="s">
        <v>5</v>
      </c>
      <c r="C20" s="2" t="s">
        <v>27</v>
      </c>
      <c r="D20" s="2" t="s">
        <v>43</v>
      </c>
      <c r="E20" s="2" t="s">
        <v>8</v>
      </c>
      <c r="F20" s="2" t="s">
        <v>44</v>
      </c>
      <c r="G20" s="1">
        <v>79.81884</v>
      </c>
      <c r="I20" t="s">
        <v>4</v>
      </c>
      <c r="J20" t="s">
        <v>5</v>
      </c>
      <c r="K20" t="s">
        <v>39</v>
      </c>
      <c r="L20" t="s">
        <v>43</v>
      </c>
      <c r="M20" t="s">
        <v>8</v>
      </c>
      <c r="N20" t="s">
        <v>45</v>
      </c>
      <c r="O20" s="1">
        <v>1.32137</v>
      </c>
      <c r="Q20" t="s">
        <v>4</v>
      </c>
      <c r="R20" t="s">
        <v>5</v>
      </c>
      <c r="S20" t="s">
        <v>20</v>
      </c>
      <c r="T20" t="s">
        <v>43</v>
      </c>
      <c r="U20" t="s">
        <v>8</v>
      </c>
      <c r="V20" t="s">
        <v>9</v>
      </c>
      <c r="W20" s="1">
        <v>1.97102</v>
      </c>
    </row>
    <row r="21" spans="1:23" ht="12.75">
      <c r="A21" s="2" t="s">
        <v>4</v>
      </c>
      <c r="B21" s="2" t="s">
        <v>5</v>
      </c>
      <c r="C21" s="2" t="s">
        <v>47</v>
      </c>
      <c r="D21" s="2" t="s">
        <v>43</v>
      </c>
      <c r="E21" s="2" t="s">
        <v>8</v>
      </c>
      <c r="F21" s="2" t="s">
        <v>44</v>
      </c>
      <c r="G21" s="1">
        <v>870.2281</v>
      </c>
      <c r="I21" t="s">
        <v>4</v>
      </c>
      <c r="J21" t="s">
        <v>5</v>
      </c>
      <c r="K21" t="s">
        <v>31</v>
      </c>
      <c r="L21" t="s">
        <v>43</v>
      </c>
      <c r="M21" t="s">
        <v>8</v>
      </c>
      <c r="N21" t="s">
        <v>45</v>
      </c>
      <c r="O21" s="1">
        <v>16.70341</v>
      </c>
      <c r="Q21" t="s">
        <v>4</v>
      </c>
      <c r="R21" t="s">
        <v>5</v>
      </c>
      <c r="S21" t="s">
        <v>13</v>
      </c>
      <c r="T21" t="s">
        <v>43</v>
      </c>
      <c r="U21" t="s">
        <v>8</v>
      </c>
      <c r="V21" t="s">
        <v>9</v>
      </c>
      <c r="W21" s="1">
        <v>4100.61472</v>
      </c>
    </row>
    <row r="22" spans="1:23" ht="12.75">
      <c r="A22" s="2" t="s">
        <v>4</v>
      </c>
      <c r="B22" s="2" t="s">
        <v>5</v>
      </c>
      <c r="C22" s="2" t="s">
        <v>36</v>
      </c>
      <c r="D22" s="2" t="s">
        <v>43</v>
      </c>
      <c r="E22" s="2" t="s">
        <v>8</v>
      </c>
      <c r="F22" s="2" t="s">
        <v>44</v>
      </c>
      <c r="G22" s="1">
        <v>217.33724</v>
      </c>
      <c r="I22" t="s">
        <v>4</v>
      </c>
      <c r="J22" t="s">
        <v>5</v>
      </c>
      <c r="K22" t="s">
        <v>48</v>
      </c>
      <c r="L22" t="s">
        <v>43</v>
      </c>
      <c r="M22" t="s">
        <v>8</v>
      </c>
      <c r="N22" t="s">
        <v>45</v>
      </c>
      <c r="O22" s="1">
        <v>802.14212</v>
      </c>
      <c r="Q22" t="s">
        <v>4</v>
      </c>
      <c r="R22" t="s">
        <v>5</v>
      </c>
      <c r="S22" t="s">
        <v>34</v>
      </c>
      <c r="T22" t="s">
        <v>43</v>
      </c>
      <c r="U22" t="s">
        <v>8</v>
      </c>
      <c r="V22" t="s">
        <v>9</v>
      </c>
      <c r="W22" s="1">
        <v>7.4296</v>
      </c>
    </row>
    <row r="23" spans="1:23" ht="12.75">
      <c r="A23" s="2" t="s">
        <v>4</v>
      </c>
      <c r="B23" s="2" t="s">
        <v>5</v>
      </c>
      <c r="C23" s="2" t="s">
        <v>29</v>
      </c>
      <c r="D23" s="2" t="s">
        <v>43</v>
      </c>
      <c r="E23" s="2" t="s">
        <v>8</v>
      </c>
      <c r="F23" s="2" t="s">
        <v>44</v>
      </c>
      <c r="G23" s="1">
        <v>0.68568</v>
      </c>
      <c r="I23" t="s">
        <v>4</v>
      </c>
      <c r="J23" t="s">
        <v>5</v>
      </c>
      <c r="K23" t="s">
        <v>24</v>
      </c>
      <c r="L23" t="s">
        <v>43</v>
      </c>
      <c r="M23" t="s">
        <v>8</v>
      </c>
      <c r="N23" t="s">
        <v>45</v>
      </c>
      <c r="O23" s="1">
        <v>0.13257</v>
      </c>
      <c r="Q23" t="s">
        <v>4</v>
      </c>
      <c r="R23" t="s">
        <v>5</v>
      </c>
      <c r="S23" t="s">
        <v>37</v>
      </c>
      <c r="T23" t="s">
        <v>43</v>
      </c>
      <c r="U23" t="s">
        <v>8</v>
      </c>
      <c r="V23" t="s">
        <v>9</v>
      </c>
      <c r="W23" s="1">
        <v>2496.81305</v>
      </c>
    </row>
    <row r="24" spans="1:23" ht="12.75">
      <c r="A24" s="2" t="s">
        <v>4</v>
      </c>
      <c r="B24" s="2" t="s">
        <v>5</v>
      </c>
      <c r="C24" s="2" t="s">
        <v>20</v>
      </c>
      <c r="D24" s="2" t="s">
        <v>43</v>
      </c>
      <c r="E24" s="2" t="s">
        <v>8</v>
      </c>
      <c r="F24" s="2" t="s">
        <v>44</v>
      </c>
      <c r="G24" s="1">
        <v>0.07624</v>
      </c>
      <c r="I24" t="s">
        <v>4</v>
      </c>
      <c r="J24" t="s">
        <v>5</v>
      </c>
      <c r="K24" t="s">
        <v>16</v>
      </c>
      <c r="L24" t="s">
        <v>43</v>
      </c>
      <c r="M24" t="s">
        <v>8</v>
      </c>
      <c r="N24" t="s">
        <v>45</v>
      </c>
      <c r="O24" s="1">
        <v>1.77506</v>
      </c>
      <c r="Q24" t="s">
        <v>4</v>
      </c>
      <c r="R24" t="s">
        <v>5</v>
      </c>
      <c r="S24" t="s">
        <v>48</v>
      </c>
      <c r="T24" t="s">
        <v>43</v>
      </c>
      <c r="U24" t="s">
        <v>8</v>
      </c>
      <c r="V24" t="s">
        <v>9</v>
      </c>
      <c r="W24" s="1">
        <v>677.99754</v>
      </c>
    </row>
    <row r="25" spans="1:23" ht="12.75">
      <c r="A25" s="2" t="s">
        <v>4</v>
      </c>
      <c r="B25" s="2" t="s">
        <v>5</v>
      </c>
      <c r="C25" s="2" t="s">
        <v>16</v>
      </c>
      <c r="D25" s="2" t="s">
        <v>43</v>
      </c>
      <c r="E25" s="2" t="s">
        <v>8</v>
      </c>
      <c r="F25" s="2" t="s">
        <v>44</v>
      </c>
      <c r="G25" s="1">
        <v>0.85671</v>
      </c>
      <c r="I25" t="s">
        <v>4</v>
      </c>
      <c r="J25" t="s">
        <v>5</v>
      </c>
      <c r="K25" t="s">
        <v>34</v>
      </c>
      <c r="L25" t="s">
        <v>43</v>
      </c>
      <c r="M25" t="s">
        <v>8</v>
      </c>
      <c r="N25" t="s">
        <v>45</v>
      </c>
      <c r="O25" s="1">
        <v>27.52024</v>
      </c>
      <c r="Q25" t="s">
        <v>4</v>
      </c>
      <c r="R25" t="s">
        <v>5</v>
      </c>
      <c r="S25" t="s">
        <v>27</v>
      </c>
      <c r="T25" t="s">
        <v>43</v>
      </c>
      <c r="U25" t="s">
        <v>8</v>
      </c>
      <c r="V25" t="s">
        <v>9</v>
      </c>
      <c r="W25" s="1">
        <v>53.54028</v>
      </c>
    </row>
    <row r="27" spans="1:23" ht="12.75">
      <c r="A27" t="s">
        <v>4</v>
      </c>
      <c r="B27" t="s">
        <v>5</v>
      </c>
      <c r="C27" t="s">
        <v>24</v>
      </c>
      <c r="D27" t="s">
        <v>50</v>
      </c>
      <c r="E27" t="s">
        <v>8</v>
      </c>
      <c r="F27" t="s">
        <v>44</v>
      </c>
      <c r="G27" s="1">
        <v>12.77557</v>
      </c>
      <c r="I27" t="s">
        <v>4</v>
      </c>
      <c r="J27" t="s">
        <v>5</v>
      </c>
      <c r="K27" t="s">
        <v>16</v>
      </c>
      <c r="L27" t="s">
        <v>50</v>
      </c>
      <c r="M27" t="s">
        <v>8</v>
      </c>
      <c r="N27" t="s">
        <v>45</v>
      </c>
      <c r="O27" s="1">
        <v>16.84722</v>
      </c>
      <c r="Q27" t="s">
        <v>4</v>
      </c>
      <c r="R27" t="s">
        <v>5</v>
      </c>
      <c r="S27" t="s">
        <v>6</v>
      </c>
      <c r="T27" t="s">
        <v>50</v>
      </c>
      <c r="U27" t="s">
        <v>8</v>
      </c>
      <c r="V27" t="s">
        <v>9</v>
      </c>
      <c r="W27" s="1">
        <v>1244.2955</v>
      </c>
    </row>
    <row r="28" spans="1:23" ht="12.75">
      <c r="A28" t="s">
        <v>4</v>
      </c>
      <c r="B28" t="s">
        <v>5</v>
      </c>
      <c r="C28" t="s">
        <v>16</v>
      </c>
      <c r="D28" t="s">
        <v>50</v>
      </c>
      <c r="E28" t="s">
        <v>8</v>
      </c>
      <c r="F28" t="s">
        <v>44</v>
      </c>
      <c r="G28" s="1">
        <v>13.98375</v>
      </c>
      <c r="I28" t="s">
        <v>4</v>
      </c>
      <c r="J28" t="s">
        <v>5</v>
      </c>
      <c r="K28" t="s">
        <v>38</v>
      </c>
      <c r="L28" t="s">
        <v>50</v>
      </c>
      <c r="M28" t="s">
        <v>8</v>
      </c>
      <c r="N28" t="s">
        <v>45</v>
      </c>
      <c r="O28" s="1">
        <v>187.44248</v>
      </c>
      <c r="Q28" t="s">
        <v>4</v>
      </c>
      <c r="R28" t="s">
        <v>5</v>
      </c>
      <c r="S28" t="s">
        <v>11</v>
      </c>
      <c r="T28" t="s">
        <v>50</v>
      </c>
      <c r="U28" t="s">
        <v>8</v>
      </c>
      <c r="V28" t="s">
        <v>9</v>
      </c>
      <c r="W28" s="1">
        <v>194.62211</v>
      </c>
    </row>
    <row r="29" spans="1:23" ht="12.75">
      <c r="A29" t="s">
        <v>4</v>
      </c>
      <c r="B29" t="s">
        <v>5</v>
      </c>
      <c r="C29" t="s">
        <v>18</v>
      </c>
      <c r="D29" t="s">
        <v>50</v>
      </c>
      <c r="E29" t="s">
        <v>8</v>
      </c>
      <c r="F29" t="s">
        <v>44</v>
      </c>
      <c r="G29" s="1">
        <v>116.20155</v>
      </c>
      <c r="I29" t="s">
        <v>4</v>
      </c>
      <c r="J29" t="s">
        <v>5</v>
      </c>
      <c r="K29" t="s">
        <v>11</v>
      </c>
      <c r="L29" t="s">
        <v>50</v>
      </c>
      <c r="M29" t="s">
        <v>8</v>
      </c>
      <c r="N29" t="s">
        <v>45</v>
      </c>
      <c r="O29" s="1">
        <v>196.64156</v>
      </c>
      <c r="Q29" t="s">
        <v>4</v>
      </c>
      <c r="R29" t="s">
        <v>5</v>
      </c>
      <c r="S29" t="s">
        <v>32</v>
      </c>
      <c r="T29" t="s">
        <v>50</v>
      </c>
      <c r="U29" t="s">
        <v>8</v>
      </c>
      <c r="V29" t="s">
        <v>9</v>
      </c>
      <c r="W29" s="1">
        <v>389.96518</v>
      </c>
    </row>
    <row r="30" spans="1:23" ht="12.75">
      <c r="A30" t="s">
        <v>4</v>
      </c>
      <c r="B30" t="s">
        <v>5</v>
      </c>
      <c r="C30" t="s">
        <v>13</v>
      </c>
      <c r="D30" t="s">
        <v>50</v>
      </c>
      <c r="E30" t="s">
        <v>8</v>
      </c>
      <c r="F30" t="s">
        <v>44</v>
      </c>
      <c r="G30" s="1">
        <v>51.10835</v>
      </c>
      <c r="I30" t="s">
        <v>4</v>
      </c>
      <c r="J30" t="s">
        <v>5</v>
      </c>
      <c r="K30" t="s">
        <v>51</v>
      </c>
      <c r="L30" t="s">
        <v>50</v>
      </c>
      <c r="M30" t="s">
        <v>8</v>
      </c>
      <c r="N30" t="s">
        <v>45</v>
      </c>
      <c r="O30" s="1">
        <v>27.27943</v>
      </c>
      <c r="Q30" t="s">
        <v>4</v>
      </c>
      <c r="R30" t="s">
        <v>5</v>
      </c>
      <c r="S30" t="s">
        <v>27</v>
      </c>
      <c r="T30" t="s">
        <v>50</v>
      </c>
      <c r="U30" t="s">
        <v>8</v>
      </c>
      <c r="V30" t="s">
        <v>9</v>
      </c>
      <c r="W30" s="1">
        <v>83.15276</v>
      </c>
    </row>
    <row r="31" spans="1:23" ht="12.75">
      <c r="A31" t="s">
        <v>4</v>
      </c>
      <c r="B31" t="s">
        <v>5</v>
      </c>
      <c r="C31" t="s">
        <v>22</v>
      </c>
      <c r="D31" t="s">
        <v>50</v>
      </c>
      <c r="E31" t="s">
        <v>8</v>
      </c>
      <c r="F31" t="s">
        <v>44</v>
      </c>
      <c r="G31" s="1">
        <v>2.97589</v>
      </c>
      <c r="I31" t="s">
        <v>4</v>
      </c>
      <c r="J31" t="s">
        <v>5</v>
      </c>
      <c r="K31" t="s">
        <v>52</v>
      </c>
      <c r="L31" t="s">
        <v>50</v>
      </c>
      <c r="M31" t="s">
        <v>8</v>
      </c>
      <c r="N31" t="s">
        <v>45</v>
      </c>
      <c r="O31" s="1">
        <v>36.61818</v>
      </c>
      <c r="Q31" t="s">
        <v>4</v>
      </c>
      <c r="R31" t="s">
        <v>5</v>
      </c>
      <c r="S31" t="s">
        <v>39</v>
      </c>
      <c r="T31" t="s">
        <v>50</v>
      </c>
      <c r="U31" t="s">
        <v>8</v>
      </c>
      <c r="V31" t="s">
        <v>9</v>
      </c>
      <c r="W31" s="1">
        <v>35.23584</v>
      </c>
    </row>
    <row r="32" spans="1:23" ht="12.75">
      <c r="A32" t="s">
        <v>4</v>
      </c>
      <c r="B32" t="s">
        <v>5</v>
      </c>
      <c r="C32" t="s">
        <v>6</v>
      </c>
      <c r="D32" t="s">
        <v>50</v>
      </c>
      <c r="E32" t="s">
        <v>8</v>
      </c>
      <c r="F32" t="s">
        <v>44</v>
      </c>
      <c r="G32" s="1">
        <v>1294.44476</v>
      </c>
      <c r="I32" t="s">
        <v>4</v>
      </c>
      <c r="J32" t="s">
        <v>5</v>
      </c>
      <c r="K32" t="s">
        <v>36</v>
      </c>
      <c r="L32" t="s">
        <v>50</v>
      </c>
      <c r="M32" t="s">
        <v>8</v>
      </c>
      <c r="N32" t="s">
        <v>45</v>
      </c>
      <c r="O32" s="1">
        <v>5.05911</v>
      </c>
      <c r="Q32" t="s">
        <v>4</v>
      </c>
      <c r="R32" t="s">
        <v>5</v>
      </c>
      <c r="S32" t="s">
        <v>47</v>
      </c>
      <c r="T32" t="s">
        <v>50</v>
      </c>
      <c r="U32" t="s">
        <v>8</v>
      </c>
      <c r="V32" t="s">
        <v>9</v>
      </c>
      <c r="W32" s="1">
        <v>16.93076</v>
      </c>
    </row>
    <row r="33" spans="1:23" ht="12.75">
      <c r="A33" t="s">
        <v>4</v>
      </c>
      <c r="B33" t="s">
        <v>5</v>
      </c>
      <c r="C33" t="s">
        <v>39</v>
      </c>
      <c r="D33" t="s">
        <v>50</v>
      </c>
      <c r="E33" t="s">
        <v>8</v>
      </c>
      <c r="F33" t="s">
        <v>44</v>
      </c>
      <c r="G33" s="1">
        <v>31.40665</v>
      </c>
      <c r="I33" t="s">
        <v>4</v>
      </c>
      <c r="J33" t="s">
        <v>5</v>
      </c>
      <c r="K33" t="s">
        <v>20</v>
      </c>
      <c r="L33" t="s">
        <v>50</v>
      </c>
      <c r="M33" t="s">
        <v>8</v>
      </c>
      <c r="N33" t="s">
        <v>45</v>
      </c>
      <c r="O33" s="1">
        <v>31.03422</v>
      </c>
      <c r="Q33" t="s">
        <v>4</v>
      </c>
      <c r="R33" t="s">
        <v>5</v>
      </c>
      <c r="S33" t="s">
        <v>18</v>
      </c>
      <c r="T33" t="s">
        <v>50</v>
      </c>
      <c r="U33" t="s">
        <v>8</v>
      </c>
      <c r="V33" t="s">
        <v>9</v>
      </c>
      <c r="W33" s="1">
        <v>123.71829</v>
      </c>
    </row>
    <row r="34" spans="1:23" ht="12.75">
      <c r="A34" t="s">
        <v>4</v>
      </c>
      <c r="B34" t="s">
        <v>5</v>
      </c>
      <c r="C34" t="s">
        <v>37</v>
      </c>
      <c r="D34" t="s">
        <v>50</v>
      </c>
      <c r="E34" t="s">
        <v>8</v>
      </c>
      <c r="F34" t="s">
        <v>44</v>
      </c>
      <c r="G34" s="1">
        <v>937.82949</v>
      </c>
      <c r="I34" t="s">
        <v>4</v>
      </c>
      <c r="J34" t="s">
        <v>5</v>
      </c>
      <c r="K34" t="s">
        <v>49</v>
      </c>
      <c r="L34" t="s">
        <v>50</v>
      </c>
      <c r="M34" t="s">
        <v>8</v>
      </c>
      <c r="N34" t="s">
        <v>45</v>
      </c>
      <c r="O34" s="1">
        <v>1.5354</v>
      </c>
      <c r="Q34" t="s">
        <v>4</v>
      </c>
      <c r="R34" t="s">
        <v>5</v>
      </c>
      <c r="S34" t="s">
        <v>35</v>
      </c>
      <c r="T34" t="s">
        <v>50</v>
      </c>
      <c r="U34" t="s">
        <v>8</v>
      </c>
      <c r="V34" t="s">
        <v>9</v>
      </c>
      <c r="W34" s="1">
        <v>248.65817</v>
      </c>
    </row>
    <row r="35" spans="1:23" ht="12.75">
      <c r="A35" t="s">
        <v>4</v>
      </c>
      <c r="B35" t="s">
        <v>5</v>
      </c>
      <c r="C35" t="s">
        <v>27</v>
      </c>
      <c r="D35" t="s">
        <v>50</v>
      </c>
      <c r="E35" t="s">
        <v>8</v>
      </c>
      <c r="F35" t="s">
        <v>44</v>
      </c>
      <c r="G35" s="1">
        <v>43.87777</v>
      </c>
      <c r="I35" t="s">
        <v>4</v>
      </c>
      <c r="J35" t="s">
        <v>5</v>
      </c>
      <c r="K35" t="s">
        <v>27</v>
      </c>
      <c r="L35" t="s">
        <v>50</v>
      </c>
      <c r="M35" t="s">
        <v>8</v>
      </c>
      <c r="N35" t="s">
        <v>45</v>
      </c>
      <c r="O35" s="1">
        <v>58.51912</v>
      </c>
      <c r="Q35" t="s">
        <v>4</v>
      </c>
      <c r="R35" t="s">
        <v>5</v>
      </c>
      <c r="S35" t="s">
        <v>16</v>
      </c>
      <c r="T35" t="s">
        <v>50</v>
      </c>
      <c r="U35" t="s">
        <v>8</v>
      </c>
      <c r="V35" t="s">
        <v>9</v>
      </c>
      <c r="W35" s="1">
        <v>17.52973</v>
      </c>
    </row>
    <row r="36" spans="1:23" ht="12.75">
      <c r="A36" t="s">
        <v>4</v>
      </c>
      <c r="B36" t="s">
        <v>5</v>
      </c>
      <c r="C36" t="s">
        <v>34</v>
      </c>
      <c r="D36" t="s">
        <v>50</v>
      </c>
      <c r="E36" t="s">
        <v>8</v>
      </c>
      <c r="F36" t="s">
        <v>44</v>
      </c>
      <c r="G36" s="1">
        <v>19.32097</v>
      </c>
      <c r="I36" t="s">
        <v>4</v>
      </c>
      <c r="J36" t="s">
        <v>5</v>
      </c>
      <c r="K36" t="s">
        <v>37</v>
      </c>
      <c r="L36" t="s">
        <v>50</v>
      </c>
      <c r="M36" t="s">
        <v>8</v>
      </c>
      <c r="N36" t="s">
        <v>45</v>
      </c>
      <c r="O36" s="1">
        <v>878.13655</v>
      </c>
      <c r="Q36" t="s">
        <v>4</v>
      </c>
      <c r="R36" t="s">
        <v>5</v>
      </c>
      <c r="S36" t="s">
        <v>31</v>
      </c>
      <c r="T36" t="s">
        <v>50</v>
      </c>
      <c r="U36" t="s">
        <v>8</v>
      </c>
      <c r="V36" t="s">
        <v>9</v>
      </c>
      <c r="W36" s="1">
        <v>128.9451</v>
      </c>
    </row>
    <row r="37" spans="1:23" ht="12.75">
      <c r="A37" t="s">
        <v>4</v>
      </c>
      <c r="B37" t="s">
        <v>5</v>
      </c>
      <c r="C37" t="s">
        <v>28</v>
      </c>
      <c r="D37" t="s">
        <v>50</v>
      </c>
      <c r="E37" t="s">
        <v>8</v>
      </c>
      <c r="F37" t="s">
        <v>44</v>
      </c>
      <c r="G37" s="1">
        <v>555.9669</v>
      </c>
      <c r="I37" t="s">
        <v>4</v>
      </c>
      <c r="J37" t="s">
        <v>5</v>
      </c>
      <c r="K37" t="s">
        <v>31</v>
      </c>
      <c r="L37" t="s">
        <v>50</v>
      </c>
      <c r="M37" t="s">
        <v>8</v>
      </c>
      <c r="N37" t="s">
        <v>45</v>
      </c>
      <c r="O37" s="1">
        <v>91.37955</v>
      </c>
      <c r="Q37" t="s">
        <v>4</v>
      </c>
      <c r="R37" t="s">
        <v>5</v>
      </c>
      <c r="S37" t="s">
        <v>22</v>
      </c>
      <c r="T37" t="s">
        <v>50</v>
      </c>
      <c r="U37" t="s">
        <v>8</v>
      </c>
      <c r="V37" t="s">
        <v>9</v>
      </c>
      <c r="W37" s="1">
        <v>6.2491</v>
      </c>
    </row>
    <row r="38" spans="1:23" ht="12.75">
      <c r="A38" t="s">
        <v>4</v>
      </c>
      <c r="B38" t="s">
        <v>5</v>
      </c>
      <c r="C38" t="s">
        <v>52</v>
      </c>
      <c r="D38" t="s">
        <v>50</v>
      </c>
      <c r="E38" t="s">
        <v>8</v>
      </c>
      <c r="F38" t="s">
        <v>44</v>
      </c>
      <c r="G38" s="1">
        <v>38.13104</v>
      </c>
      <c r="I38" t="s">
        <v>4</v>
      </c>
      <c r="J38" t="s">
        <v>5</v>
      </c>
      <c r="K38" t="s">
        <v>13</v>
      </c>
      <c r="L38" t="s">
        <v>50</v>
      </c>
      <c r="M38" t="s">
        <v>8</v>
      </c>
      <c r="N38" t="s">
        <v>45</v>
      </c>
      <c r="O38" s="1">
        <v>58.28243</v>
      </c>
      <c r="Q38" t="s">
        <v>4</v>
      </c>
      <c r="R38" t="s">
        <v>5</v>
      </c>
      <c r="S38" t="s">
        <v>49</v>
      </c>
      <c r="T38" t="s">
        <v>50</v>
      </c>
      <c r="U38" t="s">
        <v>8</v>
      </c>
      <c r="V38" t="s">
        <v>9</v>
      </c>
      <c r="W38" s="1">
        <v>7.16098</v>
      </c>
    </row>
    <row r="39" spans="1:23" ht="12.75">
      <c r="A39" t="s">
        <v>4</v>
      </c>
      <c r="B39" t="s">
        <v>5</v>
      </c>
      <c r="C39" t="s">
        <v>32</v>
      </c>
      <c r="D39" t="s">
        <v>50</v>
      </c>
      <c r="E39" t="s">
        <v>8</v>
      </c>
      <c r="F39" t="s">
        <v>44</v>
      </c>
      <c r="G39" s="1">
        <v>337.56695</v>
      </c>
      <c r="I39" t="s">
        <v>4</v>
      </c>
      <c r="J39" t="s">
        <v>5</v>
      </c>
      <c r="K39" t="s">
        <v>28</v>
      </c>
      <c r="L39" t="s">
        <v>50</v>
      </c>
      <c r="M39" t="s">
        <v>8</v>
      </c>
      <c r="N39" t="s">
        <v>45</v>
      </c>
      <c r="O39" s="1">
        <v>524.60066</v>
      </c>
      <c r="Q39" t="s">
        <v>4</v>
      </c>
      <c r="R39" t="s">
        <v>5</v>
      </c>
      <c r="S39" t="s">
        <v>20</v>
      </c>
      <c r="T39" t="s">
        <v>50</v>
      </c>
      <c r="U39" t="s">
        <v>8</v>
      </c>
      <c r="V39" t="s">
        <v>9</v>
      </c>
      <c r="W39" s="1">
        <v>50.72974</v>
      </c>
    </row>
    <row r="40" spans="1:23" ht="12.75">
      <c r="A40" t="s">
        <v>4</v>
      </c>
      <c r="B40" t="s">
        <v>5</v>
      </c>
      <c r="C40" t="s">
        <v>49</v>
      </c>
      <c r="D40" t="s">
        <v>50</v>
      </c>
      <c r="E40" t="s">
        <v>8</v>
      </c>
      <c r="F40" t="s">
        <v>44</v>
      </c>
      <c r="G40" s="1">
        <v>1.26673</v>
      </c>
      <c r="I40" t="s">
        <v>4</v>
      </c>
      <c r="J40" t="s">
        <v>5</v>
      </c>
      <c r="K40" t="s">
        <v>30</v>
      </c>
      <c r="L40" t="s">
        <v>50</v>
      </c>
      <c r="M40" t="s">
        <v>8</v>
      </c>
      <c r="N40" t="s">
        <v>45</v>
      </c>
      <c r="O40" s="1">
        <v>2.47112</v>
      </c>
      <c r="Q40" t="s">
        <v>4</v>
      </c>
      <c r="R40" t="s">
        <v>5</v>
      </c>
      <c r="S40" t="s">
        <v>51</v>
      </c>
      <c r="T40" t="s">
        <v>50</v>
      </c>
      <c r="U40" t="s">
        <v>8</v>
      </c>
      <c r="V40" t="s">
        <v>9</v>
      </c>
      <c r="W40" s="1">
        <v>33.63368</v>
      </c>
    </row>
    <row r="41" spans="1:23" ht="12.75">
      <c r="A41" t="s">
        <v>4</v>
      </c>
      <c r="B41" t="s">
        <v>5</v>
      </c>
      <c r="C41" t="s">
        <v>38</v>
      </c>
      <c r="D41" t="s">
        <v>50</v>
      </c>
      <c r="E41" t="s">
        <v>8</v>
      </c>
      <c r="F41" t="s">
        <v>44</v>
      </c>
      <c r="G41" s="1">
        <v>198.06646</v>
      </c>
      <c r="I41" t="s">
        <v>4</v>
      </c>
      <c r="J41" t="s">
        <v>5</v>
      </c>
      <c r="K41" t="s">
        <v>39</v>
      </c>
      <c r="L41" t="s">
        <v>50</v>
      </c>
      <c r="M41" t="s">
        <v>8</v>
      </c>
      <c r="N41" t="s">
        <v>45</v>
      </c>
      <c r="O41" s="1">
        <v>26.52557</v>
      </c>
      <c r="Q41" t="s">
        <v>4</v>
      </c>
      <c r="R41" t="s">
        <v>5</v>
      </c>
      <c r="S41" t="s">
        <v>53</v>
      </c>
      <c r="T41" t="s">
        <v>50</v>
      </c>
      <c r="U41" t="s">
        <v>8</v>
      </c>
      <c r="V41" t="s">
        <v>9</v>
      </c>
      <c r="W41" s="1">
        <v>2.55265</v>
      </c>
    </row>
    <row r="42" spans="1:23" ht="12.75">
      <c r="A42" t="s">
        <v>4</v>
      </c>
      <c r="B42" t="s">
        <v>5</v>
      </c>
      <c r="C42" t="s">
        <v>54</v>
      </c>
      <c r="D42" t="s">
        <v>50</v>
      </c>
      <c r="E42" t="s">
        <v>8</v>
      </c>
      <c r="F42" t="s">
        <v>44</v>
      </c>
      <c r="G42" s="1">
        <v>77.23432</v>
      </c>
      <c r="I42" t="s">
        <v>4</v>
      </c>
      <c r="J42" t="s">
        <v>5</v>
      </c>
      <c r="K42" t="s">
        <v>24</v>
      </c>
      <c r="L42" t="s">
        <v>50</v>
      </c>
      <c r="M42" t="s">
        <v>8</v>
      </c>
      <c r="N42" t="s">
        <v>45</v>
      </c>
      <c r="O42" s="1">
        <v>10.47825</v>
      </c>
      <c r="Q42" t="s">
        <v>4</v>
      </c>
      <c r="R42" t="s">
        <v>5</v>
      </c>
      <c r="S42" t="s">
        <v>36</v>
      </c>
      <c r="T42" t="s">
        <v>50</v>
      </c>
      <c r="U42" t="s">
        <v>8</v>
      </c>
      <c r="V42" t="s">
        <v>9</v>
      </c>
      <c r="W42" s="1">
        <v>7.80807</v>
      </c>
    </row>
    <row r="43" spans="1:23" ht="12.75">
      <c r="A43" t="s">
        <v>4</v>
      </c>
      <c r="B43" t="s">
        <v>5</v>
      </c>
      <c r="C43" t="s">
        <v>31</v>
      </c>
      <c r="D43" t="s">
        <v>50</v>
      </c>
      <c r="E43" t="s">
        <v>8</v>
      </c>
      <c r="F43" t="s">
        <v>44</v>
      </c>
      <c r="G43" s="1">
        <v>95.5968</v>
      </c>
      <c r="I43" t="s">
        <v>4</v>
      </c>
      <c r="J43" t="s">
        <v>5</v>
      </c>
      <c r="K43" t="s">
        <v>32</v>
      </c>
      <c r="L43" t="s">
        <v>50</v>
      </c>
      <c r="M43" t="s">
        <v>8</v>
      </c>
      <c r="N43" t="s">
        <v>45</v>
      </c>
      <c r="O43" s="1">
        <v>338.59432</v>
      </c>
      <c r="Q43" t="s">
        <v>4</v>
      </c>
      <c r="R43" t="s">
        <v>5</v>
      </c>
      <c r="S43" t="s">
        <v>30</v>
      </c>
      <c r="T43" t="s">
        <v>50</v>
      </c>
      <c r="U43" t="s">
        <v>8</v>
      </c>
      <c r="V43" t="s">
        <v>9</v>
      </c>
      <c r="W43" s="1">
        <v>2.22201</v>
      </c>
    </row>
    <row r="44" spans="1:23" ht="12.75">
      <c r="A44" t="s">
        <v>4</v>
      </c>
      <c r="B44" t="s">
        <v>5</v>
      </c>
      <c r="C44" t="s">
        <v>35</v>
      </c>
      <c r="D44" t="s">
        <v>50</v>
      </c>
      <c r="E44" t="s">
        <v>8</v>
      </c>
      <c r="F44" t="s">
        <v>44</v>
      </c>
      <c r="G44" s="1">
        <v>267.33429</v>
      </c>
      <c r="I44" t="s">
        <v>4</v>
      </c>
      <c r="J44" t="s">
        <v>5</v>
      </c>
      <c r="K44" t="s">
        <v>54</v>
      </c>
      <c r="L44" t="s">
        <v>50</v>
      </c>
      <c r="M44" t="s">
        <v>8</v>
      </c>
      <c r="N44" t="s">
        <v>45</v>
      </c>
      <c r="O44" s="1">
        <v>71.2856</v>
      </c>
      <c r="Q44" t="s">
        <v>4</v>
      </c>
      <c r="R44" t="s">
        <v>5</v>
      </c>
      <c r="S44" t="s">
        <v>38</v>
      </c>
      <c r="T44" t="s">
        <v>50</v>
      </c>
      <c r="U44" t="s">
        <v>8</v>
      </c>
      <c r="V44" t="s">
        <v>9</v>
      </c>
      <c r="W44" s="1">
        <v>210.85293</v>
      </c>
    </row>
    <row r="45" spans="1:23" ht="12.75">
      <c r="A45" t="s">
        <v>4</v>
      </c>
      <c r="B45" t="s">
        <v>5</v>
      </c>
      <c r="C45" t="s">
        <v>47</v>
      </c>
      <c r="D45" t="s">
        <v>50</v>
      </c>
      <c r="E45" t="s">
        <v>8</v>
      </c>
      <c r="F45" t="s">
        <v>44</v>
      </c>
      <c r="G45" s="1">
        <v>9.45236</v>
      </c>
      <c r="I45" t="s">
        <v>4</v>
      </c>
      <c r="J45" t="s">
        <v>5</v>
      </c>
      <c r="K45" t="s">
        <v>18</v>
      </c>
      <c r="L45" t="s">
        <v>50</v>
      </c>
      <c r="M45" t="s">
        <v>8</v>
      </c>
      <c r="N45" t="s">
        <v>45</v>
      </c>
      <c r="O45" s="1">
        <v>112.2717</v>
      </c>
      <c r="Q45" t="s">
        <v>4</v>
      </c>
      <c r="R45" t="s">
        <v>5</v>
      </c>
      <c r="S45" t="s">
        <v>54</v>
      </c>
      <c r="T45" t="s">
        <v>50</v>
      </c>
      <c r="U45" t="s">
        <v>8</v>
      </c>
      <c r="V45" t="s">
        <v>9</v>
      </c>
      <c r="W45" s="1">
        <v>77.05207</v>
      </c>
    </row>
    <row r="46" spans="1:23" ht="12.75">
      <c r="A46" t="s">
        <v>4</v>
      </c>
      <c r="B46" t="s">
        <v>5</v>
      </c>
      <c r="C46" t="s">
        <v>20</v>
      </c>
      <c r="D46" t="s">
        <v>50</v>
      </c>
      <c r="E46" t="s">
        <v>8</v>
      </c>
      <c r="F46" t="s">
        <v>44</v>
      </c>
      <c r="G46" s="1">
        <v>78.95817</v>
      </c>
      <c r="I46" t="s">
        <v>4</v>
      </c>
      <c r="J46" t="s">
        <v>5</v>
      </c>
      <c r="K46" t="s">
        <v>34</v>
      </c>
      <c r="L46" t="s">
        <v>50</v>
      </c>
      <c r="M46" t="s">
        <v>8</v>
      </c>
      <c r="N46" t="s">
        <v>45</v>
      </c>
      <c r="O46" s="1">
        <v>29.22159</v>
      </c>
      <c r="Q46" t="s">
        <v>4</v>
      </c>
      <c r="R46" t="s">
        <v>5</v>
      </c>
      <c r="S46" t="s">
        <v>28</v>
      </c>
      <c r="T46" t="s">
        <v>50</v>
      </c>
      <c r="U46" t="s">
        <v>8</v>
      </c>
      <c r="V46" t="s">
        <v>9</v>
      </c>
      <c r="W46" s="1">
        <v>522.93519</v>
      </c>
    </row>
    <row r="47" spans="1:23" ht="12.75">
      <c r="A47" t="s">
        <v>4</v>
      </c>
      <c r="B47" t="s">
        <v>5</v>
      </c>
      <c r="C47" t="s">
        <v>51</v>
      </c>
      <c r="D47" t="s">
        <v>50</v>
      </c>
      <c r="E47" t="s">
        <v>8</v>
      </c>
      <c r="F47" t="s">
        <v>44</v>
      </c>
      <c r="G47" s="1">
        <v>21.85567</v>
      </c>
      <c r="I47" t="s">
        <v>4</v>
      </c>
      <c r="J47" t="s">
        <v>5</v>
      </c>
      <c r="K47" t="s">
        <v>47</v>
      </c>
      <c r="L47" t="s">
        <v>50</v>
      </c>
      <c r="M47" t="s">
        <v>8</v>
      </c>
      <c r="N47" t="s">
        <v>45</v>
      </c>
      <c r="O47" s="1">
        <v>10.58724</v>
      </c>
      <c r="Q47" t="s">
        <v>4</v>
      </c>
      <c r="R47" t="s">
        <v>5</v>
      </c>
      <c r="S47" t="s">
        <v>13</v>
      </c>
      <c r="T47" t="s">
        <v>50</v>
      </c>
      <c r="U47" t="s">
        <v>8</v>
      </c>
      <c r="V47" t="s">
        <v>9</v>
      </c>
      <c r="W47" s="1">
        <v>53.30068</v>
      </c>
    </row>
    <row r="48" spans="1:23" ht="12.75">
      <c r="A48" t="s">
        <v>4</v>
      </c>
      <c r="B48" t="s">
        <v>5</v>
      </c>
      <c r="C48" t="s">
        <v>11</v>
      </c>
      <c r="D48" t="s">
        <v>50</v>
      </c>
      <c r="E48" t="s">
        <v>8</v>
      </c>
      <c r="F48" t="s">
        <v>44</v>
      </c>
      <c r="G48" s="1">
        <v>200.24405</v>
      </c>
      <c r="I48" t="s">
        <v>4</v>
      </c>
      <c r="J48" t="s">
        <v>5</v>
      </c>
      <c r="K48" t="s">
        <v>6</v>
      </c>
      <c r="L48" t="s">
        <v>50</v>
      </c>
      <c r="M48" t="s">
        <v>8</v>
      </c>
      <c r="N48" t="s">
        <v>45</v>
      </c>
      <c r="O48" s="1">
        <v>1114.24289</v>
      </c>
      <c r="Q48" t="s">
        <v>4</v>
      </c>
      <c r="R48" t="s">
        <v>5</v>
      </c>
      <c r="S48" t="s">
        <v>34</v>
      </c>
      <c r="T48" t="s">
        <v>50</v>
      </c>
      <c r="U48" t="s">
        <v>8</v>
      </c>
      <c r="V48" t="s">
        <v>9</v>
      </c>
      <c r="W48" s="1">
        <v>65.47566</v>
      </c>
    </row>
    <row r="49" spans="1:23" ht="12.75">
      <c r="A49" t="s">
        <v>4</v>
      </c>
      <c r="B49" t="s">
        <v>5</v>
      </c>
      <c r="C49" t="s">
        <v>30</v>
      </c>
      <c r="D49" t="s">
        <v>50</v>
      </c>
      <c r="E49" t="s">
        <v>8</v>
      </c>
      <c r="F49" t="s">
        <v>44</v>
      </c>
      <c r="G49" s="1">
        <v>2.77221</v>
      </c>
      <c r="I49" t="s">
        <v>4</v>
      </c>
      <c r="J49" t="s">
        <v>5</v>
      </c>
      <c r="K49" t="s">
        <v>22</v>
      </c>
      <c r="L49" t="s">
        <v>50</v>
      </c>
      <c r="M49" t="s">
        <v>8</v>
      </c>
      <c r="N49" t="s">
        <v>45</v>
      </c>
      <c r="O49" s="1">
        <v>3.77116</v>
      </c>
      <c r="Q49" t="s">
        <v>4</v>
      </c>
      <c r="R49" t="s">
        <v>5</v>
      </c>
      <c r="S49" t="s">
        <v>37</v>
      </c>
      <c r="T49" t="s">
        <v>50</v>
      </c>
      <c r="U49" t="s">
        <v>8</v>
      </c>
      <c r="V49" t="s">
        <v>9</v>
      </c>
      <c r="W49" s="1">
        <v>908.84092</v>
      </c>
    </row>
    <row r="50" spans="1:23" ht="12.75">
      <c r="A50" t="s">
        <v>4</v>
      </c>
      <c r="B50" t="s">
        <v>5</v>
      </c>
      <c r="C50" t="s">
        <v>53</v>
      </c>
      <c r="D50" t="s">
        <v>50</v>
      </c>
      <c r="E50" t="s">
        <v>8</v>
      </c>
      <c r="F50" t="s">
        <v>44</v>
      </c>
      <c r="G50" s="1">
        <v>3.72701</v>
      </c>
      <c r="I50" t="s">
        <v>4</v>
      </c>
      <c r="J50" t="s">
        <v>5</v>
      </c>
      <c r="K50" t="s">
        <v>35</v>
      </c>
      <c r="L50" t="s">
        <v>50</v>
      </c>
      <c r="M50" t="s">
        <v>8</v>
      </c>
      <c r="N50" t="s">
        <v>45</v>
      </c>
      <c r="O50" s="1">
        <v>246.91079</v>
      </c>
      <c r="Q50" t="s">
        <v>4</v>
      </c>
      <c r="R50" t="s">
        <v>5</v>
      </c>
      <c r="S50" t="s">
        <v>24</v>
      </c>
      <c r="T50" t="s">
        <v>50</v>
      </c>
      <c r="U50" t="s">
        <v>8</v>
      </c>
      <c r="V50" t="s">
        <v>9</v>
      </c>
      <c r="W50" s="1">
        <v>18.32473</v>
      </c>
    </row>
    <row r="51" spans="1:23" ht="12.75">
      <c r="A51" t="s">
        <v>4</v>
      </c>
      <c r="B51" t="s">
        <v>5</v>
      </c>
      <c r="C51" t="s">
        <v>36</v>
      </c>
      <c r="D51" t="s">
        <v>50</v>
      </c>
      <c r="E51" t="s">
        <v>8</v>
      </c>
      <c r="F51" t="s">
        <v>44</v>
      </c>
      <c r="G51" s="1">
        <v>4.51461</v>
      </c>
      <c r="I51" t="s">
        <v>4</v>
      </c>
      <c r="J51" t="s">
        <v>5</v>
      </c>
      <c r="K51" t="s">
        <v>53</v>
      </c>
      <c r="L51" t="s">
        <v>50</v>
      </c>
      <c r="M51" t="s">
        <v>8</v>
      </c>
      <c r="N51" t="s">
        <v>45</v>
      </c>
      <c r="O51" s="1">
        <v>3.27249</v>
      </c>
      <c r="Q51" t="s">
        <v>4</v>
      </c>
      <c r="R51" t="s">
        <v>5</v>
      </c>
      <c r="S51" t="s">
        <v>52</v>
      </c>
      <c r="T51" t="s">
        <v>50</v>
      </c>
      <c r="U51" t="s">
        <v>8</v>
      </c>
      <c r="V51" t="s">
        <v>9</v>
      </c>
      <c r="W51" s="1">
        <v>37.70973</v>
      </c>
    </row>
    <row r="53" spans="1:23" ht="12.75">
      <c r="A53" t="s">
        <v>4</v>
      </c>
      <c r="B53" t="s">
        <v>5</v>
      </c>
      <c r="C53" t="s">
        <v>53</v>
      </c>
      <c r="D53" t="s">
        <v>7</v>
      </c>
      <c r="E53" t="s">
        <v>8</v>
      </c>
      <c r="F53" t="s">
        <v>44</v>
      </c>
      <c r="G53" s="1">
        <v>6.82618</v>
      </c>
      <c r="I53" t="s">
        <v>4</v>
      </c>
      <c r="J53" t="s">
        <v>5</v>
      </c>
      <c r="K53" t="s">
        <v>37</v>
      </c>
      <c r="L53" t="s">
        <v>7</v>
      </c>
      <c r="M53" t="s">
        <v>8</v>
      </c>
      <c r="N53" t="s">
        <v>45</v>
      </c>
      <c r="O53" s="1">
        <v>76.51583</v>
      </c>
      <c r="Q53" t="s">
        <v>4</v>
      </c>
      <c r="R53" t="s">
        <v>5</v>
      </c>
      <c r="S53" t="s">
        <v>51</v>
      </c>
      <c r="T53" t="s">
        <v>7</v>
      </c>
      <c r="U53" t="s">
        <v>8</v>
      </c>
      <c r="V53" t="s">
        <v>9</v>
      </c>
      <c r="W53" s="1">
        <v>38.80119</v>
      </c>
    </row>
    <row r="54" spans="1:23" ht="12.75">
      <c r="A54" t="s">
        <v>4</v>
      </c>
      <c r="B54" t="s">
        <v>5</v>
      </c>
      <c r="C54" t="s">
        <v>36</v>
      </c>
      <c r="D54" t="s">
        <v>7</v>
      </c>
      <c r="E54" t="s">
        <v>8</v>
      </c>
      <c r="F54" t="s">
        <v>44</v>
      </c>
      <c r="G54" s="1">
        <v>14.39816</v>
      </c>
      <c r="I54" t="s">
        <v>4</v>
      </c>
      <c r="J54" t="s">
        <v>5</v>
      </c>
      <c r="K54" t="s">
        <v>31</v>
      </c>
      <c r="L54" t="s">
        <v>7</v>
      </c>
      <c r="M54" t="s">
        <v>8</v>
      </c>
      <c r="N54" t="s">
        <v>45</v>
      </c>
      <c r="O54" s="1">
        <v>22.10421</v>
      </c>
      <c r="Q54" t="s">
        <v>4</v>
      </c>
      <c r="R54" t="s">
        <v>5</v>
      </c>
      <c r="S54" t="s">
        <v>38</v>
      </c>
      <c r="T54" t="s">
        <v>7</v>
      </c>
      <c r="U54" t="s">
        <v>8</v>
      </c>
      <c r="V54" t="s">
        <v>9</v>
      </c>
      <c r="W54" s="1">
        <v>65.41657</v>
      </c>
    </row>
    <row r="55" spans="1:23" ht="12.75">
      <c r="A55" t="s">
        <v>4</v>
      </c>
      <c r="B55" t="s">
        <v>5</v>
      </c>
      <c r="C55" t="s">
        <v>30</v>
      </c>
      <c r="D55" t="s">
        <v>7</v>
      </c>
      <c r="E55" t="s">
        <v>8</v>
      </c>
      <c r="F55" t="s">
        <v>44</v>
      </c>
      <c r="G55" s="1">
        <v>7972.678</v>
      </c>
      <c r="I55" t="s">
        <v>4</v>
      </c>
      <c r="J55" t="s">
        <v>5</v>
      </c>
      <c r="K55" t="s">
        <v>24</v>
      </c>
      <c r="L55" t="s">
        <v>7</v>
      </c>
      <c r="M55" t="s">
        <v>8</v>
      </c>
      <c r="N55" t="s">
        <v>45</v>
      </c>
      <c r="O55" s="1">
        <v>1.15561</v>
      </c>
      <c r="Q55" t="s">
        <v>4</v>
      </c>
      <c r="R55" t="s">
        <v>5</v>
      </c>
      <c r="S55" t="s">
        <v>29</v>
      </c>
      <c r="T55" t="s">
        <v>7</v>
      </c>
      <c r="U55" t="s">
        <v>8</v>
      </c>
      <c r="V55" t="s">
        <v>9</v>
      </c>
      <c r="W55" s="1">
        <v>108.62259</v>
      </c>
    </row>
    <row r="56" spans="1:23" ht="12.75">
      <c r="A56" t="s">
        <v>4</v>
      </c>
      <c r="B56" t="s">
        <v>5</v>
      </c>
      <c r="C56" t="s">
        <v>39</v>
      </c>
      <c r="D56" t="s">
        <v>7</v>
      </c>
      <c r="E56" t="s">
        <v>8</v>
      </c>
      <c r="F56" t="s">
        <v>44</v>
      </c>
      <c r="G56" s="1">
        <v>25.96897</v>
      </c>
      <c r="I56" t="s">
        <v>4</v>
      </c>
      <c r="J56" t="s">
        <v>5</v>
      </c>
      <c r="K56" t="s">
        <v>29</v>
      </c>
      <c r="L56" t="s">
        <v>7</v>
      </c>
      <c r="M56" t="s">
        <v>8</v>
      </c>
      <c r="N56" t="s">
        <v>45</v>
      </c>
      <c r="O56" s="1">
        <v>106.17119</v>
      </c>
      <c r="Q56" t="s">
        <v>4</v>
      </c>
      <c r="R56" t="s">
        <v>5</v>
      </c>
      <c r="S56" t="s">
        <v>31</v>
      </c>
      <c r="T56" t="s">
        <v>7</v>
      </c>
      <c r="U56" t="s">
        <v>8</v>
      </c>
      <c r="V56" t="s">
        <v>9</v>
      </c>
      <c r="W56" s="1">
        <v>16.50884</v>
      </c>
    </row>
    <row r="57" spans="1:23" ht="12.75">
      <c r="A57" t="s">
        <v>4</v>
      </c>
      <c r="B57" t="s">
        <v>5</v>
      </c>
      <c r="C57" t="s">
        <v>13</v>
      </c>
      <c r="D57" t="s">
        <v>7</v>
      </c>
      <c r="E57" t="s">
        <v>8</v>
      </c>
      <c r="F57" t="s">
        <v>44</v>
      </c>
      <c r="G57" s="1">
        <v>134.83312</v>
      </c>
      <c r="I57" t="s">
        <v>4</v>
      </c>
      <c r="J57" t="s">
        <v>5</v>
      </c>
      <c r="K57" t="s">
        <v>28</v>
      </c>
      <c r="L57" t="s">
        <v>7</v>
      </c>
      <c r="M57" t="s">
        <v>8</v>
      </c>
      <c r="N57" t="s">
        <v>45</v>
      </c>
      <c r="O57" s="1">
        <v>5.63851</v>
      </c>
      <c r="Q57" t="s">
        <v>4</v>
      </c>
      <c r="R57" t="s">
        <v>5</v>
      </c>
      <c r="S57" t="s">
        <v>39</v>
      </c>
      <c r="T57" t="s">
        <v>7</v>
      </c>
      <c r="U57" t="s">
        <v>8</v>
      </c>
      <c r="V57" t="s">
        <v>9</v>
      </c>
      <c r="W57" s="1">
        <v>14.77578</v>
      </c>
    </row>
    <row r="58" spans="1:23" ht="12.75">
      <c r="A58" t="s">
        <v>4</v>
      </c>
      <c r="B58" t="s">
        <v>5</v>
      </c>
      <c r="C58" t="s">
        <v>24</v>
      </c>
      <c r="D58" t="s">
        <v>7</v>
      </c>
      <c r="E58" t="s">
        <v>8</v>
      </c>
      <c r="F58" t="s">
        <v>44</v>
      </c>
      <c r="G58" s="1">
        <v>1.61972</v>
      </c>
      <c r="I58" t="s">
        <v>4</v>
      </c>
      <c r="J58" t="s">
        <v>5</v>
      </c>
      <c r="K58" t="s">
        <v>32</v>
      </c>
      <c r="L58" t="s">
        <v>7</v>
      </c>
      <c r="M58" t="s">
        <v>8</v>
      </c>
      <c r="N58" t="s">
        <v>45</v>
      </c>
      <c r="O58" s="1">
        <v>9.33072</v>
      </c>
      <c r="Q58" t="s">
        <v>4</v>
      </c>
      <c r="R58" t="s">
        <v>5</v>
      </c>
      <c r="S58" t="s">
        <v>30</v>
      </c>
      <c r="T58" t="s">
        <v>7</v>
      </c>
      <c r="U58" t="s">
        <v>8</v>
      </c>
      <c r="V58" t="s">
        <v>9</v>
      </c>
      <c r="W58" s="1">
        <v>7702.27749</v>
      </c>
    </row>
    <row r="59" spans="1:23" ht="12.75">
      <c r="A59" t="s">
        <v>4</v>
      </c>
      <c r="B59" t="s">
        <v>5</v>
      </c>
      <c r="C59" t="s">
        <v>54</v>
      </c>
      <c r="D59" t="s">
        <v>7</v>
      </c>
      <c r="E59" t="s">
        <v>8</v>
      </c>
      <c r="F59" t="s">
        <v>44</v>
      </c>
      <c r="G59" s="1">
        <v>1.77669</v>
      </c>
      <c r="I59" t="s">
        <v>4</v>
      </c>
      <c r="J59" t="s">
        <v>5</v>
      </c>
      <c r="K59" t="s">
        <v>34</v>
      </c>
      <c r="L59" t="s">
        <v>7</v>
      </c>
      <c r="M59" t="s">
        <v>8</v>
      </c>
      <c r="N59" t="s">
        <v>45</v>
      </c>
      <c r="O59" s="1">
        <v>90.93239</v>
      </c>
      <c r="Q59" t="s">
        <v>4</v>
      </c>
      <c r="R59" t="s">
        <v>5</v>
      </c>
      <c r="S59" t="s">
        <v>53</v>
      </c>
      <c r="T59" t="s">
        <v>7</v>
      </c>
      <c r="U59" t="s">
        <v>8</v>
      </c>
      <c r="V59" t="s">
        <v>9</v>
      </c>
      <c r="W59" s="1">
        <v>0.4171</v>
      </c>
    </row>
    <row r="60" spans="1:23" ht="12.75">
      <c r="A60" t="s">
        <v>4</v>
      </c>
      <c r="B60" t="s">
        <v>5</v>
      </c>
      <c r="C60" t="s">
        <v>22</v>
      </c>
      <c r="D60" t="s">
        <v>7</v>
      </c>
      <c r="E60" t="s">
        <v>8</v>
      </c>
      <c r="F60" t="s">
        <v>44</v>
      </c>
      <c r="G60" s="1">
        <v>64.55552</v>
      </c>
      <c r="I60" t="s">
        <v>4</v>
      </c>
      <c r="J60" t="s">
        <v>5</v>
      </c>
      <c r="K60" t="s">
        <v>22</v>
      </c>
      <c r="L60" t="s">
        <v>7</v>
      </c>
      <c r="M60" t="s">
        <v>8</v>
      </c>
      <c r="N60" t="s">
        <v>45</v>
      </c>
      <c r="O60" s="1">
        <v>25.6641</v>
      </c>
      <c r="Q60" t="s">
        <v>4</v>
      </c>
      <c r="R60" t="s">
        <v>5</v>
      </c>
      <c r="S60" t="s">
        <v>28</v>
      </c>
      <c r="T60" t="s">
        <v>7</v>
      </c>
      <c r="U60" t="s">
        <v>8</v>
      </c>
      <c r="V60" t="s">
        <v>9</v>
      </c>
      <c r="W60" s="1">
        <v>2.21123</v>
      </c>
    </row>
    <row r="61" spans="1:23" ht="12.75">
      <c r="A61" t="s">
        <v>4</v>
      </c>
      <c r="B61" t="s">
        <v>5</v>
      </c>
      <c r="C61" t="s">
        <v>27</v>
      </c>
      <c r="D61" t="s">
        <v>7</v>
      </c>
      <c r="E61" t="s">
        <v>8</v>
      </c>
      <c r="F61" t="s">
        <v>44</v>
      </c>
      <c r="G61" s="1">
        <v>657.65192</v>
      </c>
      <c r="I61" t="s">
        <v>4</v>
      </c>
      <c r="J61" t="s">
        <v>5</v>
      </c>
      <c r="K61" t="s">
        <v>36</v>
      </c>
      <c r="L61" t="s">
        <v>7</v>
      </c>
      <c r="M61" t="s">
        <v>8</v>
      </c>
      <c r="N61" t="s">
        <v>45</v>
      </c>
      <c r="O61" s="1">
        <v>13.46574</v>
      </c>
      <c r="Q61" t="s">
        <v>4</v>
      </c>
      <c r="R61" t="s">
        <v>5</v>
      </c>
      <c r="S61" t="s">
        <v>27</v>
      </c>
      <c r="T61" t="s">
        <v>7</v>
      </c>
      <c r="U61" t="s">
        <v>8</v>
      </c>
      <c r="V61" t="s">
        <v>9</v>
      </c>
      <c r="W61" s="1">
        <v>514.85672</v>
      </c>
    </row>
    <row r="62" spans="1:23" ht="12.75">
      <c r="A62" t="s">
        <v>4</v>
      </c>
      <c r="B62" t="s">
        <v>5</v>
      </c>
      <c r="C62" t="s">
        <v>6</v>
      </c>
      <c r="D62" t="s">
        <v>7</v>
      </c>
      <c r="E62" t="s">
        <v>8</v>
      </c>
      <c r="F62" t="s">
        <v>44</v>
      </c>
      <c r="G62" s="1">
        <v>200.22408</v>
      </c>
      <c r="I62" t="s">
        <v>4</v>
      </c>
      <c r="J62" t="s">
        <v>5</v>
      </c>
      <c r="K62" t="s">
        <v>18</v>
      </c>
      <c r="L62" t="s">
        <v>7</v>
      </c>
      <c r="M62" t="s">
        <v>8</v>
      </c>
      <c r="N62" t="s">
        <v>45</v>
      </c>
      <c r="O62" s="1">
        <v>103.22793</v>
      </c>
      <c r="Q62" t="s">
        <v>4</v>
      </c>
      <c r="R62" t="s">
        <v>5</v>
      </c>
      <c r="S62" t="s">
        <v>24</v>
      </c>
      <c r="T62" t="s">
        <v>7</v>
      </c>
      <c r="U62" t="s">
        <v>8</v>
      </c>
      <c r="V62" t="s">
        <v>9</v>
      </c>
      <c r="W62" s="1">
        <v>2.54936</v>
      </c>
    </row>
    <row r="63" spans="1:23" ht="12.75">
      <c r="A63" t="s">
        <v>4</v>
      </c>
      <c r="B63" t="s">
        <v>5</v>
      </c>
      <c r="C63" t="s">
        <v>31</v>
      </c>
      <c r="D63" t="s">
        <v>7</v>
      </c>
      <c r="E63" t="s">
        <v>8</v>
      </c>
      <c r="F63" t="s">
        <v>44</v>
      </c>
      <c r="G63" s="1">
        <v>13.59878</v>
      </c>
      <c r="I63" t="s">
        <v>4</v>
      </c>
      <c r="J63" t="s">
        <v>5</v>
      </c>
      <c r="K63" t="s">
        <v>52</v>
      </c>
      <c r="L63" t="s">
        <v>7</v>
      </c>
      <c r="M63" t="s">
        <v>8</v>
      </c>
      <c r="N63" t="s">
        <v>45</v>
      </c>
      <c r="O63" s="1">
        <v>0.1</v>
      </c>
      <c r="Q63" t="s">
        <v>4</v>
      </c>
      <c r="R63" t="s">
        <v>5</v>
      </c>
      <c r="S63" t="s">
        <v>22</v>
      </c>
      <c r="T63" t="s">
        <v>7</v>
      </c>
      <c r="U63" t="s">
        <v>8</v>
      </c>
      <c r="V63" t="s">
        <v>9</v>
      </c>
      <c r="W63" s="1">
        <v>59.10807</v>
      </c>
    </row>
    <row r="64" spans="1:23" ht="12.75">
      <c r="A64" t="s">
        <v>4</v>
      </c>
      <c r="B64" t="s">
        <v>5</v>
      </c>
      <c r="C64" t="s">
        <v>34</v>
      </c>
      <c r="D64" t="s">
        <v>7</v>
      </c>
      <c r="E64" t="s">
        <v>8</v>
      </c>
      <c r="F64" t="s">
        <v>44</v>
      </c>
      <c r="G64" s="1">
        <v>56.04433</v>
      </c>
      <c r="I64" t="s">
        <v>4</v>
      </c>
      <c r="J64" t="s">
        <v>5</v>
      </c>
      <c r="K64" t="s">
        <v>20</v>
      </c>
      <c r="L64" t="s">
        <v>7</v>
      </c>
      <c r="M64" t="s">
        <v>8</v>
      </c>
      <c r="N64" t="s">
        <v>45</v>
      </c>
      <c r="O64" s="1">
        <v>0.77947</v>
      </c>
      <c r="Q64" t="s">
        <v>4</v>
      </c>
      <c r="R64" t="s">
        <v>5</v>
      </c>
      <c r="S64" t="s">
        <v>34</v>
      </c>
      <c r="T64" t="s">
        <v>7</v>
      </c>
      <c r="U64" t="s">
        <v>8</v>
      </c>
      <c r="V64" t="s">
        <v>9</v>
      </c>
      <c r="W64" s="1">
        <v>32.20993</v>
      </c>
    </row>
    <row r="65" spans="1:23" ht="12.75">
      <c r="A65" t="s">
        <v>4</v>
      </c>
      <c r="B65" t="s">
        <v>5</v>
      </c>
      <c r="C65" t="s">
        <v>38</v>
      </c>
      <c r="D65" t="s">
        <v>7</v>
      </c>
      <c r="E65" t="s">
        <v>8</v>
      </c>
      <c r="F65" t="s">
        <v>44</v>
      </c>
      <c r="G65" s="1">
        <v>47.7985</v>
      </c>
      <c r="I65" t="s">
        <v>4</v>
      </c>
      <c r="J65" t="s">
        <v>5</v>
      </c>
      <c r="K65" t="s">
        <v>30</v>
      </c>
      <c r="L65" t="s">
        <v>7</v>
      </c>
      <c r="M65" t="s">
        <v>8</v>
      </c>
      <c r="N65" t="s">
        <v>45</v>
      </c>
      <c r="O65" s="1">
        <v>7701.15592</v>
      </c>
      <c r="Q65" t="s">
        <v>4</v>
      </c>
      <c r="R65" t="s">
        <v>5</v>
      </c>
      <c r="S65" t="s">
        <v>32</v>
      </c>
      <c r="T65" t="s">
        <v>7</v>
      </c>
      <c r="U65" t="s">
        <v>8</v>
      </c>
      <c r="V65" t="s">
        <v>9</v>
      </c>
      <c r="W65" s="1">
        <v>8.96037</v>
      </c>
    </row>
    <row r="66" spans="1:23" ht="12.75">
      <c r="A66" t="s">
        <v>4</v>
      </c>
      <c r="B66" t="s">
        <v>5</v>
      </c>
      <c r="C66" t="s">
        <v>20</v>
      </c>
      <c r="D66" t="s">
        <v>7</v>
      </c>
      <c r="E66" t="s">
        <v>8</v>
      </c>
      <c r="F66" t="s">
        <v>44</v>
      </c>
      <c r="G66" s="1">
        <v>0.88079</v>
      </c>
      <c r="I66" t="s">
        <v>4</v>
      </c>
      <c r="J66" t="s">
        <v>5</v>
      </c>
      <c r="K66" t="s">
        <v>6</v>
      </c>
      <c r="L66" t="s">
        <v>7</v>
      </c>
      <c r="M66" t="s">
        <v>8</v>
      </c>
      <c r="N66" t="s">
        <v>45</v>
      </c>
      <c r="O66" s="1">
        <v>229.56198</v>
      </c>
      <c r="Q66" t="s">
        <v>4</v>
      </c>
      <c r="R66" t="s">
        <v>5</v>
      </c>
      <c r="S66" t="s">
        <v>35</v>
      </c>
      <c r="T66" t="s">
        <v>7</v>
      </c>
      <c r="U66" t="s">
        <v>8</v>
      </c>
      <c r="V66" t="s">
        <v>9</v>
      </c>
      <c r="W66" s="1">
        <v>11.56066</v>
      </c>
    </row>
    <row r="67" spans="1:23" ht="12.75">
      <c r="A67" t="s">
        <v>4</v>
      </c>
      <c r="B67" t="s">
        <v>5</v>
      </c>
      <c r="C67" t="s">
        <v>29</v>
      </c>
      <c r="D67" t="s">
        <v>7</v>
      </c>
      <c r="E67" t="s">
        <v>8</v>
      </c>
      <c r="F67" t="s">
        <v>44</v>
      </c>
      <c r="G67" s="1">
        <v>107.16011</v>
      </c>
      <c r="I67" t="s">
        <v>4</v>
      </c>
      <c r="J67" t="s">
        <v>5</v>
      </c>
      <c r="K67" t="s">
        <v>54</v>
      </c>
      <c r="L67" t="s">
        <v>7</v>
      </c>
      <c r="M67" t="s">
        <v>8</v>
      </c>
      <c r="N67" t="s">
        <v>45</v>
      </c>
      <c r="O67" s="1">
        <v>0.9459</v>
      </c>
      <c r="Q67" t="s">
        <v>4</v>
      </c>
      <c r="R67" t="s">
        <v>5</v>
      </c>
      <c r="S67" t="s">
        <v>20</v>
      </c>
      <c r="T67" t="s">
        <v>7</v>
      </c>
      <c r="U67" t="s">
        <v>8</v>
      </c>
      <c r="V67" t="s">
        <v>9</v>
      </c>
      <c r="W67" s="1">
        <v>1.3202</v>
      </c>
    </row>
    <row r="68" spans="1:23" ht="12.75">
      <c r="A68" t="s">
        <v>4</v>
      </c>
      <c r="B68" t="s">
        <v>5</v>
      </c>
      <c r="C68" t="s">
        <v>35</v>
      </c>
      <c r="D68" t="s">
        <v>7</v>
      </c>
      <c r="E68" t="s">
        <v>8</v>
      </c>
      <c r="F68" t="s">
        <v>44</v>
      </c>
      <c r="G68" s="1">
        <v>6.22896</v>
      </c>
      <c r="I68" t="s">
        <v>4</v>
      </c>
      <c r="J68" t="s">
        <v>5</v>
      </c>
      <c r="K68" t="s">
        <v>13</v>
      </c>
      <c r="L68" t="s">
        <v>7</v>
      </c>
      <c r="M68" t="s">
        <v>8</v>
      </c>
      <c r="N68" t="s">
        <v>45</v>
      </c>
      <c r="O68" s="1">
        <v>206.32233</v>
      </c>
      <c r="Q68" t="s">
        <v>4</v>
      </c>
      <c r="R68" t="s">
        <v>5</v>
      </c>
      <c r="S68" t="s">
        <v>37</v>
      </c>
      <c r="T68" t="s">
        <v>7</v>
      </c>
      <c r="U68" t="s">
        <v>8</v>
      </c>
      <c r="V68" t="s">
        <v>9</v>
      </c>
      <c r="W68" s="1">
        <v>68.61378</v>
      </c>
    </row>
    <row r="69" spans="1:23" ht="12.75">
      <c r="A69" t="s">
        <v>4</v>
      </c>
      <c r="B69" t="s">
        <v>5</v>
      </c>
      <c r="C69" t="s">
        <v>11</v>
      </c>
      <c r="D69" t="s">
        <v>7</v>
      </c>
      <c r="E69" t="s">
        <v>8</v>
      </c>
      <c r="F69" t="s">
        <v>44</v>
      </c>
      <c r="G69" s="1">
        <v>9.27922</v>
      </c>
      <c r="I69" t="s">
        <v>4</v>
      </c>
      <c r="J69" t="s">
        <v>5</v>
      </c>
      <c r="K69" t="s">
        <v>11</v>
      </c>
      <c r="L69" t="s">
        <v>7</v>
      </c>
      <c r="M69" t="s">
        <v>8</v>
      </c>
      <c r="N69" t="s">
        <v>45</v>
      </c>
      <c r="O69" s="1">
        <v>14.70783</v>
      </c>
      <c r="Q69" t="s">
        <v>4</v>
      </c>
      <c r="R69" t="s">
        <v>5</v>
      </c>
      <c r="S69" t="s">
        <v>6</v>
      </c>
      <c r="T69" t="s">
        <v>7</v>
      </c>
      <c r="U69" t="s">
        <v>8</v>
      </c>
      <c r="V69" t="s">
        <v>9</v>
      </c>
      <c r="W69" s="1">
        <v>331.96297</v>
      </c>
    </row>
    <row r="70" spans="1:23" ht="12.75">
      <c r="A70" t="s">
        <v>4</v>
      </c>
      <c r="B70" t="s">
        <v>5</v>
      </c>
      <c r="C70" t="s">
        <v>37</v>
      </c>
      <c r="D70" t="s">
        <v>7</v>
      </c>
      <c r="E70" t="s">
        <v>8</v>
      </c>
      <c r="F70" t="s">
        <v>44</v>
      </c>
      <c r="G70" s="1">
        <v>104.73816</v>
      </c>
      <c r="I70" t="s">
        <v>4</v>
      </c>
      <c r="J70" t="s">
        <v>5</v>
      </c>
      <c r="K70" t="s">
        <v>38</v>
      </c>
      <c r="L70" t="s">
        <v>7</v>
      </c>
      <c r="M70" t="s">
        <v>8</v>
      </c>
      <c r="N70" t="s">
        <v>45</v>
      </c>
      <c r="O70" s="1">
        <v>15.81094</v>
      </c>
      <c r="Q70" t="s">
        <v>4</v>
      </c>
      <c r="R70" t="s">
        <v>5</v>
      </c>
      <c r="S70" t="s">
        <v>54</v>
      </c>
      <c r="T70" t="s">
        <v>7</v>
      </c>
      <c r="U70" t="s">
        <v>8</v>
      </c>
      <c r="V70" t="s">
        <v>9</v>
      </c>
      <c r="W70" s="1">
        <v>1.53066</v>
      </c>
    </row>
    <row r="71" spans="1:23" ht="12.75">
      <c r="A71" t="s">
        <v>4</v>
      </c>
      <c r="B71" t="s">
        <v>5</v>
      </c>
      <c r="C71" t="s">
        <v>28</v>
      </c>
      <c r="D71" t="s">
        <v>7</v>
      </c>
      <c r="E71" t="s">
        <v>8</v>
      </c>
      <c r="F71" t="s">
        <v>44</v>
      </c>
      <c r="G71" s="1">
        <v>1.66093</v>
      </c>
      <c r="I71" t="s">
        <v>4</v>
      </c>
      <c r="J71" t="s">
        <v>5</v>
      </c>
      <c r="K71" t="s">
        <v>27</v>
      </c>
      <c r="L71" t="s">
        <v>7</v>
      </c>
      <c r="M71" t="s">
        <v>8</v>
      </c>
      <c r="N71" t="s">
        <v>45</v>
      </c>
      <c r="O71" s="1">
        <v>598.62929</v>
      </c>
      <c r="Q71" t="s">
        <v>4</v>
      </c>
      <c r="R71" t="s">
        <v>5</v>
      </c>
      <c r="S71" t="s">
        <v>11</v>
      </c>
      <c r="T71" t="s">
        <v>7</v>
      </c>
      <c r="U71" t="s">
        <v>8</v>
      </c>
      <c r="V71" t="s">
        <v>9</v>
      </c>
      <c r="W71" s="1">
        <v>10.07643</v>
      </c>
    </row>
    <row r="72" spans="1:23" ht="12.75">
      <c r="A72" t="s">
        <v>4</v>
      </c>
      <c r="B72" t="s">
        <v>5</v>
      </c>
      <c r="C72" t="s">
        <v>18</v>
      </c>
      <c r="D72" t="s">
        <v>7</v>
      </c>
      <c r="E72" t="s">
        <v>8</v>
      </c>
      <c r="F72" t="s">
        <v>44</v>
      </c>
      <c r="G72" s="1">
        <v>112.6831</v>
      </c>
      <c r="I72" t="s">
        <v>4</v>
      </c>
      <c r="J72" t="s">
        <v>5</v>
      </c>
      <c r="K72" t="s">
        <v>53</v>
      </c>
      <c r="L72" t="s">
        <v>7</v>
      </c>
      <c r="M72" t="s">
        <v>8</v>
      </c>
      <c r="N72" t="s">
        <v>45</v>
      </c>
      <c r="O72" s="1">
        <v>0.48322</v>
      </c>
      <c r="Q72" t="s">
        <v>4</v>
      </c>
      <c r="R72" t="s">
        <v>5</v>
      </c>
      <c r="S72" t="s">
        <v>13</v>
      </c>
      <c r="T72" t="s">
        <v>7</v>
      </c>
      <c r="U72" t="s">
        <v>8</v>
      </c>
      <c r="V72" t="s">
        <v>9</v>
      </c>
      <c r="W72" s="1">
        <v>129.84684</v>
      </c>
    </row>
    <row r="73" spans="1:23" ht="12.75">
      <c r="A73" t="s">
        <v>4</v>
      </c>
      <c r="B73" t="s">
        <v>5</v>
      </c>
      <c r="C73" t="s">
        <v>51</v>
      </c>
      <c r="D73" t="s">
        <v>7</v>
      </c>
      <c r="E73" t="s">
        <v>8</v>
      </c>
      <c r="F73" t="s">
        <v>44</v>
      </c>
      <c r="G73" s="1">
        <v>84.85038</v>
      </c>
      <c r="I73" t="s">
        <v>4</v>
      </c>
      <c r="J73" t="s">
        <v>5</v>
      </c>
      <c r="K73" t="s">
        <v>16</v>
      </c>
      <c r="L73" t="s">
        <v>7</v>
      </c>
      <c r="M73" t="s">
        <v>8</v>
      </c>
      <c r="N73" t="s">
        <v>45</v>
      </c>
      <c r="O73" s="1">
        <v>4.3914</v>
      </c>
      <c r="Q73" t="s">
        <v>4</v>
      </c>
      <c r="R73" t="s">
        <v>5</v>
      </c>
      <c r="S73" t="s">
        <v>16</v>
      </c>
      <c r="T73" t="s">
        <v>7</v>
      </c>
      <c r="U73" t="s">
        <v>8</v>
      </c>
      <c r="V73" t="s">
        <v>9</v>
      </c>
      <c r="W73" s="1">
        <v>8.95938</v>
      </c>
    </row>
    <row r="74" spans="1:23" ht="12.75">
      <c r="A74" t="s">
        <v>4</v>
      </c>
      <c r="B74" t="s">
        <v>5</v>
      </c>
      <c r="C74" t="s">
        <v>32</v>
      </c>
      <c r="D74" t="s">
        <v>7</v>
      </c>
      <c r="E74" t="s">
        <v>8</v>
      </c>
      <c r="F74" t="s">
        <v>44</v>
      </c>
      <c r="G74" s="1">
        <v>9.56037</v>
      </c>
      <c r="I74" t="s">
        <v>4</v>
      </c>
      <c r="J74" t="s">
        <v>5</v>
      </c>
      <c r="K74" t="s">
        <v>51</v>
      </c>
      <c r="L74" t="s">
        <v>7</v>
      </c>
      <c r="M74" t="s">
        <v>8</v>
      </c>
      <c r="N74" t="s">
        <v>45</v>
      </c>
      <c r="O74" s="1">
        <v>22.7177</v>
      </c>
      <c r="Q74" t="s">
        <v>4</v>
      </c>
      <c r="R74" t="s">
        <v>5</v>
      </c>
      <c r="S74" t="s">
        <v>36</v>
      </c>
      <c r="T74" t="s">
        <v>7</v>
      </c>
      <c r="U74" t="s">
        <v>8</v>
      </c>
      <c r="V74" t="s">
        <v>9</v>
      </c>
      <c r="W74" s="1">
        <v>23.68169</v>
      </c>
    </row>
    <row r="75" spans="1:23" ht="12.75">
      <c r="A75" t="s">
        <v>4</v>
      </c>
      <c r="B75" t="s">
        <v>5</v>
      </c>
      <c r="C75" t="s">
        <v>16</v>
      </c>
      <c r="D75" t="s">
        <v>7</v>
      </c>
      <c r="E75" t="s">
        <v>8</v>
      </c>
      <c r="F75" t="s">
        <v>44</v>
      </c>
      <c r="G75" s="1">
        <v>1.28417</v>
      </c>
      <c r="I75" t="s">
        <v>4</v>
      </c>
      <c r="J75" t="s">
        <v>5</v>
      </c>
      <c r="K75" t="s">
        <v>39</v>
      </c>
      <c r="L75" t="s">
        <v>7</v>
      </c>
      <c r="M75" t="s">
        <v>8</v>
      </c>
      <c r="N75" t="s">
        <v>45</v>
      </c>
      <c r="O75" s="1">
        <v>19.02844</v>
      </c>
      <c r="Q75" t="s">
        <v>4</v>
      </c>
      <c r="R75" t="s">
        <v>5</v>
      </c>
      <c r="S75" t="s">
        <v>18</v>
      </c>
      <c r="T75" t="s">
        <v>7</v>
      </c>
      <c r="U75" t="s">
        <v>8</v>
      </c>
      <c r="V75" t="s">
        <v>9</v>
      </c>
      <c r="W75" s="1">
        <v>106.88813</v>
      </c>
    </row>
    <row r="76" spans="9:15" ht="12.75">
      <c r="I76" t="s">
        <v>4</v>
      </c>
      <c r="J76" t="s">
        <v>5</v>
      </c>
      <c r="K76" t="s">
        <v>35</v>
      </c>
      <c r="L76" t="s">
        <v>7</v>
      </c>
      <c r="M76" t="s">
        <v>8</v>
      </c>
      <c r="N76" t="s">
        <v>45</v>
      </c>
      <c r="O76" s="1">
        <v>5.90209</v>
      </c>
    </row>
    <row r="78" spans="1:23" ht="12.75">
      <c r="A78" t="s">
        <v>4</v>
      </c>
      <c r="B78" t="s">
        <v>5</v>
      </c>
      <c r="C78" t="s">
        <v>18</v>
      </c>
      <c r="D78" t="s">
        <v>55</v>
      </c>
      <c r="E78" t="s">
        <v>8</v>
      </c>
      <c r="F78" t="s">
        <v>9</v>
      </c>
      <c r="G78" s="1">
        <v>10.85513</v>
      </c>
      <c r="I78" t="s">
        <v>4</v>
      </c>
      <c r="J78" t="s">
        <v>5</v>
      </c>
      <c r="K78" t="s">
        <v>35</v>
      </c>
      <c r="L78" t="s">
        <v>55</v>
      </c>
      <c r="M78" t="s">
        <v>8</v>
      </c>
      <c r="N78" t="s">
        <v>45</v>
      </c>
      <c r="O78" s="1">
        <v>9.19335</v>
      </c>
      <c r="Q78" t="s">
        <v>4</v>
      </c>
      <c r="R78" t="s">
        <v>5</v>
      </c>
      <c r="S78" t="s">
        <v>18</v>
      </c>
      <c r="T78" t="s">
        <v>55</v>
      </c>
      <c r="U78" t="s">
        <v>8</v>
      </c>
      <c r="V78" t="s">
        <v>9</v>
      </c>
      <c r="W78" s="1">
        <v>10.85513</v>
      </c>
    </row>
    <row r="79" spans="1:23" ht="12.75">
      <c r="A79" t="s">
        <v>4</v>
      </c>
      <c r="B79" t="s">
        <v>5</v>
      </c>
      <c r="C79" t="s">
        <v>29</v>
      </c>
      <c r="D79" t="s">
        <v>55</v>
      </c>
      <c r="E79" t="s">
        <v>8</v>
      </c>
      <c r="F79" t="s">
        <v>9</v>
      </c>
      <c r="G79" s="1">
        <v>4.4489</v>
      </c>
      <c r="I79" t="s">
        <v>4</v>
      </c>
      <c r="J79" t="s">
        <v>5</v>
      </c>
      <c r="K79" t="s">
        <v>56</v>
      </c>
      <c r="L79" t="s">
        <v>55</v>
      </c>
      <c r="M79" t="s">
        <v>8</v>
      </c>
      <c r="N79" t="s">
        <v>45</v>
      </c>
      <c r="O79" s="1">
        <v>11.71075</v>
      </c>
      <c r="Q79" t="s">
        <v>4</v>
      </c>
      <c r="R79" t="s">
        <v>5</v>
      </c>
      <c r="S79" t="s">
        <v>29</v>
      </c>
      <c r="T79" t="s">
        <v>55</v>
      </c>
      <c r="U79" t="s">
        <v>8</v>
      </c>
      <c r="V79" t="s">
        <v>9</v>
      </c>
      <c r="W79" s="1">
        <v>4.4489</v>
      </c>
    </row>
    <row r="80" spans="1:23" ht="12.75">
      <c r="A80" t="s">
        <v>4</v>
      </c>
      <c r="B80" t="s">
        <v>5</v>
      </c>
      <c r="C80" t="s">
        <v>39</v>
      </c>
      <c r="D80" t="s">
        <v>55</v>
      </c>
      <c r="E80" t="s">
        <v>8</v>
      </c>
      <c r="F80" t="s">
        <v>9</v>
      </c>
      <c r="G80" s="1">
        <v>3.99674</v>
      </c>
      <c r="I80" t="s">
        <v>4</v>
      </c>
      <c r="J80" t="s">
        <v>5</v>
      </c>
      <c r="K80" t="s">
        <v>47</v>
      </c>
      <c r="L80" t="s">
        <v>55</v>
      </c>
      <c r="M80" t="s">
        <v>8</v>
      </c>
      <c r="N80" t="s">
        <v>45</v>
      </c>
      <c r="O80" s="1">
        <v>103.85893</v>
      </c>
      <c r="Q80" t="s">
        <v>4</v>
      </c>
      <c r="R80" t="s">
        <v>5</v>
      </c>
      <c r="S80" t="s">
        <v>39</v>
      </c>
      <c r="T80" t="s">
        <v>55</v>
      </c>
      <c r="U80" t="s">
        <v>8</v>
      </c>
      <c r="V80" t="s">
        <v>9</v>
      </c>
      <c r="W80" s="1">
        <v>3.99674</v>
      </c>
    </row>
    <row r="81" spans="1:23" ht="12.75">
      <c r="A81" t="s">
        <v>4</v>
      </c>
      <c r="B81" t="s">
        <v>5</v>
      </c>
      <c r="C81" t="s">
        <v>35</v>
      </c>
      <c r="D81" t="s">
        <v>55</v>
      </c>
      <c r="E81" t="s">
        <v>8</v>
      </c>
      <c r="F81" t="s">
        <v>9</v>
      </c>
      <c r="G81" s="1">
        <v>9.8964</v>
      </c>
      <c r="I81" t="s">
        <v>4</v>
      </c>
      <c r="J81" t="s">
        <v>5</v>
      </c>
      <c r="K81" t="s">
        <v>29</v>
      </c>
      <c r="L81" t="s">
        <v>55</v>
      </c>
      <c r="M81" t="s">
        <v>8</v>
      </c>
      <c r="N81" t="s">
        <v>45</v>
      </c>
      <c r="O81" s="1">
        <v>4.78235</v>
      </c>
      <c r="Q81" t="s">
        <v>4</v>
      </c>
      <c r="R81" t="s">
        <v>5</v>
      </c>
      <c r="S81" t="s">
        <v>35</v>
      </c>
      <c r="T81" t="s">
        <v>55</v>
      </c>
      <c r="U81" t="s">
        <v>8</v>
      </c>
      <c r="V81" t="s">
        <v>9</v>
      </c>
      <c r="W81" s="1">
        <v>9.8964</v>
      </c>
    </row>
    <row r="82" spans="1:23" ht="12.75">
      <c r="A82" t="s">
        <v>4</v>
      </c>
      <c r="B82" t="s">
        <v>5</v>
      </c>
      <c r="C82" t="s">
        <v>54</v>
      </c>
      <c r="D82" t="s">
        <v>55</v>
      </c>
      <c r="E82" t="s">
        <v>8</v>
      </c>
      <c r="F82" t="s">
        <v>9</v>
      </c>
      <c r="G82" s="1">
        <v>7.32104</v>
      </c>
      <c r="I82" t="s">
        <v>4</v>
      </c>
      <c r="J82" t="s">
        <v>5</v>
      </c>
      <c r="K82" t="s">
        <v>24</v>
      </c>
      <c r="L82" t="s">
        <v>55</v>
      </c>
      <c r="M82" t="s">
        <v>8</v>
      </c>
      <c r="N82" t="s">
        <v>45</v>
      </c>
      <c r="O82" s="1">
        <v>827.3549</v>
      </c>
      <c r="Q82" t="s">
        <v>4</v>
      </c>
      <c r="R82" t="s">
        <v>5</v>
      </c>
      <c r="S82" t="s">
        <v>54</v>
      </c>
      <c r="T82" t="s">
        <v>55</v>
      </c>
      <c r="U82" t="s">
        <v>8</v>
      </c>
      <c r="V82" t="s">
        <v>9</v>
      </c>
      <c r="W82" s="1">
        <v>7.32104</v>
      </c>
    </row>
    <row r="83" spans="1:23" ht="12.75">
      <c r="A83" t="s">
        <v>4</v>
      </c>
      <c r="B83" t="s">
        <v>5</v>
      </c>
      <c r="C83" t="s">
        <v>28</v>
      </c>
      <c r="D83" t="s">
        <v>55</v>
      </c>
      <c r="E83" t="s">
        <v>8</v>
      </c>
      <c r="F83" t="s">
        <v>9</v>
      </c>
      <c r="G83" s="1">
        <v>1.49641</v>
      </c>
      <c r="I83" t="s">
        <v>4</v>
      </c>
      <c r="J83" t="s">
        <v>5</v>
      </c>
      <c r="K83" t="s">
        <v>51</v>
      </c>
      <c r="L83" t="s">
        <v>55</v>
      </c>
      <c r="M83" t="s">
        <v>8</v>
      </c>
      <c r="N83" t="s">
        <v>45</v>
      </c>
      <c r="O83" s="1">
        <v>0.95258</v>
      </c>
      <c r="Q83" t="s">
        <v>4</v>
      </c>
      <c r="R83" t="s">
        <v>5</v>
      </c>
      <c r="S83" t="s">
        <v>28</v>
      </c>
      <c r="T83" t="s">
        <v>55</v>
      </c>
      <c r="U83" t="s">
        <v>8</v>
      </c>
      <c r="V83" t="s">
        <v>9</v>
      </c>
      <c r="W83" s="1">
        <v>1.49641</v>
      </c>
    </row>
    <row r="84" spans="1:23" ht="12.75">
      <c r="A84" t="s">
        <v>4</v>
      </c>
      <c r="B84" t="s">
        <v>5</v>
      </c>
      <c r="C84" t="s">
        <v>51</v>
      </c>
      <c r="D84" t="s">
        <v>55</v>
      </c>
      <c r="E84" t="s">
        <v>8</v>
      </c>
      <c r="F84" t="s">
        <v>9</v>
      </c>
      <c r="G84" s="1">
        <v>2.20533</v>
      </c>
      <c r="I84" t="s">
        <v>4</v>
      </c>
      <c r="J84" t="s">
        <v>5</v>
      </c>
      <c r="K84" t="s">
        <v>37</v>
      </c>
      <c r="L84" t="s">
        <v>55</v>
      </c>
      <c r="M84" t="s">
        <v>8</v>
      </c>
      <c r="N84" t="s">
        <v>45</v>
      </c>
      <c r="O84" s="1">
        <v>6.06899</v>
      </c>
      <c r="Q84" t="s">
        <v>4</v>
      </c>
      <c r="R84" t="s">
        <v>5</v>
      </c>
      <c r="S84" t="s">
        <v>51</v>
      </c>
      <c r="T84" t="s">
        <v>55</v>
      </c>
      <c r="U84" t="s">
        <v>8</v>
      </c>
      <c r="V84" t="s">
        <v>9</v>
      </c>
      <c r="W84" s="1">
        <v>2.20533</v>
      </c>
    </row>
    <row r="85" spans="1:23" ht="12.75">
      <c r="A85" t="s">
        <v>4</v>
      </c>
      <c r="B85" t="s">
        <v>5</v>
      </c>
      <c r="C85" t="s">
        <v>20</v>
      </c>
      <c r="D85" t="s">
        <v>55</v>
      </c>
      <c r="E85" t="s">
        <v>8</v>
      </c>
      <c r="F85" t="s">
        <v>9</v>
      </c>
      <c r="G85" s="1">
        <v>717.92886</v>
      </c>
      <c r="I85" t="s">
        <v>4</v>
      </c>
      <c r="J85" t="s">
        <v>5</v>
      </c>
      <c r="K85" t="s">
        <v>18</v>
      </c>
      <c r="L85" t="s">
        <v>55</v>
      </c>
      <c r="M85" t="s">
        <v>8</v>
      </c>
      <c r="N85" t="s">
        <v>45</v>
      </c>
      <c r="O85" s="1">
        <v>9.7521</v>
      </c>
      <c r="Q85" t="s">
        <v>4</v>
      </c>
      <c r="R85" t="s">
        <v>5</v>
      </c>
      <c r="S85" t="s">
        <v>20</v>
      </c>
      <c r="T85" t="s">
        <v>55</v>
      </c>
      <c r="U85" t="s">
        <v>8</v>
      </c>
      <c r="V85" t="s">
        <v>9</v>
      </c>
      <c r="W85" s="1">
        <v>717.92886</v>
      </c>
    </row>
    <row r="86" spans="1:23" ht="12.75">
      <c r="A86" t="s">
        <v>4</v>
      </c>
      <c r="B86" t="s">
        <v>5</v>
      </c>
      <c r="C86" t="s">
        <v>56</v>
      </c>
      <c r="D86" t="s">
        <v>55</v>
      </c>
      <c r="E86" t="s">
        <v>8</v>
      </c>
      <c r="F86" t="s">
        <v>9</v>
      </c>
      <c r="G86" s="1">
        <v>9.153</v>
      </c>
      <c r="I86" t="s">
        <v>4</v>
      </c>
      <c r="J86" t="s">
        <v>5</v>
      </c>
      <c r="K86" t="s">
        <v>38</v>
      </c>
      <c r="L86" t="s">
        <v>55</v>
      </c>
      <c r="M86" t="s">
        <v>8</v>
      </c>
      <c r="N86" t="s">
        <v>45</v>
      </c>
      <c r="O86" s="1">
        <v>130.71755</v>
      </c>
      <c r="Q86" t="s">
        <v>4</v>
      </c>
      <c r="R86" t="s">
        <v>5</v>
      </c>
      <c r="S86" t="s">
        <v>56</v>
      </c>
      <c r="T86" t="s">
        <v>55</v>
      </c>
      <c r="U86" t="s">
        <v>8</v>
      </c>
      <c r="V86" t="s">
        <v>9</v>
      </c>
      <c r="W86" s="1">
        <v>9.153</v>
      </c>
    </row>
    <row r="87" spans="1:23" ht="12.75">
      <c r="A87" t="s">
        <v>4</v>
      </c>
      <c r="B87" t="s">
        <v>5</v>
      </c>
      <c r="C87" t="s">
        <v>27</v>
      </c>
      <c r="D87" t="s">
        <v>55</v>
      </c>
      <c r="E87" t="s">
        <v>8</v>
      </c>
      <c r="F87" t="s">
        <v>9</v>
      </c>
      <c r="G87" s="1">
        <v>606.07313</v>
      </c>
      <c r="I87" t="s">
        <v>4</v>
      </c>
      <c r="J87" t="s">
        <v>5</v>
      </c>
      <c r="K87" t="s">
        <v>36</v>
      </c>
      <c r="L87" t="s">
        <v>55</v>
      </c>
      <c r="M87" t="s">
        <v>8</v>
      </c>
      <c r="N87" t="s">
        <v>45</v>
      </c>
      <c r="O87" s="1">
        <v>1.01023</v>
      </c>
      <c r="Q87" t="s">
        <v>4</v>
      </c>
      <c r="R87" t="s">
        <v>5</v>
      </c>
      <c r="S87" t="s">
        <v>27</v>
      </c>
      <c r="T87" t="s">
        <v>55</v>
      </c>
      <c r="U87" t="s">
        <v>8</v>
      </c>
      <c r="V87" t="s">
        <v>9</v>
      </c>
      <c r="W87" s="1">
        <v>606.07313</v>
      </c>
    </row>
    <row r="88" spans="1:23" ht="12.75">
      <c r="A88" t="s">
        <v>4</v>
      </c>
      <c r="B88" t="s">
        <v>5</v>
      </c>
      <c r="C88" t="s">
        <v>47</v>
      </c>
      <c r="D88" t="s">
        <v>55</v>
      </c>
      <c r="E88" t="s">
        <v>8</v>
      </c>
      <c r="F88" t="s">
        <v>9</v>
      </c>
      <c r="G88" s="1">
        <v>67.17802</v>
      </c>
      <c r="I88" t="s">
        <v>4</v>
      </c>
      <c r="J88" t="s">
        <v>5</v>
      </c>
      <c r="K88" t="s">
        <v>54</v>
      </c>
      <c r="L88" t="s">
        <v>55</v>
      </c>
      <c r="M88" t="s">
        <v>8</v>
      </c>
      <c r="N88" t="s">
        <v>45</v>
      </c>
      <c r="O88" s="1">
        <v>8.05942</v>
      </c>
      <c r="Q88" t="s">
        <v>4</v>
      </c>
      <c r="R88" t="s">
        <v>5</v>
      </c>
      <c r="S88" t="s">
        <v>47</v>
      </c>
      <c r="T88" t="s">
        <v>55</v>
      </c>
      <c r="U88" t="s">
        <v>8</v>
      </c>
      <c r="V88" t="s">
        <v>9</v>
      </c>
      <c r="W88" s="1">
        <v>67.17802</v>
      </c>
    </row>
    <row r="89" spans="1:23" ht="12.75">
      <c r="A89" t="s">
        <v>4</v>
      </c>
      <c r="B89" t="s">
        <v>5</v>
      </c>
      <c r="C89" t="s">
        <v>30</v>
      </c>
      <c r="D89" t="s">
        <v>55</v>
      </c>
      <c r="E89" t="s">
        <v>8</v>
      </c>
      <c r="F89" t="s">
        <v>9</v>
      </c>
      <c r="G89" s="1">
        <v>195.18366</v>
      </c>
      <c r="I89" t="s">
        <v>4</v>
      </c>
      <c r="J89" t="s">
        <v>5</v>
      </c>
      <c r="K89" t="s">
        <v>16</v>
      </c>
      <c r="L89" t="s">
        <v>55</v>
      </c>
      <c r="M89" t="s">
        <v>8</v>
      </c>
      <c r="N89" t="s">
        <v>45</v>
      </c>
      <c r="O89" s="1">
        <v>1452.6092</v>
      </c>
      <c r="Q89" t="s">
        <v>4</v>
      </c>
      <c r="R89" t="s">
        <v>5</v>
      </c>
      <c r="S89" t="s">
        <v>30</v>
      </c>
      <c r="T89" t="s">
        <v>55</v>
      </c>
      <c r="U89" t="s">
        <v>8</v>
      </c>
      <c r="V89" t="s">
        <v>9</v>
      </c>
      <c r="W89" s="1">
        <v>195.18366</v>
      </c>
    </row>
    <row r="90" spans="1:23" ht="12.75">
      <c r="A90" t="s">
        <v>4</v>
      </c>
      <c r="B90" t="s">
        <v>5</v>
      </c>
      <c r="C90" t="s">
        <v>16</v>
      </c>
      <c r="D90" t="s">
        <v>55</v>
      </c>
      <c r="E90" t="s">
        <v>8</v>
      </c>
      <c r="F90" t="s">
        <v>9</v>
      </c>
      <c r="G90" s="1">
        <v>1254.16882</v>
      </c>
      <c r="I90" t="s">
        <v>4</v>
      </c>
      <c r="J90" t="s">
        <v>5</v>
      </c>
      <c r="K90" t="s">
        <v>27</v>
      </c>
      <c r="L90" t="s">
        <v>55</v>
      </c>
      <c r="M90" t="s">
        <v>8</v>
      </c>
      <c r="N90" t="s">
        <v>45</v>
      </c>
      <c r="O90" s="1">
        <v>377.27149</v>
      </c>
      <c r="Q90" t="s">
        <v>4</v>
      </c>
      <c r="R90" t="s">
        <v>5</v>
      </c>
      <c r="S90" t="s">
        <v>16</v>
      </c>
      <c r="T90" t="s">
        <v>55</v>
      </c>
      <c r="U90" t="s">
        <v>8</v>
      </c>
      <c r="V90" t="s">
        <v>9</v>
      </c>
      <c r="W90" s="1">
        <v>1254.16882</v>
      </c>
    </row>
    <row r="91" spans="1:23" ht="12.75">
      <c r="A91" t="s">
        <v>4</v>
      </c>
      <c r="B91" t="s">
        <v>5</v>
      </c>
      <c r="C91" t="s">
        <v>52</v>
      </c>
      <c r="D91" t="s">
        <v>55</v>
      </c>
      <c r="E91" t="s">
        <v>8</v>
      </c>
      <c r="F91" t="s">
        <v>9</v>
      </c>
      <c r="G91" s="1">
        <v>16.57353</v>
      </c>
      <c r="I91" t="s">
        <v>4</v>
      </c>
      <c r="J91" t="s">
        <v>5</v>
      </c>
      <c r="K91" t="s">
        <v>22</v>
      </c>
      <c r="L91" t="s">
        <v>55</v>
      </c>
      <c r="M91" t="s">
        <v>8</v>
      </c>
      <c r="N91" t="s">
        <v>45</v>
      </c>
      <c r="O91" s="1">
        <v>10.97704</v>
      </c>
      <c r="Q91" t="s">
        <v>4</v>
      </c>
      <c r="R91" t="s">
        <v>5</v>
      </c>
      <c r="S91" t="s">
        <v>52</v>
      </c>
      <c r="T91" t="s">
        <v>55</v>
      </c>
      <c r="U91" t="s">
        <v>8</v>
      </c>
      <c r="V91" t="s">
        <v>9</v>
      </c>
      <c r="W91" s="1">
        <v>16.57353</v>
      </c>
    </row>
    <row r="92" spans="1:23" ht="12.75">
      <c r="A92" t="s">
        <v>4</v>
      </c>
      <c r="B92" t="s">
        <v>5</v>
      </c>
      <c r="C92" t="s">
        <v>34</v>
      </c>
      <c r="D92" t="s">
        <v>55</v>
      </c>
      <c r="E92" t="s">
        <v>8</v>
      </c>
      <c r="F92" t="s">
        <v>9</v>
      </c>
      <c r="G92" s="1">
        <v>14.17285</v>
      </c>
      <c r="I92" t="s">
        <v>4</v>
      </c>
      <c r="J92" t="s">
        <v>5</v>
      </c>
      <c r="K92" t="s">
        <v>30</v>
      </c>
      <c r="L92" t="s">
        <v>55</v>
      </c>
      <c r="M92" t="s">
        <v>8</v>
      </c>
      <c r="N92" t="s">
        <v>45</v>
      </c>
      <c r="O92" s="1">
        <v>201.8548</v>
      </c>
      <c r="Q92" t="s">
        <v>4</v>
      </c>
      <c r="R92" t="s">
        <v>5</v>
      </c>
      <c r="S92" t="s">
        <v>34</v>
      </c>
      <c r="T92" t="s">
        <v>55</v>
      </c>
      <c r="U92" t="s">
        <v>8</v>
      </c>
      <c r="V92" t="s">
        <v>9</v>
      </c>
      <c r="W92" s="1">
        <v>14.17285</v>
      </c>
    </row>
    <row r="93" spans="1:23" ht="12.75">
      <c r="A93" t="s">
        <v>4</v>
      </c>
      <c r="B93" t="s">
        <v>5</v>
      </c>
      <c r="C93" t="s">
        <v>37</v>
      </c>
      <c r="D93" t="s">
        <v>55</v>
      </c>
      <c r="E93" t="s">
        <v>8</v>
      </c>
      <c r="F93" t="s">
        <v>9</v>
      </c>
      <c r="G93" s="1">
        <v>5.73809</v>
      </c>
      <c r="I93" t="s">
        <v>4</v>
      </c>
      <c r="J93" t="s">
        <v>5</v>
      </c>
      <c r="K93" t="s">
        <v>6</v>
      </c>
      <c r="L93" t="s">
        <v>55</v>
      </c>
      <c r="M93" t="s">
        <v>8</v>
      </c>
      <c r="N93" t="s">
        <v>45</v>
      </c>
      <c r="O93" s="1">
        <v>32.99828</v>
      </c>
      <c r="Q93" t="s">
        <v>4</v>
      </c>
      <c r="R93" t="s">
        <v>5</v>
      </c>
      <c r="S93" t="s">
        <v>37</v>
      </c>
      <c r="T93" t="s">
        <v>55</v>
      </c>
      <c r="U93" t="s">
        <v>8</v>
      </c>
      <c r="V93" t="s">
        <v>9</v>
      </c>
      <c r="W93" s="1">
        <v>5.73809</v>
      </c>
    </row>
    <row r="94" spans="1:23" ht="12.75">
      <c r="A94" t="s">
        <v>4</v>
      </c>
      <c r="B94" t="s">
        <v>5</v>
      </c>
      <c r="C94" t="s">
        <v>6</v>
      </c>
      <c r="D94" t="s">
        <v>55</v>
      </c>
      <c r="E94" t="s">
        <v>8</v>
      </c>
      <c r="F94" t="s">
        <v>9</v>
      </c>
      <c r="G94" s="1">
        <v>32.19267</v>
      </c>
      <c r="I94" t="s">
        <v>4</v>
      </c>
      <c r="J94" t="s">
        <v>5</v>
      </c>
      <c r="K94" t="s">
        <v>39</v>
      </c>
      <c r="L94" t="s">
        <v>55</v>
      </c>
      <c r="M94" t="s">
        <v>8</v>
      </c>
      <c r="N94" t="s">
        <v>45</v>
      </c>
      <c r="O94" s="1">
        <v>4.10379</v>
      </c>
      <c r="Q94" t="s">
        <v>4</v>
      </c>
      <c r="R94" t="s">
        <v>5</v>
      </c>
      <c r="S94" t="s">
        <v>6</v>
      </c>
      <c r="T94" t="s">
        <v>55</v>
      </c>
      <c r="U94" t="s">
        <v>8</v>
      </c>
      <c r="V94" t="s">
        <v>9</v>
      </c>
      <c r="W94" s="1">
        <v>32.19267</v>
      </c>
    </row>
    <row r="95" spans="1:23" ht="12.75">
      <c r="A95" t="s">
        <v>4</v>
      </c>
      <c r="B95" t="s">
        <v>5</v>
      </c>
      <c r="C95" t="s">
        <v>24</v>
      </c>
      <c r="D95" t="s">
        <v>55</v>
      </c>
      <c r="E95" t="s">
        <v>8</v>
      </c>
      <c r="F95" t="s">
        <v>9</v>
      </c>
      <c r="G95" s="1">
        <v>1084.67907</v>
      </c>
      <c r="I95" t="s">
        <v>4</v>
      </c>
      <c r="J95" t="s">
        <v>5</v>
      </c>
      <c r="K95" t="s">
        <v>31</v>
      </c>
      <c r="L95" t="s">
        <v>55</v>
      </c>
      <c r="M95" t="s">
        <v>8</v>
      </c>
      <c r="N95" t="s">
        <v>45</v>
      </c>
      <c r="O95" s="1">
        <v>201.06031</v>
      </c>
      <c r="Q95" t="s">
        <v>4</v>
      </c>
      <c r="R95" t="s">
        <v>5</v>
      </c>
      <c r="S95" t="s">
        <v>24</v>
      </c>
      <c r="T95" t="s">
        <v>55</v>
      </c>
      <c r="U95" t="s">
        <v>8</v>
      </c>
      <c r="V95" t="s">
        <v>9</v>
      </c>
      <c r="W95" s="1">
        <v>1084.67907</v>
      </c>
    </row>
    <row r="96" spans="1:23" ht="12.75">
      <c r="A96" t="s">
        <v>4</v>
      </c>
      <c r="B96" t="s">
        <v>5</v>
      </c>
      <c r="C96" t="s">
        <v>22</v>
      </c>
      <c r="D96" t="s">
        <v>55</v>
      </c>
      <c r="E96" t="s">
        <v>8</v>
      </c>
      <c r="F96" t="s">
        <v>9</v>
      </c>
      <c r="G96" s="1">
        <v>4.52711</v>
      </c>
      <c r="I96" t="s">
        <v>4</v>
      </c>
      <c r="J96" t="s">
        <v>5</v>
      </c>
      <c r="K96" t="s">
        <v>20</v>
      </c>
      <c r="L96" t="s">
        <v>55</v>
      </c>
      <c r="M96" t="s">
        <v>8</v>
      </c>
      <c r="N96" t="s">
        <v>45</v>
      </c>
      <c r="O96" s="1">
        <v>621.25916</v>
      </c>
      <c r="Q96" t="s">
        <v>4</v>
      </c>
      <c r="R96" t="s">
        <v>5</v>
      </c>
      <c r="S96" t="s">
        <v>22</v>
      </c>
      <c r="T96" t="s">
        <v>55</v>
      </c>
      <c r="U96" t="s">
        <v>8</v>
      </c>
      <c r="V96" t="s">
        <v>9</v>
      </c>
      <c r="W96" s="1">
        <v>4.52711</v>
      </c>
    </row>
    <row r="97" spans="1:23" ht="12.75">
      <c r="A97" t="s">
        <v>4</v>
      </c>
      <c r="B97" t="s">
        <v>5</v>
      </c>
      <c r="C97" t="s">
        <v>38</v>
      </c>
      <c r="D97" t="s">
        <v>55</v>
      </c>
      <c r="E97" t="s">
        <v>8</v>
      </c>
      <c r="F97" t="s">
        <v>9</v>
      </c>
      <c r="G97" s="1">
        <v>127.10307</v>
      </c>
      <c r="I97" t="s">
        <v>4</v>
      </c>
      <c r="J97" t="s">
        <v>5</v>
      </c>
      <c r="K97" t="s">
        <v>52</v>
      </c>
      <c r="L97" t="s">
        <v>55</v>
      </c>
      <c r="M97" t="s">
        <v>8</v>
      </c>
      <c r="N97" t="s">
        <v>45</v>
      </c>
      <c r="O97" s="1">
        <v>14.79377</v>
      </c>
      <c r="Q97" t="s">
        <v>4</v>
      </c>
      <c r="R97" t="s">
        <v>5</v>
      </c>
      <c r="S97" t="s">
        <v>38</v>
      </c>
      <c r="T97" t="s">
        <v>55</v>
      </c>
      <c r="U97" t="s">
        <v>8</v>
      </c>
      <c r="V97" t="s">
        <v>9</v>
      </c>
      <c r="W97" s="1">
        <v>127.10307</v>
      </c>
    </row>
    <row r="98" spans="1:23" ht="12.75">
      <c r="A98" t="s">
        <v>4</v>
      </c>
      <c r="B98" t="s">
        <v>5</v>
      </c>
      <c r="C98" t="s">
        <v>32</v>
      </c>
      <c r="D98" t="s">
        <v>55</v>
      </c>
      <c r="E98" t="s">
        <v>8</v>
      </c>
      <c r="F98" t="s">
        <v>9</v>
      </c>
      <c r="G98" s="1">
        <v>250.06989</v>
      </c>
      <c r="I98" t="s">
        <v>4</v>
      </c>
      <c r="J98" t="s">
        <v>5</v>
      </c>
      <c r="K98" t="s">
        <v>34</v>
      </c>
      <c r="L98" t="s">
        <v>55</v>
      </c>
      <c r="M98" t="s">
        <v>8</v>
      </c>
      <c r="N98" t="s">
        <v>45</v>
      </c>
      <c r="O98" s="1">
        <v>13.62508</v>
      </c>
      <c r="Q98" t="s">
        <v>4</v>
      </c>
      <c r="R98" t="s">
        <v>5</v>
      </c>
      <c r="S98" t="s">
        <v>32</v>
      </c>
      <c r="T98" t="s">
        <v>55</v>
      </c>
      <c r="U98" t="s">
        <v>8</v>
      </c>
      <c r="V98" t="s">
        <v>9</v>
      </c>
      <c r="W98" s="1">
        <v>250.06989</v>
      </c>
    </row>
    <row r="99" spans="1:23" ht="12.75">
      <c r="A99" t="s">
        <v>4</v>
      </c>
      <c r="B99" t="s">
        <v>5</v>
      </c>
      <c r="C99" t="s">
        <v>36</v>
      </c>
      <c r="D99" t="s">
        <v>55</v>
      </c>
      <c r="E99" t="s">
        <v>8</v>
      </c>
      <c r="F99" t="s">
        <v>9</v>
      </c>
      <c r="G99" s="1">
        <v>0.52986</v>
      </c>
      <c r="I99" t="s">
        <v>4</v>
      </c>
      <c r="J99" t="s">
        <v>5</v>
      </c>
      <c r="K99" t="s">
        <v>28</v>
      </c>
      <c r="L99" t="s">
        <v>55</v>
      </c>
      <c r="M99" t="s">
        <v>8</v>
      </c>
      <c r="N99" t="s">
        <v>45</v>
      </c>
      <c r="O99" s="1">
        <v>1.06016</v>
      </c>
      <c r="Q99" t="s">
        <v>4</v>
      </c>
      <c r="R99" t="s">
        <v>5</v>
      </c>
      <c r="S99" t="s">
        <v>36</v>
      </c>
      <c r="T99" t="s">
        <v>55</v>
      </c>
      <c r="U99" t="s">
        <v>8</v>
      </c>
      <c r="V99" t="s">
        <v>9</v>
      </c>
      <c r="W99" s="1">
        <v>0.52986</v>
      </c>
    </row>
    <row r="100" spans="1:23" ht="12.75">
      <c r="A100" t="s">
        <v>4</v>
      </c>
      <c r="B100" t="s">
        <v>5</v>
      </c>
      <c r="C100" t="s">
        <v>31</v>
      </c>
      <c r="D100" t="s">
        <v>55</v>
      </c>
      <c r="E100" t="s">
        <v>8</v>
      </c>
      <c r="F100" t="s">
        <v>9</v>
      </c>
      <c r="G100" s="1">
        <v>231.50768</v>
      </c>
      <c r="I100" t="s">
        <v>4</v>
      </c>
      <c r="J100" t="s">
        <v>5</v>
      </c>
      <c r="K100" t="s">
        <v>32</v>
      </c>
      <c r="L100" t="s">
        <v>55</v>
      </c>
      <c r="M100" t="s">
        <v>8</v>
      </c>
      <c r="N100" t="s">
        <v>45</v>
      </c>
      <c r="O100" s="1">
        <v>240.77268</v>
      </c>
      <c r="Q100" t="s">
        <v>4</v>
      </c>
      <c r="R100" t="s">
        <v>5</v>
      </c>
      <c r="S100" t="s">
        <v>31</v>
      </c>
      <c r="T100" t="s">
        <v>55</v>
      </c>
      <c r="U100" t="s">
        <v>8</v>
      </c>
      <c r="V100" t="s">
        <v>9</v>
      </c>
      <c r="W100" s="1">
        <v>231.50768</v>
      </c>
    </row>
    <row r="103" spans="1:23" ht="12.75">
      <c r="A103" t="s">
        <v>4</v>
      </c>
      <c r="B103" t="s">
        <v>5</v>
      </c>
      <c r="C103" t="s">
        <v>27</v>
      </c>
      <c r="D103" t="s">
        <v>57</v>
      </c>
      <c r="E103" t="s">
        <v>8</v>
      </c>
      <c r="F103" t="s">
        <v>44</v>
      </c>
      <c r="G103" s="1">
        <v>1088.09993</v>
      </c>
      <c r="I103" t="s">
        <v>4</v>
      </c>
      <c r="J103" t="s">
        <v>5</v>
      </c>
      <c r="K103" t="s">
        <v>36</v>
      </c>
      <c r="L103" t="s">
        <v>57</v>
      </c>
      <c r="M103" t="s">
        <v>8</v>
      </c>
      <c r="N103" t="s">
        <v>45</v>
      </c>
      <c r="O103" s="1">
        <v>965.85416</v>
      </c>
      <c r="Q103" t="s">
        <v>4</v>
      </c>
      <c r="R103" t="s">
        <v>5</v>
      </c>
      <c r="S103" t="s">
        <v>28</v>
      </c>
      <c r="T103" t="s">
        <v>57</v>
      </c>
      <c r="U103" t="s">
        <v>8</v>
      </c>
      <c r="V103" t="s">
        <v>9</v>
      </c>
      <c r="W103" s="1">
        <v>23.7499</v>
      </c>
    </row>
    <row r="104" spans="1:23" ht="12.75">
      <c r="A104" t="s">
        <v>4</v>
      </c>
      <c r="B104" t="s">
        <v>5</v>
      </c>
      <c r="C104" t="s">
        <v>28</v>
      </c>
      <c r="D104" t="s">
        <v>57</v>
      </c>
      <c r="E104" t="s">
        <v>8</v>
      </c>
      <c r="F104" t="s">
        <v>44</v>
      </c>
      <c r="G104" s="1">
        <v>31.15528</v>
      </c>
      <c r="I104" t="s">
        <v>4</v>
      </c>
      <c r="J104" t="s">
        <v>5</v>
      </c>
      <c r="K104" t="s">
        <v>29</v>
      </c>
      <c r="L104" t="s">
        <v>57</v>
      </c>
      <c r="M104" t="s">
        <v>8</v>
      </c>
      <c r="N104" t="s">
        <v>45</v>
      </c>
      <c r="O104" s="1">
        <v>626.03149</v>
      </c>
      <c r="Q104" t="s">
        <v>4</v>
      </c>
      <c r="R104" t="s">
        <v>5</v>
      </c>
      <c r="S104" t="s">
        <v>51</v>
      </c>
      <c r="T104" t="s">
        <v>57</v>
      </c>
      <c r="U104" t="s">
        <v>8</v>
      </c>
      <c r="V104" t="s">
        <v>9</v>
      </c>
      <c r="W104" s="1">
        <v>2.50351</v>
      </c>
    </row>
    <row r="105" spans="1:23" ht="12.75">
      <c r="A105" t="s">
        <v>4</v>
      </c>
      <c r="B105" t="s">
        <v>5</v>
      </c>
      <c r="C105" t="s">
        <v>36</v>
      </c>
      <c r="D105" t="s">
        <v>57</v>
      </c>
      <c r="E105" t="s">
        <v>8</v>
      </c>
      <c r="F105" t="s">
        <v>44</v>
      </c>
      <c r="G105" s="1">
        <v>1335.65599</v>
      </c>
      <c r="I105" t="s">
        <v>4</v>
      </c>
      <c r="J105" t="s">
        <v>5</v>
      </c>
      <c r="K105" t="s">
        <v>28</v>
      </c>
      <c r="L105" t="s">
        <v>57</v>
      </c>
      <c r="M105" t="s">
        <v>8</v>
      </c>
      <c r="N105" t="s">
        <v>45</v>
      </c>
      <c r="O105" s="1">
        <v>24.47012</v>
      </c>
      <c r="Q105" t="s">
        <v>4</v>
      </c>
      <c r="R105" t="s">
        <v>5</v>
      </c>
      <c r="S105" t="s">
        <v>27</v>
      </c>
      <c r="T105" t="s">
        <v>57</v>
      </c>
      <c r="U105" t="s">
        <v>8</v>
      </c>
      <c r="V105" t="s">
        <v>9</v>
      </c>
      <c r="W105" s="1">
        <v>994.82469</v>
      </c>
    </row>
    <row r="106" spans="1:23" ht="12.75">
      <c r="A106" t="s">
        <v>4</v>
      </c>
      <c r="B106" t="s">
        <v>5</v>
      </c>
      <c r="C106" t="s">
        <v>24</v>
      </c>
      <c r="D106" t="s">
        <v>57</v>
      </c>
      <c r="E106" t="s">
        <v>8</v>
      </c>
      <c r="F106" t="s">
        <v>44</v>
      </c>
      <c r="G106" s="1">
        <v>4109.57305</v>
      </c>
      <c r="I106" t="s">
        <v>4</v>
      </c>
      <c r="J106" t="s">
        <v>5</v>
      </c>
      <c r="K106" t="s">
        <v>27</v>
      </c>
      <c r="L106" t="s">
        <v>57</v>
      </c>
      <c r="M106" t="s">
        <v>8</v>
      </c>
      <c r="N106" t="s">
        <v>45</v>
      </c>
      <c r="O106" s="1">
        <v>1068.45249</v>
      </c>
      <c r="Q106" t="s">
        <v>4</v>
      </c>
      <c r="R106" t="s">
        <v>5</v>
      </c>
      <c r="S106" t="s">
        <v>36</v>
      </c>
      <c r="T106" t="s">
        <v>57</v>
      </c>
      <c r="U106" t="s">
        <v>8</v>
      </c>
      <c r="V106" t="s">
        <v>9</v>
      </c>
      <c r="W106" s="1">
        <v>991.89495</v>
      </c>
    </row>
    <row r="107" spans="1:23" ht="12.75">
      <c r="A107" t="s">
        <v>4</v>
      </c>
      <c r="B107" t="s">
        <v>5</v>
      </c>
      <c r="C107" t="s">
        <v>29</v>
      </c>
      <c r="D107" t="s">
        <v>57</v>
      </c>
      <c r="E107" t="s">
        <v>8</v>
      </c>
      <c r="F107" t="s">
        <v>44</v>
      </c>
      <c r="G107" s="1">
        <v>650.48353</v>
      </c>
      <c r="I107" t="s">
        <v>4</v>
      </c>
      <c r="J107" t="s">
        <v>5</v>
      </c>
      <c r="K107" t="s">
        <v>51</v>
      </c>
      <c r="L107" t="s">
        <v>57</v>
      </c>
      <c r="M107" t="s">
        <v>8</v>
      </c>
      <c r="N107" t="s">
        <v>45</v>
      </c>
      <c r="O107" s="1">
        <v>3.30055</v>
      </c>
      <c r="Q107" t="s">
        <v>4</v>
      </c>
      <c r="R107" t="s">
        <v>5</v>
      </c>
      <c r="S107" t="s">
        <v>29</v>
      </c>
      <c r="T107" t="s">
        <v>57</v>
      </c>
      <c r="U107" t="s">
        <v>8</v>
      </c>
      <c r="V107" t="s">
        <v>9</v>
      </c>
      <c r="W107" s="1">
        <v>1007.51914</v>
      </c>
    </row>
    <row r="108" spans="1:23" ht="12.75">
      <c r="A108" t="s">
        <v>4</v>
      </c>
      <c r="B108" t="s">
        <v>5</v>
      </c>
      <c r="C108" t="s">
        <v>51</v>
      </c>
      <c r="D108" t="s">
        <v>57</v>
      </c>
      <c r="E108" t="s">
        <v>8</v>
      </c>
      <c r="F108" t="s">
        <v>44</v>
      </c>
      <c r="G108" s="1">
        <v>2.53761</v>
      </c>
      <c r="I108" t="s">
        <v>4</v>
      </c>
      <c r="J108" t="s">
        <v>5</v>
      </c>
      <c r="K108" t="s">
        <v>47</v>
      </c>
      <c r="L108" t="s">
        <v>57</v>
      </c>
      <c r="M108" t="s">
        <v>8</v>
      </c>
      <c r="N108" t="s">
        <v>45</v>
      </c>
      <c r="O108" s="1">
        <v>1713.11504</v>
      </c>
      <c r="Q108" t="s">
        <v>4</v>
      </c>
      <c r="R108" t="s">
        <v>5</v>
      </c>
      <c r="S108" t="s">
        <v>24</v>
      </c>
      <c r="T108" t="s">
        <v>57</v>
      </c>
      <c r="U108" t="s">
        <v>8</v>
      </c>
      <c r="V108" t="s">
        <v>9</v>
      </c>
      <c r="W108" s="1">
        <v>4043.52247</v>
      </c>
    </row>
    <row r="109" spans="1:23" ht="12.75">
      <c r="A109" t="s">
        <v>4</v>
      </c>
      <c r="B109" t="s">
        <v>5</v>
      </c>
      <c r="C109" t="s">
        <v>47</v>
      </c>
      <c r="D109" t="s">
        <v>57</v>
      </c>
      <c r="E109" t="s">
        <v>8</v>
      </c>
      <c r="F109" t="s">
        <v>44</v>
      </c>
      <c r="G109" s="1">
        <v>1033.98725</v>
      </c>
      <c r="I109" t="s">
        <v>4</v>
      </c>
      <c r="J109" t="s">
        <v>5</v>
      </c>
      <c r="K109" t="s">
        <v>24</v>
      </c>
      <c r="L109" t="s">
        <v>57</v>
      </c>
      <c r="M109" t="s">
        <v>8</v>
      </c>
      <c r="N109" t="s">
        <v>45</v>
      </c>
      <c r="O109" s="1">
        <v>4298.55123</v>
      </c>
      <c r="Q109" t="s">
        <v>4</v>
      </c>
      <c r="R109" t="s">
        <v>5</v>
      </c>
      <c r="S109" t="s">
        <v>47</v>
      </c>
      <c r="T109" t="s">
        <v>57</v>
      </c>
      <c r="U109" t="s">
        <v>8</v>
      </c>
      <c r="V109" t="s">
        <v>9</v>
      </c>
      <c r="W109" s="1">
        <v>1714.95295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39"/>
  <sheetViews>
    <sheetView workbookViewId="0" topLeftCell="A45">
      <selection activeCell="K45" sqref="K45"/>
    </sheetView>
  </sheetViews>
  <sheetFormatPr defaultColWidth="8.00390625" defaultRowHeight="12.75"/>
  <cols>
    <col min="1" max="1" width="14.140625" style="0" customWidth="1"/>
    <col min="2" max="2" width="30.421875" style="0" customWidth="1"/>
    <col min="3" max="3" width="31.57421875" style="0" customWidth="1"/>
    <col min="4" max="4" width="22.00390625" style="0" customWidth="1"/>
    <col min="5" max="5" width="13.421875" style="0" customWidth="1"/>
    <col min="6" max="6" width="27.00390625" style="0" customWidth="1"/>
    <col min="7" max="7" width="9.57421875" style="0" customWidth="1"/>
    <col min="8" max="8" width="10.57421875" style="0" customWidth="1"/>
    <col min="9" max="9" width="10.28125" style="0" customWidth="1"/>
    <col min="10" max="16384" width="9.00390625" style="0" customWidth="1"/>
  </cols>
  <sheetData>
    <row r="1" spans="3:9" ht="24.75">
      <c r="C1" s="3"/>
      <c r="D1" s="3"/>
      <c r="E1" s="3"/>
      <c r="F1" s="3"/>
      <c r="G1" s="4">
        <v>2018</v>
      </c>
      <c r="H1" s="4">
        <v>2017</v>
      </c>
      <c r="I1" s="4">
        <v>2016</v>
      </c>
    </row>
    <row r="2" spans="3:9" ht="12" customHeight="1">
      <c r="C2" s="5"/>
      <c r="D2" s="6"/>
      <c r="E2" s="6"/>
      <c r="G2" s="7"/>
      <c r="H2" s="7"/>
      <c r="I2" s="7"/>
    </row>
    <row r="3" spans="1:9" ht="12.75">
      <c r="A3" s="8" t="s">
        <v>5</v>
      </c>
      <c r="B3" s="9" t="s">
        <v>43</v>
      </c>
      <c r="C3" s="8" t="s">
        <v>6</v>
      </c>
      <c r="D3" s="8" t="s">
        <v>8</v>
      </c>
      <c r="E3" s="8" t="s">
        <v>58</v>
      </c>
      <c r="F3" s="10">
        <v>5002.71851</v>
      </c>
      <c r="G3" s="11"/>
      <c r="H3" s="11"/>
      <c r="I3" s="11"/>
    </row>
    <row r="4" spans="1:6" ht="12.75">
      <c r="A4" s="8" t="s">
        <v>5</v>
      </c>
      <c r="B4" s="8" t="s">
        <v>43</v>
      </c>
      <c r="C4" s="8" t="s">
        <v>6</v>
      </c>
      <c r="D4" s="8" t="s">
        <v>8</v>
      </c>
      <c r="E4" s="8" t="s">
        <v>59</v>
      </c>
      <c r="F4" s="10">
        <v>6700.36385</v>
      </c>
    </row>
    <row r="5" spans="1:15" ht="12.75">
      <c r="A5" s="8" t="s">
        <v>5</v>
      </c>
      <c r="B5" s="8" t="s">
        <v>43</v>
      </c>
      <c r="C5" s="8" t="s">
        <v>6</v>
      </c>
      <c r="D5" s="8" t="s">
        <v>8</v>
      </c>
      <c r="E5" s="8" t="s">
        <v>9</v>
      </c>
      <c r="F5" s="10">
        <v>5805.34942</v>
      </c>
      <c r="L5">
        <v>2018</v>
      </c>
      <c r="M5" t="s">
        <v>1</v>
      </c>
      <c r="N5" t="s">
        <v>2</v>
      </c>
      <c r="O5" t="s">
        <v>60</v>
      </c>
    </row>
    <row r="6" spans="12:15" ht="12.75">
      <c r="L6" t="s">
        <v>61</v>
      </c>
      <c r="M6">
        <v>25.28</v>
      </c>
      <c r="N6">
        <v>2.84</v>
      </c>
      <c r="O6">
        <v>1.94</v>
      </c>
    </row>
    <row r="7" spans="1:15" ht="12.75">
      <c r="A7" s="8" t="s">
        <v>5</v>
      </c>
      <c r="B7" s="8" t="s">
        <v>43</v>
      </c>
      <c r="C7" s="8" t="s">
        <v>11</v>
      </c>
      <c r="D7" s="8" t="s">
        <v>8</v>
      </c>
      <c r="E7" s="8" t="s">
        <v>58</v>
      </c>
      <c r="F7" s="10">
        <v>684.2043100000001</v>
      </c>
      <c r="L7" t="s">
        <v>62</v>
      </c>
      <c r="M7">
        <v>530.44</v>
      </c>
      <c r="N7">
        <v>33.88</v>
      </c>
      <c r="O7">
        <v>40.8</v>
      </c>
    </row>
    <row r="8" spans="1:15" ht="12.75">
      <c r="A8" s="8" t="s">
        <v>5</v>
      </c>
      <c r="B8" s="8" t="s">
        <v>43</v>
      </c>
      <c r="C8" s="8" t="s">
        <v>11</v>
      </c>
      <c r="D8" s="8" t="s">
        <v>8</v>
      </c>
      <c r="E8" s="8" t="s">
        <v>59</v>
      </c>
      <c r="F8" s="10">
        <v>685.21746</v>
      </c>
      <c r="L8" t="s">
        <v>63</v>
      </c>
      <c r="M8" s="1">
        <v>1105.89</v>
      </c>
      <c r="N8">
        <v>95.16</v>
      </c>
      <c r="O8">
        <v>85.07</v>
      </c>
    </row>
    <row r="9" spans="1:15" ht="12.75">
      <c r="A9" s="8" t="s">
        <v>5</v>
      </c>
      <c r="B9" s="8" t="s">
        <v>43</v>
      </c>
      <c r="C9" s="8" t="s">
        <v>11</v>
      </c>
      <c r="D9" s="8" t="s">
        <v>8</v>
      </c>
      <c r="E9" s="8" t="s">
        <v>9</v>
      </c>
      <c r="F9" s="10">
        <v>691.41874</v>
      </c>
      <c r="L9" t="s">
        <v>64</v>
      </c>
      <c r="M9" s="1">
        <v>18044.33</v>
      </c>
      <c r="N9" s="1">
        <v>2242.17</v>
      </c>
      <c r="O9">
        <v>1388.03</v>
      </c>
    </row>
    <row r="10" spans="12:15" ht="12.75">
      <c r="L10" t="s">
        <v>65</v>
      </c>
      <c r="M10" s="1">
        <v>61431.34</v>
      </c>
      <c r="N10" s="1">
        <v>5270.52</v>
      </c>
      <c r="O10">
        <v>4725.49</v>
      </c>
    </row>
    <row r="11" spans="1:6" ht="12.75">
      <c r="A11" s="8" t="s">
        <v>5</v>
      </c>
      <c r="B11" s="8" t="s">
        <v>43</v>
      </c>
      <c r="C11" s="8" t="s">
        <v>13</v>
      </c>
      <c r="D11" s="8" t="s">
        <v>8</v>
      </c>
      <c r="E11" s="8" t="s">
        <v>58</v>
      </c>
      <c r="F11" s="10">
        <v>4118.05516</v>
      </c>
    </row>
    <row r="12" spans="1:14" ht="12.75">
      <c r="A12" s="8" t="s">
        <v>5</v>
      </c>
      <c r="B12" s="8" t="s">
        <v>43</v>
      </c>
      <c r="C12" s="8" t="s">
        <v>13</v>
      </c>
      <c r="D12" s="8" t="s">
        <v>8</v>
      </c>
      <c r="E12" s="8" t="s">
        <v>59</v>
      </c>
      <c r="F12" s="10">
        <v>4157.80069</v>
      </c>
      <c r="M12" t="s">
        <v>1</v>
      </c>
      <c r="N12" t="s">
        <v>66</v>
      </c>
    </row>
    <row r="13" spans="1:12" ht="12.75">
      <c r="A13" s="8" t="s">
        <v>5</v>
      </c>
      <c r="B13" s="8" t="s">
        <v>43</v>
      </c>
      <c r="C13" s="8" t="s">
        <v>13</v>
      </c>
      <c r="D13" s="8" t="s">
        <v>8</v>
      </c>
      <c r="E13" s="8" t="s">
        <v>9</v>
      </c>
      <c r="F13" s="12">
        <v>4098.8194</v>
      </c>
      <c r="L13" t="s">
        <v>10</v>
      </c>
    </row>
    <row r="14" spans="1:12" ht="21.75" customHeight="1">
      <c r="A14" s="13"/>
      <c r="B14" s="13"/>
      <c r="C14" s="13"/>
      <c r="D14" s="13"/>
      <c r="E14" s="13"/>
      <c r="F14" s="14" t="s">
        <v>67</v>
      </c>
      <c r="G14" s="15">
        <f>F3+F7+F11</f>
        <v>9804.97798</v>
      </c>
      <c r="H14" s="15">
        <f>F4+F8+F12</f>
        <v>11543.382</v>
      </c>
      <c r="I14" s="15">
        <f>F5+F9+F13</f>
        <v>10595.58756</v>
      </c>
      <c r="L14" t="s">
        <v>12</v>
      </c>
    </row>
    <row r="15" spans="1:12" ht="12.75">
      <c r="A15" s="8" t="s">
        <v>5</v>
      </c>
      <c r="B15" s="8" t="s">
        <v>43</v>
      </c>
      <c r="C15" s="8" t="s">
        <v>48</v>
      </c>
      <c r="D15" s="8" t="s">
        <v>8</v>
      </c>
      <c r="E15" s="8" t="s">
        <v>58</v>
      </c>
      <c r="F15" s="16">
        <v>655.77232</v>
      </c>
      <c r="L15" t="s">
        <v>14</v>
      </c>
    </row>
    <row r="16" spans="1:12" ht="12.75">
      <c r="A16" s="8" t="s">
        <v>5</v>
      </c>
      <c r="B16" s="8" t="s">
        <v>43</v>
      </c>
      <c r="C16" s="8" t="s">
        <v>48</v>
      </c>
      <c r="D16" s="8" t="s">
        <v>8</v>
      </c>
      <c r="E16" s="8" t="s">
        <v>59</v>
      </c>
      <c r="F16" s="10">
        <v>665.66723</v>
      </c>
      <c r="L16" t="s">
        <v>15</v>
      </c>
    </row>
    <row r="17" spans="1:12" ht="12.75">
      <c r="A17" s="8" t="s">
        <v>5</v>
      </c>
      <c r="B17" s="8" t="s">
        <v>43</v>
      </c>
      <c r="C17" s="8" t="s">
        <v>48</v>
      </c>
      <c r="D17" s="8" t="s">
        <v>8</v>
      </c>
      <c r="E17" s="8" t="s">
        <v>9</v>
      </c>
      <c r="F17" s="10">
        <v>677.9975400000001</v>
      </c>
      <c r="L17" t="s">
        <v>17</v>
      </c>
    </row>
    <row r="18" ht="12.75">
      <c r="L18" t="s">
        <v>19</v>
      </c>
    </row>
    <row r="19" spans="1:12" ht="12.75">
      <c r="A19" s="8" t="s">
        <v>5</v>
      </c>
      <c r="B19" s="8" t="s">
        <v>43</v>
      </c>
      <c r="C19" s="8" t="s">
        <v>49</v>
      </c>
      <c r="D19" s="8" t="s">
        <v>8</v>
      </c>
      <c r="E19" s="8" t="s">
        <v>58</v>
      </c>
      <c r="F19" s="10">
        <v>383.1644</v>
      </c>
      <c r="L19" t="s">
        <v>21</v>
      </c>
    </row>
    <row r="20" spans="1:12" ht="12.75">
      <c r="A20" s="8" t="s">
        <v>5</v>
      </c>
      <c r="B20" s="8" t="s">
        <v>43</v>
      </c>
      <c r="C20" s="8" t="s">
        <v>49</v>
      </c>
      <c r="D20" s="8" t="s">
        <v>8</v>
      </c>
      <c r="E20" s="8" t="s">
        <v>59</v>
      </c>
      <c r="F20" s="10">
        <v>391.53279000000003</v>
      </c>
      <c r="L20" t="s">
        <v>23</v>
      </c>
    </row>
    <row r="21" spans="1:6" ht="12.75">
      <c r="A21" s="8" t="s">
        <v>5</v>
      </c>
      <c r="B21" s="8" t="s">
        <v>43</v>
      </c>
      <c r="C21" s="8" t="s">
        <v>49</v>
      </c>
      <c r="D21" s="8" t="s">
        <v>8</v>
      </c>
      <c r="E21" s="8" t="s">
        <v>9</v>
      </c>
      <c r="F21" s="10">
        <v>393.81588</v>
      </c>
    </row>
    <row r="23" spans="1:6" ht="12.75">
      <c r="A23" s="8" t="s">
        <v>5</v>
      </c>
      <c r="B23" s="8" t="s">
        <v>43</v>
      </c>
      <c r="C23" s="8" t="s">
        <v>46</v>
      </c>
      <c r="D23" s="8" t="s">
        <v>8</v>
      </c>
      <c r="E23" s="8" t="s">
        <v>58</v>
      </c>
      <c r="F23" s="10">
        <v>27667.11031</v>
      </c>
    </row>
    <row r="24" spans="1:6" ht="12.75">
      <c r="A24" s="8" t="s">
        <v>5</v>
      </c>
      <c r="B24" s="8" t="s">
        <v>43</v>
      </c>
      <c r="C24" s="8" t="s">
        <v>46</v>
      </c>
      <c r="D24" s="8" t="s">
        <v>8</v>
      </c>
      <c r="E24" s="8" t="s">
        <v>59</v>
      </c>
      <c r="F24" s="10">
        <v>28254.06871</v>
      </c>
    </row>
    <row r="25" spans="1:6" ht="12.75">
      <c r="A25" s="8" t="s">
        <v>5</v>
      </c>
      <c r="B25" s="8" t="s">
        <v>43</v>
      </c>
      <c r="C25" s="8" t="s">
        <v>46</v>
      </c>
      <c r="D25" s="8" t="s">
        <v>8</v>
      </c>
      <c r="E25" s="8" t="s">
        <v>9</v>
      </c>
      <c r="F25" s="10">
        <v>27851.65122</v>
      </c>
    </row>
    <row r="27" spans="1:6" ht="12.75">
      <c r="A27" s="8" t="s">
        <v>5</v>
      </c>
      <c r="B27" s="8" t="s">
        <v>43</v>
      </c>
      <c r="C27" s="8" t="s">
        <v>47</v>
      </c>
      <c r="D27" s="8" t="s">
        <v>8</v>
      </c>
      <c r="E27" s="8" t="s">
        <v>58</v>
      </c>
      <c r="F27" s="10">
        <v>1613.22241</v>
      </c>
    </row>
    <row r="28" spans="1:6" ht="12.75">
      <c r="A28" s="8" t="s">
        <v>5</v>
      </c>
      <c r="B28" s="8" t="s">
        <v>43</v>
      </c>
      <c r="C28" s="8" t="s">
        <v>47</v>
      </c>
      <c r="D28" s="8" t="s">
        <v>8</v>
      </c>
      <c r="E28" s="8" t="s">
        <v>59</v>
      </c>
      <c r="F28" s="10">
        <v>2088.0197</v>
      </c>
    </row>
    <row r="29" spans="1:6" ht="12.75">
      <c r="A29" s="8" t="s">
        <v>5</v>
      </c>
      <c r="B29" s="8" t="s">
        <v>43</v>
      </c>
      <c r="C29" s="8" t="s">
        <v>47</v>
      </c>
      <c r="D29" s="8" t="s">
        <v>8</v>
      </c>
      <c r="E29" s="8" t="s">
        <v>9</v>
      </c>
      <c r="F29" s="12">
        <v>180.72120999999999</v>
      </c>
    </row>
    <row r="30" spans="1:9" ht="19.5" customHeight="1">
      <c r="A30" s="13"/>
      <c r="B30" s="13"/>
      <c r="C30" s="13"/>
      <c r="D30" s="13"/>
      <c r="E30" s="13"/>
      <c r="F30" s="17" t="s">
        <v>68</v>
      </c>
      <c r="G30" s="15">
        <f>F15+F19+F23+F27</f>
        <v>30319.26944</v>
      </c>
      <c r="H30" s="15">
        <f>F16+F20+F24+F28</f>
        <v>31399.28843</v>
      </c>
      <c r="I30" s="15">
        <f>F17+F21+F25+F29</f>
        <v>29104.185849999998</v>
      </c>
    </row>
    <row r="31" spans="1:6" ht="12.75">
      <c r="A31" s="8" t="s">
        <v>5</v>
      </c>
      <c r="B31" s="8" t="s">
        <v>43</v>
      </c>
      <c r="C31" s="8" t="s">
        <v>16</v>
      </c>
      <c r="D31" s="8" t="s">
        <v>8</v>
      </c>
      <c r="E31" s="8" t="s">
        <v>58</v>
      </c>
      <c r="F31" s="16">
        <v>1.69865</v>
      </c>
    </row>
    <row r="32" spans="1:6" ht="12.75">
      <c r="A32" s="8" t="s">
        <v>5</v>
      </c>
      <c r="B32" s="8" t="s">
        <v>43</v>
      </c>
      <c r="C32" s="8" t="s">
        <v>16</v>
      </c>
      <c r="D32" s="8" t="s">
        <v>8</v>
      </c>
      <c r="E32" s="8" t="s">
        <v>59</v>
      </c>
      <c r="F32" s="10">
        <v>0.9334</v>
      </c>
    </row>
    <row r="33" spans="1:6" ht="12.75">
      <c r="A33" s="8" t="s">
        <v>5</v>
      </c>
      <c r="B33" s="8" t="s">
        <v>43</v>
      </c>
      <c r="C33" s="8" t="s">
        <v>16</v>
      </c>
      <c r="D33" s="8" t="s">
        <v>8</v>
      </c>
      <c r="E33" s="8" t="s">
        <v>9</v>
      </c>
      <c r="F33" s="10">
        <v>4.3728299999999996</v>
      </c>
    </row>
    <row r="35" spans="1:6" ht="12.75">
      <c r="A35" s="8" t="s">
        <v>5</v>
      </c>
      <c r="B35" s="8" t="s">
        <v>43</v>
      </c>
      <c r="C35" s="8" t="s">
        <v>18</v>
      </c>
      <c r="D35" s="8" t="s">
        <v>8</v>
      </c>
      <c r="E35" s="8" t="s">
        <v>58</v>
      </c>
      <c r="F35" s="10">
        <v>10.37554</v>
      </c>
    </row>
    <row r="36" spans="1:6" ht="12.75">
      <c r="A36" s="8" t="s">
        <v>5</v>
      </c>
      <c r="B36" s="8" t="s">
        <v>43</v>
      </c>
      <c r="C36" s="8" t="s">
        <v>18</v>
      </c>
      <c r="D36" s="8" t="s">
        <v>8</v>
      </c>
      <c r="E36" s="8" t="s">
        <v>59</v>
      </c>
      <c r="F36" s="10">
        <v>26.25336</v>
      </c>
    </row>
    <row r="37" spans="1:6" ht="12.75">
      <c r="A37" s="8" t="s">
        <v>5</v>
      </c>
      <c r="B37" s="8" t="s">
        <v>43</v>
      </c>
      <c r="C37" s="8" t="s">
        <v>18</v>
      </c>
      <c r="D37" s="8" t="s">
        <v>8</v>
      </c>
      <c r="E37" s="8" t="s">
        <v>9</v>
      </c>
      <c r="F37" s="10">
        <v>57.17526</v>
      </c>
    </row>
    <row r="39" spans="1:6" ht="12.75">
      <c r="A39" s="8" t="s">
        <v>5</v>
      </c>
      <c r="B39" s="8" t="s">
        <v>43</v>
      </c>
      <c r="C39" s="8" t="s">
        <v>20</v>
      </c>
      <c r="D39" s="8" t="s">
        <v>8</v>
      </c>
      <c r="E39" s="8" t="s">
        <v>58</v>
      </c>
      <c r="F39" s="10">
        <v>1.44079</v>
      </c>
    </row>
    <row r="40" spans="1:6" ht="12.75">
      <c r="A40" s="8" t="s">
        <v>5</v>
      </c>
      <c r="B40" s="8" t="s">
        <v>43</v>
      </c>
      <c r="C40" s="8" t="s">
        <v>20</v>
      </c>
      <c r="D40" s="8" t="s">
        <v>8</v>
      </c>
      <c r="E40" s="8" t="s">
        <v>59</v>
      </c>
      <c r="F40" s="10">
        <v>0.06618</v>
      </c>
    </row>
    <row r="41" spans="1:6" ht="12.75">
      <c r="A41" s="8" t="s">
        <v>5</v>
      </c>
      <c r="B41" s="8" t="s">
        <v>43</v>
      </c>
      <c r="C41" s="8" t="s">
        <v>20</v>
      </c>
      <c r="D41" s="8" t="s">
        <v>8</v>
      </c>
      <c r="E41" s="8" t="s">
        <v>9</v>
      </c>
      <c r="F41" s="10">
        <v>1.97102</v>
      </c>
    </row>
    <row r="43" spans="1:6" ht="12.75">
      <c r="A43" s="8" t="s">
        <v>5</v>
      </c>
      <c r="B43" s="8" t="s">
        <v>43</v>
      </c>
      <c r="C43" s="8" t="s">
        <v>22</v>
      </c>
      <c r="D43" s="8" t="s">
        <v>8</v>
      </c>
      <c r="E43" s="8" t="s">
        <v>58</v>
      </c>
      <c r="F43" s="10">
        <v>38.84196</v>
      </c>
    </row>
    <row r="44" spans="1:6" ht="12.75">
      <c r="A44" s="8" t="s">
        <v>5</v>
      </c>
      <c r="B44" s="8" t="s">
        <v>43</v>
      </c>
      <c r="C44" s="8" t="s">
        <v>22</v>
      </c>
      <c r="D44" s="8" t="s">
        <v>8</v>
      </c>
      <c r="E44" s="8" t="s">
        <v>59</v>
      </c>
      <c r="F44" s="10">
        <v>61.49371</v>
      </c>
    </row>
    <row r="45" spans="1:6" ht="12.75">
      <c r="A45" s="8" t="s">
        <v>5</v>
      </c>
      <c r="B45" s="8" t="s">
        <v>43</v>
      </c>
      <c r="C45" s="8" t="s">
        <v>22</v>
      </c>
      <c r="D45" s="8" t="s">
        <v>8</v>
      </c>
      <c r="E45" s="8" t="s">
        <v>9</v>
      </c>
      <c r="F45" s="10">
        <v>35.20219</v>
      </c>
    </row>
    <row r="47" spans="1:6" ht="12.75">
      <c r="A47" s="8" t="s">
        <v>5</v>
      </c>
      <c r="B47" s="8" t="s">
        <v>43</v>
      </c>
      <c r="C47" s="8" t="s">
        <v>24</v>
      </c>
      <c r="D47" s="8" t="s">
        <v>8</v>
      </c>
      <c r="E47" s="8" t="s">
        <v>58</v>
      </c>
      <c r="F47" s="10">
        <v>0.17937</v>
      </c>
    </row>
    <row r="48" spans="1:6" ht="12.75">
      <c r="A48" s="8" t="s">
        <v>5</v>
      </c>
      <c r="B48" s="8" t="s">
        <v>43</v>
      </c>
      <c r="C48" s="8" t="s">
        <v>24</v>
      </c>
      <c r="D48" s="8" t="s">
        <v>8</v>
      </c>
      <c r="E48" s="8" t="s">
        <v>59</v>
      </c>
      <c r="F48" s="10">
        <v>0.17359</v>
      </c>
    </row>
    <row r="49" spans="1:6" ht="12.75">
      <c r="A49" s="8" t="s">
        <v>5</v>
      </c>
      <c r="B49" s="8" t="s">
        <v>43</v>
      </c>
      <c r="C49" s="8" t="s">
        <v>24</v>
      </c>
      <c r="D49" s="8" t="s">
        <v>8</v>
      </c>
      <c r="E49" s="8" t="s">
        <v>9</v>
      </c>
      <c r="F49" s="12">
        <v>0.13622</v>
      </c>
    </row>
    <row r="50" spans="1:9" ht="18.75" customHeight="1">
      <c r="A50" s="13"/>
      <c r="B50" s="13"/>
      <c r="C50" s="13"/>
      <c r="D50" s="13"/>
      <c r="E50" s="13"/>
      <c r="F50" s="17" t="s">
        <v>69</v>
      </c>
      <c r="G50" s="15">
        <f>F31+F35+F39+F43+F47</f>
        <v>52.53631</v>
      </c>
      <c r="H50" s="15">
        <f>F32+F36+F40+F44+F48</f>
        <v>88.92024</v>
      </c>
      <c r="I50" s="15">
        <f>F33+F37+F41+F45+F49</f>
        <v>98.85752000000001</v>
      </c>
    </row>
    <row r="51" spans="1:6" ht="12.75">
      <c r="A51" s="8" t="s">
        <v>5</v>
      </c>
      <c r="B51" s="8" t="s">
        <v>43</v>
      </c>
      <c r="C51" s="8" t="s">
        <v>27</v>
      </c>
      <c r="D51" s="8" t="s">
        <v>8</v>
      </c>
      <c r="E51" s="8" t="s">
        <v>58</v>
      </c>
      <c r="F51" s="16">
        <v>37.44874</v>
      </c>
    </row>
    <row r="52" spans="1:6" ht="12.75">
      <c r="A52" s="8" t="s">
        <v>5</v>
      </c>
      <c r="B52" s="8" t="s">
        <v>43</v>
      </c>
      <c r="C52" s="8" t="s">
        <v>27</v>
      </c>
      <c r="D52" s="8" t="s">
        <v>8</v>
      </c>
      <c r="E52" s="8" t="s">
        <v>59</v>
      </c>
      <c r="F52" s="10">
        <v>35.948190000000004</v>
      </c>
    </row>
    <row r="53" spans="1:6" ht="12.75">
      <c r="A53" s="8" t="s">
        <v>5</v>
      </c>
      <c r="B53" s="8" t="s">
        <v>43</v>
      </c>
      <c r="C53" s="8" t="s">
        <v>27</v>
      </c>
      <c r="D53" s="8" t="s">
        <v>8</v>
      </c>
      <c r="E53" s="8" t="s">
        <v>9</v>
      </c>
      <c r="F53" s="10">
        <v>53.540279999999996</v>
      </c>
    </row>
    <row r="55" spans="1:6" ht="12.75">
      <c r="A55" s="8" t="s">
        <v>5</v>
      </c>
      <c r="B55" s="8" t="s">
        <v>43</v>
      </c>
      <c r="C55" s="8" t="s">
        <v>28</v>
      </c>
      <c r="D55" s="8" t="s">
        <v>8</v>
      </c>
      <c r="E55" s="8" t="s">
        <v>58</v>
      </c>
      <c r="F55" s="10">
        <v>94.22636</v>
      </c>
    </row>
    <row r="56" spans="1:6" ht="12.75">
      <c r="A56" s="8" t="s">
        <v>5</v>
      </c>
      <c r="B56" s="8" t="s">
        <v>43</v>
      </c>
      <c r="C56" s="8" t="s">
        <v>28</v>
      </c>
      <c r="D56" s="8" t="s">
        <v>8</v>
      </c>
      <c r="E56" s="8" t="s">
        <v>59</v>
      </c>
      <c r="F56" s="10">
        <v>67.19189</v>
      </c>
    </row>
    <row r="57" spans="1:6" ht="12.75">
      <c r="A57" s="8" t="s">
        <v>5</v>
      </c>
      <c r="B57" s="8" t="s">
        <v>43</v>
      </c>
      <c r="C57" s="8" t="s">
        <v>28</v>
      </c>
      <c r="D57" s="8" t="s">
        <v>8</v>
      </c>
      <c r="E57" s="8" t="s">
        <v>9</v>
      </c>
      <c r="F57" s="10">
        <v>54.104169999999996</v>
      </c>
    </row>
    <row r="59" spans="1:6" ht="12.75">
      <c r="A59" s="8" t="s">
        <v>5</v>
      </c>
      <c r="B59" s="8" t="s">
        <v>43</v>
      </c>
      <c r="C59" s="8" t="s">
        <v>29</v>
      </c>
      <c r="D59" s="8" t="s">
        <v>8</v>
      </c>
      <c r="E59" s="8" t="s">
        <v>58</v>
      </c>
      <c r="F59" s="10">
        <v>5.35714</v>
      </c>
    </row>
    <row r="60" spans="1:6" ht="12.75">
      <c r="A60" s="8" t="s">
        <v>5</v>
      </c>
      <c r="B60" s="8" t="s">
        <v>43</v>
      </c>
      <c r="C60" s="8" t="s">
        <v>29</v>
      </c>
      <c r="D60" s="8" t="s">
        <v>8</v>
      </c>
      <c r="E60" s="8" t="s">
        <v>59</v>
      </c>
      <c r="F60" s="10">
        <v>0.92288</v>
      </c>
    </row>
    <row r="61" spans="1:6" ht="12.75">
      <c r="A61" s="8" t="s">
        <v>5</v>
      </c>
      <c r="B61" s="8" t="s">
        <v>43</v>
      </c>
      <c r="C61" s="8" t="s">
        <v>29</v>
      </c>
      <c r="D61" s="8" t="s">
        <v>8</v>
      </c>
      <c r="E61" s="8" t="s">
        <v>9</v>
      </c>
      <c r="F61" s="12">
        <v>0.5744199999999999</v>
      </c>
    </row>
    <row r="62" spans="1:9" ht="20.25" customHeight="1">
      <c r="A62" s="13"/>
      <c r="B62" s="13"/>
      <c r="C62" s="13"/>
      <c r="D62" s="13"/>
      <c r="E62" s="13"/>
      <c r="F62" s="17" t="s">
        <v>70</v>
      </c>
      <c r="G62" s="15">
        <f>F51+F55+F59</f>
        <v>137.03223999999997</v>
      </c>
      <c r="H62" s="15">
        <f>F52+F56+F60</f>
        <v>104.06296000000002</v>
      </c>
      <c r="I62" s="15">
        <f>F53+F57+F61</f>
        <v>108.21887</v>
      </c>
    </row>
    <row r="63" spans="1:6" ht="12.75">
      <c r="A63" s="8" t="s">
        <v>5</v>
      </c>
      <c r="B63" s="8" t="s">
        <v>43</v>
      </c>
      <c r="C63" s="8" t="s">
        <v>30</v>
      </c>
      <c r="D63" s="8" t="s">
        <v>8</v>
      </c>
      <c r="E63" s="8" t="s">
        <v>58</v>
      </c>
      <c r="F63" s="16">
        <v>36.97191</v>
      </c>
    </row>
    <row r="64" spans="1:6" ht="12.75">
      <c r="A64" s="8" t="s">
        <v>5</v>
      </c>
      <c r="B64" s="8" t="s">
        <v>43</v>
      </c>
      <c r="C64" s="8" t="s">
        <v>30</v>
      </c>
      <c r="D64" s="8" t="s">
        <v>8</v>
      </c>
      <c r="E64" s="8" t="s">
        <v>59</v>
      </c>
      <c r="F64" s="10">
        <v>17.99268</v>
      </c>
    </row>
    <row r="65" spans="1:6" ht="12.75">
      <c r="A65" s="8" t="s">
        <v>5</v>
      </c>
      <c r="B65" s="8" t="s">
        <v>43</v>
      </c>
      <c r="C65" s="8" t="s">
        <v>30</v>
      </c>
      <c r="D65" s="8" t="s">
        <v>8</v>
      </c>
      <c r="E65" s="8" t="s">
        <v>9</v>
      </c>
      <c r="F65" s="12">
        <v>13.722010000000001</v>
      </c>
    </row>
    <row r="66" spans="1:9" ht="21" customHeight="1">
      <c r="A66" s="13"/>
      <c r="B66" s="13"/>
      <c r="C66" s="13"/>
      <c r="D66" s="13"/>
      <c r="E66" s="13"/>
      <c r="F66" s="17" t="s">
        <v>71</v>
      </c>
      <c r="G66" s="15">
        <f>F63</f>
        <v>36.97191</v>
      </c>
      <c r="H66" s="15">
        <f>F64</f>
        <v>17.99268</v>
      </c>
      <c r="I66" s="15">
        <f>F65</f>
        <v>13.722010000000001</v>
      </c>
    </row>
    <row r="67" spans="1:6" ht="12.75">
      <c r="A67" s="8" t="s">
        <v>5</v>
      </c>
      <c r="B67" s="8" t="s">
        <v>43</v>
      </c>
      <c r="C67" s="8" t="s">
        <v>31</v>
      </c>
      <c r="D67" s="8" t="s">
        <v>8</v>
      </c>
      <c r="E67" s="8" t="s">
        <v>58</v>
      </c>
      <c r="F67" s="16">
        <v>21.79858</v>
      </c>
    </row>
    <row r="68" spans="1:6" ht="12.75">
      <c r="A68" s="8" t="s">
        <v>5</v>
      </c>
      <c r="B68" s="8" t="s">
        <v>43</v>
      </c>
      <c r="C68" s="8" t="s">
        <v>31</v>
      </c>
      <c r="D68" s="8" t="s">
        <v>8</v>
      </c>
      <c r="E68" s="8" t="s">
        <v>59</v>
      </c>
      <c r="F68" s="10">
        <v>10.9487</v>
      </c>
    </row>
    <row r="69" spans="1:6" ht="12.75">
      <c r="A69" s="8" t="s">
        <v>5</v>
      </c>
      <c r="B69" s="8" t="s">
        <v>43</v>
      </c>
      <c r="C69" s="8" t="s">
        <v>31</v>
      </c>
      <c r="D69" s="8" t="s">
        <v>8</v>
      </c>
      <c r="E69" s="8" t="s">
        <v>9</v>
      </c>
      <c r="F69" s="10">
        <v>30.222150000000003</v>
      </c>
    </row>
    <row r="71" spans="1:6" ht="12.75">
      <c r="A71" s="8" t="s">
        <v>5</v>
      </c>
      <c r="B71" s="8" t="s">
        <v>43</v>
      </c>
      <c r="C71" s="8" t="s">
        <v>32</v>
      </c>
      <c r="D71" s="8" t="s">
        <v>8</v>
      </c>
      <c r="E71" s="8" t="s">
        <v>58</v>
      </c>
      <c r="F71" s="10">
        <v>1598.3455</v>
      </c>
    </row>
    <row r="72" spans="1:6" ht="12.75">
      <c r="A72" s="8" t="s">
        <v>5</v>
      </c>
      <c r="B72" s="8" t="s">
        <v>43</v>
      </c>
      <c r="C72" s="8" t="s">
        <v>32</v>
      </c>
      <c r="D72" s="8" t="s">
        <v>8</v>
      </c>
      <c r="E72" s="8" t="s">
        <v>59</v>
      </c>
      <c r="F72" s="10">
        <v>2173.93199</v>
      </c>
    </row>
    <row r="73" spans="1:10" ht="12.75">
      <c r="A73" s="8" t="s">
        <v>5</v>
      </c>
      <c r="B73" s="8" t="s">
        <v>43</v>
      </c>
      <c r="C73" s="8" t="s">
        <v>32</v>
      </c>
      <c r="D73" s="8" t="s">
        <v>8</v>
      </c>
      <c r="E73" s="8" t="s">
        <v>9</v>
      </c>
      <c r="F73" s="12">
        <v>2121.7513</v>
      </c>
      <c r="G73" s="11"/>
      <c r="H73" s="11"/>
      <c r="I73" s="11"/>
      <c r="J73" s="11"/>
    </row>
    <row r="74" spans="1:9" ht="21.75" customHeight="1">
      <c r="A74" s="13"/>
      <c r="B74" s="13"/>
      <c r="C74" s="13"/>
      <c r="D74" s="13"/>
      <c r="E74" s="13"/>
      <c r="F74" s="17" t="s">
        <v>72</v>
      </c>
      <c r="G74" s="15">
        <f>F67+F71</f>
        <v>1620.1440799999998</v>
      </c>
      <c r="H74" s="15">
        <f>F68+F72</f>
        <v>2184.88069</v>
      </c>
      <c r="I74" s="15">
        <f>F69+F73</f>
        <v>2151.97345</v>
      </c>
    </row>
    <row r="75" spans="1:6" ht="12.75">
      <c r="A75" s="8" t="s">
        <v>5</v>
      </c>
      <c r="B75" s="8" t="s">
        <v>43</v>
      </c>
      <c r="C75" s="8" t="s">
        <v>34</v>
      </c>
      <c r="D75" s="8" t="s">
        <v>8</v>
      </c>
      <c r="E75" s="8" t="s">
        <v>58</v>
      </c>
      <c r="F75" s="16">
        <v>5.99132</v>
      </c>
    </row>
    <row r="76" spans="1:6" ht="12.75">
      <c r="A76" s="8" t="s">
        <v>5</v>
      </c>
      <c r="B76" s="8" t="s">
        <v>43</v>
      </c>
      <c r="C76" s="8" t="s">
        <v>34</v>
      </c>
      <c r="D76" s="8" t="s">
        <v>8</v>
      </c>
      <c r="E76" s="8" t="s">
        <v>59</v>
      </c>
      <c r="F76" s="10">
        <v>29.56428</v>
      </c>
    </row>
    <row r="77" spans="1:6" ht="12.75">
      <c r="A77" s="8" t="s">
        <v>5</v>
      </c>
      <c r="B77" s="8" t="s">
        <v>43</v>
      </c>
      <c r="C77" s="8" t="s">
        <v>34</v>
      </c>
      <c r="D77" s="8" t="s">
        <v>8</v>
      </c>
      <c r="E77" s="8" t="s">
        <v>9</v>
      </c>
      <c r="F77" s="10">
        <v>7.429600000000001</v>
      </c>
    </row>
    <row r="79" spans="1:6" ht="12.75">
      <c r="A79" s="8" t="s">
        <v>5</v>
      </c>
      <c r="B79" s="8" t="s">
        <v>43</v>
      </c>
      <c r="C79" s="8" t="s">
        <v>35</v>
      </c>
      <c r="D79" s="8" t="s">
        <v>8</v>
      </c>
      <c r="E79" s="8" t="s">
        <v>58</v>
      </c>
      <c r="F79" s="10">
        <v>82.655</v>
      </c>
    </row>
    <row r="80" spans="1:6" ht="12.75">
      <c r="A80" s="8" t="s">
        <v>5</v>
      </c>
      <c r="B80" s="8" t="s">
        <v>43</v>
      </c>
      <c r="C80" s="8" t="s">
        <v>35</v>
      </c>
      <c r="D80" s="8" t="s">
        <v>8</v>
      </c>
      <c r="E80" s="8" t="s">
        <v>59</v>
      </c>
      <c r="F80" s="10">
        <v>33.565</v>
      </c>
    </row>
    <row r="81" spans="1:6" ht="12.75">
      <c r="A81" s="8" t="s">
        <v>5</v>
      </c>
      <c r="B81" s="8" t="s">
        <v>43</v>
      </c>
      <c r="C81" s="8" t="s">
        <v>35</v>
      </c>
      <c r="D81" s="8" t="s">
        <v>8</v>
      </c>
      <c r="E81" s="8" t="s">
        <v>9</v>
      </c>
      <c r="F81" s="10">
        <v>54.51182</v>
      </c>
    </row>
    <row r="83" spans="1:6" ht="12.75">
      <c r="A83" s="8" t="s">
        <v>5</v>
      </c>
      <c r="B83" s="8" t="s">
        <v>43</v>
      </c>
      <c r="C83" s="8" t="s">
        <v>36</v>
      </c>
      <c r="D83" s="8" t="s">
        <v>8</v>
      </c>
      <c r="E83" s="8" t="s">
        <v>58</v>
      </c>
      <c r="F83" s="10">
        <v>237.52165</v>
      </c>
    </row>
    <row r="84" spans="1:6" ht="12.75">
      <c r="A84" s="8" t="s">
        <v>5</v>
      </c>
      <c r="B84" s="8" t="s">
        <v>43</v>
      </c>
      <c r="C84" s="8" t="s">
        <v>36</v>
      </c>
      <c r="D84" s="8" t="s">
        <v>8</v>
      </c>
      <c r="E84" s="8" t="s">
        <v>59</v>
      </c>
      <c r="F84" s="10">
        <v>135.20062</v>
      </c>
    </row>
    <row r="85" spans="1:6" ht="12.75">
      <c r="A85" s="8" t="s">
        <v>5</v>
      </c>
      <c r="B85" s="8" t="s">
        <v>43</v>
      </c>
      <c r="C85" s="8" t="s">
        <v>36</v>
      </c>
      <c r="D85" s="8" t="s">
        <v>8</v>
      </c>
      <c r="E85" s="8" t="s">
        <v>9</v>
      </c>
      <c r="F85" s="12">
        <v>214.06163</v>
      </c>
    </row>
    <row r="86" spans="1:9" ht="19.5" customHeight="1">
      <c r="A86" s="13"/>
      <c r="B86" s="13"/>
      <c r="C86" s="13"/>
      <c r="D86" s="13"/>
      <c r="E86" s="13"/>
      <c r="F86" s="17" t="s">
        <v>73</v>
      </c>
      <c r="G86" s="15">
        <f>F75+F79+F83</f>
        <v>326.16796999999997</v>
      </c>
      <c r="H86" s="15">
        <f>F76+F80+F84</f>
        <v>198.32989999999998</v>
      </c>
      <c r="I86" s="15">
        <f>F77+F81+F85</f>
        <v>276.00305000000003</v>
      </c>
    </row>
    <row r="87" spans="1:6" ht="12.75">
      <c r="A87" s="8" t="s">
        <v>5</v>
      </c>
      <c r="B87" s="8" t="s">
        <v>43</v>
      </c>
      <c r="C87" s="8" t="s">
        <v>37</v>
      </c>
      <c r="D87" s="8" t="s">
        <v>8</v>
      </c>
      <c r="E87" s="8" t="s">
        <v>58</v>
      </c>
      <c r="F87" s="16">
        <v>2350.90927</v>
      </c>
    </row>
    <row r="88" spans="1:6" ht="12.75">
      <c r="A88" s="8" t="s">
        <v>5</v>
      </c>
      <c r="B88" s="8" t="s">
        <v>43</v>
      </c>
      <c r="C88" s="8" t="s">
        <v>37</v>
      </c>
      <c r="D88" s="8" t="s">
        <v>8</v>
      </c>
      <c r="E88" s="8" t="s">
        <v>59</v>
      </c>
      <c r="F88" s="10">
        <v>2371.4444399999998</v>
      </c>
    </row>
    <row r="89" spans="1:6" ht="12.75">
      <c r="A89" s="8" t="s">
        <v>5</v>
      </c>
      <c r="B89" s="8" t="s">
        <v>43</v>
      </c>
      <c r="C89" s="8" t="s">
        <v>37</v>
      </c>
      <c r="D89" s="8" t="s">
        <v>8</v>
      </c>
      <c r="E89" s="8" t="s">
        <v>9</v>
      </c>
      <c r="F89" s="10">
        <v>2496.8130499999997</v>
      </c>
    </row>
    <row r="91" spans="1:6" ht="12.75">
      <c r="A91" s="8" t="s">
        <v>5</v>
      </c>
      <c r="B91" s="8" t="s">
        <v>43</v>
      </c>
      <c r="C91" s="8" t="s">
        <v>38</v>
      </c>
      <c r="D91" s="8" t="s">
        <v>8</v>
      </c>
      <c r="E91" s="8" t="s">
        <v>58</v>
      </c>
      <c r="F91" s="10">
        <v>234.66978</v>
      </c>
    </row>
    <row r="92" spans="1:6" ht="12.75">
      <c r="A92" s="8" t="s">
        <v>5</v>
      </c>
      <c r="B92" s="8" t="s">
        <v>43</v>
      </c>
      <c r="C92" s="8" t="s">
        <v>38</v>
      </c>
      <c r="D92" s="8" t="s">
        <v>8</v>
      </c>
      <c r="E92" s="8" t="s">
        <v>59</v>
      </c>
      <c r="F92" s="10">
        <v>234.82917999999998</v>
      </c>
    </row>
    <row r="93" spans="1:6" ht="12.75">
      <c r="A93" s="8" t="s">
        <v>5</v>
      </c>
      <c r="B93" s="8" t="s">
        <v>43</v>
      </c>
      <c r="C93" s="8" t="s">
        <v>38</v>
      </c>
      <c r="D93" s="8" t="s">
        <v>8</v>
      </c>
      <c r="E93" s="8" t="s">
        <v>9</v>
      </c>
      <c r="F93" s="10">
        <v>254.16303</v>
      </c>
    </row>
    <row r="95" spans="1:6" ht="12.75">
      <c r="A95" s="8" t="s">
        <v>5</v>
      </c>
      <c r="B95" s="8" t="s">
        <v>43</v>
      </c>
      <c r="C95" s="8" t="s">
        <v>39</v>
      </c>
      <c r="D95" s="8" t="s">
        <v>8</v>
      </c>
      <c r="E95" s="8" t="s">
        <v>59</v>
      </c>
      <c r="F95" s="10">
        <v>0.7734800000000001</v>
      </c>
    </row>
    <row r="96" spans="1:6" ht="12.75">
      <c r="A96" s="8" t="s">
        <v>5</v>
      </c>
      <c r="B96" s="8" t="s">
        <v>43</v>
      </c>
      <c r="C96" s="8" t="s">
        <v>39</v>
      </c>
      <c r="D96" s="8" t="s">
        <v>8</v>
      </c>
      <c r="E96" s="8" t="s">
        <v>9</v>
      </c>
      <c r="F96" s="12">
        <v>0.03311</v>
      </c>
    </row>
    <row r="97" spans="1:9" ht="22.5" customHeight="1">
      <c r="A97" s="13"/>
      <c r="B97" s="13"/>
      <c r="C97" s="13"/>
      <c r="D97" s="13"/>
      <c r="E97" s="13"/>
      <c r="F97" s="17" t="s">
        <v>74</v>
      </c>
      <c r="G97" s="15">
        <f>F87+F91</f>
        <v>2585.5790500000003</v>
      </c>
      <c r="H97" s="15">
        <f>F88+F92+F95</f>
        <v>2607.0471</v>
      </c>
      <c r="I97" s="15">
        <f>F89+F93+F96</f>
        <v>2751.0091899999998</v>
      </c>
    </row>
    <row r="100" spans="1:6" ht="12.75">
      <c r="A100" s="8" t="s">
        <v>5</v>
      </c>
      <c r="B100" s="9" t="s">
        <v>50</v>
      </c>
      <c r="C100" s="8" t="s">
        <v>6</v>
      </c>
      <c r="D100" s="8" t="s">
        <v>8</v>
      </c>
      <c r="E100" s="8" t="s">
        <v>58</v>
      </c>
      <c r="F100" s="10">
        <v>1347.86644</v>
      </c>
    </row>
    <row r="101" spans="1:6" ht="12.75">
      <c r="A101" s="8" t="s">
        <v>5</v>
      </c>
      <c r="B101" s="8" t="s">
        <v>50</v>
      </c>
      <c r="C101" s="8" t="s">
        <v>6</v>
      </c>
      <c r="D101" s="8" t="s">
        <v>8</v>
      </c>
      <c r="E101" s="8" t="s">
        <v>59</v>
      </c>
      <c r="F101" s="10">
        <v>1302.9903599999998</v>
      </c>
    </row>
    <row r="102" spans="1:6" ht="12.75">
      <c r="A102" s="8" t="s">
        <v>5</v>
      </c>
      <c r="B102" s="8" t="s">
        <v>50</v>
      </c>
      <c r="C102" s="8" t="s">
        <v>6</v>
      </c>
      <c r="D102" s="8" t="s">
        <v>8</v>
      </c>
      <c r="E102" s="8" t="s">
        <v>9</v>
      </c>
      <c r="F102" s="10">
        <v>1245.90894</v>
      </c>
    </row>
    <row r="103" spans="1:6" ht="12.75">
      <c r="A103" s="11"/>
      <c r="B103" s="11"/>
      <c r="C103" s="11"/>
      <c r="D103" s="11"/>
      <c r="E103" s="11"/>
      <c r="F103" s="11"/>
    </row>
    <row r="104" spans="1:6" ht="12.75">
      <c r="A104" s="8" t="s">
        <v>5</v>
      </c>
      <c r="B104" s="8" t="s">
        <v>50</v>
      </c>
      <c r="C104" s="8" t="s">
        <v>11</v>
      </c>
      <c r="D104" s="8" t="s">
        <v>8</v>
      </c>
      <c r="E104" s="8" t="s">
        <v>58</v>
      </c>
      <c r="F104" s="10">
        <v>198.07585</v>
      </c>
    </row>
    <row r="105" spans="1:6" ht="12.75">
      <c r="A105" s="8" t="s">
        <v>5</v>
      </c>
      <c r="B105" s="8" t="s">
        <v>50</v>
      </c>
      <c r="C105" s="8" t="s">
        <v>11</v>
      </c>
      <c r="D105" s="8" t="s">
        <v>8</v>
      </c>
      <c r="E105" s="8" t="s">
        <v>59</v>
      </c>
      <c r="F105" s="10">
        <v>192.48398</v>
      </c>
    </row>
    <row r="106" spans="1:6" ht="12.75">
      <c r="A106" s="8" t="s">
        <v>5</v>
      </c>
      <c r="B106" s="8" t="s">
        <v>50</v>
      </c>
      <c r="C106" s="8" t="s">
        <v>11</v>
      </c>
      <c r="D106" s="8" t="s">
        <v>8</v>
      </c>
      <c r="E106" s="8" t="s">
        <v>9</v>
      </c>
      <c r="F106" s="12">
        <v>186.69758000000002</v>
      </c>
    </row>
    <row r="107" spans="1:9" ht="24.75" customHeight="1">
      <c r="A107" s="18"/>
      <c r="B107" s="18"/>
      <c r="C107" s="18"/>
      <c r="D107" s="18"/>
      <c r="E107" s="18"/>
      <c r="F107" s="17" t="s">
        <v>75</v>
      </c>
      <c r="G107" s="15">
        <f>F100+F104</f>
        <v>1545.94229</v>
      </c>
      <c r="H107" s="15">
        <f>F101+F105</f>
        <v>1495.4743399999998</v>
      </c>
      <c r="I107" s="15">
        <f>F102+F106</f>
        <v>1432.60652</v>
      </c>
    </row>
    <row r="108" spans="1:6" ht="12.75">
      <c r="A108" s="8" t="s">
        <v>5</v>
      </c>
      <c r="B108" s="8" t="s">
        <v>50</v>
      </c>
      <c r="C108" s="8" t="s">
        <v>49</v>
      </c>
      <c r="D108" s="8" t="s">
        <v>8</v>
      </c>
      <c r="E108" s="8" t="s">
        <v>58</v>
      </c>
      <c r="F108" s="16">
        <v>22.015900000000002</v>
      </c>
    </row>
    <row r="109" spans="1:6" ht="12.75">
      <c r="A109" s="8" t="s">
        <v>5</v>
      </c>
      <c r="B109" s="8" t="s">
        <v>50</v>
      </c>
      <c r="C109" s="8" t="s">
        <v>49</v>
      </c>
      <c r="D109" s="8" t="s">
        <v>8</v>
      </c>
      <c r="E109" s="8" t="s">
        <v>59</v>
      </c>
      <c r="F109" s="10">
        <v>16.50197</v>
      </c>
    </row>
    <row r="110" spans="1:6" ht="12.75">
      <c r="A110" s="8" t="s">
        <v>5</v>
      </c>
      <c r="B110" s="8" t="s">
        <v>50</v>
      </c>
      <c r="C110" s="8" t="s">
        <v>49</v>
      </c>
      <c r="D110" s="8" t="s">
        <v>8</v>
      </c>
      <c r="E110" s="8" t="s">
        <v>9</v>
      </c>
      <c r="F110" s="10">
        <v>16.08981</v>
      </c>
    </row>
    <row r="112" spans="1:6" ht="12.75">
      <c r="A112" s="8" t="s">
        <v>5</v>
      </c>
      <c r="B112" s="8" t="s">
        <v>50</v>
      </c>
      <c r="C112" s="8" t="s">
        <v>47</v>
      </c>
      <c r="D112" s="8" t="s">
        <v>8</v>
      </c>
      <c r="E112" s="8" t="s">
        <v>58</v>
      </c>
      <c r="F112" s="10">
        <v>10.74175</v>
      </c>
    </row>
    <row r="113" spans="1:6" ht="12.75">
      <c r="A113" s="8" t="s">
        <v>5</v>
      </c>
      <c r="B113" s="8" t="s">
        <v>50</v>
      </c>
      <c r="C113" s="8" t="s">
        <v>47</v>
      </c>
      <c r="D113" s="8" t="s">
        <v>8</v>
      </c>
      <c r="E113" s="8" t="s">
        <v>59</v>
      </c>
      <c r="F113" s="10">
        <v>11.22916</v>
      </c>
    </row>
    <row r="114" spans="1:6" ht="12.75">
      <c r="A114" s="8" t="s">
        <v>5</v>
      </c>
      <c r="B114" s="8" t="s">
        <v>50</v>
      </c>
      <c r="C114" s="8" t="s">
        <v>47</v>
      </c>
      <c r="D114" s="8" t="s">
        <v>8</v>
      </c>
      <c r="E114" s="8" t="s">
        <v>9</v>
      </c>
      <c r="F114" s="12">
        <v>7.35567</v>
      </c>
    </row>
    <row r="115" spans="1:9" ht="24.75" customHeight="1">
      <c r="A115" s="13"/>
      <c r="B115" s="13"/>
      <c r="C115" s="13"/>
      <c r="D115" s="13"/>
      <c r="E115" s="13"/>
      <c r="F115" s="17" t="s">
        <v>76</v>
      </c>
      <c r="G115" s="15">
        <f>F108+F112</f>
        <v>32.75765</v>
      </c>
      <c r="H115" s="15">
        <f>F109+F113</f>
        <v>27.73113</v>
      </c>
      <c r="I115" s="15">
        <f>F110+F114</f>
        <v>23.44548</v>
      </c>
    </row>
    <row r="116" spans="1:8" ht="12.75">
      <c r="A116" s="8" t="s">
        <v>5</v>
      </c>
      <c r="B116" s="8" t="s">
        <v>50</v>
      </c>
      <c r="C116" s="8" t="s">
        <v>18</v>
      </c>
      <c r="D116" s="8" t="s">
        <v>8</v>
      </c>
      <c r="E116" s="8" t="s">
        <v>58</v>
      </c>
      <c r="F116" s="16">
        <v>128.06436</v>
      </c>
      <c r="H116" s="1"/>
    </row>
    <row r="117" spans="1:6" ht="12.75">
      <c r="A117" s="8" t="s">
        <v>5</v>
      </c>
      <c r="B117" s="8" t="s">
        <v>50</v>
      </c>
      <c r="C117" s="8" t="s">
        <v>18</v>
      </c>
      <c r="D117" s="8" t="s">
        <v>8</v>
      </c>
      <c r="E117" s="8" t="s">
        <v>59</v>
      </c>
      <c r="F117" s="10">
        <v>131.66269</v>
      </c>
    </row>
    <row r="118" spans="1:6" ht="12.75">
      <c r="A118" s="8" t="s">
        <v>5</v>
      </c>
      <c r="B118" s="8" t="s">
        <v>50</v>
      </c>
      <c r="C118" s="8" t="s">
        <v>18</v>
      </c>
      <c r="D118" s="8" t="s">
        <v>8</v>
      </c>
      <c r="E118" s="8" t="s">
        <v>9</v>
      </c>
      <c r="F118" s="10">
        <v>123.47012</v>
      </c>
    </row>
    <row r="120" spans="1:6" ht="12.75">
      <c r="A120" s="8" t="s">
        <v>5</v>
      </c>
      <c r="B120" s="8" t="s">
        <v>50</v>
      </c>
      <c r="C120" s="8" t="s">
        <v>20</v>
      </c>
      <c r="D120" s="8" t="s">
        <v>8</v>
      </c>
      <c r="E120" s="8" t="s">
        <v>58</v>
      </c>
      <c r="F120" s="10">
        <v>59.39449</v>
      </c>
    </row>
    <row r="121" spans="1:6" ht="12.75">
      <c r="A121" s="8" t="s">
        <v>5</v>
      </c>
      <c r="B121" s="8" t="s">
        <v>50</v>
      </c>
      <c r="C121" s="8" t="s">
        <v>20</v>
      </c>
      <c r="D121" s="8" t="s">
        <v>8</v>
      </c>
      <c r="E121" s="8" t="s">
        <v>59</v>
      </c>
      <c r="F121" s="10">
        <v>126.42007000000001</v>
      </c>
    </row>
    <row r="122" spans="1:6" ht="12.75">
      <c r="A122" s="8" t="s">
        <v>5</v>
      </c>
      <c r="B122" s="8" t="s">
        <v>50</v>
      </c>
      <c r="C122" s="8" t="s">
        <v>20</v>
      </c>
      <c r="D122" s="8" t="s">
        <v>8</v>
      </c>
      <c r="E122" s="8" t="s">
        <v>9</v>
      </c>
      <c r="F122" s="10">
        <v>52.764520000000005</v>
      </c>
    </row>
    <row r="124" spans="1:6" ht="12.75">
      <c r="A124" s="8" t="s">
        <v>5</v>
      </c>
      <c r="B124" s="8" t="s">
        <v>50</v>
      </c>
      <c r="C124" s="8" t="s">
        <v>52</v>
      </c>
      <c r="D124" s="8" t="s">
        <v>8</v>
      </c>
      <c r="E124" s="8" t="s">
        <v>58</v>
      </c>
      <c r="F124" s="10">
        <v>43.5606</v>
      </c>
    </row>
    <row r="125" spans="1:6" ht="12.75">
      <c r="A125" s="8" t="s">
        <v>5</v>
      </c>
      <c r="B125" s="8" t="s">
        <v>50</v>
      </c>
      <c r="C125" s="8" t="s">
        <v>52</v>
      </c>
      <c r="D125" s="8" t="s">
        <v>8</v>
      </c>
      <c r="E125" s="8" t="s">
        <v>59</v>
      </c>
      <c r="F125" s="10">
        <v>41.39922</v>
      </c>
    </row>
    <row r="126" spans="1:6" ht="12.75">
      <c r="A126" s="8" t="s">
        <v>5</v>
      </c>
      <c r="B126" s="8" t="s">
        <v>50</v>
      </c>
      <c r="C126" s="8" t="s">
        <v>52</v>
      </c>
      <c r="D126" s="8" t="s">
        <v>8</v>
      </c>
      <c r="E126" s="8" t="s">
        <v>9</v>
      </c>
      <c r="F126" s="10">
        <v>40.70223</v>
      </c>
    </row>
    <row r="128" spans="1:6" ht="12.75">
      <c r="A128" s="8" t="s">
        <v>5</v>
      </c>
      <c r="B128" s="8" t="s">
        <v>50</v>
      </c>
      <c r="C128" s="8" t="s">
        <v>22</v>
      </c>
      <c r="D128" s="8" t="s">
        <v>8</v>
      </c>
      <c r="E128" s="8" t="s">
        <v>58</v>
      </c>
      <c r="F128" s="10">
        <v>17.59914</v>
      </c>
    </row>
    <row r="129" spans="1:6" ht="12.75">
      <c r="A129" s="8" t="s">
        <v>5</v>
      </c>
      <c r="B129" s="8" t="s">
        <v>50</v>
      </c>
      <c r="C129" s="8" t="s">
        <v>22</v>
      </c>
      <c r="D129" s="8" t="s">
        <v>8</v>
      </c>
      <c r="E129" s="8" t="s">
        <v>59</v>
      </c>
      <c r="F129" s="10">
        <v>15.240530000000001</v>
      </c>
    </row>
    <row r="130" spans="1:6" ht="12.75">
      <c r="A130" s="8" t="s">
        <v>5</v>
      </c>
      <c r="B130" s="8" t="s">
        <v>50</v>
      </c>
      <c r="C130" s="8" t="s">
        <v>22</v>
      </c>
      <c r="D130" s="8" t="s">
        <v>8</v>
      </c>
      <c r="E130" s="8" t="s">
        <v>9</v>
      </c>
      <c r="F130" s="10">
        <v>13.010200000000001</v>
      </c>
    </row>
    <row r="132" spans="1:6" ht="12.75">
      <c r="A132" s="8" t="s">
        <v>5</v>
      </c>
      <c r="B132" s="8" t="s">
        <v>50</v>
      </c>
      <c r="C132" s="8" t="s">
        <v>24</v>
      </c>
      <c r="D132" s="8" t="s">
        <v>8</v>
      </c>
      <c r="E132" s="8" t="s">
        <v>58</v>
      </c>
      <c r="F132" s="10">
        <v>3.2704</v>
      </c>
    </row>
    <row r="133" spans="1:6" ht="12.75">
      <c r="A133" s="8" t="s">
        <v>5</v>
      </c>
      <c r="B133" s="8" t="s">
        <v>50</v>
      </c>
      <c r="C133" s="8" t="s">
        <v>24</v>
      </c>
      <c r="D133" s="8" t="s">
        <v>8</v>
      </c>
      <c r="E133" s="8" t="s">
        <v>59</v>
      </c>
      <c r="F133" s="10">
        <v>3.1389099999999996</v>
      </c>
    </row>
    <row r="134" spans="1:6" ht="12.75">
      <c r="A134" s="8" t="s">
        <v>5</v>
      </c>
      <c r="B134" s="8" t="s">
        <v>50</v>
      </c>
      <c r="C134" s="8" t="s">
        <v>24</v>
      </c>
      <c r="D134" s="8" t="s">
        <v>8</v>
      </c>
      <c r="E134" s="8" t="s">
        <v>9</v>
      </c>
      <c r="F134" s="12">
        <v>3.0670300000000004</v>
      </c>
    </row>
    <row r="135" spans="1:9" ht="24.75" customHeight="1">
      <c r="A135" s="19"/>
      <c r="B135" s="19"/>
      <c r="C135" s="19"/>
      <c r="D135" s="19"/>
      <c r="E135" s="19"/>
      <c r="F135" s="14" t="s">
        <v>69</v>
      </c>
      <c r="G135" s="15">
        <f>F116+F120+F124+F128+F132</f>
        <v>251.88898999999998</v>
      </c>
      <c r="H135" s="15">
        <f>F117+F121+F125+F129+F133</f>
        <v>317.86142</v>
      </c>
      <c r="I135" s="15">
        <f>F118+F122+F126+F130+F134</f>
        <v>233.01409999999998</v>
      </c>
    </row>
    <row r="136" spans="1:6" ht="12.75">
      <c r="A136" s="8" t="s">
        <v>5</v>
      </c>
      <c r="B136" s="8" t="s">
        <v>50</v>
      </c>
      <c r="C136" s="8" t="s">
        <v>27</v>
      </c>
      <c r="D136" s="8" t="s">
        <v>8</v>
      </c>
      <c r="E136" s="8" t="s">
        <v>58</v>
      </c>
      <c r="F136" s="16">
        <v>193.38839000000002</v>
      </c>
    </row>
    <row r="137" spans="1:6" ht="12.75">
      <c r="A137" s="8" t="s">
        <v>5</v>
      </c>
      <c r="B137" s="8" t="s">
        <v>50</v>
      </c>
      <c r="C137" s="8" t="s">
        <v>27</v>
      </c>
      <c r="D137" s="8" t="s">
        <v>8</v>
      </c>
      <c r="E137" s="8" t="s">
        <v>59</v>
      </c>
      <c r="F137" s="10">
        <v>166.07371</v>
      </c>
    </row>
    <row r="138" spans="1:6" ht="12.75">
      <c r="A138" s="8" t="s">
        <v>5</v>
      </c>
      <c r="B138" s="8" t="s">
        <v>50</v>
      </c>
      <c r="C138" s="8" t="s">
        <v>27</v>
      </c>
      <c r="D138" s="8" t="s">
        <v>8</v>
      </c>
      <c r="E138" s="8" t="s">
        <v>9</v>
      </c>
      <c r="F138" s="10">
        <v>153.47435</v>
      </c>
    </row>
    <row r="140" spans="1:6" ht="12.75">
      <c r="A140" s="8" t="s">
        <v>5</v>
      </c>
      <c r="B140" s="8" t="s">
        <v>50</v>
      </c>
      <c r="C140" s="8" t="s">
        <v>28</v>
      </c>
      <c r="D140" s="8" t="s">
        <v>8</v>
      </c>
      <c r="E140" s="8" t="s">
        <v>58</v>
      </c>
      <c r="F140" s="10">
        <v>535.5408</v>
      </c>
    </row>
    <row r="141" spans="1:6" ht="12.75">
      <c r="A141" s="8" t="s">
        <v>5</v>
      </c>
      <c r="B141" s="8" t="s">
        <v>50</v>
      </c>
      <c r="C141" s="8" t="s">
        <v>28</v>
      </c>
      <c r="D141" s="8" t="s">
        <v>8</v>
      </c>
      <c r="E141" s="8" t="s">
        <v>59</v>
      </c>
      <c r="F141" s="10">
        <v>517.2369600000001</v>
      </c>
    </row>
    <row r="142" spans="1:6" ht="12.75">
      <c r="A142" s="8" t="s">
        <v>5</v>
      </c>
      <c r="B142" s="8" t="s">
        <v>50</v>
      </c>
      <c r="C142" s="8" t="s">
        <v>28</v>
      </c>
      <c r="D142" s="8" t="s">
        <v>8</v>
      </c>
      <c r="E142" s="8" t="s">
        <v>9</v>
      </c>
      <c r="F142" s="12">
        <v>481.98260000000005</v>
      </c>
    </row>
    <row r="143" spans="1:9" ht="25.5" customHeight="1">
      <c r="A143" s="13"/>
      <c r="B143" s="13"/>
      <c r="C143" s="13"/>
      <c r="D143" s="13"/>
      <c r="E143" s="13"/>
      <c r="F143" s="17" t="s">
        <v>70</v>
      </c>
      <c r="G143" s="15">
        <f>F136+F140</f>
        <v>728.9291900000001</v>
      </c>
      <c r="H143" s="15">
        <f>F137+F141</f>
        <v>683.3106700000001</v>
      </c>
      <c r="I143" s="15">
        <f>F138+F142</f>
        <v>635.45695</v>
      </c>
    </row>
    <row r="144" spans="1:6" ht="12.75">
      <c r="A144" s="8" t="s">
        <v>5</v>
      </c>
      <c r="B144" s="8" t="s">
        <v>50</v>
      </c>
      <c r="C144" s="8" t="s">
        <v>30</v>
      </c>
      <c r="D144" s="8" t="s">
        <v>8</v>
      </c>
      <c r="E144" s="8" t="s">
        <v>58</v>
      </c>
      <c r="F144" s="16">
        <v>5.35726</v>
      </c>
    </row>
    <row r="145" spans="1:6" ht="12.75">
      <c r="A145" s="8" t="s">
        <v>5</v>
      </c>
      <c r="B145" s="8" t="s">
        <v>50</v>
      </c>
      <c r="C145" s="8" t="s">
        <v>30</v>
      </c>
      <c r="D145" s="8" t="s">
        <v>8</v>
      </c>
      <c r="E145" s="8" t="s">
        <v>59</v>
      </c>
      <c r="F145" s="10">
        <v>5.12007</v>
      </c>
    </row>
    <row r="146" spans="1:6" ht="12.75">
      <c r="A146" s="8" t="s">
        <v>5</v>
      </c>
      <c r="B146" s="8" t="s">
        <v>50</v>
      </c>
      <c r="C146" s="8" t="s">
        <v>30</v>
      </c>
      <c r="D146" s="8" t="s">
        <v>8</v>
      </c>
      <c r="E146" s="8" t="s">
        <v>9</v>
      </c>
      <c r="F146" s="12">
        <v>4.968730000000001</v>
      </c>
    </row>
    <row r="147" spans="1:9" ht="24.75" customHeight="1">
      <c r="A147" s="13"/>
      <c r="B147" s="13"/>
      <c r="C147" s="13"/>
      <c r="D147" s="13"/>
      <c r="E147" s="13"/>
      <c r="F147" s="17" t="s">
        <v>77</v>
      </c>
      <c r="G147" s="20">
        <v>5.35726</v>
      </c>
      <c r="H147" s="20">
        <v>5.12007</v>
      </c>
      <c r="I147" s="20">
        <v>4.968730000000001</v>
      </c>
    </row>
    <row r="148" spans="1:6" ht="12.75">
      <c r="A148" s="8" t="s">
        <v>5</v>
      </c>
      <c r="B148" s="8" t="s">
        <v>50</v>
      </c>
      <c r="C148" s="8" t="s">
        <v>31</v>
      </c>
      <c r="D148" s="8" t="s">
        <v>8</v>
      </c>
      <c r="E148" s="8" t="s">
        <v>58</v>
      </c>
      <c r="F148" s="16">
        <v>117.24016999999999</v>
      </c>
    </row>
    <row r="149" spans="1:6" ht="12.75">
      <c r="A149" s="8" t="s">
        <v>5</v>
      </c>
      <c r="B149" s="8" t="s">
        <v>50</v>
      </c>
      <c r="C149" s="8" t="s">
        <v>31</v>
      </c>
      <c r="D149" s="8" t="s">
        <v>8</v>
      </c>
      <c r="E149" s="8" t="s">
        <v>59</v>
      </c>
      <c r="F149" s="10">
        <v>142.71008</v>
      </c>
    </row>
    <row r="150" spans="1:6" ht="12.75">
      <c r="A150" s="8" t="s">
        <v>5</v>
      </c>
      <c r="B150" s="8" t="s">
        <v>50</v>
      </c>
      <c r="C150" s="8" t="s">
        <v>31</v>
      </c>
      <c r="D150" s="8" t="s">
        <v>8</v>
      </c>
      <c r="E150" s="8" t="s">
        <v>9</v>
      </c>
      <c r="F150" s="10">
        <v>141.31087</v>
      </c>
    </row>
    <row r="152" spans="1:6" ht="12.75">
      <c r="A152" s="8" t="s">
        <v>5</v>
      </c>
      <c r="B152" s="8" t="s">
        <v>50</v>
      </c>
      <c r="C152" s="8" t="s">
        <v>32</v>
      </c>
      <c r="D152" s="8" t="s">
        <v>8</v>
      </c>
      <c r="E152" s="8" t="s">
        <v>58</v>
      </c>
      <c r="F152" s="10">
        <v>504.29163</v>
      </c>
    </row>
    <row r="153" spans="1:6" ht="12.75">
      <c r="A153" s="8" t="s">
        <v>5</v>
      </c>
      <c r="B153" s="8" t="s">
        <v>50</v>
      </c>
      <c r="C153" s="8" t="s">
        <v>32</v>
      </c>
      <c r="D153" s="8" t="s">
        <v>8</v>
      </c>
      <c r="E153" s="8" t="s">
        <v>59</v>
      </c>
      <c r="F153" s="10">
        <v>434.53778000000005</v>
      </c>
    </row>
    <row r="154" spans="1:6" ht="12.75">
      <c r="A154" s="8" t="s">
        <v>5</v>
      </c>
      <c r="B154" s="8" t="s">
        <v>50</v>
      </c>
      <c r="C154" s="8" t="s">
        <v>32</v>
      </c>
      <c r="D154" s="8" t="s">
        <v>8</v>
      </c>
      <c r="E154" s="8" t="s">
        <v>9</v>
      </c>
      <c r="F154" s="12">
        <v>414.77859</v>
      </c>
    </row>
    <row r="155" spans="1:9" ht="24" customHeight="1">
      <c r="A155" s="13"/>
      <c r="B155" s="13"/>
      <c r="C155" s="13"/>
      <c r="D155" s="13"/>
      <c r="E155" s="13"/>
      <c r="F155" s="17" t="s">
        <v>72</v>
      </c>
      <c r="G155" s="15">
        <f>F148+F152</f>
        <v>621.5318</v>
      </c>
      <c r="H155" s="15">
        <f>F149+F153</f>
        <v>577.2478600000001</v>
      </c>
      <c r="I155" s="15">
        <f>F150+F154</f>
        <v>556.08946</v>
      </c>
    </row>
    <row r="156" spans="1:6" ht="12.75">
      <c r="A156" s="8" t="s">
        <v>5</v>
      </c>
      <c r="B156" s="8" t="s">
        <v>50</v>
      </c>
      <c r="C156" s="8" t="s">
        <v>34</v>
      </c>
      <c r="D156" s="8" t="s">
        <v>8</v>
      </c>
      <c r="E156" s="8" t="s">
        <v>58</v>
      </c>
      <c r="F156" s="16">
        <v>132.28801</v>
      </c>
    </row>
    <row r="157" spans="1:6" ht="12.75">
      <c r="A157" s="8" t="s">
        <v>5</v>
      </c>
      <c r="B157" s="8" t="s">
        <v>50</v>
      </c>
      <c r="C157" s="8" t="s">
        <v>34</v>
      </c>
      <c r="D157" s="8" t="s">
        <v>8</v>
      </c>
      <c r="E157" s="8" t="s">
        <v>59</v>
      </c>
      <c r="F157" s="10">
        <v>130.31168</v>
      </c>
    </row>
    <row r="158" spans="1:6" ht="12.75">
      <c r="A158" s="8" t="s">
        <v>5</v>
      </c>
      <c r="B158" s="8" t="s">
        <v>50</v>
      </c>
      <c r="C158" s="8" t="s">
        <v>34</v>
      </c>
      <c r="D158" s="8" t="s">
        <v>8</v>
      </c>
      <c r="E158" s="8" t="s">
        <v>9</v>
      </c>
      <c r="F158" s="10">
        <v>115.86163</v>
      </c>
    </row>
    <row r="160" spans="1:6" ht="12.75">
      <c r="A160" s="8" t="s">
        <v>5</v>
      </c>
      <c r="B160" s="8" t="s">
        <v>50</v>
      </c>
      <c r="C160" s="8" t="s">
        <v>35</v>
      </c>
      <c r="D160" s="8" t="s">
        <v>8</v>
      </c>
      <c r="E160" s="8" t="s">
        <v>58</v>
      </c>
      <c r="F160" s="10">
        <v>246.24939999999998</v>
      </c>
    </row>
    <row r="161" spans="1:6" ht="12.75">
      <c r="A161" s="8" t="s">
        <v>5</v>
      </c>
      <c r="B161" s="8" t="s">
        <v>50</v>
      </c>
      <c r="C161" s="8" t="s">
        <v>35</v>
      </c>
      <c r="D161" s="8" t="s">
        <v>8</v>
      </c>
      <c r="E161" s="8" t="s">
        <v>59</v>
      </c>
      <c r="F161" s="10">
        <v>245.14348999999999</v>
      </c>
    </row>
    <row r="162" spans="1:6" ht="12.75">
      <c r="A162" s="8" t="s">
        <v>5</v>
      </c>
      <c r="B162" s="8" t="s">
        <v>50</v>
      </c>
      <c r="C162" s="8" t="s">
        <v>35</v>
      </c>
      <c r="D162" s="8" t="s">
        <v>8</v>
      </c>
      <c r="E162" s="8" t="s">
        <v>9</v>
      </c>
      <c r="F162" s="10">
        <v>210.32133000000002</v>
      </c>
    </row>
    <row r="164" spans="1:6" ht="12.75">
      <c r="A164" s="8" t="s">
        <v>5</v>
      </c>
      <c r="B164" s="8" t="s">
        <v>50</v>
      </c>
      <c r="C164" s="8" t="s">
        <v>51</v>
      </c>
      <c r="D164" s="8" t="s">
        <v>8</v>
      </c>
      <c r="E164" s="8" t="s">
        <v>58</v>
      </c>
      <c r="F164" s="10">
        <v>53.60232</v>
      </c>
    </row>
    <row r="165" spans="1:6" ht="12.75">
      <c r="A165" s="8" t="s">
        <v>5</v>
      </c>
      <c r="B165" s="8" t="s">
        <v>50</v>
      </c>
      <c r="C165" s="8" t="s">
        <v>51</v>
      </c>
      <c r="D165" s="8" t="s">
        <v>8</v>
      </c>
      <c r="E165" s="8" t="s">
        <v>59</v>
      </c>
      <c r="F165" s="10">
        <v>39.104639999999996</v>
      </c>
    </row>
    <row r="166" spans="1:6" ht="12.75">
      <c r="A166" s="8" t="s">
        <v>5</v>
      </c>
      <c r="B166" s="8" t="s">
        <v>50</v>
      </c>
      <c r="C166" s="8" t="s">
        <v>51</v>
      </c>
      <c r="D166" s="8" t="s">
        <v>8</v>
      </c>
      <c r="E166" s="8" t="s">
        <v>9</v>
      </c>
      <c r="F166" s="10">
        <v>34.77412</v>
      </c>
    </row>
    <row r="168" spans="1:6" ht="12.75">
      <c r="A168" s="8" t="s">
        <v>5</v>
      </c>
      <c r="B168" s="8" t="s">
        <v>50</v>
      </c>
      <c r="C168" s="8" t="s">
        <v>54</v>
      </c>
      <c r="D168" s="8" t="s">
        <v>8</v>
      </c>
      <c r="E168" s="8" t="s">
        <v>58</v>
      </c>
      <c r="F168" s="10">
        <v>117.66830999999999</v>
      </c>
    </row>
    <row r="169" spans="1:6" ht="12.75">
      <c r="A169" s="8" t="s">
        <v>5</v>
      </c>
      <c r="B169" s="8" t="s">
        <v>50</v>
      </c>
      <c r="C169" s="8" t="s">
        <v>54</v>
      </c>
      <c r="D169" s="8" t="s">
        <v>8</v>
      </c>
      <c r="E169" s="8" t="s">
        <v>59</v>
      </c>
      <c r="F169" s="10">
        <v>78.98200999999999</v>
      </c>
    </row>
    <row r="170" spans="1:6" ht="12.75">
      <c r="A170" s="8" t="s">
        <v>5</v>
      </c>
      <c r="B170" s="8" t="s">
        <v>50</v>
      </c>
      <c r="C170" s="8" t="s">
        <v>54</v>
      </c>
      <c r="D170" s="8" t="s">
        <v>8</v>
      </c>
      <c r="E170" s="8" t="s">
        <v>9</v>
      </c>
      <c r="F170" s="10">
        <v>92.92969000000001</v>
      </c>
    </row>
    <row r="172" spans="1:6" ht="12.75">
      <c r="A172" s="8" t="s">
        <v>5</v>
      </c>
      <c r="B172" s="8" t="s">
        <v>50</v>
      </c>
      <c r="C172" s="8" t="s">
        <v>36</v>
      </c>
      <c r="D172" s="8" t="s">
        <v>8</v>
      </c>
      <c r="E172" s="8" t="s">
        <v>58</v>
      </c>
      <c r="F172" s="10">
        <v>13.34409</v>
      </c>
    </row>
    <row r="173" spans="1:6" ht="12.75">
      <c r="A173" s="8" t="s">
        <v>5</v>
      </c>
      <c r="B173" s="8" t="s">
        <v>50</v>
      </c>
      <c r="C173" s="8" t="s">
        <v>36</v>
      </c>
      <c r="D173" s="8" t="s">
        <v>8</v>
      </c>
      <c r="E173" s="8" t="s">
        <v>59</v>
      </c>
      <c r="F173" s="10">
        <v>18.0896</v>
      </c>
    </row>
    <row r="174" spans="1:6" ht="12.75">
      <c r="A174" s="8" t="s">
        <v>5</v>
      </c>
      <c r="B174" s="8" t="s">
        <v>50</v>
      </c>
      <c r="C174" s="8" t="s">
        <v>36</v>
      </c>
      <c r="D174" s="8" t="s">
        <v>8</v>
      </c>
      <c r="E174" s="8" t="s">
        <v>9</v>
      </c>
      <c r="F174" s="12">
        <v>17.19644</v>
      </c>
    </row>
    <row r="175" spans="1:9" ht="24" customHeight="1">
      <c r="A175" s="13"/>
      <c r="B175" s="13"/>
      <c r="C175" s="13"/>
      <c r="D175" s="13"/>
      <c r="E175" s="13"/>
      <c r="F175" s="17" t="s">
        <v>73</v>
      </c>
      <c r="G175" s="15">
        <f>F156+F160+F164+F168+F172</f>
        <v>563.15213</v>
      </c>
      <c r="H175" s="15">
        <f>F157+F161+F165+F169+F173</f>
        <v>511.63142</v>
      </c>
      <c r="I175" s="15">
        <f>F158+F162+F166+F170+F174</f>
        <v>471.08321</v>
      </c>
    </row>
    <row r="176" spans="1:6" ht="12.75">
      <c r="A176" s="8" t="s">
        <v>5</v>
      </c>
      <c r="B176" s="8" t="s">
        <v>50</v>
      </c>
      <c r="C176" s="8" t="s">
        <v>37</v>
      </c>
      <c r="D176" s="8" t="s">
        <v>8</v>
      </c>
      <c r="E176" s="8" t="s">
        <v>58</v>
      </c>
      <c r="F176" s="16">
        <v>809.80376</v>
      </c>
    </row>
    <row r="177" spans="1:6" ht="12.75">
      <c r="A177" s="8" t="s">
        <v>5</v>
      </c>
      <c r="B177" s="8" t="s">
        <v>50</v>
      </c>
      <c r="C177" s="8" t="s">
        <v>37</v>
      </c>
      <c r="D177" s="8" t="s">
        <v>8</v>
      </c>
      <c r="E177" s="8" t="s">
        <v>59</v>
      </c>
      <c r="F177" s="10">
        <v>821.60977</v>
      </c>
    </row>
    <row r="178" spans="1:6" ht="12.75">
      <c r="A178" s="8" t="s">
        <v>5</v>
      </c>
      <c r="B178" s="8" t="s">
        <v>50</v>
      </c>
      <c r="C178" s="8" t="s">
        <v>37</v>
      </c>
      <c r="D178" s="8" t="s">
        <v>8</v>
      </c>
      <c r="E178" s="8" t="s">
        <v>9</v>
      </c>
      <c r="F178" s="10">
        <v>837.75423</v>
      </c>
    </row>
    <row r="180" spans="1:6" ht="12.75">
      <c r="A180" s="8" t="s">
        <v>5</v>
      </c>
      <c r="B180" s="8" t="s">
        <v>50</v>
      </c>
      <c r="C180" s="8" t="s">
        <v>38</v>
      </c>
      <c r="D180" s="8" t="s">
        <v>8</v>
      </c>
      <c r="E180" s="8" t="s">
        <v>58</v>
      </c>
      <c r="F180" s="10">
        <v>222.48483000000002</v>
      </c>
    </row>
    <row r="181" spans="1:6" ht="12.75">
      <c r="A181" s="8" t="s">
        <v>5</v>
      </c>
      <c r="B181" s="8" t="s">
        <v>50</v>
      </c>
      <c r="C181" s="8" t="s">
        <v>38</v>
      </c>
      <c r="D181" s="8" t="s">
        <v>8</v>
      </c>
      <c r="E181" s="8" t="s">
        <v>59</v>
      </c>
      <c r="F181" s="10">
        <v>213.74304</v>
      </c>
    </row>
    <row r="182" spans="1:6" ht="12.75">
      <c r="A182" s="8" t="s">
        <v>5</v>
      </c>
      <c r="B182" s="8" t="s">
        <v>50</v>
      </c>
      <c r="C182" s="8" t="s">
        <v>38</v>
      </c>
      <c r="D182" s="8" t="s">
        <v>8</v>
      </c>
      <c r="E182" s="8" t="s">
        <v>9</v>
      </c>
      <c r="F182" s="10">
        <v>208.21881</v>
      </c>
    </row>
    <row r="184" spans="1:6" ht="12.75">
      <c r="A184" s="8" t="s">
        <v>5</v>
      </c>
      <c r="B184" s="8" t="s">
        <v>50</v>
      </c>
      <c r="C184" s="8" t="s">
        <v>39</v>
      </c>
      <c r="D184" s="8" t="s">
        <v>8</v>
      </c>
      <c r="E184" s="8" t="s">
        <v>58</v>
      </c>
      <c r="F184" s="10">
        <v>44.66796</v>
      </c>
    </row>
    <row r="185" spans="1:6" ht="12.75">
      <c r="A185" s="8" t="s">
        <v>5</v>
      </c>
      <c r="B185" s="8" t="s">
        <v>50</v>
      </c>
      <c r="C185" s="8" t="s">
        <v>39</v>
      </c>
      <c r="D185" s="8" t="s">
        <v>8</v>
      </c>
      <c r="E185" s="8" t="s">
        <v>59</v>
      </c>
      <c r="F185" s="10">
        <v>39.72244</v>
      </c>
    </row>
    <row r="186" spans="1:6" ht="12.75">
      <c r="A186" s="8" t="s">
        <v>5</v>
      </c>
      <c r="B186" s="8" t="s">
        <v>50</v>
      </c>
      <c r="C186" s="8" t="s">
        <v>39</v>
      </c>
      <c r="D186" s="8" t="s">
        <v>8</v>
      </c>
      <c r="E186" s="8" t="s">
        <v>9</v>
      </c>
      <c r="F186" s="12">
        <v>34.87221</v>
      </c>
    </row>
    <row r="187" spans="1:9" ht="24.75" customHeight="1">
      <c r="A187" s="13"/>
      <c r="B187" s="13"/>
      <c r="C187" s="13"/>
      <c r="D187" s="13"/>
      <c r="E187" s="13"/>
      <c r="F187" s="17" t="s">
        <v>74</v>
      </c>
      <c r="G187" s="15">
        <f>F176+F180+F184</f>
        <v>1076.95655</v>
      </c>
      <c r="H187" s="15">
        <f>F177+F181+F185</f>
        <v>1075.07525</v>
      </c>
      <c r="I187" s="15">
        <f>F178+F182+F186</f>
        <v>1080.84525</v>
      </c>
    </row>
    <row r="188" s="11" customFormat="1" ht="24.75" customHeight="1"/>
    <row r="189" spans="1:6" ht="12" customHeight="1">
      <c r="A189" s="8" t="s">
        <v>5</v>
      </c>
      <c r="B189" s="9" t="s">
        <v>7</v>
      </c>
      <c r="C189" s="8" t="s">
        <v>6</v>
      </c>
      <c r="D189" s="8" t="s">
        <v>8</v>
      </c>
      <c r="E189" s="8" t="s">
        <v>58</v>
      </c>
      <c r="F189" s="10">
        <v>165.13566</v>
      </c>
    </row>
    <row r="190" spans="1:6" ht="12.75">
      <c r="A190" s="8" t="s">
        <v>5</v>
      </c>
      <c r="B190" s="8" t="s">
        <v>7</v>
      </c>
      <c r="C190" s="8" t="s">
        <v>6</v>
      </c>
      <c r="D190" s="8" t="s">
        <v>8</v>
      </c>
      <c r="E190" s="8" t="s">
        <v>59</v>
      </c>
      <c r="F190" s="10">
        <v>192.41303</v>
      </c>
    </row>
    <row r="191" spans="1:6" ht="12.75">
      <c r="A191" s="8" t="s">
        <v>5</v>
      </c>
      <c r="B191" s="8" t="s">
        <v>7</v>
      </c>
      <c r="C191" s="8" t="s">
        <v>6</v>
      </c>
      <c r="D191" s="8" t="s">
        <v>8</v>
      </c>
      <c r="E191" s="8" t="s">
        <v>9</v>
      </c>
      <c r="F191" s="10">
        <v>343.43112</v>
      </c>
    </row>
    <row r="193" spans="1:6" ht="12.75">
      <c r="A193" s="8" t="s">
        <v>5</v>
      </c>
      <c r="B193" s="8" t="s">
        <v>7</v>
      </c>
      <c r="C193" s="8" t="s">
        <v>11</v>
      </c>
      <c r="D193" s="8" t="s">
        <v>8</v>
      </c>
      <c r="E193" s="8" t="s">
        <v>58</v>
      </c>
      <c r="F193" s="10">
        <v>0.60219</v>
      </c>
    </row>
    <row r="194" spans="1:6" ht="12.75">
      <c r="A194" s="8" t="s">
        <v>5</v>
      </c>
      <c r="B194" s="8" t="s">
        <v>7</v>
      </c>
      <c r="C194" s="8" t="s">
        <v>11</v>
      </c>
      <c r="D194" s="8" t="s">
        <v>8</v>
      </c>
      <c r="E194" s="8" t="s">
        <v>59</v>
      </c>
      <c r="F194" s="10">
        <v>7.13827</v>
      </c>
    </row>
    <row r="195" spans="1:6" ht="12.75">
      <c r="A195" s="8" t="s">
        <v>5</v>
      </c>
      <c r="B195" s="8" t="s">
        <v>7</v>
      </c>
      <c r="C195" s="8" t="s">
        <v>11</v>
      </c>
      <c r="D195" s="8" t="s">
        <v>8</v>
      </c>
      <c r="E195" s="8" t="s">
        <v>9</v>
      </c>
      <c r="F195" s="10">
        <v>9.22149</v>
      </c>
    </row>
    <row r="197" spans="1:6" ht="12.75">
      <c r="A197" s="8" t="s">
        <v>5</v>
      </c>
      <c r="B197" s="8" t="s">
        <v>7</v>
      </c>
      <c r="C197" s="8" t="s">
        <v>13</v>
      </c>
      <c r="D197" s="8" t="s">
        <v>8</v>
      </c>
      <c r="E197" s="8" t="s">
        <v>58</v>
      </c>
      <c r="F197" s="10">
        <v>194.66087</v>
      </c>
    </row>
    <row r="198" spans="1:6" ht="12.75">
      <c r="A198" s="8" t="s">
        <v>5</v>
      </c>
      <c r="B198" s="8" t="s">
        <v>7</v>
      </c>
      <c r="C198" s="8" t="s">
        <v>13</v>
      </c>
      <c r="D198" s="8" t="s">
        <v>8</v>
      </c>
      <c r="E198" s="8" t="s">
        <v>59</v>
      </c>
      <c r="F198" s="10">
        <v>145.49624</v>
      </c>
    </row>
    <row r="199" spans="1:6" ht="12.75">
      <c r="A199" s="8" t="s">
        <v>5</v>
      </c>
      <c r="B199" s="8" t="s">
        <v>7</v>
      </c>
      <c r="C199" s="8" t="s">
        <v>13</v>
      </c>
      <c r="D199" s="8" t="s">
        <v>8</v>
      </c>
      <c r="E199" s="8" t="s">
        <v>9</v>
      </c>
      <c r="F199" s="10">
        <v>128.76386</v>
      </c>
    </row>
    <row r="200" spans="1:9" ht="25.5" customHeight="1">
      <c r="A200" s="13"/>
      <c r="B200" s="13"/>
      <c r="C200" s="13"/>
      <c r="D200" s="13"/>
      <c r="E200" s="13"/>
      <c r="F200" s="17" t="s">
        <v>75</v>
      </c>
      <c r="G200" s="15">
        <f>F189+F193+F197</f>
        <v>360.39872</v>
      </c>
      <c r="H200" s="15">
        <f>F190+F194+F198</f>
        <v>345.04754</v>
      </c>
      <c r="I200" s="15">
        <f>F191+F195+F199</f>
        <v>481.41647</v>
      </c>
    </row>
    <row r="201" spans="1:6" ht="12.75">
      <c r="A201" s="8" t="s">
        <v>5</v>
      </c>
      <c r="B201" s="8" t="s">
        <v>7</v>
      </c>
      <c r="C201" s="8" t="s">
        <v>46</v>
      </c>
      <c r="D201" s="8" t="s">
        <v>8</v>
      </c>
      <c r="E201" s="8" t="s">
        <v>9</v>
      </c>
      <c r="F201" s="10">
        <v>0.08854000000000001</v>
      </c>
    </row>
    <row r="203" spans="1:6" ht="12.75">
      <c r="A203" s="8" t="s">
        <v>5</v>
      </c>
      <c r="B203" s="8" t="s">
        <v>7</v>
      </c>
      <c r="C203" s="8" t="s">
        <v>47</v>
      </c>
      <c r="D203" s="8" t="s">
        <v>8</v>
      </c>
      <c r="E203" s="8" t="s">
        <v>9</v>
      </c>
      <c r="F203" s="10">
        <v>0</v>
      </c>
    </row>
    <row r="204" spans="1:9" ht="24" customHeight="1">
      <c r="A204" s="13"/>
      <c r="B204" s="13"/>
      <c r="C204" s="13"/>
      <c r="D204" s="13"/>
      <c r="E204" s="13"/>
      <c r="F204" s="17" t="s">
        <v>76</v>
      </c>
      <c r="G204" s="17"/>
      <c r="H204" s="17"/>
      <c r="I204" s="15">
        <f>F201+F203</f>
        <v>0.08854000000000001</v>
      </c>
    </row>
    <row r="205" spans="1:6" ht="12.75">
      <c r="A205" s="8" t="s">
        <v>5</v>
      </c>
      <c r="B205" s="8" t="s">
        <v>7</v>
      </c>
      <c r="C205" s="8" t="s">
        <v>18</v>
      </c>
      <c r="D205" s="8" t="s">
        <v>8</v>
      </c>
      <c r="E205" s="8" t="s">
        <v>58</v>
      </c>
      <c r="F205" s="10">
        <v>96.64626</v>
      </c>
    </row>
    <row r="206" spans="1:6" ht="12.75">
      <c r="A206" s="8" t="s">
        <v>5</v>
      </c>
      <c r="B206" s="8" t="s">
        <v>7</v>
      </c>
      <c r="C206" s="8" t="s">
        <v>18</v>
      </c>
      <c r="D206" s="8" t="s">
        <v>8</v>
      </c>
      <c r="E206" s="8" t="s">
        <v>59</v>
      </c>
      <c r="F206" s="10">
        <v>90.33086</v>
      </c>
    </row>
    <row r="207" spans="1:6" ht="12.75">
      <c r="A207" s="8" t="s">
        <v>5</v>
      </c>
      <c r="B207" s="8" t="s">
        <v>7</v>
      </c>
      <c r="C207" s="8" t="s">
        <v>18</v>
      </c>
      <c r="D207" s="8" t="s">
        <v>8</v>
      </c>
      <c r="E207" s="8" t="s">
        <v>9</v>
      </c>
      <c r="F207" s="10">
        <v>89.63772</v>
      </c>
    </row>
    <row r="209" spans="1:6" ht="12.75">
      <c r="A209" s="8" t="s">
        <v>5</v>
      </c>
      <c r="B209" s="8" t="s">
        <v>7</v>
      </c>
      <c r="C209" s="8" t="s">
        <v>20</v>
      </c>
      <c r="D209" s="8" t="s">
        <v>8</v>
      </c>
      <c r="E209" s="8" t="s">
        <v>58</v>
      </c>
      <c r="F209" s="10">
        <v>2.8342899999999998</v>
      </c>
    </row>
    <row r="210" spans="1:6" ht="12.75">
      <c r="A210" s="8" t="s">
        <v>5</v>
      </c>
      <c r="B210" s="8" t="s">
        <v>7</v>
      </c>
      <c r="C210" s="8" t="s">
        <v>20</v>
      </c>
      <c r="D210" s="8" t="s">
        <v>8</v>
      </c>
      <c r="E210" s="8" t="s">
        <v>59</v>
      </c>
      <c r="F210" s="10">
        <v>0.96846</v>
      </c>
    </row>
    <row r="211" spans="1:6" ht="12.75">
      <c r="A211" s="8" t="s">
        <v>5</v>
      </c>
      <c r="B211" s="8" t="s">
        <v>7</v>
      </c>
      <c r="C211" s="8" t="s">
        <v>20</v>
      </c>
      <c r="D211" s="8" t="s">
        <v>8</v>
      </c>
      <c r="E211" s="8" t="s">
        <v>9</v>
      </c>
      <c r="F211" s="10">
        <v>1.69514</v>
      </c>
    </row>
    <row r="213" spans="1:6" ht="12.75">
      <c r="A213" s="8" t="s">
        <v>5</v>
      </c>
      <c r="B213" s="8" t="s">
        <v>7</v>
      </c>
      <c r="C213" s="8" t="s">
        <v>52</v>
      </c>
      <c r="D213" s="8" t="s">
        <v>8</v>
      </c>
      <c r="E213" s="8" t="s">
        <v>9</v>
      </c>
      <c r="F213" s="10">
        <v>3.5551500000000003</v>
      </c>
    </row>
    <row r="215" spans="1:6" ht="12.75">
      <c r="A215" s="8" t="s">
        <v>5</v>
      </c>
      <c r="B215" s="8" t="s">
        <v>7</v>
      </c>
      <c r="C215" s="8" t="s">
        <v>22</v>
      </c>
      <c r="D215" s="8" t="s">
        <v>8</v>
      </c>
      <c r="E215" s="8" t="s">
        <v>58</v>
      </c>
      <c r="F215" s="10">
        <v>53.08546</v>
      </c>
    </row>
    <row r="216" spans="1:6" ht="12.75">
      <c r="A216" s="8" t="s">
        <v>5</v>
      </c>
      <c r="B216" s="8" t="s">
        <v>7</v>
      </c>
      <c r="C216" s="8" t="s">
        <v>22</v>
      </c>
      <c r="D216" s="8" t="s">
        <v>8</v>
      </c>
      <c r="E216" s="8" t="s">
        <v>59</v>
      </c>
      <c r="F216" s="10">
        <v>59.57418</v>
      </c>
    </row>
    <row r="217" spans="1:6" ht="12.75">
      <c r="A217" s="8" t="s">
        <v>5</v>
      </c>
      <c r="B217" s="8" t="s">
        <v>7</v>
      </c>
      <c r="C217" s="8" t="s">
        <v>22</v>
      </c>
      <c r="D217" s="8" t="s">
        <v>8</v>
      </c>
      <c r="E217" s="8" t="s">
        <v>9</v>
      </c>
      <c r="F217" s="10">
        <v>34.271550000000005</v>
      </c>
    </row>
    <row r="219" spans="1:6" ht="12.75">
      <c r="A219" s="8" t="s">
        <v>5</v>
      </c>
      <c r="B219" s="8" t="s">
        <v>7</v>
      </c>
      <c r="C219" s="8" t="s">
        <v>24</v>
      </c>
      <c r="D219" s="8" t="s">
        <v>8</v>
      </c>
      <c r="E219" s="8" t="s">
        <v>58</v>
      </c>
      <c r="F219" s="10">
        <v>0.85606</v>
      </c>
    </row>
    <row r="220" spans="1:6" ht="12.75">
      <c r="A220" s="8" t="s">
        <v>5</v>
      </c>
      <c r="B220" s="8" t="s">
        <v>7</v>
      </c>
      <c r="C220" s="8" t="s">
        <v>24</v>
      </c>
      <c r="D220" s="8" t="s">
        <v>8</v>
      </c>
      <c r="E220" s="8" t="s">
        <v>59</v>
      </c>
      <c r="F220" s="10">
        <v>1.21207</v>
      </c>
    </row>
    <row r="221" spans="1:6" ht="12.75">
      <c r="A221" s="8" t="s">
        <v>5</v>
      </c>
      <c r="B221" s="8" t="s">
        <v>7</v>
      </c>
      <c r="C221" s="8" t="s">
        <v>24</v>
      </c>
      <c r="D221" s="8" t="s">
        <v>8</v>
      </c>
      <c r="E221" s="8" t="s">
        <v>9</v>
      </c>
      <c r="F221" s="10">
        <v>2.41255</v>
      </c>
    </row>
    <row r="223" spans="1:6" ht="12.75">
      <c r="A223" s="8" t="s">
        <v>5</v>
      </c>
      <c r="B223" s="8" t="s">
        <v>7</v>
      </c>
      <c r="C223" s="8" t="s">
        <v>56</v>
      </c>
      <c r="D223" s="8" t="s">
        <v>8</v>
      </c>
      <c r="E223" s="8" t="s">
        <v>58</v>
      </c>
      <c r="F223" s="10">
        <v>21.9548</v>
      </c>
    </row>
    <row r="224" spans="1:6" ht="12.75">
      <c r="A224" s="8" t="s">
        <v>5</v>
      </c>
      <c r="B224" s="8" t="s">
        <v>7</v>
      </c>
      <c r="C224" s="8" t="s">
        <v>56</v>
      </c>
      <c r="D224" s="8" t="s">
        <v>8</v>
      </c>
      <c r="E224" s="8" t="s">
        <v>59</v>
      </c>
      <c r="F224" s="10">
        <v>19.478930000000002</v>
      </c>
    </row>
    <row r="225" spans="1:6" ht="12.75">
      <c r="A225" s="8" t="s">
        <v>5</v>
      </c>
      <c r="B225" s="8" t="s">
        <v>7</v>
      </c>
      <c r="C225" s="8" t="s">
        <v>56</v>
      </c>
      <c r="D225" s="8" t="s">
        <v>8</v>
      </c>
      <c r="E225" s="8" t="s">
        <v>9</v>
      </c>
      <c r="F225" s="10">
        <v>19.848869999999998</v>
      </c>
    </row>
    <row r="227" spans="1:6" ht="12.75">
      <c r="A227" s="8" t="s">
        <v>5</v>
      </c>
      <c r="B227" s="8" t="s">
        <v>7</v>
      </c>
      <c r="C227" s="8" t="s">
        <v>53</v>
      </c>
      <c r="D227" s="8" t="s">
        <v>8</v>
      </c>
      <c r="E227" s="8" t="s">
        <v>58</v>
      </c>
      <c r="F227" s="10">
        <v>0.76054</v>
      </c>
    </row>
    <row r="228" spans="1:6" ht="12.75">
      <c r="A228" s="8" t="s">
        <v>5</v>
      </c>
      <c r="B228" s="8" t="s">
        <v>7</v>
      </c>
      <c r="C228" s="8" t="s">
        <v>53</v>
      </c>
      <c r="D228" s="8" t="s">
        <v>8</v>
      </c>
      <c r="E228" s="8" t="s">
        <v>59</v>
      </c>
      <c r="F228" s="10">
        <v>2.5061199999999997</v>
      </c>
    </row>
    <row r="229" spans="1:6" ht="12.75">
      <c r="A229" s="8" t="s">
        <v>5</v>
      </c>
      <c r="B229" s="8" t="s">
        <v>7</v>
      </c>
      <c r="C229" s="8" t="s">
        <v>53</v>
      </c>
      <c r="D229" s="8" t="s">
        <v>8</v>
      </c>
      <c r="E229" s="8" t="s">
        <v>9</v>
      </c>
      <c r="F229" s="10">
        <v>10.04353</v>
      </c>
    </row>
    <row r="230" spans="1:9" ht="25.5" customHeight="1">
      <c r="A230" s="13"/>
      <c r="B230" s="13"/>
      <c r="C230" s="13"/>
      <c r="D230" s="13"/>
      <c r="E230" s="13"/>
      <c r="F230" s="14" t="s">
        <v>69</v>
      </c>
      <c r="G230" s="15">
        <f>F205+F209+F215+F219+F223+F227</f>
        <v>176.13741000000002</v>
      </c>
      <c r="H230" s="15">
        <f>F206+F210+F216+F220+F224+F228</f>
        <v>174.07062</v>
      </c>
      <c r="I230" s="15">
        <f>F207+F211+F213+F217+F221+F225+F229</f>
        <v>161.46451000000002</v>
      </c>
    </row>
    <row r="231" spans="1:6" ht="12.75">
      <c r="A231" s="8" t="s">
        <v>5</v>
      </c>
      <c r="B231" s="8" t="s">
        <v>7</v>
      </c>
      <c r="C231" s="8" t="s">
        <v>27</v>
      </c>
      <c r="D231" s="8" t="s">
        <v>8</v>
      </c>
      <c r="E231" s="8" t="s">
        <v>58</v>
      </c>
      <c r="F231" s="10">
        <v>279.55379999999997</v>
      </c>
    </row>
    <row r="232" spans="1:6" ht="12.75">
      <c r="A232" s="8" t="s">
        <v>5</v>
      </c>
      <c r="B232" s="8" t="s">
        <v>7</v>
      </c>
      <c r="C232" s="8" t="s">
        <v>27</v>
      </c>
      <c r="D232" s="8" t="s">
        <v>8</v>
      </c>
      <c r="E232" s="8" t="s">
        <v>59</v>
      </c>
      <c r="F232" s="10">
        <v>371.03469</v>
      </c>
    </row>
    <row r="233" spans="1:6" ht="12.75">
      <c r="A233" s="8" t="s">
        <v>5</v>
      </c>
      <c r="B233" s="8" t="s">
        <v>7</v>
      </c>
      <c r="C233" s="8" t="s">
        <v>27</v>
      </c>
      <c r="D233" s="8" t="s">
        <v>8</v>
      </c>
      <c r="E233" s="8" t="s">
        <v>9</v>
      </c>
      <c r="F233" s="10">
        <v>576.33086</v>
      </c>
    </row>
    <row r="235" spans="1:6" ht="12.75">
      <c r="A235" s="8" t="s">
        <v>5</v>
      </c>
      <c r="B235" s="8" t="s">
        <v>7</v>
      </c>
      <c r="C235" s="8" t="s">
        <v>28</v>
      </c>
      <c r="D235" s="8" t="s">
        <v>8</v>
      </c>
      <c r="E235" s="8" t="s">
        <v>58</v>
      </c>
      <c r="F235" s="10">
        <v>0.6643300000000001</v>
      </c>
    </row>
    <row r="236" spans="1:6" ht="12.75">
      <c r="A236" s="8" t="s">
        <v>5</v>
      </c>
      <c r="B236" s="8" t="s">
        <v>7</v>
      </c>
      <c r="C236" s="8" t="s">
        <v>28</v>
      </c>
      <c r="D236" s="8" t="s">
        <v>8</v>
      </c>
      <c r="E236" s="8" t="s">
        <v>59</v>
      </c>
      <c r="F236" s="10">
        <v>0.48260000000000003</v>
      </c>
    </row>
    <row r="237" spans="1:6" ht="12.75">
      <c r="A237" s="8" t="s">
        <v>5</v>
      </c>
      <c r="B237" s="8" t="s">
        <v>7</v>
      </c>
      <c r="C237" s="8" t="s">
        <v>28</v>
      </c>
      <c r="D237" s="8" t="s">
        <v>8</v>
      </c>
      <c r="E237" s="8" t="s">
        <v>9</v>
      </c>
      <c r="F237" s="10">
        <v>2.06745</v>
      </c>
    </row>
    <row r="239" spans="1:6" ht="12.75">
      <c r="A239" s="8" t="s">
        <v>5</v>
      </c>
      <c r="B239" s="8" t="s">
        <v>7</v>
      </c>
      <c r="C239" s="8" t="s">
        <v>29</v>
      </c>
      <c r="D239" s="8" t="s">
        <v>8</v>
      </c>
      <c r="E239" s="8" t="s">
        <v>58</v>
      </c>
      <c r="F239" s="10">
        <v>166.60864999999998</v>
      </c>
    </row>
    <row r="240" spans="1:6" ht="12.75">
      <c r="A240" s="8" t="s">
        <v>5</v>
      </c>
      <c r="B240" s="8" t="s">
        <v>7</v>
      </c>
      <c r="C240" s="8" t="s">
        <v>29</v>
      </c>
      <c r="D240" s="8" t="s">
        <v>8</v>
      </c>
      <c r="E240" s="8" t="s">
        <v>59</v>
      </c>
      <c r="F240" s="10">
        <v>107.10666</v>
      </c>
    </row>
    <row r="241" spans="1:6" ht="12.75">
      <c r="A241" s="8" t="s">
        <v>5</v>
      </c>
      <c r="B241" s="8" t="s">
        <v>7</v>
      </c>
      <c r="C241" s="8" t="s">
        <v>29</v>
      </c>
      <c r="D241" s="8" t="s">
        <v>8</v>
      </c>
      <c r="E241" s="8" t="s">
        <v>9</v>
      </c>
      <c r="F241" s="10">
        <v>112.67338000000001</v>
      </c>
    </row>
    <row r="242" spans="1:9" ht="24" customHeight="1">
      <c r="A242" s="13"/>
      <c r="B242" s="13"/>
      <c r="C242" s="13"/>
      <c r="D242" s="13"/>
      <c r="E242" s="13"/>
      <c r="F242" s="17" t="s">
        <v>70</v>
      </c>
      <c r="G242" s="15">
        <f>F231+F235+F239</f>
        <v>446.82678</v>
      </c>
      <c r="H242" s="15">
        <f>F232+F236+F240</f>
        <v>478.62395000000004</v>
      </c>
      <c r="I242" s="15">
        <f>F233+F237+F241</f>
        <v>691.07169</v>
      </c>
    </row>
    <row r="243" spans="1:6" ht="12.75">
      <c r="A243" s="8" t="s">
        <v>5</v>
      </c>
      <c r="B243" s="8" t="s">
        <v>7</v>
      </c>
      <c r="C243" s="8" t="s">
        <v>30</v>
      </c>
      <c r="D243" s="8" t="s">
        <v>8</v>
      </c>
      <c r="E243" s="8" t="s">
        <v>58</v>
      </c>
      <c r="F243" s="10">
        <v>7702.79957</v>
      </c>
    </row>
    <row r="244" spans="1:6" ht="12.75">
      <c r="A244" s="8" t="s">
        <v>5</v>
      </c>
      <c r="B244" s="8" t="s">
        <v>7</v>
      </c>
      <c r="C244" s="8" t="s">
        <v>30</v>
      </c>
      <c r="D244" s="8" t="s">
        <v>8</v>
      </c>
      <c r="E244" s="8" t="s">
        <v>59</v>
      </c>
      <c r="F244" s="10">
        <v>7904.92741</v>
      </c>
    </row>
    <row r="245" spans="1:6" ht="12.75">
      <c r="A245" s="8" t="s">
        <v>5</v>
      </c>
      <c r="B245" s="8" t="s">
        <v>7</v>
      </c>
      <c r="C245" s="8" t="s">
        <v>30</v>
      </c>
      <c r="D245" s="8" t="s">
        <v>8</v>
      </c>
      <c r="E245" s="8" t="s">
        <v>9</v>
      </c>
      <c r="F245" s="10">
        <v>7960.818990000001</v>
      </c>
    </row>
    <row r="246" spans="1:9" ht="24.75" customHeight="1">
      <c r="A246" s="13"/>
      <c r="B246" s="13"/>
      <c r="C246" s="13"/>
      <c r="D246" s="13"/>
      <c r="E246" s="13"/>
      <c r="F246" s="17" t="s">
        <v>77</v>
      </c>
      <c r="G246" s="15">
        <f>F243</f>
        <v>7702.79957</v>
      </c>
      <c r="H246" s="15">
        <f>F244</f>
        <v>7904.92741</v>
      </c>
      <c r="I246" s="15">
        <f>F245</f>
        <v>7960.818990000001</v>
      </c>
    </row>
    <row r="247" spans="1:6" ht="12.75">
      <c r="A247" s="8" t="s">
        <v>5</v>
      </c>
      <c r="B247" s="8" t="s">
        <v>7</v>
      </c>
      <c r="C247" s="8" t="s">
        <v>31</v>
      </c>
      <c r="D247" s="8" t="s">
        <v>8</v>
      </c>
      <c r="E247" s="8" t="s">
        <v>58</v>
      </c>
      <c r="F247" s="10">
        <v>27.48503</v>
      </c>
    </row>
    <row r="248" spans="1:6" ht="12.75">
      <c r="A248" s="8" t="s">
        <v>5</v>
      </c>
      <c r="B248" s="8" t="s">
        <v>7</v>
      </c>
      <c r="C248" s="8" t="s">
        <v>31</v>
      </c>
      <c r="D248" s="8" t="s">
        <v>8</v>
      </c>
      <c r="E248" s="8" t="s">
        <v>59</v>
      </c>
      <c r="F248" s="10">
        <v>19.338630000000002</v>
      </c>
    </row>
    <row r="249" spans="1:6" ht="12.75">
      <c r="A249" s="8" t="s">
        <v>5</v>
      </c>
      <c r="B249" s="8" t="s">
        <v>7</v>
      </c>
      <c r="C249" s="8" t="s">
        <v>31</v>
      </c>
      <c r="D249" s="8" t="s">
        <v>8</v>
      </c>
      <c r="E249" s="8" t="s">
        <v>9</v>
      </c>
      <c r="F249" s="10">
        <v>72.67987</v>
      </c>
    </row>
    <row r="251" spans="1:6" ht="12.75">
      <c r="A251" s="8" t="s">
        <v>5</v>
      </c>
      <c r="B251" s="8" t="s">
        <v>7</v>
      </c>
      <c r="C251" s="8" t="s">
        <v>32</v>
      </c>
      <c r="D251" s="8" t="s">
        <v>8</v>
      </c>
      <c r="E251" s="8" t="s">
        <v>58</v>
      </c>
      <c r="F251" s="10">
        <v>11.35358</v>
      </c>
    </row>
    <row r="252" spans="1:6" ht="12.75">
      <c r="A252" s="8" t="s">
        <v>5</v>
      </c>
      <c r="B252" s="8" t="s">
        <v>7</v>
      </c>
      <c r="C252" s="8" t="s">
        <v>32</v>
      </c>
      <c r="D252" s="8" t="s">
        <v>8</v>
      </c>
      <c r="E252" s="8" t="s">
        <v>59</v>
      </c>
      <c r="F252" s="10">
        <v>8.60689</v>
      </c>
    </row>
    <row r="253" spans="1:6" ht="12.75">
      <c r="A253" s="8" t="s">
        <v>5</v>
      </c>
      <c r="B253" s="8" t="s">
        <v>7</v>
      </c>
      <c r="C253" s="8" t="s">
        <v>32</v>
      </c>
      <c r="D253" s="8" t="s">
        <v>8</v>
      </c>
      <c r="E253" s="8" t="s">
        <v>9</v>
      </c>
      <c r="F253" s="10">
        <v>9.09645</v>
      </c>
    </row>
    <row r="254" spans="1:9" ht="24" customHeight="1">
      <c r="A254" s="13"/>
      <c r="B254" s="13"/>
      <c r="C254" s="13"/>
      <c r="D254" s="13"/>
      <c r="E254" s="13"/>
      <c r="F254" s="17" t="s">
        <v>72</v>
      </c>
      <c r="G254" s="15">
        <f>F247+F251</f>
        <v>38.838609999999996</v>
      </c>
      <c r="H254" s="15">
        <f>F248+F252</f>
        <v>27.945520000000002</v>
      </c>
      <c r="I254" s="15">
        <f>F249+F253</f>
        <v>81.77632</v>
      </c>
    </row>
    <row r="255" spans="1:6" ht="12.75">
      <c r="A255" s="8" t="s">
        <v>5</v>
      </c>
      <c r="B255" s="8" t="s">
        <v>7</v>
      </c>
      <c r="C255" s="8" t="s">
        <v>34</v>
      </c>
      <c r="D255" s="8" t="s">
        <v>8</v>
      </c>
      <c r="E255" s="8" t="s">
        <v>58</v>
      </c>
      <c r="F255" s="10">
        <v>15.603380000000001</v>
      </c>
    </row>
    <row r="256" spans="1:6" ht="12.75">
      <c r="A256" s="8" t="s">
        <v>5</v>
      </c>
      <c r="B256" s="8" t="s">
        <v>7</v>
      </c>
      <c r="C256" s="8" t="s">
        <v>34</v>
      </c>
      <c r="D256" s="8" t="s">
        <v>8</v>
      </c>
      <c r="E256" s="8" t="s">
        <v>59</v>
      </c>
      <c r="F256" s="10">
        <v>13.74723</v>
      </c>
    </row>
    <row r="257" spans="1:6" ht="12.75">
      <c r="A257" s="8" t="s">
        <v>5</v>
      </c>
      <c r="B257" s="8" t="s">
        <v>7</v>
      </c>
      <c r="C257" s="8" t="s">
        <v>34</v>
      </c>
      <c r="D257" s="8" t="s">
        <v>8</v>
      </c>
      <c r="E257" s="8" t="s">
        <v>9</v>
      </c>
      <c r="F257" s="10">
        <v>46.28653</v>
      </c>
    </row>
    <row r="259" spans="1:6" ht="12.75">
      <c r="A259" s="8" t="s">
        <v>5</v>
      </c>
      <c r="B259" s="8" t="s">
        <v>7</v>
      </c>
      <c r="C259" s="8" t="s">
        <v>35</v>
      </c>
      <c r="D259" s="8" t="s">
        <v>8</v>
      </c>
      <c r="E259" s="8" t="s">
        <v>58</v>
      </c>
      <c r="F259" s="10">
        <v>18.29328</v>
      </c>
    </row>
    <row r="260" spans="1:6" ht="12.75">
      <c r="A260" s="8" t="s">
        <v>5</v>
      </c>
      <c r="B260" s="8" t="s">
        <v>7</v>
      </c>
      <c r="C260" s="8" t="s">
        <v>35</v>
      </c>
      <c r="D260" s="8" t="s">
        <v>8</v>
      </c>
      <c r="E260" s="8" t="s">
        <v>59</v>
      </c>
      <c r="F260" s="10">
        <v>13.9294</v>
      </c>
    </row>
    <row r="261" spans="1:6" ht="12.75">
      <c r="A261" s="8" t="s">
        <v>5</v>
      </c>
      <c r="B261" s="8" t="s">
        <v>7</v>
      </c>
      <c r="C261" s="8" t="s">
        <v>35</v>
      </c>
      <c r="D261" s="8" t="s">
        <v>8</v>
      </c>
      <c r="E261" s="8" t="s">
        <v>9</v>
      </c>
      <c r="F261" s="10">
        <v>14.38623</v>
      </c>
    </row>
    <row r="263" spans="1:6" ht="12.75">
      <c r="A263" s="8" t="s">
        <v>5</v>
      </c>
      <c r="B263" s="8" t="s">
        <v>7</v>
      </c>
      <c r="C263" s="8" t="s">
        <v>51</v>
      </c>
      <c r="D263" s="8" t="s">
        <v>8</v>
      </c>
      <c r="E263" s="8" t="s">
        <v>58</v>
      </c>
      <c r="F263" s="10">
        <v>33.193889999999996</v>
      </c>
    </row>
    <row r="264" spans="1:6" ht="12.75">
      <c r="A264" s="8" t="s">
        <v>5</v>
      </c>
      <c r="B264" s="8" t="s">
        <v>7</v>
      </c>
      <c r="C264" s="8" t="s">
        <v>51</v>
      </c>
      <c r="D264" s="8" t="s">
        <v>8</v>
      </c>
      <c r="E264" s="8" t="s">
        <v>59</v>
      </c>
      <c r="F264" s="10">
        <v>28.93597</v>
      </c>
    </row>
    <row r="265" spans="1:6" ht="12.75">
      <c r="A265" s="8" t="s">
        <v>5</v>
      </c>
      <c r="B265" s="8" t="s">
        <v>7</v>
      </c>
      <c r="C265" s="8" t="s">
        <v>51</v>
      </c>
      <c r="D265" s="8" t="s">
        <v>8</v>
      </c>
      <c r="E265" s="8" t="s">
        <v>9</v>
      </c>
      <c r="F265" s="10">
        <v>42.06262</v>
      </c>
    </row>
    <row r="267" spans="1:6" ht="12.75">
      <c r="A267" s="8" t="s">
        <v>5</v>
      </c>
      <c r="B267" s="8" t="s">
        <v>7</v>
      </c>
      <c r="C267" s="8" t="s">
        <v>54</v>
      </c>
      <c r="D267" s="8" t="s">
        <v>8</v>
      </c>
      <c r="E267" s="8" t="s">
        <v>58</v>
      </c>
      <c r="F267" s="10">
        <v>3.1502600000000003</v>
      </c>
    </row>
    <row r="268" spans="1:6" ht="12.75">
      <c r="A268" s="8" t="s">
        <v>5</v>
      </c>
      <c r="B268" s="8" t="s">
        <v>7</v>
      </c>
      <c r="C268" s="8" t="s">
        <v>54</v>
      </c>
      <c r="D268" s="8" t="s">
        <v>8</v>
      </c>
      <c r="E268" s="8" t="s">
        <v>59</v>
      </c>
      <c r="F268" s="10">
        <v>3.61003</v>
      </c>
    </row>
    <row r="269" spans="1:6" ht="12.75">
      <c r="A269" s="8" t="s">
        <v>5</v>
      </c>
      <c r="B269" s="8" t="s">
        <v>7</v>
      </c>
      <c r="C269" s="8" t="s">
        <v>54</v>
      </c>
      <c r="D269" s="8" t="s">
        <v>8</v>
      </c>
      <c r="E269" s="8" t="s">
        <v>9</v>
      </c>
      <c r="F269" s="10">
        <v>2.81133</v>
      </c>
    </row>
    <row r="271" spans="1:6" ht="12.75">
      <c r="A271" s="8" t="s">
        <v>5</v>
      </c>
      <c r="B271" s="8" t="s">
        <v>7</v>
      </c>
      <c r="C271" s="8" t="s">
        <v>36</v>
      </c>
      <c r="D271" s="8" t="s">
        <v>8</v>
      </c>
      <c r="E271" s="8" t="s">
        <v>58</v>
      </c>
      <c r="F271" s="10">
        <v>162.53853</v>
      </c>
    </row>
    <row r="272" spans="1:6" ht="12.75">
      <c r="A272" s="8" t="s">
        <v>5</v>
      </c>
      <c r="B272" s="8" t="s">
        <v>7</v>
      </c>
      <c r="C272" s="8" t="s">
        <v>36</v>
      </c>
      <c r="D272" s="8" t="s">
        <v>8</v>
      </c>
      <c r="E272" s="8" t="s">
        <v>59</v>
      </c>
      <c r="F272" s="10">
        <v>180.58813</v>
      </c>
    </row>
    <row r="273" spans="1:6" ht="12.75">
      <c r="A273" s="8" t="s">
        <v>5</v>
      </c>
      <c r="B273" s="8" t="s">
        <v>7</v>
      </c>
      <c r="C273" s="8" t="s">
        <v>36</v>
      </c>
      <c r="D273" s="8" t="s">
        <v>8</v>
      </c>
      <c r="E273" s="8" t="s">
        <v>9</v>
      </c>
      <c r="F273" s="10">
        <v>13.850100000000001</v>
      </c>
    </row>
    <row r="274" spans="1:9" ht="24" customHeight="1">
      <c r="A274" s="13"/>
      <c r="B274" s="13"/>
      <c r="C274" s="13"/>
      <c r="D274" s="13"/>
      <c r="E274" s="13"/>
      <c r="F274" s="17" t="s">
        <v>73</v>
      </c>
      <c r="G274" s="15">
        <f>F255+F259+F263+F267+F271</f>
        <v>232.77934</v>
      </c>
      <c r="H274" s="15">
        <f>F256+F260+F264+F268+F272</f>
        <v>240.81076000000002</v>
      </c>
      <c r="I274" s="15">
        <f>F257+F261+F265+F269+F273</f>
        <v>119.39680999999999</v>
      </c>
    </row>
    <row r="275" spans="1:6" ht="12.75">
      <c r="A275" s="8" t="s">
        <v>5</v>
      </c>
      <c r="B275" s="8" t="s">
        <v>7</v>
      </c>
      <c r="C275" s="8" t="s">
        <v>37</v>
      </c>
      <c r="D275" s="8" t="s">
        <v>8</v>
      </c>
      <c r="E275" s="8" t="s">
        <v>58</v>
      </c>
      <c r="F275" s="10">
        <v>55.40629</v>
      </c>
    </row>
    <row r="276" spans="1:6" ht="12.75">
      <c r="A276" s="8" t="s">
        <v>5</v>
      </c>
      <c r="B276" s="8" t="s">
        <v>7</v>
      </c>
      <c r="C276" s="8" t="s">
        <v>37</v>
      </c>
      <c r="D276" s="8" t="s">
        <v>8</v>
      </c>
      <c r="E276" s="8" t="s">
        <v>59</v>
      </c>
      <c r="F276" s="10">
        <v>68.32069</v>
      </c>
    </row>
    <row r="277" spans="1:6" ht="12.75">
      <c r="A277" s="8" t="s">
        <v>5</v>
      </c>
      <c r="B277" s="8" t="s">
        <v>7</v>
      </c>
      <c r="C277" s="8" t="s">
        <v>37</v>
      </c>
      <c r="D277" s="8" t="s">
        <v>8</v>
      </c>
      <c r="E277" s="8" t="s">
        <v>9</v>
      </c>
      <c r="F277" s="10">
        <v>57.37</v>
      </c>
    </row>
    <row r="279" spans="1:6" ht="12.75">
      <c r="A279" s="8" t="s">
        <v>5</v>
      </c>
      <c r="B279" s="8" t="s">
        <v>7</v>
      </c>
      <c r="C279" s="8" t="s">
        <v>38</v>
      </c>
      <c r="D279" s="8" t="s">
        <v>8</v>
      </c>
      <c r="E279" s="8" t="s">
        <v>58</v>
      </c>
      <c r="F279" s="10">
        <v>54.60351</v>
      </c>
    </row>
    <row r="280" spans="1:6" ht="12.75">
      <c r="A280" s="8" t="s">
        <v>5</v>
      </c>
      <c r="B280" s="8" t="s">
        <v>7</v>
      </c>
      <c r="C280" s="8" t="s">
        <v>38</v>
      </c>
      <c r="D280" s="8" t="s">
        <v>8</v>
      </c>
      <c r="E280" s="8" t="s">
        <v>59</v>
      </c>
      <c r="F280" s="10">
        <v>27.62769</v>
      </c>
    </row>
    <row r="281" spans="1:6" ht="12.75">
      <c r="A281" s="8" t="s">
        <v>5</v>
      </c>
      <c r="B281" s="8" t="s">
        <v>7</v>
      </c>
      <c r="C281" s="8" t="s">
        <v>38</v>
      </c>
      <c r="D281" s="8" t="s">
        <v>8</v>
      </c>
      <c r="E281" s="8" t="s">
        <v>9</v>
      </c>
      <c r="F281" s="10">
        <v>15.00807</v>
      </c>
    </row>
    <row r="283" spans="1:6" ht="12.75">
      <c r="A283" s="8" t="s">
        <v>5</v>
      </c>
      <c r="B283" s="8" t="s">
        <v>7</v>
      </c>
      <c r="C283" s="8" t="s">
        <v>39</v>
      </c>
      <c r="D283" s="8" t="s">
        <v>8</v>
      </c>
      <c r="E283" s="8" t="s">
        <v>58</v>
      </c>
      <c r="F283" s="10">
        <v>20.0745</v>
      </c>
    </row>
    <row r="284" spans="1:6" ht="12.75">
      <c r="A284" s="8" t="s">
        <v>5</v>
      </c>
      <c r="B284" s="8" t="s">
        <v>7</v>
      </c>
      <c r="C284" s="8" t="s">
        <v>39</v>
      </c>
      <c r="D284" s="8" t="s">
        <v>8</v>
      </c>
      <c r="E284" s="8" t="s">
        <v>59</v>
      </c>
      <c r="F284" s="10">
        <v>20.082369999999997</v>
      </c>
    </row>
    <row r="285" spans="1:6" ht="12.75">
      <c r="A285" s="8" t="s">
        <v>5</v>
      </c>
      <c r="B285" s="8" t="s">
        <v>7</v>
      </c>
      <c r="C285" s="8" t="s">
        <v>39</v>
      </c>
      <c r="D285" s="8" t="s">
        <v>8</v>
      </c>
      <c r="E285" s="8" t="s">
        <v>9</v>
      </c>
      <c r="F285" s="10">
        <v>17.97561</v>
      </c>
    </row>
    <row r="286" spans="1:9" ht="26.25" customHeight="1">
      <c r="A286" s="13"/>
      <c r="B286" s="13"/>
      <c r="C286" s="13"/>
      <c r="D286" s="13"/>
      <c r="E286" s="13"/>
      <c r="F286" s="13" t="s">
        <v>78</v>
      </c>
      <c r="G286" s="15">
        <f>F275+F279+F283</f>
        <v>130.08429999999998</v>
      </c>
      <c r="H286" s="15">
        <f>F276+F280+F284</f>
        <v>116.03075</v>
      </c>
      <c r="I286" s="15">
        <f>F277+F281+F285</f>
        <v>90.35368</v>
      </c>
    </row>
    <row r="287" s="11" customFormat="1" ht="26.25" customHeight="1"/>
    <row r="288" spans="1:6" ht="12.75">
      <c r="A288" s="8" t="s">
        <v>5</v>
      </c>
      <c r="B288" s="9" t="s">
        <v>55</v>
      </c>
      <c r="C288" s="8" t="s">
        <v>6</v>
      </c>
      <c r="D288" s="8" t="s">
        <v>8</v>
      </c>
      <c r="E288" s="8" t="s">
        <v>58</v>
      </c>
      <c r="F288" s="10">
        <v>28.44448</v>
      </c>
    </row>
    <row r="289" spans="1:6" ht="12.75">
      <c r="A289" s="8" t="s">
        <v>5</v>
      </c>
      <c r="B289" s="8" t="s">
        <v>55</v>
      </c>
      <c r="C289" s="8" t="s">
        <v>6</v>
      </c>
      <c r="D289" s="8" t="s">
        <v>8</v>
      </c>
      <c r="E289" s="8" t="s">
        <v>59</v>
      </c>
      <c r="F289" s="10">
        <v>27.8025</v>
      </c>
    </row>
    <row r="290" spans="1:6" ht="12.75">
      <c r="A290" s="8" t="s">
        <v>5</v>
      </c>
      <c r="B290" s="8" t="s">
        <v>55</v>
      </c>
      <c r="C290" s="8" t="s">
        <v>6</v>
      </c>
      <c r="D290" s="8" t="s">
        <v>8</v>
      </c>
      <c r="E290" s="8" t="s">
        <v>9</v>
      </c>
      <c r="F290" s="10">
        <v>32.19267</v>
      </c>
    </row>
    <row r="291" spans="1:9" ht="24" customHeight="1">
      <c r="A291" s="13"/>
      <c r="B291" s="13"/>
      <c r="C291" s="13"/>
      <c r="D291" s="13"/>
      <c r="E291" s="13"/>
      <c r="F291" s="17" t="s">
        <v>75</v>
      </c>
      <c r="G291" s="15">
        <f>F288</f>
        <v>28.44448</v>
      </c>
      <c r="H291" s="15">
        <f>F289</f>
        <v>27.8025</v>
      </c>
      <c r="I291" s="15">
        <f>F290</f>
        <v>32.19267</v>
      </c>
    </row>
    <row r="292" spans="1:6" ht="12.75">
      <c r="A292" s="8" t="s">
        <v>5</v>
      </c>
      <c r="B292" s="8" t="s">
        <v>55</v>
      </c>
      <c r="C292" s="8" t="s">
        <v>46</v>
      </c>
      <c r="D292" s="8" t="s">
        <v>8</v>
      </c>
      <c r="E292" s="8" t="s">
        <v>9</v>
      </c>
      <c r="F292" s="10">
        <v>20.27707</v>
      </c>
    </row>
    <row r="294" spans="1:6" ht="12.75">
      <c r="A294" s="8" t="s">
        <v>5</v>
      </c>
      <c r="B294" s="8" t="s">
        <v>55</v>
      </c>
      <c r="C294" s="8" t="s">
        <v>47</v>
      </c>
      <c r="D294" s="8" t="s">
        <v>8</v>
      </c>
      <c r="E294" s="8" t="s">
        <v>58</v>
      </c>
      <c r="F294" s="10">
        <v>101.15942</v>
      </c>
    </row>
    <row r="295" spans="1:6" ht="12.75">
      <c r="A295" s="8" t="s">
        <v>5</v>
      </c>
      <c r="B295" s="8" t="s">
        <v>55</v>
      </c>
      <c r="C295" s="8" t="s">
        <v>47</v>
      </c>
      <c r="D295" s="8" t="s">
        <v>8</v>
      </c>
      <c r="E295" s="8" t="s">
        <v>59</v>
      </c>
      <c r="F295" s="10">
        <v>252.54726000000002</v>
      </c>
    </row>
    <row r="296" spans="1:6" ht="12.75">
      <c r="A296" s="8" t="s">
        <v>5</v>
      </c>
      <c r="B296" s="8" t="s">
        <v>55</v>
      </c>
      <c r="C296" s="8" t="s">
        <v>47</v>
      </c>
      <c r="D296" s="8" t="s">
        <v>8</v>
      </c>
      <c r="E296" s="8" t="s">
        <v>9</v>
      </c>
      <c r="F296" s="10">
        <v>65.55345</v>
      </c>
    </row>
    <row r="297" spans="1:9" ht="25.5" customHeight="1">
      <c r="A297" s="13"/>
      <c r="B297" s="13"/>
      <c r="C297" s="13"/>
      <c r="D297" s="13"/>
      <c r="E297" s="13"/>
      <c r="F297" s="17" t="s">
        <v>76</v>
      </c>
      <c r="G297" s="15">
        <f>F294</f>
        <v>101.15942</v>
      </c>
      <c r="H297" s="15">
        <f>F295</f>
        <v>252.54726000000002</v>
      </c>
      <c r="I297" s="15">
        <f>F292+F296</f>
        <v>85.83051999999999</v>
      </c>
    </row>
    <row r="298" spans="1:6" ht="12.75">
      <c r="A298" s="8" t="s">
        <v>5</v>
      </c>
      <c r="B298" s="8" t="s">
        <v>55</v>
      </c>
      <c r="C298" s="8" t="s">
        <v>18</v>
      </c>
      <c r="D298" s="8" t="s">
        <v>8</v>
      </c>
      <c r="E298" s="8" t="s">
        <v>58</v>
      </c>
      <c r="F298" s="10">
        <v>11.94848</v>
      </c>
    </row>
    <row r="299" spans="1:6" ht="12.75">
      <c r="A299" s="8" t="s">
        <v>5</v>
      </c>
      <c r="B299" s="8" t="s">
        <v>55</v>
      </c>
      <c r="C299" s="8" t="s">
        <v>18</v>
      </c>
      <c r="D299" s="8" t="s">
        <v>8</v>
      </c>
      <c r="E299" s="8" t="s">
        <v>59</v>
      </c>
      <c r="F299" s="10">
        <v>10.55857</v>
      </c>
    </row>
    <row r="300" spans="1:6" ht="12.75">
      <c r="A300" s="8" t="s">
        <v>5</v>
      </c>
      <c r="B300" s="8" t="s">
        <v>55</v>
      </c>
      <c r="C300" s="8" t="s">
        <v>18</v>
      </c>
      <c r="D300" s="8" t="s">
        <v>8</v>
      </c>
      <c r="E300" s="8" t="s">
        <v>9</v>
      </c>
      <c r="F300" s="10">
        <v>12.005889999999999</v>
      </c>
    </row>
    <row r="302" spans="1:6" ht="12.75">
      <c r="A302" s="8" t="s">
        <v>5</v>
      </c>
      <c r="B302" s="8" t="s">
        <v>55</v>
      </c>
      <c r="C302" s="8" t="s">
        <v>20</v>
      </c>
      <c r="D302" s="8" t="s">
        <v>8</v>
      </c>
      <c r="E302" s="8" t="s">
        <v>58</v>
      </c>
      <c r="F302" s="10">
        <v>737.83614</v>
      </c>
    </row>
    <row r="303" spans="1:6" ht="12.75">
      <c r="A303" s="8" t="s">
        <v>5</v>
      </c>
      <c r="B303" s="8" t="s">
        <v>55</v>
      </c>
      <c r="C303" s="8" t="s">
        <v>20</v>
      </c>
      <c r="D303" s="8" t="s">
        <v>8</v>
      </c>
      <c r="E303" s="8" t="s">
        <v>59</v>
      </c>
      <c r="F303" s="10">
        <v>627.0475799999999</v>
      </c>
    </row>
    <row r="304" spans="1:6" ht="12.75">
      <c r="A304" s="8" t="s">
        <v>5</v>
      </c>
      <c r="B304" s="8" t="s">
        <v>55</v>
      </c>
      <c r="C304" s="8" t="s">
        <v>20</v>
      </c>
      <c r="D304" s="8" t="s">
        <v>8</v>
      </c>
      <c r="E304" s="8" t="s">
        <v>9</v>
      </c>
      <c r="F304" s="10">
        <v>717.93547</v>
      </c>
    </row>
    <row r="306" spans="1:6" ht="12.75">
      <c r="A306" s="8" t="s">
        <v>5</v>
      </c>
      <c r="B306" s="8" t="s">
        <v>55</v>
      </c>
      <c r="C306" s="8" t="s">
        <v>52</v>
      </c>
      <c r="D306" s="8" t="s">
        <v>8</v>
      </c>
      <c r="E306" s="8" t="s">
        <v>58</v>
      </c>
      <c r="F306" s="10">
        <v>18.18982</v>
      </c>
    </row>
    <row r="307" spans="1:6" ht="12.75">
      <c r="A307" s="8" t="s">
        <v>5</v>
      </c>
      <c r="B307" s="8" t="s">
        <v>55</v>
      </c>
      <c r="C307" s="8" t="s">
        <v>52</v>
      </c>
      <c r="D307" s="8" t="s">
        <v>8</v>
      </c>
      <c r="E307" s="8" t="s">
        <v>59</v>
      </c>
      <c r="F307" s="10">
        <v>22.16626</v>
      </c>
    </row>
    <row r="308" spans="1:6" ht="12.75">
      <c r="A308" s="8" t="s">
        <v>5</v>
      </c>
      <c r="B308" s="8" t="s">
        <v>55</v>
      </c>
      <c r="C308" s="8" t="s">
        <v>52</v>
      </c>
      <c r="D308" s="8" t="s">
        <v>8</v>
      </c>
      <c r="E308" s="8" t="s">
        <v>9</v>
      </c>
      <c r="F308" s="10">
        <v>15.656780000000001</v>
      </c>
    </row>
    <row r="310" spans="1:6" ht="12.75">
      <c r="A310" s="8" t="s">
        <v>5</v>
      </c>
      <c r="B310" s="8" t="s">
        <v>55</v>
      </c>
      <c r="C310" s="8" t="s">
        <v>22</v>
      </c>
      <c r="D310" s="8" t="s">
        <v>8</v>
      </c>
      <c r="E310" s="8" t="s">
        <v>58</v>
      </c>
      <c r="F310" s="10">
        <v>5.64567</v>
      </c>
    </row>
    <row r="311" spans="1:6" ht="12.75">
      <c r="A311" s="8" t="s">
        <v>5</v>
      </c>
      <c r="B311" s="8" t="s">
        <v>55</v>
      </c>
      <c r="C311" s="8" t="s">
        <v>22</v>
      </c>
      <c r="D311" s="8" t="s">
        <v>8</v>
      </c>
      <c r="E311" s="8" t="s">
        <v>59</v>
      </c>
      <c r="F311" s="10">
        <v>22.348959999999998</v>
      </c>
    </row>
    <row r="312" spans="1:6" ht="12.75">
      <c r="A312" s="8" t="s">
        <v>5</v>
      </c>
      <c r="B312" s="8" t="s">
        <v>55</v>
      </c>
      <c r="C312" s="8" t="s">
        <v>22</v>
      </c>
      <c r="D312" s="8" t="s">
        <v>8</v>
      </c>
      <c r="E312" s="8" t="s">
        <v>9</v>
      </c>
      <c r="F312" s="10">
        <v>4.5271099999999995</v>
      </c>
    </row>
    <row r="314" spans="1:6" ht="12.75">
      <c r="A314" s="8" t="s">
        <v>5</v>
      </c>
      <c r="B314" s="8" t="s">
        <v>55</v>
      </c>
      <c r="C314" s="8" t="s">
        <v>24</v>
      </c>
      <c r="D314" s="8" t="s">
        <v>8</v>
      </c>
      <c r="E314" s="8" t="s">
        <v>58</v>
      </c>
      <c r="F314" s="10">
        <v>1450.14326</v>
      </c>
    </row>
    <row r="315" spans="1:6" ht="12.75">
      <c r="A315" s="8" t="s">
        <v>5</v>
      </c>
      <c r="B315" s="8" t="s">
        <v>55</v>
      </c>
      <c r="C315" s="8" t="s">
        <v>24</v>
      </c>
      <c r="D315" s="8" t="s">
        <v>8</v>
      </c>
      <c r="E315" s="8" t="s">
        <v>59</v>
      </c>
      <c r="F315" s="10">
        <v>1293.84493</v>
      </c>
    </row>
    <row r="316" spans="1:6" ht="12.75">
      <c r="A316" s="8" t="s">
        <v>5</v>
      </c>
      <c r="B316" s="8" t="s">
        <v>55</v>
      </c>
      <c r="C316" s="8" t="s">
        <v>24</v>
      </c>
      <c r="D316" s="8" t="s">
        <v>8</v>
      </c>
      <c r="E316" s="8" t="s">
        <v>9</v>
      </c>
      <c r="F316" s="10">
        <v>1125.48018</v>
      </c>
    </row>
    <row r="318" spans="1:6" ht="12.75">
      <c r="A318" s="8" t="s">
        <v>5</v>
      </c>
      <c r="B318" s="8" t="s">
        <v>55</v>
      </c>
      <c r="C318" s="8" t="s">
        <v>56</v>
      </c>
      <c r="D318" s="8" t="s">
        <v>8</v>
      </c>
      <c r="E318" s="8" t="s">
        <v>58</v>
      </c>
      <c r="F318" s="10">
        <v>8.87422</v>
      </c>
    </row>
    <row r="319" spans="1:6" ht="12.75">
      <c r="A319" s="8" t="s">
        <v>5</v>
      </c>
      <c r="B319" s="8" t="s">
        <v>55</v>
      </c>
      <c r="C319" s="8" t="s">
        <v>56</v>
      </c>
      <c r="D319" s="8" t="s">
        <v>8</v>
      </c>
      <c r="E319" s="8" t="s">
        <v>59</v>
      </c>
      <c r="F319" s="10">
        <v>17.32712</v>
      </c>
    </row>
    <row r="320" spans="1:6" ht="12.75">
      <c r="A320" s="8" t="s">
        <v>5</v>
      </c>
      <c r="B320" s="8" t="s">
        <v>55</v>
      </c>
      <c r="C320" s="8" t="s">
        <v>56</v>
      </c>
      <c r="D320" s="8" t="s">
        <v>8</v>
      </c>
      <c r="E320" s="8" t="s">
        <v>9</v>
      </c>
      <c r="F320" s="10">
        <v>9.153</v>
      </c>
    </row>
    <row r="321" spans="1:9" ht="25.5" customHeight="1">
      <c r="A321" s="13"/>
      <c r="B321" s="13"/>
      <c r="C321" s="13"/>
      <c r="D321" s="13"/>
      <c r="E321" s="13"/>
      <c r="F321" s="14" t="s">
        <v>69</v>
      </c>
      <c r="G321" s="15">
        <f>F298+F302+F306+F310+F314+F318</f>
        <v>2232.6375900000003</v>
      </c>
      <c r="H321" s="15">
        <f>F299+F303+F307+F311+F315+F319</f>
        <v>1993.29342</v>
      </c>
      <c r="I321" s="15">
        <f>F300+F304+F308+F312+F316+F320</f>
        <v>1884.75843</v>
      </c>
    </row>
    <row r="322" spans="1:6" ht="12.75">
      <c r="A322" s="8" t="s">
        <v>5</v>
      </c>
      <c r="B322" s="8" t="s">
        <v>55</v>
      </c>
      <c r="C322" s="8" t="s">
        <v>27</v>
      </c>
      <c r="D322" s="8" t="s">
        <v>8</v>
      </c>
      <c r="E322" s="8" t="s">
        <v>58</v>
      </c>
      <c r="F322" s="10">
        <v>517.8749700000001</v>
      </c>
    </row>
    <row r="323" spans="1:6" ht="12.75">
      <c r="A323" s="8" t="s">
        <v>5</v>
      </c>
      <c r="B323" s="8" t="s">
        <v>55</v>
      </c>
      <c r="C323" s="8" t="s">
        <v>27</v>
      </c>
      <c r="D323" s="8" t="s">
        <v>8</v>
      </c>
      <c r="E323" s="8" t="s">
        <v>59</v>
      </c>
      <c r="F323" s="10">
        <v>348.27421000000004</v>
      </c>
    </row>
    <row r="324" spans="1:6" ht="12.75">
      <c r="A324" s="8" t="s">
        <v>5</v>
      </c>
      <c r="B324" s="8" t="s">
        <v>55</v>
      </c>
      <c r="C324" s="8" t="s">
        <v>27</v>
      </c>
      <c r="D324" s="8" t="s">
        <v>8</v>
      </c>
      <c r="E324" s="8" t="s">
        <v>9</v>
      </c>
      <c r="F324" s="10">
        <v>569.11541</v>
      </c>
    </row>
    <row r="326" spans="1:6" ht="12.75">
      <c r="A326" s="8" t="s">
        <v>5</v>
      </c>
      <c r="B326" s="8" t="s">
        <v>55</v>
      </c>
      <c r="C326" s="8" t="s">
        <v>28</v>
      </c>
      <c r="D326" s="8" t="s">
        <v>8</v>
      </c>
      <c r="E326" s="8" t="s">
        <v>58</v>
      </c>
      <c r="F326" s="10">
        <v>1.77776</v>
      </c>
    </row>
    <row r="327" spans="1:6" ht="12.75">
      <c r="A327" s="8" t="s">
        <v>5</v>
      </c>
      <c r="B327" s="8" t="s">
        <v>55</v>
      </c>
      <c r="C327" s="8" t="s">
        <v>28</v>
      </c>
      <c r="D327" s="8" t="s">
        <v>8</v>
      </c>
      <c r="E327" s="8" t="s">
        <v>59</v>
      </c>
      <c r="F327" s="10">
        <v>1.40064</v>
      </c>
    </row>
    <row r="328" spans="1:6" ht="12.75">
      <c r="A328" s="8" t="s">
        <v>5</v>
      </c>
      <c r="B328" s="8" t="s">
        <v>55</v>
      </c>
      <c r="C328" s="8" t="s">
        <v>28</v>
      </c>
      <c r="D328" s="8" t="s">
        <v>8</v>
      </c>
      <c r="E328" s="8" t="s">
        <v>9</v>
      </c>
      <c r="F328" s="10">
        <v>1.49641</v>
      </c>
    </row>
    <row r="330" spans="1:6" ht="12.75">
      <c r="A330" s="8" t="s">
        <v>5</v>
      </c>
      <c r="B330" s="8" t="s">
        <v>55</v>
      </c>
      <c r="C330" s="8" t="s">
        <v>29</v>
      </c>
      <c r="D330" s="8" t="s">
        <v>8</v>
      </c>
      <c r="E330" s="8" t="s">
        <v>58</v>
      </c>
      <c r="F330" s="10">
        <v>14.25206</v>
      </c>
    </row>
    <row r="331" spans="1:6" ht="12.75">
      <c r="A331" s="8" t="s">
        <v>5</v>
      </c>
      <c r="B331" s="8" t="s">
        <v>55</v>
      </c>
      <c r="C331" s="8" t="s">
        <v>29</v>
      </c>
      <c r="D331" s="8" t="s">
        <v>8</v>
      </c>
      <c r="E331" s="8" t="s">
        <v>59</v>
      </c>
      <c r="F331" s="10">
        <v>6.5185200000000005</v>
      </c>
    </row>
    <row r="332" spans="1:6" ht="12.75">
      <c r="A332" s="8" t="s">
        <v>5</v>
      </c>
      <c r="B332" s="8" t="s">
        <v>55</v>
      </c>
      <c r="C332" s="8" t="s">
        <v>29</v>
      </c>
      <c r="D332" s="8" t="s">
        <v>8</v>
      </c>
      <c r="E332" s="8" t="s">
        <v>9</v>
      </c>
      <c r="F332" s="10">
        <v>10.53543</v>
      </c>
    </row>
    <row r="333" spans="1:9" ht="25.5" customHeight="1">
      <c r="A333" s="13"/>
      <c r="B333" s="13"/>
      <c r="C333" s="13"/>
      <c r="D333" s="13"/>
      <c r="E333" s="13"/>
      <c r="F333" s="17" t="s">
        <v>70</v>
      </c>
      <c r="G333" s="21">
        <f>F322+F326+F330</f>
        <v>533.90479</v>
      </c>
      <c r="H333" s="21">
        <f>F323+F327+F331</f>
        <v>356.1933700000001</v>
      </c>
      <c r="I333" s="21">
        <f>F324+F328+F332</f>
        <v>581.14725</v>
      </c>
    </row>
    <row r="334" spans="1:6" ht="12.75">
      <c r="A334" s="8" t="s">
        <v>5</v>
      </c>
      <c r="B334" s="8" t="s">
        <v>55</v>
      </c>
      <c r="C334" s="8" t="s">
        <v>30</v>
      </c>
      <c r="D334" s="8" t="s">
        <v>8</v>
      </c>
      <c r="E334" s="8" t="s">
        <v>58</v>
      </c>
      <c r="F334" s="10">
        <v>148.16687</v>
      </c>
    </row>
    <row r="335" spans="1:6" ht="12.75">
      <c r="A335" s="8" t="s">
        <v>5</v>
      </c>
      <c r="B335" s="8" t="s">
        <v>55</v>
      </c>
      <c r="C335" s="8" t="s">
        <v>30</v>
      </c>
      <c r="D335" s="8" t="s">
        <v>8</v>
      </c>
      <c r="E335" s="8" t="s">
        <v>59</v>
      </c>
      <c r="F335" s="10">
        <v>149.98461</v>
      </c>
    </row>
    <row r="336" spans="1:6" ht="12.75">
      <c r="A336" s="8" t="s">
        <v>5</v>
      </c>
      <c r="B336" s="8" t="s">
        <v>55</v>
      </c>
      <c r="C336" s="8" t="s">
        <v>30</v>
      </c>
      <c r="D336" s="8" t="s">
        <v>8</v>
      </c>
      <c r="E336" s="8" t="s">
        <v>9</v>
      </c>
      <c r="F336" s="10">
        <v>183.59208</v>
      </c>
    </row>
    <row r="337" spans="1:9" ht="24.75" customHeight="1">
      <c r="A337" s="13"/>
      <c r="B337" s="13"/>
      <c r="C337" s="13"/>
      <c r="D337" s="13"/>
      <c r="E337" s="13"/>
      <c r="F337" s="17" t="s">
        <v>77</v>
      </c>
      <c r="G337" s="15">
        <f>F334</f>
        <v>148.16687</v>
      </c>
      <c r="H337" s="15">
        <f>F335</f>
        <v>149.98461</v>
      </c>
      <c r="I337" s="15">
        <f>F336</f>
        <v>183.59208</v>
      </c>
    </row>
    <row r="338" spans="1:6" ht="12.75">
      <c r="A338" s="8" t="s">
        <v>5</v>
      </c>
      <c r="B338" s="8" t="s">
        <v>55</v>
      </c>
      <c r="C338" s="8" t="s">
        <v>31</v>
      </c>
      <c r="D338" s="8" t="s">
        <v>8</v>
      </c>
      <c r="E338" s="8" t="s">
        <v>58</v>
      </c>
      <c r="F338" s="10">
        <v>259.61271</v>
      </c>
    </row>
    <row r="339" spans="1:6" ht="12.75">
      <c r="A339" s="8" t="s">
        <v>5</v>
      </c>
      <c r="B339" s="8" t="s">
        <v>55</v>
      </c>
      <c r="C339" s="8" t="s">
        <v>31</v>
      </c>
      <c r="D339" s="8" t="s">
        <v>8</v>
      </c>
      <c r="E339" s="8" t="s">
        <v>59</v>
      </c>
      <c r="F339" s="10">
        <v>269.89112</v>
      </c>
    </row>
    <row r="340" spans="1:6" ht="12.75">
      <c r="A340" s="8" t="s">
        <v>5</v>
      </c>
      <c r="B340" s="8" t="s">
        <v>55</v>
      </c>
      <c r="C340" s="8" t="s">
        <v>31</v>
      </c>
      <c r="D340" s="8" t="s">
        <v>8</v>
      </c>
      <c r="E340" s="8" t="s">
        <v>9</v>
      </c>
      <c r="F340" s="10">
        <v>210.766</v>
      </c>
    </row>
    <row r="342" spans="1:6" ht="12.75">
      <c r="A342" s="8" t="s">
        <v>5</v>
      </c>
      <c r="B342" s="8" t="s">
        <v>55</v>
      </c>
      <c r="C342" s="8" t="s">
        <v>32</v>
      </c>
      <c r="D342" s="8" t="s">
        <v>8</v>
      </c>
      <c r="E342" s="8" t="s">
        <v>58</v>
      </c>
      <c r="F342" s="10">
        <v>234.73339</v>
      </c>
    </row>
    <row r="343" spans="1:6" ht="12.75">
      <c r="A343" s="8" t="s">
        <v>5</v>
      </c>
      <c r="B343" s="8" t="s">
        <v>55</v>
      </c>
      <c r="C343" s="8" t="s">
        <v>32</v>
      </c>
      <c r="D343" s="8" t="s">
        <v>8</v>
      </c>
      <c r="E343" s="8" t="s">
        <v>59</v>
      </c>
      <c r="F343" s="10">
        <v>243.54199</v>
      </c>
    </row>
    <row r="344" spans="1:6" ht="12.75">
      <c r="A344" s="8" t="s">
        <v>5</v>
      </c>
      <c r="B344" s="8" t="s">
        <v>55</v>
      </c>
      <c r="C344" s="8" t="s">
        <v>32</v>
      </c>
      <c r="D344" s="8" t="s">
        <v>8</v>
      </c>
      <c r="E344" s="8" t="s">
        <v>9</v>
      </c>
      <c r="F344" s="10">
        <v>239.83768</v>
      </c>
    </row>
    <row r="345" spans="1:9" ht="24" customHeight="1">
      <c r="A345" s="13"/>
      <c r="B345" s="13"/>
      <c r="C345" s="13"/>
      <c r="D345" s="13"/>
      <c r="E345" s="13"/>
      <c r="F345" s="17" t="s">
        <v>72</v>
      </c>
      <c r="G345" s="15">
        <f>F338+F342</f>
        <v>494.3461</v>
      </c>
      <c r="H345" s="15">
        <f>F339+F343</f>
        <v>513.4331099999999</v>
      </c>
      <c r="I345" s="15">
        <f>F340+F344</f>
        <v>450.60368</v>
      </c>
    </row>
    <row r="346" spans="1:6" ht="12.75">
      <c r="A346" s="8" t="s">
        <v>5</v>
      </c>
      <c r="B346" s="8" t="s">
        <v>55</v>
      </c>
      <c r="C346" s="8" t="s">
        <v>34</v>
      </c>
      <c r="D346" s="8" t="s">
        <v>8</v>
      </c>
      <c r="E346" s="8" t="s">
        <v>58</v>
      </c>
      <c r="F346" s="10">
        <v>14.027940000000001</v>
      </c>
    </row>
    <row r="347" spans="1:6" ht="12.75">
      <c r="A347" s="8" t="s">
        <v>5</v>
      </c>
      <c r="B347" s="8" t="s">
        <v>55</v>
      </c>
      <c r="C347" s="8" t="s">
        <v>34</v>
      </c>
      <c r="D347" s="8" t="s">
        <v>8</v>
      </c>
      <c r="E347" s="8" t="s">
        <v>59</v>
      </c>
      <c r="F347" s="10">
        <v>16.234280000000002</v>
      </c>
    </row>
    <row r="348" spans="1:6" ht="12.75">
      <c r="A348" s="8" t="s">
        <v>5</v>
      </c>
      <c r="B348" s="8" t="s">
        <v>55</v>
      </c>
      <c r="C348" s="8" t="s">
        <v>34</v>
      </c>
      <c r="D348" s="8" t="s">
        <v>8</v>
      </c>
      <c r="E348" s="8" t="s">
        <v>9</v>
      </c>
      <c r="F348" s="10">
        <v>14.17285</v>
      </c>
    </row>
    <row r="350" spans="1:6" ht="12.75">
      <c r="A350" s="8" t="s">
        <v>5</v>
      </c>
      <c r="B350" s="8" t="s">
        <v>55</v>
      </c>
      <c r="C350" s="8" t="s">
        <v>35</v>
      </c>
      <c r="D350" s="8" t="s">
        <v>8</v>
      </c>
      <c r="E350" s="8" t="s">
        <v>58</v>
      </c>
      <c r="F350" s="10">
        <v>10.70323</v>
      </c>
    </row>
    <row r="351" spans="1:6" ht="12.75">
      <c r="A351" s="8" t="s">
        <v>5</v>
      </c>
      <c r="B351" s="8" t="s">
        <v>55</v>
      </c>
      <c r="C351" s="8" t="s">
        <v>35</v>
      </c>
      <c r="D351" s="8" t="s">
        <v>8</v>
      </c>
      <c r="E351" s="8" t="s">
        <v>59</v>
      </c>
      <c r="F351" s="10">
        <v>9.48221</v>
      </c>
    </row>
    <row r="352" spans="1:6" ht="12.75">
      <c r="A352" s="8" t="s">
        <v>5</v>
      </c>
      <c r="B352" s="8" t="s">
        <v>55</v>
      </c>
      <c r="C352" s="8" t="s">
        <v>35</v>
      </c>
      <c r="D352" s="8" t="s">
        <v>8</v>
      </c>
      <c r="E352" s="8" t="s">
        <v>9</v>
      </c>
      <c r="F352" s="10">
        <v>8.74564</v>
      </c>
    </row>
    <row r="354" spans="1:6" ht="12.75">
      <c r="A354" s="8" t="s">
        <v>5</v>
      </c>
      <c r="B354" s="8" t="s">
        <v>55</v>
      </c>
      <c r="C354" s="8" t="s">
        <v>51</v>
      </c>
      <c r="D354" s="8" t="s">
        <v>8</v>
      </c>
      <c r="E354" s="8" t="s">
        <v>58</v>
      </c>
      <c r="F354" s="10">
        <v>3.02394</v>
      </c>
    </row>
    <row r="355" spans="1:6" ht="12.75">
      <c r="A355" s="8" t="s">
        <v>5</v>
      </c>
      <c r="B355" s="8" t="s">
        <v>55</v>
      </c>
      <c r="C355" s="8" t="s">
        <v>51</v>
      </c>
      <c r="D355" s="8" t="s">
        <v>8</v>
      </c>
      <c r="E355" s="8" t="s">
        <v>59</v>
      </c>
      <c r="F355" s="10">
        <v>3.8174</v>
      </c>
    </row>
    <row r="356" spans="1:6" ht="12.75">
      <c r="A356" s="8" t="s">
        <v>5</v>
      </c>
      <c r="B356" s="8" t="s">
        <v>55</v>
      </c>
      <c r="C356" s="8" t="s">
        <v>51</v>
      </c>
      <c r="D356" s="8" t="s">
        <v>8</v>
      </c>
      <c r="E356" s="8" t="s">
        <v>9</v>
      </c>
      <c r="F356" s="10">
        <v>22.482400000000002</v>
      </c>
    </row>
    <row r="358" spans="1:6" ht="12.75">
      <c r="A358" s="8" t="s">
        <v>5</v>
      </c>
      <c r="B358" s="8" t="s">
        <v>55</v>
      </c>
      <c r="C358" s="8" t="s">
        <v>54</v>
      </c>
      <c r="D358" s="8" t="s">
        <v>8</v>
      </c>
      <c r="E358" s="8" t="s">
        <v>58</v>
      </c>
      <c r="F358" s="10">
        <v>8.02929</v>
      </c>
    </row>
    <row r="359" spans="1:6" ht="12.75">
      <c r="A359" s="8" t="s">
        <v>5</v>
      </c>
      <c r="B359" s="8" t="s">
        <v>55</v>
      </c>
      <c r="C359" s="8" t="s">
        <v>54</v>
      </c>
      <c r="D359" s="8" t="s">
        <v>8</v>
      </c>
      <c r="E359" s="8" t="s">
        <v>59</v>
      </c>
      <c r="F359" s="10">
        <v>9.72307</v>
      </c>
    </row>
    <row r="360" spans="1:6" ht="12.75">
      <c r="A360" s="8" t="s">
        <v>5</v>
      </c>
      <c r="B360" s="8" t="s">
        <v>55</v>
      </c>
      <c r="C360" s="8" t="s">
        <v>54</v>
      </c>
      <c r="D360" s="8" t="s">
        <v>8</v>
      </c>
      <c r="E360" s="8" t="s">
        <v>9</v>
      </c>
      <c r="F360" s="10">
        <v>7.018400000000001</v>
      </c>
    </row>
    <row r="362" spans="1:6" ht="12.75">
      <c r="A362" s="8" t="s">
        <v>5</v>
      </c>
      <c r="B362" s="8" t="s">
        <v>55</v>
      </c>
      <c r="C362" s="8" t="s">
        <v>36</v>
      </c>
      <c r="D362" s="8" t="s">
        <v>8</v>
      </c>
      <c r="E362" s="8" t="s">
        <v>58</v>
      </c>
      <c r="F362" s="10">
        <v>0.76162</v>
      </c>
    </row>
    <row r="363" spans="1:6" ht="12.75">
      <c r="A363" s="8" t="s">
        <v>5</v>
      </c>
      <c r="B363" s="8" t="s">
        <v>55</v>
      </c>
      <c r="C363" s="8" t="s">
        <v>36</v>
      </c>
      <c r="D363" s="8" t="s">
        <v>8</v>
      </c>
      <c r="E363" s="8" t="s">
        <v>59</v>
      </c>
      <c r="F363" s="10">
        <v>0.6052000000000001</v>
      </c>
    </row>
    <row r="364" spans="1:6" ht="12.75">
      <c r="A364" s="8" t="s">
        <v>5</v>
      </c>
      <c r="B364" s="8" t="s">
        <v>55</v>
      </c>
      <c r="C364" s="8" t="s">
        <v>36</v>
      </c>
      <c r="D364" s="8" t="s">
        <v>8</v>
      </c>
      <c r="E364" s="8" t="s">
        <v>9</v>
      </c>
      <c r="F364" s="10">
        <v>0.52986</v>
      </c>
    </row>
    <row r="365" spans="1:9" ht="24.75" customHeight="1">
      <c r="A365" s="13"/>
      <c r="B365" s="13"/>
      <c r="C365" s="13"/>
      <c r="D365" s="13"/>
      <c r="E365" s="13"/>
      <c r="F365" s="17" t="s">
        <v>73</v>
      </c>
      <c r="G365" s="15">
        <f>F346+F350+F354+F358+F362</f>
        <v>36.54602</v>
      </c>
      <c r="H365" s="15">
        <f>F347+F351+F355+F359+F363</f>
        <v>39.86216</v>
      </c>
      <c r="I365" s="15">
        <f>F348+F352+F356+F360+F364</f>
        <v>52.94915</v>
      </c>
    </row>
    <row r="366" spans="1:6" ht="12.75">
      <c r="A366" s="8" t="s">
        <v>5</v>
      </c>
      <c r="B366" s="8" t="s">
        <v>55</v>
      </c>
      <c r="C366" s="8" t="s">
        <v>37</v>
      </c>
      <c r="D366" s="8" t="s">
        <v>8</v>
      </c>
      <c r="E366" s="8" t="s">
        <v>58</v>
      </c>
      <c r="F366" s="10">
        <v>8.978309999999999</v>
      </c>
    </row>
    <row r="367" spans="1:6" ht="12.75">
      <c r="A367" s="8" t="s">
        <v>5</v>
      </c>
      <c r="B367" s="8" t="s">
        <v>55</v>
      </c>
      <c r="C367" s="8" t="s">
        <v>37</v>
      </c>
      <c r="D367" s="8" t="s">
        <v>8</v>
      </c>
      <c r="E367" s="8" t="s">
        <v>59</v>
      </c>
      <c r="F367" s="10">
        <v>12.04914</v>
      </c>
    </row>
    <row r="368" spans="1:6" ht="12.75">
      <c r="A368" s="8" t="s">
        <v>5</v>
      </c>
      <c r="B368" s="8" t="s">
        <v>55</v>
      </c>
      <c r="C368" s="8" t="s">
        <v>37</v>
      </c>
      <c r="D368" s="8" t="s">
        <v>8</v>
      </c>
      <c r="E368" s="8" t="s">
        <v>9</v>
      </c>
      <c r="F368" s="10">
        <v>5.738090000000001</v>
      </c>
    </row>
    <row r="370" spans="1:6" ht="12.75">
      <c r="A370" s="8" t="s">
        <v>5</v>
      </c>
      <c r="B370" s="8" t="s">
        <v>55</v>
      </c>
      <c r="C370" s="8" t="s">
        <v>38</v>
      </c>
      <c r="D370" s="8" t="s">
        <v>8</v>
      </c>
      <c r="E370" s="8" t="s">
        <v>58</v>
      </c>
      <c r="F370" s="10">
        <v>124.84715000000001</v>
      </c>
    </row>
    <row r="371" spans="1:6" ht="12.75">
      <c r="A371" s="8" t="s">
        <v>5</v>
      </c>
      <c r="B371" s="8" t="s">
        <v>55</v>
      </c>
      <c r="C371" s="8" t="s">
        <v>38</v>
      </c>
      <c r="D371" s="8" t="s">
        <v>8</v>
      </c>
      <c r="E371" s="8" t="s">
        <v>59</v>
      </c>
      <c r="F371" s="10">
        <v>122.5276</v>
      </c>
    </row>
    <row r="372" spans="1:6" ht="12.75">
      <c r="A372" s="8" t="s">
        <v>5</v>
      </c>
      <c r="B372" s="8" t="s">
        <v>55</v>
      </c>
      <c r="C372" s="8" t="s">
        <v>38</v>
      </c>
      <c r="D372" s="8" t="s">
        <v>8</v>
      </c>
      <c r="E372" s="8" t="s">
        <v>9</v>
      </c>
      <c r="F372" s="10">
        <v>122.47831</v>
      </c>
    </row>
    <row r="374" spans="1:6" ht="12.75">
      <c r="A374" s="8" t="s">
        <v>5</v>
      </c>
      <c r="B374" s="8" t="s">
        <v>55</v>
      </c>
      <c r="C374" s="8" t="s">
        <v>39</v>
      </c>
      <c r="D374" s="8" t="s">
        <v>8</v>
      </c>
      <c r="E374" s="8" t="s">
        <v>58</v>
      </c>
      <c r="F374" s="10">
        <v>3.40094</v>
      </c>
    </row>
    <row r="375" spans="1:6" ht="12.75">
      <c r="A375" s="8" t="s">
        <v>5</v>
      </c>
      <c r="B375" s="8" t="s">
        <v>55</v>
      </c>
      <c r="C375" s="8" t="s">
        <v>39</v>
      </c>
      <c r="D375" s="8" t="s">
        <v>8</v>
      </c>
      <c r="E375" s="8" t="s">
        <v>59</v>
      </c>
      <c r="F375" s="10">
        <v>3.4460900000000003</v>
      </c>
    </row>
    <row r="376" spans="1:6" ht="12.75">
      <c r="A376" s="8" t="s">
        <v>5</v>
      </c>
      <c r="B376" s="8" t="s">
        <v>55</v>
      </c>
      <c r="C376" s="8" t="s">
        <v>39</v>
      </c>
      <c r="D376" s="8" t="s">
        <v>8</v>
      </c>
      <c r="E376" s="8" t="s">
        <v>9</v>
      </c>
      <c r="F376" s="10">
        <v>4.1989</v>
      </c>
    </row>
    <row r="377" spans="1:9" ht="27" customHeight="1">
      <c r="A377" s="13"/>
      <c r="B377" s="13"/>
      <c r="C377" s="13"/>
      <c r="D377" s="13"/>
      <c r="E377" s="13"/>
      <c r="F377" s="13" t="s">
        <v>78</v>
      </c>
      <c r="G377" s="15">
        <f>F366+F370+F374</f>
        <v>137.2264</v>
      </c>
      <c r="H377" s="15">
        <f>F367+F371+F375</f>
        <v>138.02283</v>
      </c>
      <c r="I377" s="15">
        <f>F368+F372+F376</f>
        <v>132.4153</v>
      </c>
    </row>
    <row r="380" spans="1:6" ht="12.75">
      <c r="A380" s="8" t="s">
        <v>5</v>
      </c>
      <c r="B380" s="9" t="s">
        <v>57</v>
      </c>
      <c r="C380" s="8" t="s">
        <v>47</v>
      </c>
      <c r="D380" s="8" t="s">
        <v>8</v>
      </c>
      <c r="E380" s="8" t="s">
        <v>58</v>
      </c>
      <c r="F380" s="10">
        <v>2546.6748700000003</v>
      </c>
    </row>
    <row r="381" spans="1:6" ht="12.75">
      <c r="A381" s="8" t="s">
        <v>5</v>
      </c>
      <c r="B381" s="8" t="s">
        <v>57</v>
      </c>
      <c r="C381" s="8" t="s">
        <v>47</v>
      </c>
      <c r="D381" s="8" t="s">
        <v>8</v>
      </c>
      <c r="E381" s="8" t="s">
        <v>59</v>
      </c>
      <c r="F381" s="10">
        <v>1761.5453599999998</v>
      </c>
    </row>
    <row r="382" spans="1:6" ht="12.75">
      <c r="A382" s="8" t="s">
        <v>5</v>
      </c>
      <c r="B382" s="8" t="s">
        <v>57</v>
      </c>
      <c r="C382" s="8" t="s">
        <v>47</v>
      </c>
      <c r="D382" s="8" t="s">
        <v>8</v>
      </c>
      <c r="E382" s="8" t="s">
        <v>9</v>
      </c>
      <c r="F382" s="10">
        <v>1715.03024</v>
      </c>
    </row>
    <row r="383" spans="1:9" ht="24" customHeight="1">
      <c r="A383" s="13"/>
      <c r="B383" s="13"/>
      <c r="C383" s="13"/>
      <c r="D383" s="13"/>
      <c r="E383" s="13"/>
      <c r="F383" s="13" t="s">
        <v>68</v>
      </c>
      <c r="G383" s="20">
        <v>2546.6748700000003</v>
      </c>
      <c r="H383" s="20">
        <v>1761.5453599999998</v>
      </c>
      <c r="I383" s="20">
        <v>1715.03024</v>
      </c>
    </row>
    <row r="384" spans="1:6" ht="12.75">
      <c r="A384" s="8" t="s">
        <v>5</v>
      </c>
      <c r="B384" s="8" t="s">
        <v>57</v>
      </c>
      <c r="C384" s="8" t="s">
        <v>24</v>
      </c>
      <c r="D384" s="8" t="s">
        <v>8</v>
      </c>
      <c r="E384" s="8" t="s">
        <v>58</v>
      </c>
      <c r="F384" s="10">
        <v>4524.70848</v>
      </c>
    </row>
    <row r="385" spans="1:6" ht="12.75">
      <c r="A385" s="8" t="s">
        <v>5</v>
      </c>
      <c r="B385" s="8" t="s">
        <v>57</v>
      </c>
      <c r="C385" s="8" t="s">
        <v>24</v>
      </c>
      <c r="D385" s="8" t="s">
        <v>8</v>
      </c>
      <c r="E385" s="8" t="s">
        <v>59</v>
      </c>
      <c r="F385" s="10">
        <v>4554.5436</v>
      </c>
    </row>
    <row r="386" spans="1:6" ht="12.75">
      <c r="A386" s="8" t="s">
        <v>5</v>
      </c>
      <c r="B386" s="8" t="s">
        <v>57</v>
      </c>
      <c r="C386" s="8" t="s">
        <v>24</v>
      </c>
      <c r="D386" s="8" t="s">
        <v>8</v>
      </c>
      <c r="E386" s="8" t="s">
        <v>9</v>
      </c>
      <c r="F386" s="10">
        <v>4043.5224700000003</v>
      </c>
    </row>
    <row r="387" spans="1:9" ht="23.25" customHeight="1">
      <c r="A387" s="13"/>
      <c r="B387" s="13"/>
      <c r="C387" s="13"/>
      <c r="D387" s="13"/>
      <c r="E387" s="13"/>
      <c r="F387" s="13" t="s">
        <v>69</v>
      </c>
      <c r="G387" s="20">
        <v>4524.70848</v>
      </c>
      <c r="H387" s="20">
        <v>4554.5436</v>
      </c>
      <c r="I387" s="20">
        <v>4043.5224700000003</v>
      </c>
    </row>
    <row r="388" spans="1:6" ht="12.75">
      <c r="A388" s="8" t="s">
        <v>5</v>
      </c>
      <c r="B388" s="8" t="s">
        <v>57</v>
      </c>
      <c r="C388" s="8" t="s">
        <v>27</v>
      </c>
      <c r="D388" s="8" t="s">
        <v>8</v>
      </c>
      <c r="E388" s="8" t="s">
        <v>58</v>
      </c>
      <c r="F388" s="10">
        <v>943.52223</v>
      </c>
    </row>
    <row r="389" spans="1:6" ht="12.75">
      <c r="A389" s="8" t="s">
        <v>5</v>
      </c>
      <c r="B389" s="8" t="s">
        <v>57</v>
      </c>
      <c r="C389" s="8" t="s">
        <v>27</v>
      </c>
      <c r="D389" s="8" t="s">
        <v>8</v>
      </c>
      <c r="E389" s="8" t="s">
        <v>59</v>
      </c>
      <c r="F389" s="10">
        <v>1051.23186</v>
      </c>
    </row>
    <row r="390" spans="1:6" ht="12.75">
      <c r="A390" s="8" t="s">
        <v>5</v>
      </c>
      <c r="B390" s="8" t="s">
        <v>57</v>
      </c>
      <c r="C390" s="8" t="s">
        <v>27</v>
      </c>
      <c r="D390" s="8" t="s">
        <v>8</v>
      </c>
      <c r="E390" s="8" t="s">
        <v>9</v>
      </c>
      <c r="F390" s="10">
        <v>994.82469</v>
      </c>
    </row>
    <row r="392" spans="1:6" ht="12.75">
      <c r="A392" s="8" t="s">
        <v>5</v>
      </c>
      <c r="B392" s="8" t="s">
        <v>57</v>
      </c>
      <c r="C392" s="8" t="s">
        <v>28</v>
      </c>
      <c r="D392" s="8" t="s">
        <v>8</v>
      </c>
      <c r="E392" s="8" t="s">
        <v>58</v>
      </c>
      <c r="F392" s="10">
        <v>20.32506</v>
      </c>
    </row>
    <row r="393" spans="1:6" ht="12.75">
      <c r="A393" s="8" t="s">
        <v>5</v>
      </c>
      <c r="B393" s="8" t="s">
        <v>57</v>
      </c>
      <c r="C393" s="8" t="s">
        <v>28</v>
      </c>
      <c r="D393" s="8" t="s">
        <v>8</v>
      </c>
      <c r="E393" s="8" t="s">
        <v>59</v>
      </c>
      <c r="F393" s="10">
        <v>19.541970000000003</v>
      </c>
    </row>
    <row r="394" spans="1:6" ht="12.75">
      <c r="A394" s="8" t="s">
        <v>5</v>
      </c>
      <c r="B394" s="8" t="s">
        <v>57</v>
      </c>
      <c r="C394" s="8" t="s">
        <v>28</v>
      </c>
      <c r="D394" s="8" t="s">
        <v>8</v>
      </c>
      <c r="E394" s="8" t="s">
        <v>9</v>
      </c>
      <c r="F394" s="10">
        <v>23.7499</v>
      </c>
    </row>
    <row r="396" spans="1:6" ht="12.75">
      <c r="A396" s="8" t="s">
        <v>5</v>
      </c>
      <c r="B396" s="8" t="s">
        <v>57</v>
      </c>
      <c r="C396" s="8" t="s">
        <v>29</v>
      </c>
      <c r="D396" s="8" t="s">
        <v>8</v>
      </c>
      <c r="E396" s="8" t="s">
        <v>58</v>
      </c>
      <c r="F396" s="10">
        <v>757.21853</v>
      </c>
    </row>
    <row r="397" spans="1:6" ht="12.75">
      <c r="A397" s="8" t="s">
        <v>5</v>
      </c>
      <c r="B397" s="8" t="s">
        <v>57</v>
      </c>
      <c r="C397" s="8" t="s">
        <v>29</v>
      </c>
      <c r="D397" s="8" t="s">
        <v>8</v>
      </c>
      <c r="E397" s="8" t="s">
        <v>59</v>
      </c>
      <c r="F397" s="10">
        <v>711.17404</v>
      </c>
    </row>
    <row r="398" spans="1:6" ht="12.75">
      <c r="A398" s="8" t="s">
        <v>5</v>
      </c>
      <c r="B398" s="8" t="s">
        <v>57</v>
      </c>
      <c r="C398" s="8" t="s">
        <v>29</v>
      </c>
      <c r="D398" s="8" t="s">
        <v>8</v>
      </c>
      <c r="E398" s="8" t="s">
        <v>9</v>
      </c>
      <c r="F398" s="10">
        <v>1007.51914</v>
      </c>
    </row>
    <row r="399" spans="1:9" ht="24.75" customHeight="1">
      <c r="A399" s="13"/>
      <c r="B399" s="13"/>
      <c r="C399" s="13"/>
      <c r="D399" s="13"/>
      <c r="E399" s="13"/>
      <c r="F399" s="13" t="s">
        <v>70</v>
      </c>
      <c r="G399" s="15">
        <f>F388+F392+F396</f>
        <v>1721.06582</v>
      </c>
      <c r="H399" s="15">
        <f>F389+F393+F397</f>
        <v>1781.94787</v>
      </c>
      <c r="I399" s="15">
        <f>F390+F394+F398</f>
        <v>2026.09373</v>
      </c>
    </row>
    <row r="400" spans="1:6" ht="12.75">
      <c r="A400" s="8" t="s">
        <v>5</v>
      </c>
      <c r="B400" s="8" t="s">
        <v>57</v>
      </c>
      <c r="C400" s="8" t="s">
        <v>51</v>
      </c>
      <c r="D400" s="8" t="s">
        <v>8</v>
      </c>
      <c r="E400" s="8" t="s">
        <v>58</v>
      </c>
      <c r="F400" s="10">
        <v>3.37047</v>
      </c>
    </row>
    <row r="401" spans="1:6" ht="12.75">
      <c r="A401" s="8" t="s">
        <v>5</v>
      </c>
      <c r="B401" s="8" t="s">
        <v>57</v>
      </c>
      <c r="C401" s="8" t="s">
        <v>51</v>
      </c>
      <c r="D401" s="8" t="s">
        <v>8</v>
      </c>
      <c r="E401" s="8" t="s">
        <v>59</v>
      </c>
      <c r="F401" s="10">
        <v>1.33284</v>
      </c>
    </row>
    <row r="402" spans="1:6" ht="12.75">
      <c r="A402" s="8" t="s">
        <v>5</v>
      </c>
      <c r="B402" s="8" t="s">
        <v>57</v>
      </c>
      <c r="C402" s="8" t="s">
        <v>51</v>
      </c>
      <c r="D402" s="8" t="s">
        <v>8</v>
      </c>
      <c r="E402" s="8" t="s">
        <v>9</v>
      </c>
      <c r="F402" s="10">
        <v>2.5035100000000003</v>
      </c>
    </row>
    <row r="404" spans="1:6" ht="12.75">
      <c r="A404" s="8" t="s">
        <v>5</v>
      </c>
      <c r="B404" s="8" t="s">
        <v>57</v>
      </c>
      <c r="C404" s="8" t="s">
        <v>36</v>
      </c>
      <c r="D404" s="8" t="s">
        <v>8</v>
      </c>
      <c r="E404" s="8" t="s">
        <v>58</v>
      </c>
      <c r="F404" s="10">
        <v>1160.7190600000001</v>
      </c>
    </row>
    <row r="405" spans="1:6" ht="12.75">
      <c r="A405" s="8" t="s">
        <v>5</v>
      </c>
      <c r="B405" s="8" t="s">
        <v>57</v>
      </c>
      <c r="C405" s="8" t="s">
        <v>36</v>
      </c>
      <c r="D405" s="8" t="s">
        <v>8</v>
      </c>
      <c r="E405" s="8" t="s">
        <v>59</v>
      </c>
      <c r="F405" s="10">
        <v>1167.57961</v>
      </c>
    </row>
    <row r="406" spans="1:6" ht="12.75">
      <c r="A406" s="8" t="s">
        <v>5</v>
      </c>
      <c r="B406" s="8" t="s">
        <v>57</v>
      </c>
      <c r="C406" s="8" t="s">
        <v>36</v>
      </c>
      <c r="D406" s="8" t="s">
        <v>8</v>
      </c>
      <c r="E406" s="8" t="s">
        <v>9</v>
      </c>
      <c r="F406" s="10">
        <v>991.8949500000001</v>
      </c>
    </row>
    <row r="407" spans="1:9" ht="24" customHeight="1">
      <c r="A407" s="13"/>
      <c r="B407" s="13"/>
      <c r="C407" s="13"/>
      <c r="D407" s="13"/>
      <c r="E407" s="13"/>
      <c r="F407" s="13" t="s">
        <v>73</v>
      </c>
      <c r="G407" s="15">
        <f>F400+F404</f>
        <v>1164.0895300000002</v>
      </c>
      <c r="H407" s="15">
        <f>F401+F405</f>
        <v>1168.91245</v>
      </c>
      <c r="I407" s="15">
        <f>F402+F406</f>
        <v>994.3984600000001</v>
      </c>
    </row>
    <row r="410" ht="12.75">
      <c r="B410" s="22" t="s">
        <v>79</v>
      </c>
    </row>
    <row r="411" spans="2:5" ht="12.75">
      <c r="B411" s="23"/>
      <c r="C411" s="24">
        <v>2014</v>
      </c>
      <c r="D411" s="24">
        <v>2015</v>
      </c>
      <c r="E411" s="24">
        <v>2016</v>
      </c>
    </row>
    <row r="412" spans="2:5" ht="12.75">
      <c r="B412" s="25" t="s">
        <v>10</v>
      </c>
      <c r="C412" s="26">
        <f>G14</f>
        <v>9804.97798</v>
      </c>
      <c r="D412" s="26">
        <f>H14</f>
        <v>11543.382</v>
      </c>
      <c r="E412" s="26">
        <f>I14</f>
        <v>10595.58756</v>
      </c>
    </row>
    <row r="413" spans="2:5" ht="12.75">
      <c r="B413" s="27" t="s">
        <v>12</v>
      </c>
      <c r="C413" s="26">
        <f>G30</f>
        <v>30319.26944</v>
      </c>
      <c r="D413" s="26">
        <f>H30</f>
        <v>31399.28843</v>
      </c>
      <c r="E413" s="26">
        <f>I30</f>
        <v>29104.185849999998</v>
      </c>
    </row>
    <row r="414" spans="2:5" ht="12.75">
      <c r="B414" s="27" t="s">
        <v>14</v>
      </c>
      <c r="C414" s="26">
        <f>G50</f>
        <v>52.53631</v>
      </c>
      <c r="D414" s="26">
        <f>H50</f>
        <v>88.92024</v>
      </c>
      <c r="E414" s="26">
        <f>I50</f>
        <v>98.85752000000001</v>
      </c>
    </row>
    <row r="415" spans="2:5" ht="12.75">
      <c r="B415" s="27" t="s">
        <v>15</v>
      </c>
      <c r="C415" s="26">
        <f>G62</f>
        <v>137.03223999999997</v>
      </c>
      <c r="D415" s="26">
        <f>H62</f>
        <v>104.06296000000002</v>
      </c>
      <c r="E415" s="26">
        <f>I62</f>
        <v>108.21887</v>
      </c>
    </row>
    <row r="416" spans="2:5" ht="12.75">
      <c r="B416" s="27" t="s">
        <v>17</v>
      </c>
      <c r="C416" s="26">
        <f>G66</f>
        <v>36.97191</v>
      </c>
      <c r="D416" s="26">
        <f>H66</f>
        <v>17.99268</v>
      </c>
      <c r="E416" s="26">
        <f>I66</f>
        <v>13.722010000000001</v>
      </c>
    </row>
    <row r="417" spans="2:5" ht="12.75">
      <c r="B417" s="27" t="s">
        <v>19</v>
      </c>
      <c r="C417" s="26">
        <f>G74</f>
        <v>1620.1440799999998</v>
      </c>
      <c r="D417" s="26">
        <f>H74</f>
        <v>2184.88069</v>
      </c>
      <c r="E417" s="26">
        <f>I74</f>
        <v>2151.97345</v>
      </c>
    </row>
    <row r="418" spans="2:5" ht="12.75">
      <c r="B418" s="27" t="s">
        <v>21</v>
      </c>
      <c r="C418" s="26">
        <f>G86</f>
        <v>326.16796999999997</v>
      </c>
      <c r="D418" s="26">
        <f>H86</f>
        <v>198.32989999999998</v>
      </c>
      <c r="E418" s="26">
        <f>I86</f>
        <v>276.00305000000003</v>
      </c>
    </row>
    <row r="419" spans="2:5" ht="12.75">
      <c r="B419" s="27" t="s">
        <v>80</v>
      </c>
      <c r="C419" s="26">
        <f>G97</f>
        <v>2585.5790500000003</v>
      </c>
      <c r="D419" s="26">
        <f>H97</f>
        <v>2607.0471</v>
      </c>
      <c r="E419" s="26">
        <f>I97</f>
        <v>2751.0091899999998</v>
      </c>
    </row>
    <row r="421" spans="2:5" ht="12.75">
      <c r="B421" s="28"/>
      <c r="C421" s="28">
        <v>2014</v>
      </c>
      <c r="D421" s="28">
        <v>2015</v>
      </c>
      <c r="E421" s="28">
        <v>2016</v>
      </c>
    </row>
    <row r="422" spans="2:5" ht="12.75">
      <c r="B422" s="25" t="s">
        <v>10</v>
      </c>
      <c r="C422" s="29">
        <f>G107</f>
        <v>1545.94229</v>
      </c>
      <c r="D422" s="29">
        <f>H107</f>
        <v>1495.4743399999998</v>
      </c>
      <c r="E422" s="29">
        <f>I107</f>
        <v>1432.60652</v>
      </c>
    </row>
    <row r="423" spans="2:5" ht="12.75">
      <c r="B423" s="27" t="s">
        <v>12</v>
      </c>
      <c r="C423" s="29">
        <f>G115</f>
        <v>32.75765</v>
      </c>
      <c r="D423" s="29">
        <f>H115</f>
        <v>27.73113</v>
      </c>
      <c r="E423" s="29">
        <f>I115</f>
        <v>23.44548</v>
      </c>
    </row>
    <row r="424" spans="2:5" ht="12.75">
      <c r="B424" s="27" t="s">
        <v>14</v>
      </c>
      <c r="C424" s="29">
        <f>G135</f>
        <v>251.88898999999998</v>
      </c>
      <c r="D424" s="29">
        <f>H135</f>
        <v>317.86142</v>
      </c>
      <c r="E424" s="29">
        <f>I135</f>
        <v>233.01409999999998</v>
      </c>
    </row>
    <row r="425" spans="2:5" ht="12.75">
      <c r="B425" s="27" t="s">
        <v>15</v>
      </c>
      <c r="C425" s="29">
        <f>G143</f>
        <v>728.9291900000001</v>
      </c>
      <c r="D425" s="29">
        <f>H143</f>
        <v>683.3106700000001</v>
      </c>
      <c r="E425" s="29">
        <f>I143</f>
        <v>635.45695</v>
      </c>
    </row>
    <row r="426" spans="2:5" ht="12.75">
      <c r="B426" s="27" t="s">
        <v>17</v>
      </c>
      <c r="C426" s="29">
        <f>G147</f>
        <v>5.35726</v>
      </c>
      <c r="D426" s="29">
        <f>H147</f>
        <v>5.12007</v>
      </c>
      <c r="E426" s="29">
        <f>I147</f>
        <v>4.968730000000001</v>
      </c>
    </row>
    <row r="427" spans="2:5" ht="12.75">
      <c r="B427" s="27" t="s">
        <v>19</v>
      </c>
      <c r="C427" s="29">
        <f>G155</f>
        <v>621.5318</v>
      </c>
      <c r="D427" s="29">
        <f>H155</f>
        <v>577.2478600000001</v>
      </c>
      <c r="E427" s="29">
        <f>I155</f>
        <v>556.08946</v>
      </c>
    </row>
    <row r="428" spans="2:5" ht="12.75">
      <c r="B428" s="27" t="s">
        <v>21</v>
      </c>
      <c r="C428" s="29">
        <f>G175</f>
        <v>563.15213</v>
      </c>
      <c r="D428" s="29">
        <f>H175</f>
        <v>511.63142</v>
      </c>
      <c r="E428" s="29">
        <f>I175</f>
        <v>471.08321</v>
      </c>
    </row>
    <row r="429" spans="2:5" ht="12.75">
      <c r="B429" s="27" t="s">
        <v>80</v>
      </c>
      <c r="C429" s="29">
        <f>G187</f>
        <v>1076.95655</v>
      </c>
      <c r="D429" s="29">
        <f>H187</f>
        <v>1075.07525</v>
      </c>
      <c r="E429" s="29">
        <f>I187</f>
        <v>1080.84525</v>
      </c>
    </row>
    <row r="431" spans="2:5" ht="12.75">
      <c r="B431" s="28"/>
      <c r="C431" s="28">
        <v>2014</v>
      </c>
      <c r="D431" s="28">
        <v>2015</v>
      </c>
      <c r="E431" s="28">
        <v>2016</v>
      </c>
    </row>
    <row r="432" spans="2:5" ht="12.75">
      <c r="B432" s="25" t="s">
        <v>10</v>
      </c>
      <c r="C432" s="29">
        <f>G200</f>
        <v>360.39872</v>
      </c>
      <c r="D432" s="29">
        <f>H200</f>
        <v>345.04754</v>
      </c>
      <c r="E432" s="29">
        <f>I200</f>
        <v>481.41647</v>
      </c>
    </row>
    <row r="433" spans="2:5" ht="12.75">
      <c r="B433" s="27" t="s">
        <v>12</v>
      </c>
      <c r="C433" s="29">
        <f>G204</f>
        <v>0</v>
      </c>
      <c r="D433" s="29">
        <f>H204</f>
        <v>0</v>
      </c>
      <c r="E433" s="29">
        <f>I204</f>
        <v>0.08854000000000001</v>
      </c>
    </row>
    <row r="434" spans="2:5" ht="12.75">
      <c r="B434" s="27" t="s">
        <v>14</v>
      </c>
      <c r="C434" s="29">
        <f>G230</f>
        <v>176.13741000000002</v>
      </c>
      <c r="D434" s="29">
        <f>H230</f>
        <v>174.07062</v>
      </c>
      <c r="E434" s="29">
        <f>I230</f>
        <v>161.46451000000002</v>
      </c>
    </row>
    <row r="435" spans="2:5" ht="12.75">
      <c r="B435" s="27" t="s">
        <v>15</v>
      </c>
      <c r="C435" s="29">
        <f>G242</f>
        <v>446.82678</v>
      </c>
      <c r="D435" s="29">
        <f>H242</f>
        <v>478.62395000000004</v>
      </c>
      <c r="E435" s="29">
        <f>I242</f>
        <v>691.07169</v>
      </c>
    </row>
    <row r="436" spans="2:5" ht="12.75">
      <c r="B436" s="27" t="s">
        <v>17</v>
      </c>
      <c r="C436" s="29">
        <f>G246</f>
        <v>7702.79957</v>
      </c>
      <c r="D436" s="29">
        <f>H246</f>
        <v>7904.92741</v>
      </c>
      <c r="E436" s="29">
        <f>I246</f>
        <v>7960.818990000001</v>
      </c>
    </row>
    <row r="437" spans="2:5" ht="12.75">
      <c r="B437" s="27" t="s">
        <v>19</v>
      </c>
      <c r="C437" s="29">
        <f>G254</f>
        <v>38.838609999999996</v>
      </c>
      <c r="D437" s="29">
        <f>H254</f>
        <v>27.945520000000002</v>
      </c>
      <c r="E437" s="29">
        <f>I254</f>
        <v>81.77632</v>
      </c>
    </row>
    <row r="438" spans="2:5" ht="12.75">
      <c r="B438" s="27" t="s">
        <v>21</v>
      </c>
      <c r="C438" s="29">
        <f>G274</f>
        <v>232.77934</v>
      </c>
      <c r="D438" s="29">
        <f>H274</f>
        <v>240.81076000000002</v>
      </c>
      <c r="E438" s="29">
        <f>I274</f>
        <v>119.39680999999999</v>
      </c>
    </row>
    <row r="439" spans="2:5" ht="12.75">
      <c r="B439" s="27" t="s">
        <v>80</v>
      </c>
      <c r="C439" s="29">
        <f>G286</f>
        <v>130.08429999999998</v>
      </c>
      <c r="D439" s="29">
        <f>H286</f>
        <v>116.03075</v>
      </c>
      <c r="E439" s="29">
        <f>I286</f>
        <v>90.35368</v>
      </c>
    </row>
    <row r="441" spans="2:5" ht="12.75">
      <c r="B441" s="28"/>
      <c r="C441" s="28">
        <v>2014</v>
      </c>
      <c r="D441" s="28">
        <v>2015</v>
      </c>
      <c r="E441" s="28">
        <v>2016</v>
      </c>
    </row>
    <row r="442" spans="2:5" ht="12.75">
      <c r="B442" s="25" t="s">
        <v>10</v>
      </c>
      <c r="C442" s="29">
        <f>G291</f>
        <v>28.44448</v>
      </c>
      <c r="D442" s="29">
        <f>H291</f>
        <v>27.8025</v>
      </c>
      <c r="E442" s="29">
        <f>I291</f>
        <v>32.19267</v>
      </c>
    </row>
    <row r="443" spans="2:5" ht="12.75">
      <c r="B443" s="27" t="s">
        <v>12</v>
      </c>
      <c r="C443" s="29">
        <f>G297</f>
        <v>101.15942</v>
      </c>
      <c r="D443" s="29">
        <f>H297</f>
        <v>252.54726000000002</v>
      </c>
      <c r="E443" s="29">
        <f>I297</f>
        <v>85.83051999999999</v>
      </c>
    </row>
    <row r="444" spans="2:5" ht="12.75">
      <c r="B444" s="27" t="s">
        <v>14</v>
      </c>
      <c r="C444" s="29">
        <f>G321</f>
        <v>2232.6375900000003</v>
      </c>
      <c r="D444" s="29">
        <f>H321</f>
        <v>1993.29342</v>
      </c>
      <c r="E444" s="29">
        <f>I321</f>
        <v>1884.75843</v>
      </c>
    </row>
    <row r="445" spans="2:5" ht="12.75">
      <c r="B445" s="27" t="s">
        <v>15</v>
      </c>
      <c r="C445" s="29">
        <f>G333</f>
        <v>533.90479</v>
      </c>
      <c r="D445" s="29">
        <f>H333</f>
        <v>356.1933700000001</v>
      </c>
      <c r="E445" s="29">
        <f>I333</f>
        <v>581.14725</v>
      </c>
    </row>
    <row r="446" spans="2:5" ht="12.75">
      <c r="B446" s="27" t="s">
        <v>17</v>
      </c>
      <c r="C446" s="29">
        <f>G337</f>
        <v>148.16687</v>
      </c>
      <c r="D446" s="29">
        <f>H337</f>
        <v>149.98461</v>
      </c>
      <c r="E446" s="29">
        <f>I337</f>
        <v>183.59208</v>
      </c>
    </row>
    <row r="447" spans="2:5" ht="12.75">
      <c r="B447" s="27" t="s">
        <v>19</v>
      </c>
      <c r="C447" s="29">
        <f>G254</f>
        <v>38.838609999999996</v>
      </c>
      <c r="D447" s="29">
        <f>H254</f>
        <v>27.945520000000002</v>
      </c>
      <c r="E447" s="29">
        <f>I254</f>
        <v>81.77632</v>
      </c>
    </row>
    <row r="448" spans="2:5" ht="12.75">
      <c r="B448" s="27" t="s">
        <v>21</v>
      </c>
      <c r="C448" s="29">
        <f>G274</f>
        <v>232.77934</v>
      </c>
      <c r="D448" s="29">
        <f>H274</f>
        <v>240.81076000000002</v>
      </c>
      <c r="E448" s="29">
        <f>I274</f>
        <v>119.39680999999999</v>
      </c>
    </row>
    <row r="449" spans="2:5" ht="12.75">
      <c r="B449" s="27" t="s">
        <v>80</v>
      </c>
      <c r="C449" s="29">
        <f>G377</f>
        <v>137.2264</v>
      </c>
      <c r="D449" s="29">
        <f>H377</f>
        <v>138.02283</v>
      </c>
      <c r="E449" s="29">
        <f>I377</f>
        <v>132.4153</v>
      </c>
    </row>
    <row r="451" spans="2:5" ht="12.75">
      <c r="B451" s="28"/>
      <c r="C451" s="28">
        <v>2014</v>
      </c>
      <c r="D451" s="28">
        <v>2015</v>
      </c>
      <c r="E451" s="28">
        <v>2016</v>
      </c>
    </row>
    <row r="452" spans="2:5" ht="12.75">
      <c r="B452" s="27" t="s">
        <v>12</v>
      </c>
      <c r="C452" s="29">
        <f>G383</f>
        <v>2546.6748700000003</v>
      </c>
      <c r="D452" s="29">
        <f>H383</f>
        <v>1761.5453599999998</v>
      </c>
      <c r="E452" s="29">
        <f>I383</f>
        <v>1715.03024</v>
      </c>
    </row>
    <row r="453" spans="2:5" ht="12.75">
      <c r="B453" s="27" t="s">
        <v>14</v>
      </c>
      <c r="C453" s="29">
        <f>G387</f>
        <v>4524.70848</v>
      </c>
      <c r="D453" s="29">
        <f>H387</f>
        <v>4554.5436</v>
      </c>
      <c r="E453" s="29">
        <f>I387</f>
        <v>4043.5224700000003</v>
      </c>
    </row>
    <row r="454" spans="2:5" ht="12.75">
      <c r="B454" s="27" t="s">
        <v>15</v>
      </c>
      <c r="C454" s="29">
        <f>G399</f>
        <v>1721.06582</v>
      </c>
      <c r="D454" s="29">
        <f>H399</f>
        <v>1781.94787</v>
      </c>
      <c r="E454" s="29">
        <f>I399</f>
        <v>2026.09373</v>
      </c>
    </row>
    <row r="455" spans="2:5" ht="12.75" customHeight="1">
      <c r="B455" s="27" t="s">
        <v>21</v>
      </c>
      <c r="C455" s="29">
        <f>G407</f>
        <v>1164.0895300000002</v>
      </c>
      <c r="D455" s="29">
        <f>H407</f>
        <v>1168.91245</v>
      </c>
      <c r="E455" s="29">
        <f>I407</f>
        <v>994.3984600000001</v>
      </c>
    </row>
    <row r="539" ht="12.75">
      <c r="F539" t="s">
        <v>81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5"/>
  <sheetViews>
    <sheetView workbookViewId="0" topLeftCell="A113">
      <selection activeCell="A144" sqref="A144"/>
    </sheetView>
  </sheetViews>
  <sheetFormatPr defaultColWidth="8.00390625" defaultRowHeight="12.75"/>
  <cols>
    <col min="1" max="1" width="37.140625" style="0" customWidth="1"/>
    <col min="2" max="2" width="29.140625" style="0" customWidth="1"/>
    <col min="3" max="3" width="24.7109375" style="0" customWidth="1"/>
    <col min="4" max="4" width="21.421875" style="0" customWidth="1"/>
    <col min="5" max="5" width="21.7109375" style="0" customWidth="1"/>
    <col min="6" max="6" width="17.140625" style="30" customWidth="1"/>
    <col min="7" max="7" width="17.28125" style="30" customWidth="1"/>
    <col min="8" max="8" width="17.140625" style="30" customWidth="1"/>
    <col min="9" max="16384" width="9.00390625" style="0" customWidth="1"/>
  </cols>
  <sheetData>
    <row r="1" spans="4:8" ht="12.75">
      <c r="D1">
        <v>2014</v>
      </c>
      <c r="E1">
        <v>2015</v>
      </c>
      <c r="F1" s="30">
        <v>2016</v>
      </c>
      <c r="G1" s="30">
        <v>2017</v>
      </c>
      <c r="H1" s="30">
        <v>2018</v>
      </c>
    </row>
    <row r="2" spans="1:8" ht="12.75">
      <c r="A2" s="8" t="s">
        <v>5</v>
      </c>
      <c r="B2" s="8" t="s">
        <v>6</v>
      </c>
      <c r="C2" s="8" t="s">
        <v>8</v>
      </c>
      <c r="D2" s="10">
        <v>6544.1650899999995</v>
      </c>
      <c r="E2" s="10">
        <v>8223.56974</v>
      </c>
      <c r="F2" s="31">
        <v>7625.59701</v>
      </c>
      <c r="G2" s="31">
        <v>7123.56744</v>
      </c>
      <c r="H2" s="31">
        <v>7565.23706</v>
      </c>
    </row>
    <row r="3" spans="1:8" ht="12.75">
      <c r="A3" s="8" t="s">
        <v>5</v>
      </c>
      <c r="B3" s="8" t="s">
        <v>48</v>
      </c>
      <c r="C3" s="8" t="s">
        <v>8</v>
      </c>
      <c r="D3" s="10">
        <v>655.77232</v>
      </c>
      <c r="E3" s="10">
        <v>665.66723</v>
      </c>
      <c r="F3" s="31">
        <v>677.99754</v>
      </c>
      <c r="G3" s="31">
        <v>802.14212</v>
      </c>
      <c r="H3" s="31">
        <v>838.01602</v>
      </c>
    </row>
    <row r="4" spans="1:8" ht="12.75">
      <c r="A4" s="8" t="s">
        <v>5</v>
      </c>
      <c r="B4" s="8" t="s">
        <v>11</v>
      </c>
      <c r="C4" s="8" t="s">
        <v>8</v>
      </c>
      <c r="D4" s="10">
        <v>882.88235</v>
      </c>
      <c r="E4" s="10">
        <v>884.83971</v>
      </c>
      <c r="F4" s="30">
        <v>894.60641</v>
      </c>
      <c r="G4" s="30">
        <v>830.6783</v>
      </c>
      <c r="H4" s="30">
        <v>866.50162</v>
      </c>
    </row>
    <row r="5" spans="1:8" ht="12.75">
      <c r="A5" s="8" t="s">
        <v>5</v>
      </c>
      <c r="B5" s="8" t="s">
        <v>49</v>
      </c>
      <c r="C5" s="8" t="s">
        <v>8</v>
      </c>
      <c r="D5" s="10">
        <v>405.1803</v>
      </c>
      <c r="E5" s="10">
        <v>408.03476</v>
      </c>
      <c r="F5" s="31">
        <v>400.61054</v>
      </c>
      <c r="G5" s="31">
        <v>402.02729</v>
      </c>
      <c r="H5" s="31">
        <v>422.72281</v>
      </c>
    </row>
    <row r="6" spans="1:8" ht="12.75">
      <c r="A6" s="8" t="s">
        <v>5</v>
      </c>
      <c r="B6" s="8" t="s">
        <v>37</v>
      </c>
      <c r="C6" s="8" t="s">
        <v>8</v>
      </c>
      <c r="D6" s="10">
        <v>3225.0976299999998</v>
      </c>
      <c r="E6" s="10">
        <v>3273.42404</v>
      </c>
      <c r="F6" s="31">
        <v>3480.00584</v>
      </c>
      <c r="G6" s="31">
        <v>3511.42077</v>
      </c>
      <c r="H6" s="31">
        <v>3716.2259</v>
      </c>
    </row>
    <row r="7" spans="1:8" ht="12.75">
      <c r="A7" s="8" t="s">
        <v>5</v>
      </c>
      <c r="B7" s="8" t="s">
        <v>34</v>
      </c>
      <c r="C7" s="8" t="s">
        <v>8</v>
      </c>
      <c r="D7" s="10">
        <v>167.91065</v>
      </c>
      <c r="E7" s="10">
        <v>189.85747</v>
      </c>
      <c r="F7" s="30">
        <v>119.28804</v>
      </c>
      <c r="G7" s="30">
        <v>161.2993</v>
      </c>
      <c r="H7" s="30">
        <v>124.11822</v>
      </c>
    </row>
    <row r="8" spans="1:8" ht="12.75">
      <c r="A8" s="8" t="s">
        <v>5</v>
      </c>
      <c r="B8" s="8" t="s">
        <v>35</v>
      </c>
      <c r="C8" s="8" t="s">
        <v>8</v>
      </c>
      <c r="D8" s="10">
        <v>357.90091</v>
      </c>
      <c r="E8" s="10">
        <v>302.12010000000004</v>
      </c>
      <c r="F8" s="31">
        <v>366.75253</v>
      </c>
      <c r="G8" s="31">
        <v>404.69376</v>
      </c>
      <c r="H8" s="31">
        <v>516.29168</v>
      </c>
    </row>
    <row r="9" spans="1:8" ht="12.75">
      <c r="A9" s="8" t="s">
        <v>5</v>
      </c>
      <c r="B9" s="8" t="s">
        <v>38</v>
      </c>
      <c r="C9" s="8" t="s">
        <v>8</v>
      </c>
      <c r="D9" s="10">
        <v>636.60527</v>
      </c>
      <c r="E9" s="10">
        <v>598.72751</v>
      </c>
      <c r="F9" s="31">
        <v>685.02507</v>
      </c>
      <c r="G9" s="31">
        <v>650.46327</v>
      </c>
      <c r="H9" s="31">
        <v>694.36219</v>
      </c>
    </row>
    <row r="10" spans="1:8" ht="12.75">
      <c r="A10" s="8" t="s">
        <v>5</v>
      </c>
      <c r="B10" s="8" t="s">
        <v>31</v>
      </c>
      <c r="C10" s="8" t="s">
        <v>8</v>
      </c>
      <c r="D10" s="10">
        <v>426.13649</v>
      </c>
      <c r="E10" s="10">
        <v>442.88853</v>
      </c>
      <c r="F10" s="30">
        <v>407.24186</v>
      </c>
      <c r="G10" s="30">
        <v>331.24748</v>
      </c>
      <c r="H10" s="30">
        <v>324.67538</v>
      </c>
    </row>
    <row r="11" spans="1:8" ht="12.75">
      <c r="A11" s="8" t="s">
        <v>5</v>
      </c>
      <c r="B11" s="8" t="s">
        <v>30</v>
      </c>
      <c r="C11" s="8" t="s">
        <v>8</v>
      </c>
      <c r="D11" s="10">
        <v>7893.29561</v>
      </c>
      <c r="E11" s="10">
        <v>8078.02477</v>
      </c>
      <c r="F11" s="31">
        <v>7913.39254</v>
      </c>
      <c r="G11" s="31">
        <v>7919.30317</v>
      </c>
      <c r="H11" s="31">
        <v>8185.97328</v>
      </c>
    </row>
    <row r="12" spans="1:8" ht="12.75">
      <c r="A12" s="8" t="s">
        <v>5</v>
      </c>
      <c r="B12" s="8" t="s">
        <v>32</v>
      </c>
      <c r="C12" s="8" t="s">
        <v>8</v>
      </c>
      <c r="D12" s="10">
        <v>2348.7241</v>
      </c>
      <c r="E12" s="10">
        <v>2860.61865</v>
      </c>
      <c r="F12" s="31">
        <v>2858.34946</v>
      </c>
      <c r="G12" s="31">
        <v>3037.7164</v>
      </c>
      <c r="H12" s="31">
        <v>3061.85856</v>
      </c>
    </row>
    <row r="13" spans="1:8" ht="12.75">
      <c r="A13" s="8" t="s">
        <v>5</v>
      </c>
      <c r="B13" s="8" t="s">
        <v>16</v>
      </c>
      <c r="C13" s="8" t="s">
        <v>8</v>
      </c>
      <c r="D13" s="10">
        <v>1211.47991</v>
      </c>
      <c r="E13" s="10">
        <v>1316.8992700000001</v>
      </c>
      <c r="F13" s="30">
        <v>1285.02873</v>
      </c>
      <c r="G13" s="30">
        <v>1475.62288</v>
      </c>
      <c r="H13" s="30">
        <v>1292.27931</v>
      </c>
    </row>
    <row r="14" spans="1:8" ht="12.75">
      <c r="A14" s="8" t="s">
        <v>5</v>
      </c>
      <c r="B14" s="8" t="s">
        <v>18</v>
      </c>
      <c r="C14" s="8" t="s">
        <v>8</v>
      </c>
      <c r="D14" s="10">
        <v>247.03464000000002</v>
      </c>
      <c r="E14" s="10">
        <v>258.80548</v>
      </c>
      <c r="F14" s="31">
        <v>270.16195</v>
      </c>
      <c r="G14" s="31">
        <v>253.65391</v>
      </c>
      <c r="H14" s="31">
        <v>259.2177</v>
      </c>
    </row>
    <row r="15" spans="1:8" ht="12.75">
      <c r="A15" s="8" t="s">
        <v>5</v>
      </c>
      <c r="B15" s="8" t="s">
        <v>20</v>
      </c>
      <c r="C15" s="8" t="s">
        <v>8</v>
      </c>
      <c r="D15" s="10">
        <v>801.5057099999999</v>
      </c>
      <c r="E15" s="10">
        <v>754.50229</v>
      </c>
      <c r="F15" s="31">
        <v>771.94982</v>
      </c>
      <c r="G15" s="31">
        <v>653.12772</v>
      </c>
      <c r="H15" s="31">
        <v>628.32287</v>
      </c>
    </row>
    <row r="16" spans="1:8" ht="12.75">
      <c r="A16" s="8" t="s">
        <v>5</v>
      </c>
      <c r="B16" s="8" t="s">
        <v>52</v>
      </c>
      <c r="C16" s="8" t="s">
        <v>8</v>
      </c>
      <c r="D16" s="10">
        <v>61.75042</v>
      </c>
      <c r="E16" s="10">
        <v>63.56548</v>
      </c>
      <c r="F16" s="30">
        <v>54.28326</v>
      </c>
      <c r="G16" s="30">
        <v>51.51195</v>
      </c>
      <c r="H16" s="30">
        <v>54.09075</v>
      </c>
    </row>
    <row r="17" spans="1:8" ht="12.75">
      <c r="A17" s="8" t="s">
        <v>5</v>
      </c>
      <c r="B17" s="8" t="s">
        <v>51</v>
      </c>
      <c r="C17" s="8" t="s">
        <v>8</v>
      </c>
      <c r="D17" s="10">
        <v>93.19062</v>
      </c>
      <c r="E17" s="10">
        <v>73.19085000000001</v>
      </c>
      <c r="F17" s="31">
        <v>77.14371</v>
      </c>
      <c r="G17" s="31">
        <v>54.25026</v>
      </c>
      <c r="H17" s="31">
        <v>109.62538</v>
      </c>
    </row>
    <row r="18" spans="1:8" ht="12.75">
      <c r="A18" s="8" t="s">
        <v>5</v>
      </c>
      <c r="B18" s="8" t="s">
        <v>46</v>
      </c>
      <c r="C18" s="8" t="s">
        <v>8</v>
      </c>
      <c r="D18" s="10">
        <v>27667.11031</v>
      </c>
      <c r="E18" s="10">
        <v>28254.06871</v>
      </c>
      <c r="F18" s="31">
        <v>28633.70746</v>
      </c>
      <c r="G18" s="31">
        <v>29024.92047</v>
      </c>
      <c r="H18" s="31">
        <v>29622.9513</v>
      </c>
    </row>
    <row r="19" spans="1:8" ht="12.75">
      <c r="A19" s="8" t="s">
        <v>5</v>
      </c>
      <c r="B19" s="8" t="s">
        <v>27</v>
      </c>
      <c r="C19" s="8" t="s">
        <v>8</v>
      </c>
      <c r="D19" s="10">
        <v>1971.78813</v>
      </c>
      <c r="E19" s="10">
        <v>1972.56266</v>
      </c>
      <c r="F19" s="30">
        <v>2252.44758</v>
      </c>
      <c r="G19" s="30">
        <v>2199.64237</v>
      </c>
      <c r="H19" s="30">
        <v>2151.05897</v>
      </c>
    </row>
    <row r="20" spans="1:8" ht="12.75">
      <c r="A20" s="8" t="s">
        <v>5</v>
      </c>
      <c r="B20" s="8" t="s">
        <v>28</v>
      </c>
      <c r="C20" s="8" t="s">
        <v>8</v>
      </c>
      <c r="D20" s="10">
        <v>652.53431</v>
      </c>
      <c r="E20" s="10">
        <v>605.85406</v>
      </c>
      <c r="F20" s="31">
        <v>604.4969</v>
      </c>
      <c r="G20" s="31">
        <v>591.72682</v>
      </c>
      <c r="H20" s="31">
        <v>639.93458</v>
      </c>
    </row>
    <row r="21" spans="1:8" ht="12.75">
      <c r="A21" s="8" t="s">
        <v>5</v>
      </c>
      <c r="B21" s="8" t="s">
        <v>29</v>
      </c>
      <c r="C21" s="8" t="s">
        <v>8</v>
      </c>
      <c r="D21" s="10">
        <v>943.43638</v>
      </c>
      <c r="E21" s="10">
        <v>825.7221</v>
      </c>
      <c r="F21" s="31">
        <v>1121.16505</v>
      </c>
      <c r="G21" s="31">
        <v>737.35025</v>
      </c>
      <c r="H21" s="31">
        <v>762.47165</v>
      </c>
    </row>
    <row r="22" spans="1:8" ht="12.75">
      <c r="A22" s="8" t="s">
        <v>5</v>
      </c>
      <c r="B22" s="8" t="s">
        <v>22</v>
      </c>
      <c r="C22" s="8" t="s">
        <v>8</v>
      </c>
      <c r="D22" s="10">
        <v>115.17223</v>
      </c>
      <c r="E22" s="10">
        <v>158.65738000000002</v>
      </c>
      <c r="F22" s="30">
        <v>104.82903</v>
      </c>
      <c r="G22" s="30">
        <v>75.69705</v>
      </c>
      <c r="H22" s="30">
        <v>114.31954</v>
      </c>
    </row>
    <row r="23" spans="1:8" ht="12.75">
      <c r="A23" s="8" t="s">
        <v>5</v>
      </c>
      <c r="B23" s="8" t="s">
        <v>53</v>
      </c>
      <c r="C23" s="8" t="s">
        <v>8</v>
      </c>
      <c r="D23" s="10">
        <v>0.76054</v>
      </c>
      <c r="E23" s="10">
        <v>2.5061199999999997</v>
      </c>
      <c r="F23" s="31">
        <v>2.96975</v>
      </c>
      <c r="G23" s="31">
        <v>3.75571</v>
      </c>
      <c r="H23" s="31">
        <v>10.55319</v>
      </c>
    </row>
    <row r="24" spans="1:8" ht="12.75">
      <c r="A24" s="8" t="s">
        <v>5</v>
      </c>
      <c r="B24" s="8" t="s">
        <v>39</v>
      </c>
      <c r="C24" s="8" t="s">
        <v>8</v>
      </c>
      <c r="D24" s="10">
        <v>68.1434</v>
      </c>
      <c r="E24" s="10">
        <v>64.02438000000001</v>
      </c>
      <c r="F24" s="31">
        <v>54.86755</v>
      </c>
      <c r="G24" s="31">
        <v>50.97917</v>
      </c>
      <c r="H24" s="31">
        <v>63.63162</v>
      </c>
    </row>
    <row r="25" spans="1:8" ht="12.75">
      <c r="A25" s="8" t="s">
        <v>5</v>
      </c>
      <c r="B25" s="8" t="s">
        <v>54</v>
      </c>
      <c r="C25" s="8" t="s">
        <v>8</v>
      </c>
      <c r="D25" s="10">
        <v>128.84786</v>
      </c>
      <c r="E25" s="10">
        <v>92.31511</v>
      </c>
      <c r="F25" s="30">
        <v>85.90377</v>
      </c>
      <c r="G25" s="30">
        <v>80.29092</v>
      </c>
      <c r="H25" s="30">
        <v>85.59854</v>
      </c>
    </row>
    <row r="26" spans="1:8" ht="12.75">
      <c r="A26" s="8" t="s">
        <v>5</v>
      </c>
      <c r="B26" s="8" t="s">
        <v>36</v>
      </c>
      <c r="C26" s="8" t="s">
        <v>8</v>
      </c>
      <c r="D26" s="10">
        <v>1574.8849500000001</v>
      </c>
      <c r="E26" s="12">
        <v>1502.0631600000002</v>
      </c>
      <c r="F26" s="31">
        <v>1167.98932</v>
      </c>
      <c r="G26" s="31">
        <v>1227.75775</v>
      </c>
      <c r="H26" s="31">
        <v>1572.29942</v>
      </c>
    </row>
    <row r="27" spans="1:8" ht="12.75">
      <c r="A27" s="8" t="s">
        <v>5</v>
      </c>
      <c r="B27" s="8" t="s">
        <v>24</v>
      </c>
      <c r="C27" s="8" t="s">
        <v>8</v>
      </c>
      <c r="D27" s="10">
        <v>5979.15757</v>
      </c>
      <c r="E27" s="10">
        <v>5852.9131</v>
      </c>
      <c r="F27" s="31">
        <v>5149.21185</v>
      </c>
      <c r="G27" s="31">
        <v>5137.67256</v>
      </c>
      <c r="H27" s="31">
        <v>4876.16126</v>
      </c>
    </row>
    <row r="28" spans="1:8" ht="12.75">
      <c r="A28" s="8" t="s">
        <v>5</v>
      </c>
      <c r="B28" s="8" t="s">
        <v>56</v>
      </c>
      <c r="C28" s="8" t="s">
        <v>8</v>
      </c>
      <c r="D28" s="10">
        <v>30.82902</v>
      </c>
      <c r="E28" s="10">
        <v>36.806050000000006</v>
      </c>
      <c r="F28" s="30">
        <v>9.153</v>
      </c>
      <c r="G28" s="30">
        <v>11.71075</v>
      </c>
      <c r="H28" s="30">
        <v>0</v>
      </c>
    </row>
    <row r="29" spans="1:8" ht="12.75">
      <c r="A29" s="8" t="s">
        <v>5</v>
      </c>
      <c r="B29" s="8" t="s">
        <v>47</v>
      </c>
      <c r="C29" s="8" t="s">
        <v>8</v>
      </c>
      <c r="D29" s="10">
        <v>4271.79845</v>
      </c>
      <c r="E29" s="10">
        <v>4113.34148</v>
      </c>
      <c r="F29" s="31">
        <v>1985.80995</v>
      </c>
      <c r="G29" s="31">
        <v>2905.62174</v>
      </c>
      <c r="H29" s="31">
        <v>1999.48829</v>
      </c>
    </row>
    <row r="30" spans="1:8" ht="12.75">
      <c r="A30" s="8" t="s">
        <v>5</v>
      </c>
      <c r="B30" s="8" t="s">
        <v>13</v>
      </c>
      <c r="C30" s="8" t="s">
        <v>8</v>
      </c>
      <c r="D30" s="10">
        <v>4312.7160300000005</v>
      </c>
      <c r="E30" s="10">
        <v>4303.2969299999995</v>
      </c>
      <c r="F30" s="31">
        <v>4283.76224</v>
      </c>
      <c r="G30" s="31">
        <v>4368.80979</v>
      </c>
      <c r="H30" s="31">
        <v>4146.06491</v>
      </c>
    </row>
    <row r="31" ht="12.75">
      <c r="G31" s="32"/>
    </row>
    <row r="32" ht="12.75">
      <c r="A32" s="33"/>
    </row>
    <row r="33" ht="12.75">
      <c r="A33" s="34"/>
    </row>
    <row r="34" ht="13.5"/>
    <row r="35" spans="1:9" ht="12.75">
      <c r="A35" s="35" t="s">
        <v>82</v>
      </c>
      <c r="B35" s="36" t="s">
        <v>83</v>
      </c>
      <c r="C35" s="36" t="s">
        <v>84</v>
      </c>
      <c r="D35" s="37" t="s">
        <v>85</v>
      </c>
      <c r="E35" s="38" t="s">
        <v>86</v>
      </c>
      <c r="F35" s="39" t="s">
        <v>87</v>
      </c>
      <c r="G35" s="39" t="s">
        <v>88</v>
      </c>
      <c r="H35" s="39" t="s">
        <v>89</v>
      </c>
      <c r="I35" s="40"/>
    </row>
    <row r="36" spans="1:8" ht="12.75">
      <c r="A36" s="41" t="s">
        <v>16</v>
      </c>
      <c r="B36" s="42">
        <v>1285.02873</v>
      </c>
      <c r="C36" s="42">
        <v>1475.62288</v>
      </c>
      <c r="D36" s="43">
        <v>1292.27931</v>
      </c>
      <c r="E36" s="44" t="s">
        <v>14</v>
      </c>
      <c r="F36" s="45"/>
      <c r="G36" s="45"/>
      <c r="H36" s="45"/>
    </row>
    <row r="37" spans="1:8" ht="12.75">
      <c r="A37" s="41" t="s">
        <v>18</v>
      </c>
      <c r="B37" s="46">
        <v>270.16195</v>
      </c>
      <c r="C37" s="46">
        <v>253.65391</v>
      </c>
      <c r="D37" s="47">
        <v>259.2177</v>
      </c>
      <c r="E37" s="44" t="s">
        <v>14</v>
      </c>
      <c r="F37" s="45"/>
      <c r="G37" s="45"/>
      <c r="H37" s="45"/>
    </row>
    <row r="38" spans="1:8" ht="12.75">
      <c r="A38" s="41" t="s">
        <v>20</v>
      </c>
      <c r="B38" s="46">
        <v>771.94982</v>
      </c>
      <c r="C38" s="46">
        <v>653.12772</v>
      </c>
      <c r="D38" s="47">
        <v>628.32287</v>
      </c>
      <c r="E38" s="44" t="s">
        <v>14</v>
      </c>
      <c r="F38" s="45"/>
      <c r="G38" s="45"/>
      <c r="H38" s="45"/>
    </row>
    <row r="39" spans="1:8" ht="12.75">
      <c r="A39" s="41" t="s">
        <v>52</v>
      </c>
      <c r="B39" s="42">
        <v>54.28326</v>
      </c>
      <c r="C39" s="42">
        <v>51.51195</v>
      </c>
      <c r="D39" s="43">
        <v>54.09075</v>
      </c>
      <c r="E39" s="44" t="s">
        <v>14</v>
      </c>
      <c r="F39" s="45"/>
      <c r="G39" s="45"/>
      <c r="H39" s="45"/>
    </row>
    <row r="40" spans="1:8" ht="12.75">
      <c r="A40" s="41" t="s">
        <v>22</v>
      </c>
      <c r="B40" s="42">
        <v>104.82903</v>
      </c>
      <c r="C40" s="42">
        <v>75.69705</v>
      </c>
      <c r="D40" s="43">
        <v>114.31954</v>
      </c>
      <c r="E40" s="44" t="s">
        <v>14</v>
      </c>
      <c r="F40" s="45"/>
      <c r="G40" s="45"/>
      <c r="H40" s="45"/>
    </row>
    <row r="41" spans="1:8" ht="12.75">
      <c r="A41" s="41" t="s">
        <v>24</v>
      </c>
      <c r="B41" s="46">
        <v>5149.21185</v>
      </c>
      <c r="C41" s="46">
        <v>5137.67256</v>
      </c>
      <c r="D41" s="47">
        <v>4876.16126</v>
      </c>
      <c r="E41" s="44" t="s">
        <v>14</v>
      </c>
      <c r="F41" s="45"/>
      <c r="G41" s="45"/>
      <c r="H41" s="45"/>
    </row>
    <row r="42" spans="1:8" ht="12.75">
      <c r="A42" s="41" t="s">
        <v>56</v>
      </c>
      <c r="B42" s="42">
        <v>9.153</v>
      </c>
      <c r="C42" s="42">
        <v>11.71075</v>
      </c>
      <c r="D42" s="43">
        <v>0</v>
      </c>
      <c r="E42" s="44" t="s">
        <v>14</v>
      </c>
      <c r="F42" s="45"/>
      <c r="G42" s="45"/>
      <c r="H42" s="45"/>
    </row>
    <row r="43" spans="1:8" ht="12.75">
      <c r="A43" s="41" t="s">
        <v>53</v>
      </c>
      <c r="B43" s="46">
        <v>2.96975</v>
      </c>
      <c r="C43" s="46">
        <v>3.75571</v>
      </c>
      <c r="D43" s="47">
        <v>10.55319</v>
      </c>
      <c r="E43" s="44" t="s">
        <v>14</v>
      </c>
      <c r="F43" s="45"/>
      <c r="G43" s="45"/>
      <c r="H43" s="45"/>
    </row>
    <row r="44" spans="1:8" ht="12.75">
      <c r="A44" s="48" t="s">
        <v>90</v>
      </c>
      <c r="B44" s="49">
        <f>SUM(B36:B43)</f>
        <v>7647.587390000001</v>
      </c>
      <c r="C44" s="49">
        <f>SUM(C36:C43)</f>
        <v>7662.752530000001</v>
      </c>
      <c r="D44" s="50">
        <f>SUM(D36:D43)</f>
        <v>7234.944619999999</v>
      </c>
      <c r="E44" s="51"/>
      <c r="F44" s="52">
        <v>266.69</v>
      </c>
      <c r="G44" s="52">
        <v>104.1</v>
      </c>
      <c r="H44" s="52">
        <v>324.54</v>
      </c>
    </row>
    <row r="45" spans="1:8" ht="12.75">
      <c r="A45" s="41" t="s">
        <v>27</v>
      </c>
      <c r="B45" s="42">
        <v>2252.44758</v>
      </c>
      <c r="C45" s="42">
        <v>2199.64237</v>
      </c>
      <c r="D45" s="43">
        <v>2151.05897</v>
      </c>
      <c r="E45" s="53" t="s">
        <v>15</v>
      </c>
      <c r="F45" s="45"/>
      <c r="G45" s="45"/>
      <c r="H45" s="45"/>
    </row>
    <row r="46" spans="1:8" ht="12.75">
      <c r="A46" s="41" t="s">
        <v>28</v>
      </c>
      <c r="B46" s="46">
        <v>604.4969</v>
      </c>
      <c r="C46" s="46">
        <v>591.72682</v>
      </c>
      <c r="D46" s="47">
        <v>639.93458</v>
      </c>
      <c r="E46" s="53" t="s">
        <v>15</v>
      </c>
      <c r="F46" s="45"/>
      <c r="G46" s="45"/>
      <c r="H46" s="45"/>
    </row>
    <row r="47" spans="1:8" ht="12.75">
      <c r="A47" s="41" t="s">
        <v>29</v>
      </c>
      <c r="B47" s="46">
        <v>1121.16505</v>
      </c>
      <c r="C47" s="46">
        <v>737.35025</v>
      </c>
      <c r="D47" s="47">
        <v>762.47165</v>
      </c>
      <c r="E47" s="53" t="s">
        <v>15</v>
      </c>
      <c r="F47" s="45"/>
      <c r="G47" s="45"/>
      <c r="H47" s="45"/>
    </row>
    <row r="48" spans="1:8" ht="12.75">
      <c r="A48" s="54" t="s">
        <v>91</v>
      </c>
      <c r="B48" s="55">
        <f>SUM(B45:B47)</f>
        <v>3978.10953</v>
      </c>
      <c r="C48" s="55">
        <f>SUM(C45:C47)</f>
        <v>3528.71944</v>
      </c>
      <c r="D48" s="56">
        <f>SUM(D45:D47)</f>
        <v>3553.4652</v>
      </c>
      <c r="E48" s="57"/>
      <c r="F48" s="58">
        <v>776.04</v>
      </c>
      <c r="G48" s="58">
        <v>504.69</v>
      </c>
      <c r="H48" s="58">
        <v>717.5</v>
      </c>
    </row>
    <row r="49" spans="1:8" ht="12.75">
      <c r="A49" s="41" t="s">
        <v>30</v>
      </c>
      <c r="B49" s="46">
        <v>7913.39254</v>
      </c>
      <c r="C49" s="46">
        <v>7919.30317</v>
      </c>
      <c r="D49" s="47">
        <v>8185.97328</v>
      </c>
      <c r="E49" s="59"/>
      <c r="F49" s="45"/>
      <c r="G49" s="45"/>
      <c r="H49" s="45"/>
    </row>
    <row r="50" spans="1:8" ht="12.75">
      <c r="A50" s="60" t="s">
        <v>92</v>
      </c>
      <c r="B50" s="61">
        <f>B49</f>
        <v>7913.39254</v>
      </c>
      <c r="C50" s="61">
        <f>C49</f>
        <v>7919.30317</v>
      </c>
      <c r="D50" s="62">
        <f>D49</f>
        <v>8185.97328</v>
      </c>
      <c r="E50" s="59" t="s">
        <v>17</v>
      </c>
      <c r="F50" s="63">
        <v>8986.23</v>
      </c>
      <c r="G50" s="63">
        <v>8422.87</v>
      </c>
      <c r="H50" s="63">
        <v>8457.93</v>
      </c>
    </row>
    <row r="51" spans="1:8" ht="12.75">
      <c r="A51" s="41" t="s">
        <v>31</v>
      </c>
      <c r="B51" s="42">
        <v>407.24186</v>
      </c>
      <c r="C51" s="42">
        <v>331.24748</v>
      </c>
      <c r="D51" s="43">
        <v>324.67538</v>
      </c>
      <c r="E51" s="64" t="s">
        <v>19</v>
      </c>
      <c r="F51" s="45"/>
      <c r="G51" s="45"/>
      <c r="H51" s="45"/>
    </row>
    <row r="52" spans="1:8" ht="26.25">
      <c r="A52" s="41" t="s">
        <v>32</v>
      </c>
      <c r="B52" s="46">
        <v>2858.34946</v>
      </c>
      <c r="C52" s="46">
        <v>3037.7164</v>
      </c>
      <c r="D52" s="47">
        <v>3061.85856</v>
      </c>
      <c r="E52" s="64" t="s">
        <v>19</v>
      </c>
      <c r="F52" s="45"/>
      <c r="G52" s="45"/>
      <c r="H52" s="45"/>
    </row>
    <row r="53" spans="1:8" ht="12.75">
      <c r="A53" s="65" t="s">
        <v>93</v>
      </c>
      <c r="B53" s="66">
        <f>SUM(B51:B52)</f>
        <v>3265.59132</v>
      </c>
      <c r="C53" s="66">
        <f>SUM(C51:C52)</f>
        <v>3368.96388</v>
      </c>
      <c r="D53" s="67">
        <f>SUM(D51:D52)</f>
        <v>3386.5339400000003</v>
      </c>
      <c r="E53" s="68"/>
      <c r="F53" s="69">
        <v>257</v>
      </c>
      <c r="G53" s="69">
        <v>199.03</v>
      </c>
      <c r="H53" s="69">
        <v>250.34</v>
      </c>
    </row>
    <row r="54" spans="1:8" ht="12.75">
      <c r="A54" s="41" t="s">
        <v>34</v>
      </c>
      <c r="B54" s="42">
        <v>119.28804</v>
      </c>
      <c r="C54" s="42">
        <v>161.2993</v>
      </c>
      <c r="D54" s="43">
        <v>124.11822</v>
      </c>
      <c r="E54" s="70" t="s">
        <v>21</v>
      </c>
      <c r="F54" s="45"/>
      <c r="G54" s="45"/>
      <c r="H54" s="45"/>
    </row>
    <row r="55" spans="1:8" ht="12.75">
      <c r="A55" s="41" t="s">
        <v>35</v>
      </c>
      <c r="B55" s="46">
        <v>366.75253</v>
      </c>
      <c r="C55" s="46">
        <v>404.69376</v>
      </c>
      <c r="D55" s="47">
        <v>516.29168</v>
      </c>
      <c r="E55" s="70" t="s">
        <v>21</v>
      </c>
      <c r="F55" s="45"/>
      <c r="G55" s="45"/>
      <c r="H55" s="45"/>
    </row>
    <row r="56" spans="1:8" ht="12.75">
      <c r="A56" s="41" t="s">
        <v>51</v>
      </c>
      <c r="B56" s="46">
        <v>77.14371</v>
      </c>
      <c r="C56" s="46">
        <v>54.25026</v>
      </c>
      <c r="D56" s="47">
        <v>109.62538</v>
      </c>
      <c r="E56" s="70" t="s">
        <v>21</v>
      </c>
      <c r="F56" s="45"/>
      <c r="G56" s="45"/>
      <c r="H56" s="45"/>
    </row>
    <row r="57" spans="1:8" ht="12.75">
      <c r="A57" s="41" t="s">
        <v>54</v>
      </c>
      <c r="B57" s="42">
        <v>85.90377</v>
      </c>
      <c r="C57" s="42">
        <v>80.29092</v>
      </c>
      <c r="D57" s="43">
        <v>85.59854</v>
      </c>
      <c r="E57" s="70" t="s">
        <v>21</v>
      </c>
      <c r="F57" s="45"/>
      <c r="G57" s="45"/>
      <c r="H57" s="45"/>
    </row>
    <row r="58" spans="1:8" ht="12.75">
      <c r="A58" s="41" t="s">
        <v>36</v>
      </c>
      <c r="B58" s="46">
        <v>1167.98932</v>
      </c>
      <c r="C58" s="46">
        <v>1227.75775</v>
      </c>
      <c r="D58" s="47">
        <v>1572.29942</v>
      </c>
      <c r="E58" s="70" t="s">
        <v>21</v>
      </c>
      <c r="F58" s="45"/>
      <c r="G58" s="45"/>
      <c r="H58" s="45"/>
    </row>
    <row r="59" spans="1:8" ht="12.75">
      <c r="A59" s="71" t="s">
        <v>94</v>
      </c>
      <c r="B59" s="72">
        <f>SUM(B54:B58)</f>
        <v>1817.0773699999997</v>
      </c>
      <c r="C59" s="72">
        <f>SUM(C54:C58)</f>
        <v>1928.29199</v>
      </c>
      <c r="D59" s="73">
        <f>SUM(D54:D58)</f>
        <v>2407.93324</v>
      </c>
      <c r="E59" s="74"/>
      <c r="F59" s="75">
        <v>610.89</v>
      </c>
      <c r="G59" s="75">
        <v>295.77</v>
      </c>
      <c r="H59" s="75">
        <v>434.82</v>
      </c>
    </row>
    <row r="60" spans="1:8" ht="12.75">
      <c r="A60" s="41" t="s">
        <v>37</v>
      </c>
      <c r="B60" s="46">
        <v>3480.00584</v>
      </c>
      <c r="C60" s="46">
        <v>3511.42077</v>
      </c>
      <c r="D60" s="47">
        <v>3716.2259</v>
      </c>
      <c r="E60" s="76" t="s">
        <v>23</v>
      </c>
      <c r="F60" s="45"/>
      <c r="G60" s="45"/>
      <c r="H60" s="45"/>
    </row>
    <row r="61" spans="1:8" ht="12.75">
      <c r="A61" s="41" t="s">
        <v>38</v>
      </c>
      <c r="B61" s="46">
        <v>685.02507</v>
      </c>
      <c r="C61" s="46">
        <v>650.46327</v>
      </c>
      <c r="D61" s="47">
        <v>694.36219</v>
      </c>
      <c r="E61" s="76" t="s">
        <v>23</v>
      </c>
      <c r="F61" s="45"/>
      <c r="G61" s="45"/>
      <c r="H61" s="45"/>
    </row>
    <row r="62" spans="1:8" ht="12.75">
      <c r="A62" s="41" t="s">
        <v>39</v>
      </c>
      <c r="B62" s="46">
        <v>54.86755</v>
      </c>
      <c r="C62" s="46">
        <v>50.97917</v>
      </c>
      <c r="D62" s="47">
        <v>63.63162</v>
      </c>
      <c r="E62" s="76" t="s">
        <v>23</v>
      </c>
      <c r="F62" s="45"/>
      <c r="G62" s="45"/>
      <c r="H62" s="45"/>
    </row>
    <row r="63" spans="1:8" ht="12.75">
      <c r="A63" s="77" t="s">
        <v>95</v>
      </c>
      <c r="B63" s="78">
        <f>SUM(B60:B62)</f>
        <v>4219.89846</v>
      </c>
      <c r="C63" s="78">
        <f>SUM(C60:C62)</f>
        <v>4212.86321</v>
      </c>
      <c r="D63" s="79">
        <f>SUM(D60:D62)</f>
        <v>4474.21971</v>
      </c>
      <c r="E63" s="80"/>
      <c r="F63" s="81">
        <v>141.65</v>
      </c>
      <c r="G63" s="81">
        <v>111.39</v>
      </c>
      <c r="H63" s="81">
        <v>133.4</v>
      </c>
    </row>
    <row r="64" spans="1:8" ht="12.75">
      <c r="A64" s="41" t="s">
        <v>6</v>
      </c>
      <c r="B64" s="46">
        <v>7625.59701</v>
      </c>
      <c r="C64" s="46">
        <v>7123.56744</v>
      </c>
      <c r="D64" s="47">
        <v>7565.23706</v>
      </c>
      <c r="E64" s="82" t="s">
        <v>10</v>
      </c>
      <c r="F64" s="45"/>
      <c r="G64" s="45"/>
      <c r="H64" s="45"/>
    </row>
    <row r="65" spans="1:8" ht="12.75">
      <c r="A65" s="41" t="s">
        <v>11</v>
      </c>
      <c r="B65" s="42">
        <v>894.60641</v>
      </c>
      <c r="C65" s="42">
        <v>830.6783</v>
      </c>
      <c r="D65" s="43">
        <v>866.50162</v>
      </c>
      <c r="E65" s="82" t="s">
        <v>10</v>
      </c>
      <c r="F65" s="45"/>
      <c r="G65" s="45"/>
      <c r="H65" s="45"/>
    </row>
    <row r="66" spans="1:8" ht="12.75">
      <c r="A66" s="41" t="s">
        <v>13</v>
      </c>
      <c r="B66" s="46">
        <v>4283.76224</v>
      </c>
      <c r="C66" s="46">
        <v>4368.80979</v>
      </c>
      <c r="D66" s="47">
        <v>4146.06491</v>
      </c>
      <c r="E66" s="82" t="s">
        <v>10</v>
      </c>
      <c r="F66" s="45"/>
      <c r="G66" s="45"/>
      <c r="H66" s="45"/>
    </row>
    <row r="67" spans="1:8" ht="12.75">
      <c r="A67" s="83" t="s">
        <v>96</v>
      </c>
      <c r="B67" s="84">
        <f>SUM(B64:B66)</f>
        <v>12803.965660000002</v>
      </c>
      <c r="C67" s="84">
        <f>SUM(C64:C66)</f>
        <v>12323.055530000001</v>
      </c>
      <c r="D67" s="85">
        <f>SUM(D64:D66)</f>
        <v>12577.80359</v>
      </c>
      <c r="E67" s="86"/>
      <c r="F67" s="87">
        <v>918.97</v>
      </c>
      <c r="G67" s="87">
        <v>936.79</v>
      </c>
      <c r="H67" s="87">
        <v>522.65</v>
      </c>
    </row>
    <row r="68" spans="1:8" ht="12.75">
      <c r="A68" s="41" t="s">
        <v>48</v>
      </c>
      <c r="B68" s="46">
        <v>677.99754</v>
      </c>
      <c r="C68" s="46">
        <v>802.14212</v>
      </c>
      <c r="D68" s="47">
        <v>838.01602</v>
      </c>
      <c r="E68" s="88" t="s">
        <v>12</v>
      </c>
      <c r="F68" s="45"/>
      <c r="G68" s="45"/>
      <c r="H68" s="45"/>
    </row>
    <row r="69" spans="1:8" ht="12.75">
      <c r="A69" s="41" t="s">
        <v>49</v>
      </c>
      <c r="B69" s="46">
        <v>400.61054</v>
      </c>
      <c r="C69" s="46">
        <v>402.02729</v>
      </c>
      <c r="D69" s="47">
        <v>422.72281</v>
      </c>
      <c r="E69" s="88" t="s">
        <v>12</v>
      </c>
      <c r="F69" s="45"/>
      <c r="G69" s="45"/>
      <c r="H69" s="45"/>
    </row>
    <row r="70" spans="1:8" ht="12.75">
      <c r="A70" s="41" t="s">
        <v>46</v>
      </c>
      <c r="B70" s="46">
        <v>28633.70746</v>
      </c>
      <c r="C70" s="46">
        <v>29024.92047</v>
      </c>
      <c r="D70" s="47">
        <v>29622.9513</v>
      </c>
      <c r="E70" s="88" t="s">
        <v>12</v>
      </c>
      <c r="F70" s="45"/>
      <c r="G70" s="45"/>
      <c r="H70" s="45"/>
    </row>
    <row r="71" spans="1:8" ht="12.75">
      <c r="A71" s="41" t="s">
        <v>47</v>
      </c>
      <c r="B71" s="46">
        <v>1985.80995</v>
      </c>
      <c r="C71" s="46">
        <v>2905.62174</v>
      </c>
      <c r="D71" s="47">
        <v>1999.48829</v>
      </c>
      <c r="E71" s="88" t="s">
        <v>12</v>
      </c>
      <c r="F71" s="45"/>
      <c r="G71" s="45"/>
      <c r="H71" s="45"/>
    </row>
    <row r="72" spans="1:8" ht="12.75">
      <c r="A72" s="89" t="s">
        <v>97</v>
      </c>
      <c r="B72" s="90">
        <f>B68+B69+B70+B71</f>
        <v>31698.125490000002</v>
      </c>
      <c r="C72" s="90">
        <f>C68+C69+C70+C71</f>
        <v>33134.71162</v>
      </c>
      <c r="D72" s="91">
        <f>D68+D69+D70+D71</f>
        <v>32883.17842</v>
      </c>
      <c r="E72" s="92"/>
      <c r="F72" s="93">
        <v>65.46</v>
      </c>
      <c r="G72" s="93">
        <v>75.35</v>
      </c>
      <c r="H72" s="93">
        <v>115.27</v>
      </c>
    </row>
    <row r="73" spans="1:8" ht="12.75">
      <c r="A73" s="94" t="s">
        <v>98</v>
      </c>
      <c r="B73" s="95">
        <f>B44+B48+B50+B53+B59+B63+B67+B72</f>
        <v>73343.74776</v>
      </c>
      <c r="C73" s="95">
        <f>C44+C48+C50+C53+C59+C63+C67+C72</f>
        <v>74078.66137</v>
      </c>
      <c r="D73" s="96">
        <f>D44+D48+D50+D53+D59+D63+D67+D72</f>
        <v>74704.052</v>
      </c>
      <c r="E73" s="97"/>
      <c r="F73" s="98">
        <v>12022.93</v>
      </c>
      <c r="G73" s="98">
        <v>10649.99</v>
      </c>
      <c r="H73" s="98">
        <v>10956.45</v>
      </c>
    </row>
    <row r="74" spans="1:8" ht="27">
      <c r="A74" s="99" t="s">
        <v>99</v>
      </c>
      <c r="B74" s="100"/>
      <c r="C74" s="100"/>
      <c r="D74" s="101"/>
      <c r="E74" s="102"/>
      <c r="F74" s="45"/>
      <c r="G74" s="45"/>
      <c r="H74" s="45"/>
    </row>
    <row r="76" spans="2:4" ht="12.75">
      <c r="B76">
        <v>2016</v>
      </c>
      <c r="C76">
        <v>2017</v>
      </c>
      <c r="D76">
        <v>2018</v>
      </c>
    </row>
    <row r="77" spans="1:4" ht="12.75">
      <c r="A77" s="48" t="s">
        <v>90</v>
      </c>
      <c r="B77" s="49">
        <v>7647.587390000001</v>
      </c>
      <c r="C77" s="49">
        <v>7662.752530000001</v>
      </c>
      <c r="D77" s="50">
        <v>7234.944619999999</v>
      </c>
    </row>
    <row r="78" spans="1:4" ht="12.75">
      <c r="A78" s="89" t="s">
        <v>97</v>
      </c>
      <c r="B78" s="90">
        <v>31698.125490000002</v>
      </c>
      <c r="C78" s="90">
        <v>33134.71162</v>
      </c>
      <c r="D78" s="91">
        <v>32883.17842</v>
      </c>
    </row>
    <row r="79" spans="1:4" ht="12.75">
      <c r="A79" s="83" t="s">
        <v>96</v>
      </c>
      <c r="B79" s="84">
        <v>12803.96566</v>
      </c>
      <c r="C79" s="84">
        <v>12323.055530000001</v>
      </c>
      <c r="D79" s="85">
        <v>12577.80359</v>
      </c>
    </row>
    <row r="80" spans="1:4" ht="12.75">
      <c r="A80" s="77" t="s">
        <v>95</v>
      </c>
      <c r="B80" s="78">
        <v>4219.898459999999</v>
      </c>
      <c r="C80" s="78">
        <v>4212.8632099999995</v>
      </c>
      <c r="D80" s="79">
        <v>4474.21971</v>
      </c>
    </row>
    <row r="81" spans="1:4" ht="12.75">
      <c r="A81" s="71" t="s">
        <v>94</v>
      </c>
      <c r="B81" s="72">
        <v>1817.07737</v>
      </c>
      <c r="C81" s="72">
        <v>1928.2919900000002</v>
      </c>
      <c r="D81" s="73">
        <v>2407.9332400000003</v>
      </c>
    </row>
    <row r="82" spans="1:4" ht="12.75">
      <c r="A82" s="65" t="s">
        <v>93</v>
      </c>
      <c r="B82" s="66">
        <v>3265.59132</v>
      </c>
      <c r="C82" s="66">
        <v>3368.96388</v>
      </c>
      <c r="D82" s="67">
        <v>3386.5339400000003</v>
      </c>
    </row>
    <row r="83" spans="1:4" ht="12.75">
      <c r="A83" s="60" t="s">
        <v>92</v>
      </c>
      <c r="B83" s="61">
        <v>7913.39254</v>
      </c>
      <c r="C83" s="61">
        <v>7919.30317</v>
      </c>
      <c r="D83" s="62">
        <v>8185.97328</v>
      </c>
    </row>
    <row r="84" spans="1:4" ht="12.75">
      <c r="A84" s="54" t="s">
        <v>91</v>
      </c>
      <c r="B84" s="55">
        <v>3978.10953</v>
      </c>
      <c r="C84" s="55">
        <v>3528.71944</v>
      </c>
      <c r="D84" s="56">
        <v>3553.4652</v>
      </c>
    </row>
    <row r="85" spans="1:4" ht="12.75">
      <c r="A85" s="94" t="s">
        <v>98</v>
      </c>
      <c r="B85" s="103">
        <f>SUM(B77:B84)</f>
        <v>73343.74776</v>
      </c>
      <c r="C85" s="103">
        <f>SUM(C77:C84)</f>
        <v>74078.66136999999</v>
      </c>
      <c r="D85" s="103">
        <f>SUM(D77:D84)</f>
        <v>74704.05199999998</v>
      </c>
    </row>
    <row r="86" ht="12.75">
      <c r="B86">
        <v>2017</v>
      </c>
    </row>
    <row r="87" spans="1:2" ht="12.75">
      <c r="A87" s="48" t="s">
        <v>90</v>
      </c>
      <c r="B87" s="49">
        <v>7662.752530000001</v>
      </c>
    </row>
    <row r="88" spans="1:2" ht="12.75">
      <c r="A88" s="89" t="s">
        <v>97</v>
      </c>
      <c r="B88" s="90">
        <v>33134.71162</v>
      </c>
    </row>
    <row r="89" spans="1:2" ht="12.75">
      <c r="A89" s="83" t="s">
        <v>96</v>
      </c>
      <c r="B89" s="84">
        <v>12323.055530000001</v>
      </c>
    </row>
    <row r="90" spans="1:2" ht="12.75">
      <c r="A90" s="77" t="s">
        <v>95</v>
      </c>
      <c r="B90" s="78">
        <v>4212.8632099999995</v>
      </c>
    </row>
    <row r="91" spans="1:2" ht="12.75">
      <c r="A91" s="71" t="s">
        <v>94</v>
      </c>
      <c r="B91" s="72">
        <v>1928.2919900000002</v>
      </c>
    </row>
    <row r="92" spans="1:2" ht="12.75">
      <c r="A92" s="65" t="s">
        <v>93</v>
      </c>
      <c r="B92" s="66">
        <v>3368.96388</v>
      </c>
    </row>
    <row r="93" spans="1:2" ht="12.75">
      <c r="A93" s="60" t="s">
        <v>92</v>
      </c>
      <c r="B93" s="61">
        <v>7919.30317</v>
      </c>
    </row>
    <row r="94" spans="1:2" ht="12.75">
      <c r="A94" s="54" t="s">
        <v>91</v>
      </c>
      <c r="B94" s="55">
        <v>3528.71944</v>
      </c>
    </row>
    <row r="95" spans="1:2" ht="12.75">
      <c r="A95" s="94" t="s">
        <v>98</v>
      </c>
      <c r="B95" s="103">
        <v>74078.66137</v>
      </c>
    </row>
    <row r="96" ht="12.75">
      <c r="B96">
        <v>2018</v>
      </c>
    </row>
    <row r="97" spans="1:2" ht="12.75">
      <c r="A97" s="48" t="s">
        <v>90</v>
      </c>
      <c r="B97" s="50">
        <v>7234.944619999999</v>
      </c>
    </row>
    <row r="98" spans="1:2" ht="12.75">
      <c r="A98" s="89" t="s">
        <v>97</v>
      </c>
      <c r="B98" s="91">
        <v>32883.17842</v>
      </c>
    </row>
    <row r="99" spans="1:2" ht="12.75">
      <c r="A99" s="83" t="s">
        <v>96</v>
      </c>
      <c r="B99" s="85">
        <v>12577.80359</v>
      </c>
    </row>
    <row r="100" spans="1:2" ht="12.75">
      <c r="A100" s="77" t="s">
        <v>95</v>
      </c>
      <c r="B100" s="79">
        <v>4474.21971</v>
      </c>
    </row>
    <row r="101" spans="1:2" ht="12.75">
      <c r="A101" s="71" t="s">
        <v>94</v>
      </c>
      <c r="B101" s="73">
        <v>2407.9332400000003</v>
      </c>
    </row>
    <row r="102" spans="1:2" ht="12.75">
      <c r="A102" s="65" t="s">
        <v>93</v>
      </c>
      <c r="B102" s="67">
        <v>3386.5339400000003</v>
      </c>
    </row>
    <row r="103" spans="1:2" ht="12.75">
      <c r="A103" s="60" t="s">
        <v>92</v>
      </c>
      <c r="B103" s="62">
        <v>8185.97328</v>
      </c>
    </row>
    <row r="104" spans="1:2" ht="12.75">
      <c r="A104" s="54" t="s">
        <v>91</v>
      </c>
      <c r="B104" s="56">
        <v>3553.4652</v>
      </c>
    </row>
    <row r="105" spans="1:2" ht="12.75">
      <c r="A105" s="94" t="s">
        <v>98</v>
      </c>
      <c r="B105" s="103">
        <f>SUM(B97:B104)</f>
        <v>74704.05199999998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M1" sqref="M1"/>
    </sheetView>
  </sheetViews>
  <sheetFormatPr defaultColWidth="8.00390625" defaultRowHeight="12.75"/>
  <cols>
    <col min="1" max="1" width="30.57421875" style="0" customWidth="1"/>
    <col min="2" max="2" width="30.28125" style="0" customWidth="1"/>
    <col min="3" max="3" width="27.57421875" style="0" customWidth="1"/>
    <col min="4" max="4" width="20.28125" style="0" customWidth="1"/>
    <col min="5" max="6" width="9.00390625" style="0" customWidth="1"/>
    <col min="7" max="7" width="18.28125" style="0" customWidth="1"/>
    <col min="8" max="16384" width="9.00390625" style="0" customWidth="1"/>
  </cols>
  <sheetData>
    <row r="1" spans="1:5" ht="12.75">
      <c r="A1" s="8" t="s">
        <v>5</v>
      </c>
      <c r="B1" s="8" t="s">
        <v>43</v>
      </c>
      <c r="C1" s="8" t="s">
        <v>8</v>
      </c>
      <c r="D1" s="8" t="s">
        <v>58</v>
      </c>
      <c r="E1" s="10">
        <v>44882.67898</v>
      </c>
    </row>
    <row r="2" spans="1:5" ht="12.75">
      <c r="A2" s="8" t="s">
        <v>5</v>
      </c>
      <c r="B2" s="8" t="s">
        <v>43</v>
      </c>
      <c r="C2" s="8" t="s">
        <v>8</v>
      </c>
      <c r="D2" s="8" t="s">
        <v>59</v>
      </c>
      <c r="E2" s="10">
        <v>48143.904</v>
      </c>
    </row>
    <row r="3" spans="1:6" ht="12.75">
      <c r="A3" s="8" t="s">
        <v>5</v>
      </c>
      <c r="B3" s="8" t="s">
        <v>43</v>
      </c>
      <c r="C3" s="8" t="s">
        <v>8</v>
      </c>
      <c r="D3" s="8" t="s">
        <v>9</v>
      </c>
      <c r="E3" s="10">
        <v>45099.5575</v>
      </c>
      <c r="F3" s="104"/>
    </row>
    <row r="4" ht="12.75">
      <c r="F4" s="104"/>
    </row>
    <row r="5" ht="12.75">
      <c r="F5" s="104"/>
    </row>
    <row r="6" spans="1:6" ht="12.75">
      <c r="A6" s="8" t="s">
        <v>5</v>
      </c>
      <c r="B6" s="8" t="s">
        <v>50</v>
      </c>
      <c r="C6" s="8" t="s">
        <v>8</v>
      </c>
      <c r="D6" s="8" t="s">
        <v>58</v>
      </c>
      <c r="E6" s="10">
        <v>4857.29686</v>
      </c>
      <c r="F6" s="105"/>
    </row>
    <row r="7" spans="1:6" ht="12.75">
      <c r="A7" s="8" t="s">
        <v>5</v>
      </c>
      <c r="B7" s="8" t="s">
        <v>50</v>
      </c>
      <c r="C7" s="8" t="s">
        <v>8</v>
      </c>
      <c r="D7" s="8" t="s">
        <v>59</v>
      </c>
      <c r="E7" s="10">
        <v>4721.05659</v>
      </c>
      <c r="F7" s="105"/>
    </row>
    <row r="8" spans="1:6" ht="12.75">
      <c r="A8" s="8" t="s">
        <v>5</v>
      </c>
      <c r="B8" s="8" t="s">
        <v>50</v>
      </c>
      <c r="C8" s="8" t="s">
        <v>8</v>
      </c>
      <c r="D8" s="8" t="s">
        <v>9</v>
      </c>
      <c r="E8" s="10">
        <v>4463.911139999999</v>
      </c>
      <c r="F8" s="105"/>
    </row>
    <row r="9" ht="12.75">
      <c r="F9" s="104"/>
    </row>
    <row r="10" spans="1:6" ht="12.75">
      <c r="A10" s="8" t="s">
        <v>5</v>
      </c>
      <c r="B10" s="8" t="s">
        <v>7</v>
      </c>
      <c r="C10" s="8" t="s">
        <v>8</v>
      </c>
      <c r="D10" s="8" t="s">
        <v>58</v>
      </c>
      <c r="E10" s="10">
        <v>9090.734339999999</v>
      </c>
      <c r="F10" s="104"/>
    </row>
    <row r="11" spans="1:6" ht="12.75">
      <c r="A11" s="8" t="s">
        <v>5</v>
      </c>
      <c r="B11" s="8" t="s">
        <v>7</v>
      </c>
      <c r="C11" s="8" t="s">
        <v>8</v>
      </c>
      <c r="D11" s="8" t="s">
        <v>59</v>
      </c>
      <c r="E11" s="10">
        <v>9289.70998</v>
      </c>
      <c r="F11" s="104"/>
    </row>
    <row r="12" spans="1:6" ht="12.75">
      <c r="A12" s="8" t="s">
        <v>5</v>
      </c>
      <c r="B12" s="8" t="s">
        <v>7</v>
      </c>
      <c r="C12" s="8" t="s">
        <v>8</v>
      </c>
      <c r="D12" s="8" t="s">
        <v>9</v>
      </c>
      <c r="E12" s="10">
        <v>9597.81417</v>
      </c>
      <c r="F12" s="104"/>
    </row>
    <row r="13" ht="12.75">
      <c r="F13" s="104"/>
    </row>
    <row r="14" spans="1:5" ht="12.75">
      <c r="A14" s="8" t="s">
        <v>5</v>
      </c>
      <c r="B14" s="8" t="s">
        <v>55</v>
      </c>
      <c r="C14" s="8" t="s">
        <v>8</v>
      </c>
      <c r="D14" s="8" t="s">
        <v>58</v>
      </c>
      <c r="E14" s="10">
        <v>4888.56232</v>
      </c>
    </row>
    <row r="15" spans="1:5" ht="12.75">
      <c r="A15" s="8" t="s">
        <v>5</v>
      </c>
      <c r="B15" s="8" t="s">
        <v>55</v>
      </c>
      <c r="C15" s="8" t="s">
        <v>8</v>
      </c>
      <c r="D15" s="8" t="s">
        <v>59</v>
      </c>
      <c r="E15" s="10">
        <v>4757.24727</v>
      </c>
    </row>
    <row r="16" spans="1:5" ht="12.75">
      <c r="A16" s="8" t="s">
        <v>5</v>
      </c>
      <c r="B16" s="8" t="s">
        <v>55</v>
      </c>
      <c r="C16" s="8" t="s">
        <v>8</v>
      </c>
      <c r="D16" s="8" t="s">
        <v>9</v>
      </c>
      <c r="E16" s="10">
        <v>4650.46708</v>
      </c>
    </row>
    <row r="18" spans="1:5" ht="12.75">
      <c r="A18" s="8" t="s">
        <v>5</v>
      </c>
      <c r="B18" s="8" t="s">
        <v>57</v>
      </c>
      <c r="C18" s="8" t="s">
        <v>8</v>
      </c>
      <c r="D18" s="8" t="s">
        <v>58</v>
      </c>
      <c r="E18" s="10">
        <v>9956.5387</v>
      </c>
    </row>
    <row r="19" spans="1:5" ht="12.75">
      <c r="A19" s="8" t="s">
        <v>5</v>
      </c>
      <c r="B19" s="8" t="s">
        <v>57</v>
      </c>
      <c r="C19" s="8" t="s">
        <v>8</v>
      </c>
      <c r="D19" s="8" t="s">
        <v>59</v>
      </c>
      <c r="E19" s="10">
        <v>9266.949279999999</v>
      </c>
    </row>
    <row r="20" spans="1:5" ht="12.75">
      <c r="A20" s="8" t="s">
        <v>5</v>
      </c>
      <c r="B20" s="8" t="s">
        <v>57</v>
      </c>
      <c r="C20" s="8" t="s">
        <v>8</v>
      </c>
      <c r="D20" s="8" t="s">
        <v>9</v>
      </c>
      <c r="E20" s="10">
        <v>8779.0449</v>
      </c>
    </row>
    <row r="22" spans="8:10" ht="12.75">
      <c r="H22">
        <v>2018</v>
      </c>
      <c r="I22">
        <v>2017</v>
      </c>
      <c r="J22">
        <v>2016</v>
      </c>
    </row>
    <row r="23" spans="1:10" ht="12.75">
      <c r="A23" s="8" t="s">
        <v>5</v>
      </c>
      <c r="B23" s="8" t="s">
        <v>43</v>
      </c>
      <c r="C23" s="8" t="s">
        <v>58</v>
      </c>
      <c r="D23" s="10">
        <v>44882.67898</v>
      </c>
      <c r="G23" s="2" t="s">
        <v>100</v>
      </c>
      <c r="H23" s="1">
        <v>3822.91681</v>
      </c>
      <c r="I23" s="1">
        <v>4285.84691</v>
      </c>
      <c r="J23" s="1">
        <v>4656.99926</v>
      </c>
    </row>
    <row r="24" spans="1:10" ht="12.75">
      <c r="A24" s="8" t="s">
        <v>5</v>
      </c>
      <c r="B24" s="8" t="s">
        <v>50</v>
      </c>
      <c r="C24" s="8" t="s">
        <v>58</v>
      </c>
      <c r="D24" s="10">
        <v>4857.29686</v>
      </c>
      <c r="G24" s="2" t="s">
        <v>50</v>
      </c>
      <c r="H24" s="1">
        <v>4416.61232</v>
      </c>
      <c r="I24" s="1">
        <v>4083.00863</v>
      </c>
      <c r="J24" s="1">
        <v>4487.90158</v>
      </c>
    </row>
    <row r="25" spans="1:10" ht="12.75">
      <c r="A25" s="8" t="s">
        <v>5</v>
      </c>
      <c r="B25" s="8" t="s">
        <v>7</v>
      </c>
      <c r="C25" s="8" t="s">
        <v>58</v>
      </c>
      <c r="D25" s="10">
        <v>9090.734339999999</v>
      </c>
      <c r="G25" s="2" t="s">
        <v>101</v>
      </c>
      <c r="H25" s="1">
        <v>8251.49264</v>
      </c>
      <c r="I25" s="1">
        <v>8699.77508</v>
      </c>
      <c r="J25" s="1">
        <v>8778.96761</v>
      </c>
    </row>
    <row r="26" spans="1:10" ht="12.75">
      <c r="A26" s="8"/>
      <c r="B26" s="8"/>
      <c r="C26" s="8"/>
      <c r="D26" s="106"/>
      <c r="G26" s="2" t="s">
        <v>7</v>
      </c>
      <c r="H26" s="1">
        <v>9636.30016</v>
      </c>
      <c r="I26" s="1">
        <v>9274.74274</v>
      </c>
      <c r="J26" s="1">
        <v>9261.15598</v>
      </c>
    </row>
    <row r="27" spans="1:10" ht="12.75">
      <c r="A27" s="8" t="s">
        <v>5</v>
      </c>
      <c r="B27" s="8" t="s">
        <v>55</v>
      </c>
      <c r="C27" s="8" t="s">
        <v>58</v>
      </c>
      <c r="D27" s="10">
        <v>4888.56232</v>
      </c>
      <c r="G27" s="2" t="s">
        <v>43</v>
      </c>
      <c r="H27" s="1">
        <v>48576.73007</v>
      </c>
      <c r="I27" s="1">
        <v>47735.28801</v>
      </c>
      <c r="J27" s="1">
        <v>46158.72333</v>
      </c>
    </row>
    <row r="28" spans="1:4" ht="12.75">
      <c r="A28" s="8" t="s">
        <v>5</v>
      </c>
      <c r="B28" s="8" t="s">
        <v>57</v>
      </c>
      <c r="C28" s="8" t="s">
        <v>58</v>
      </c>
      <c r="D28" s="10">
        <v>9956.5387</v>
      </c>
    </row>
    <row r="29" ht="12.75">
      <c r="A29" s="104"/>
    </row>
    <row r="30" spans="1:8" ht="12.75">
      <c r="A30" s="8" t="s">
        <v>5</v>
      </c>
      <c r="B30" s="8" t="s">
        <v>43</v>
      </c>
      <c r="C30" s="8" t="s">
        <v>59</v>
      </c>
      <c r="D30" s="10">
        <v>48143.904</v>
      </c>
      <c r="G30" s="2" t="s">
        <v>43</v>
      </c>
      <c r="H30" s="1">
        <v>47735.28801</v>
      </c>
    </row>
    <row r="31" spans="1:8" ht="12.75">
      <c r="A31" s="8" t="s">
        <v>5</v>
      </c>
      <c r="B31" s="8" t="s">
        <v>50</v>
      </c>
      <c r="C31" s="8" t="s">
        <v>59</v>
      </c>
      <c r="D31" s="10">
        <v>4721.05659</v>
      </c>
      <c r="G31" s="2" t="s">
        <v>50</v>
      </c>
      <c r="H31" s="1">
        <v>4083.00863</v>
      </c>
    </row>
    <row r="32" spans="1:8" ht="12.75">
      <c r="A32" s="8" t="s">
        <v>5</v>
      </c>
      <c r="B32" s="8" t="s">
        <v>7</v>
      </c>
      <c r="C32" s="8" t="s">
        <v>59</v>
      </c>
      <c r="D32" s="10">
        <v>9289.70998</v>
      </c>
      <c r="G32" s="2" t="s">
        <v>7</v>
      </c>
      <c r="H32" s="1">
        <v>9274.74274</v>
      </c>
    </row>
    <row r="33" spans="1:8" ht="12.75">
      <c r="A33" s="8" t="s">
        <v>5</v>
      </c>
      <c r="B33" s="8" t="s">
        <v>55</v>
      </c>
      <c r="C33" s="8" t="s">
        <v>59</v>
      </c>
      <c r="D33" s="10">
        <v>4757.24727</v>
      </c>
      <c r="G33" s="2" t="s">
        <v>55</v>
      </c>
      <c r="H33" s="1">
        <v>4285.84691</v>
      </c>
    </row>
    <row r="34" spans="1:8" ht="12.75">
      <c r="A34" s="8" t="s">
        <v>5</v>
      </c>
      <c r="B34" s="8" t="s">
        <v>57</v>
      </c>
      <c r="C34" s="8" t="s">
        <v>59</v>
      </c>
      <c r="D34" s="10">
        <v>9266.949279999999</v>
      </c>
      <c r="G34" s="2" t="s">
        <v>57</v>
      </c>
      <c r="H34" s="1">
        <v>8699.77508</v>
      </c>
    </row>
    <row r="35" ht="12.75">
      <c r="A35" s="104"/>
    </row>
    <row r="36" spans="1:8" ht="12.75">
      <c r="A36" s="8" t="s">
        <v>5</v>
      </c>
      <c r="B36" s="8" t="s">
        <v>43</v>
      </c>
      <c r="C36" s="8" t="s">
        <v>9</v>
      </c>
      <c r="D36" s="10">
        <v>45099.5575</v>
      </c>
      <c r="G36" s="2" t="s">
        <v>43</v>
      </c>
      <c r="H36" s="1">
        <v>46158.72333</v>
      </c>
    </row>
    <row r="37" spans="1:8" ht="12.75">
      <c r="A37" s="8" t="s">
        <v>5</v>
      </c>
      <c r="B37" s="8" t="s">
        <v>50</v>
      </c>
      <c r="C37" s="8" t="s">
        <v>9</v>
      </c>
      <c r="D37" s="10">
        <v>4463.911139999999</v>
      </c>
      <c r="G37" s="2" t="s">
        <v>50</v>
      </c>
      <c r="H37" s="1">
        <v>4487.90158</v>
      </c>
    </row>
    <row r="38" spans="1:8" ht="12.75">
      <c r="A38" s="8" t="s">
        <v>5</v>
      </c>
      <c r="B38" s="8" t="s">
        <v>7</v>
      </c>
      <c r="C38" s="8" t="s">
        <v>9</v>
      </c>
      <c r="D38" s="10">
        <v>9597.81417</v>
      </c>
      <c r="G38" s="2" t="s">
        <v>7</v>
      </c>
      <c r="H38" s="1">
        <v>9261.15598</v>
      </c>
    </row>
    <row r="39" spans="1:8" ht="12.75">
      <c r="A39" s="8" t="s">
        <v>5</v>
      </c>
      <c r="B39" s="8" t="s">
        <v>55</v>
      </c>
      <c r="C39" s="8" t="s">
        <v>9</v>
      </c>
      <c r="D39" s="10">
        <v>4650.46708</v>
      </c>
      <c r="G39" s="2" t="s">
        <v>55</v>
      </c>
      <c r="H39" s="1">
        <v>4656.99926</v>
      </c>
    </row>
    <row r="40" spans="1:8" ht="12.75">
      <c r="A40" s="8" t="s">
        <v>5</v>
      </c>
      <c r="B40" s="8" t="s">
        <v>57</v>
      </c>
      <c r="C40" s="8" t="s">
        <v>9</v>
      </c>
      <c r="D40" s="10">
        <v>8779.0449</v>
      </c>
      <c r="G40" s="2" t="s">
        <v>57</v>
      </c>
      <c r="H40" s="1">
        <v>8778.96761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539"/>
  <sheetViews>
    <sheetView workbookViewId="0" topLeftCell="A65">
      <selection activeCell="A77" sqref="A77"/>
    </sheetView>
  </sheetViews>
  <sheetFormatPr defaultColWidth="8.00390625" defaultRowHeight="12.75"/>
  <cols>
    <col min="1" max="1" width="14.140625" style="0" customWidth="1"/>
    <col min="2" max="2" width="30.421875" style="0" customWidth="1"/>
    <col min="3" max="3" width="31.57421875" style="0" customWidth="1"/>
    <col min="4" max="4" width="22.00390625" style="0" customWidth="1"/>
    <col min="5" max="5" width="13.421875" style="0" customWidth="1"/>
    <col min="6" max="6" width="27.00390625" style="0" customWidth="1"/>
    <col min="7" max="7" width="9.57421875" style="0" customWidth="1"/>
    <col min="8" max="8" width="10.57421875" style="0" customWidth="1"/>
    <col min="9" max="9" width="10.28125" style="0" customWidth="1"/>
    <col min="10" max="16384" width="9.00390625" style="0" customWidth="1"/>
  </cols>
  <sheetData>
    <row r="1" spans="3:9" ht="24.75">
      <c r="C1" s="3"/>
      <c r="D1" s="3"/>
      <c r="E1" s="3"/>
      <c r="F1" s="3"/>
      <c r="G1" s="4">
        <v>2014</v>
      </c>
      <c r="H1" s="4">
        <v>2015</v>
      </c>
      <c r="I1" s="4">
        <v>2016</v>
      </c>
    </row>
    <row r="2" spans="3:9" ht="12" customHeight="1">
      <c r="C2" s="5"/>
      <c r="D2" s="6"/>
      <c r="E2" s="6"/>
      <c r="G2" s="7"/>
      <c r="H2" s="7"/>
      <c r="I2" s="7"/>
    </row>
    <row r="3" spans="1:9" ht="12.75">
      <c r="A3" s="8" t="s">
        <v>5</v>
      </c>
      <c r="B3" s="9" t="s">
        <v>43</v>
      </c>
      <c r="C3" s="8" t="s">
        <v>6</v>
      </c>
      <c r="D3" s="8" t="s">
        <v>8</v>
      </c>
      <c r="E3" s="8" t="s">
        <v>58</v>
      </c>
      <c r="F3" s="10">
        <v>5002.71851</v>
      </c>
      <c r="G3" s="11"/>
      <c r="H3" s="11"/>
      <c r="I3" s="11"/>
    </row>
    <row r="4" spans="1:6" ht="12.75">
      <c r="A4" s="8" t="s">
        <v>5</v>
      </c>
      <c r="B4" s="8" t="s">
        <v>43</v>
      </c>
      <c r="C4" s="8" t="s">
        <v>6</v>
      </c>
      <c r="D4" s="8" t="s">
        <v>8</v>
      </c>
      <c r="E4" s="8" t="s">
        <v>59</v>
      </c>
      <c r="F4" s="10">
        <v>6700.36385</v>
      </c>
    </row>
    <row r="5" spans="1:15" ht="12.75">
      <c r="A5" s="8" t="s">
        <v>5</v>
      </c>
      <c r="B5" s="8" t="s">
        <v>43</v>
      </c>
      <c r="C5" s="8" t="s">
        <v>6</v>
      </c>
      <c r="D5" s="8" t="s">
        <v>8</v>
      </c>
      <c r="E5" s="8" t="s">
        <v>9</v>
      </c>
      <c r="F5" s="10">
        <v>5805.34942</v>
      </c>
      <c r="L5">
        <v>2018</v>
      </c>
      <c r="M5" t="s">
        <v>1</v>
      </c>
      <c r="N5" t="s">
        <v>2</v>
      </c>
      <c r="O5" t="s">
        <v>60</v>
      </c>
    </row>
    <row r="6" spans="12:15" ht="12.75">
      <c r="L6" t="s">
        <v>61</v>
      </c>
      <c r="M6">
        <v>25.28</v>
      </c>
      <c r="N6">
        <v>2.84</v>
      </c>
      <c r="O6">
        <v>1.94</v>
      </c>
    </row>
    <row r="7" spans="1:15" ht="12.75">
      <c r="A7" s="8" t="s">
        <v>5</v>
      </c>
      <c r="B7" s="8" t="s">
        <v>43</v>
      </c>
      <c r="C7" s="8" t="s">
        <v>11</v>
      </c>
      <c r="D7" s="8" t="s">
        <v>8</v>
      </c>
      <c r="E7" s="8" t="s">
        <v>58</v>
      </c>
      <c r="F7" s="10">
        <v>684.2043100000001</v>
      </c>
      <c r="L7" t="s">
        <v>62</v>
      </c>
      <c r="M7">
        <v>530.44</v>
      </c>
      <c r="N7">
        <v>33.88</v>
      </c>
      <c r="O7">
        <v>40.8</v>
      </c>
    </row>
    <row r="8" spans="1:15" ht="12.75">
      <c r="A8" s="8" t="s">
        <v>5</v>
      </c>
      <c r="B8" s="8" t="s">
        <v>43</v>
      </c>
      <c r="C8" s="8" t="s">
        <v>11</v>
      </c>
      <c r="D8" s="8" t="s">
        <v>8</v>
      </c>
      <c r="E8" s="8" t="s">
        <v>59</v>
      </c>
      <c r="F8" s="10">
        <v>685.21746</v>
      </c>
      <c r="L8" t="s">
        <v>63</v>
      </c>
      <c r="M8" s="1">
        <v>1105.89</v>
      </c>
      <c r="N8">
        <v>95.16</v>
      </c>
      <c r="O8">
        <v>85.07</v>
      </c>
    </row>
    <row r="9" spans="1:15" ht="12.75">
      <c r="A9" s="8" t="s">
        <v>5</v>
      </c>
      <c r="B9" s="8" t="s">
        <v>43</v>
      </c>
      <c r="C9" s="8" t="s">
        <v>11</v>
      </c>
      <c r="D9" s="8" t="s">
        <v>8</v>
      </c>
      <c r="E9" s="8" t="s">
        <v>9</v>
      </c>
      <c r="F9" s="10">
        <v>691.41874</v>
      </c>
      <c r="L9" t="s">
        <v>64</v>
      </c>
      <c r="M9" s="1">
        <v>18044.33</v>
      </c>
      <c r="N9" s="1">
        <v>2242.17</v>
      </c>
      <c r="O9">
        <v>1388.03</v>
      </c>
    </row>
    <row r="10" spans="12:15" ht="12.75">
      <c r="L10" t="s">
        <v>65</v>
      </c>
      <c r="M10" s="1">
        <v>61431.34</v>
      </c>
      <c r="N10" s="1">
        <v>5270.52</v>
      </c>
      <c r="O10">
        <v>4725.49</v>
      </c>
    </row>
    <row r="11" spans="1:6" ht="12.75">
      <c r="A11" s="8" t="s">
        <v>5</v>
      </c>
      <c r="B11" s="8" t="s">
        <v>43</v>
      </c>
      <c r="C11" s="8" t="s">
        <v>13</v>
      </c>
      <c r="D11" s="8" t="s">
        <v>8</v>
      </c>
      <c r="E11" s="8" t="s">
        <v>58</v>
      </c>
      <c r="F11" s="10">
        <v>4118.05516</v>
      </c>
    </row>
    <row r="12" spans="1:35" ht="12.75">
      <c r="A12" s="8" t="s">
        <v>5</v>
      </c>
      <c r="B12" s="8" t="s">
        <v>43</v>
      </c>
      <c r="C12" s="8" t="s">
        <v>13</v>
      </c>
      <c r="D12" s="8" t="s">
        <v>8</v>
      </c>
      <c r="E12" s="8" t="s">
        <v>59</v>
      </c>
      <c r="F12" s="10">
        <v>4157.80069</v>
      </c>
      <c r="L12">
        <v>2018</v>
      </c>
      <c r="N12" t="s">
        <v>64</v>
      </c>
      <c r="O12" t="s">
        <v>102</v>
      </c>
      <c r="P12" t="s">
        <v>63</v>
      </c>
      <c r="R12">
        <v>2017</v>
      </c>
      <c r="T12" t="s">
        <v>64</v>
      </c>
      <c r="U12" t="s">
        <v>102</v>
      </c>
      <c r="V12" t="s">
        <v>63</v>
      </c>
      <c r="X12">
        <v>2016</v>
      </c>
      <c r="Y12" t="s">
        <v>64</v>
      </c>
      <c r="Z12" t="s">
        <v>102</v>
      </c>
      <c r="AA12" t="s">
        <v>63</v>
      </c>
      <c r="AF12">
        <v>2016</v>
      </c>
      <c r="AG12" t="s">
        <v>63</v>
      </c>
      <c r="AH12" t="s">
        <v>64</v>
      </c>
      <c r="AI12" t="s">
        <v>102</v>
      </c>
    </row>
    <row r="13" spans="1:35" ht="12.75">
      <c r="A13" s="8" t="s">
        <v>5</v>
      </c>
      <c r="B13" s="8" t="s">
        <v>43</v>
      </c>
      <c r="C13" s="8" t="s">
        <v>13</v>
      </c>
      <c r="D13" s="8" t="s">
        <v>8</v>
      </c>
      <c r="E13" s="8" t="s">
        <v>9</v>
      </c>
      <c r="F13" s="12">
        <v>4098.8194</v>
      </c>
      <c r="L13" t="s">
        <v>10</v>
      </c>
      <c r="N13" s="1">
        <v>1390.2779</v>
      </c>
      <c r="O13" s="1">
        <v>1376.42661</v>
      </c>
      <c r="P13" s="1">
        <v>233.56282</v>
      </c>
      <c r="R13" t="s">
        <v>10</v>
      </c>
      <c r="T13" s="1">
        <v>1352.13555</v>
      </c>
      <c r="U13" s="1">
        <v>1294.55588</v>
      </c>
      <c r="V13" s="1">
        <v>176.28527</v>
      </c>
      <c r="X13" t="s">
        <v>10</v>
      </c>
      <c r="Y13" s="1">
        <v>1436.35895</v>
      </c>
      <c r="Z13" s="1">
        <v>1339.73836</v>
      </c>
      <c r="AA13" s="1">
        <v>138.47957</v>
      </c>
      <c r="AF13" t="s">
        <v>10</v>
      </c>
      <c r="AG13" s="1">
        <v>138.47957</v>
      </c>
      <c r="AH13" s="1">
        <v>1436.35895</v>
      </c>
      <c r="AI13" s="1">
        <v>1339.73836</v>
      </c>
    </row>
    <row r="14" spans="1:35" ht="21.75" customHeight="1">
      <c r="A14" s="13"/>
      <c r="B14" s="13"/>
      <c r="C14" s="13"/>
      <c r="D14" s="13"/>
      <c r="E14" s="13"/>
      <c r="F14" s="14" t="s">
        <v>67</v>
      </c>
      <c r="G14" s="15">
        <f>F3+F7+F11</f>
        <v>9804.97798</v>
      </c>
      <c r="H14" s="15">
        <f>F4+F8+F12</f>
        <v>11543.382</v>
      </c>
      <c r="I14" s="15">
        <f>F5+F9+F13</f>
        <v>10595.58756</v>
      </c>
      <c r="L14" t="s">
        <v>12</v>
      </c>
      <c r="N14" s="1">
        <v>1218.43695</v>
      </c>
      <c r="O14" s="1">
        <v>552.99945</v>
      </c>
      <c r="P14" s="1">
        <v>120.67929000000001</v>
      </c>
      <c r="R14" t="s">
        <v>12</v>
      </c>
      <c r="T14" s="1">
        <v>1143.69713</v>
      </c>
      <c r="U14" s="1">
        <v>579.9286099999999</v>
      </c>
      <c r="V14" s="1">
        <v>117.34346</v>
      </c>
      <c r="X14" t="s">
        <v>12</v>
      </c>
      <c r="Y14" s="1">
        <v>1072.80707</v>
      </c>
      <c r="Z14" s="1">
        <v>687.11434</v>
      </c>
      <c r="AA14" s="1">
        <v>437.13865</v>
      </c>
      <c r="AF14" t="s">
        <v>12</v>
      </c>
      <c r="AG14" s="1">
        <v>437.13865</v>
      </c>
      <c r="AH14" s="1">
        <v>1072.80707</v>
      </c>
      <c r="AI14" s="1">
        <v>687.11434</v>
      </c>
    </row>
    <row r="15" spans="1:35" ht="12.75">
      <c r="A15" s="8" t="s">
        <v>5</v>
      </c>
      <c r="B15" s="8" t="s">
        <v>43</v>
      </c>
      <c r="C15" s="8" t="s">
        <v>48</v>
      </c>
      <c r="D15" s="8" t="s">
        <v>8</v>
      </c>
      <c r="E15" s="8" t="s">
        <v>58</v>
      </c>
      <c r="F15" s="16">
        <v>655.77232</v>
      </c>
      <c r="L15" t="s">
        <v>14</v>
      </c>
      <c r="N15" s="1">
        <v>557.6637900000001</v>
      </c>
      <c r="O15" s="1">
        <v>3785.8487600000003</v>
      </c>
      <c r="P15" s="1">
        <v>770.8898200000001</v>
      </c>
      <c r="R15" t="s">
        <v>14</v>
      </c>
      <c r="T15" s="1">
        <v>616.59058</v>
      </c>
      <c r="U15" s="1">
        <v>4100.1953</v>
      </c>
      <c r="V15" s="1">
        <v>666.9815799999999</v>
      </c>
      <c r="X15" t="s">
        <v>14</v>
      </c>
      <c r="Y15" s="1">
        <v>638.10639</v>
      </c>
      <c r="Z15" s="1">
        <v>4003.5389000000005</v>
      </c>
      <c r="AA15" s="1">
        <v>608.8980300000001</v>
      </c>
      <c r="AF15" t="s">
        <v>14</v>
      </c>
      <c r="AG15" s="1">
        <v>608.8980300000001</v>
      </c>
      <c r="AH15" s="1">
        <v>638.10639</v>
      </c>
      <c r="AI15" s="1">
        <v>4003.5389000000005</v>
      </c>
    </row>
    <row r="16" spans="1:35" ht="12.75">
      <c r="A16" s="8" t="s">
        <v>5</v>
      </c>
      <c r="B16" s="8" t="s">
        <v>43</v>
      </c>
      <c r="C16" s="8" t="s">
        <v>48</v>
      </c>
      <c r="D16" s="8" t="s">
        <v>8</v>
      </c>
      <c r="E16" s="8" t="s">
        <v>59</v>
      </c>
      <c r="F16" s="10">
        <v>665.66723</v>
      </c>
      <c r="L16" t="s">
        <v>15</v>
      </c>
      <c r="N16" s="1">
        <v>737.56239</v>
      </c>
      <c r="O16" s="1">
        <v>1359.45536</v>
      </c>
      <c r="P16" s="1">
        <v>930.6064700000001</v>
      </c>
      <c r="R16" t="s">
        <v>15</v>
      </c>
      <c r="T16" s="1">
        <v>664.7360699999999</v>
      </c>
      <c r="U16" s="1">
        <v>1391.20684</v>
      </c>
      <c r="V16" s="1">
        <v>894.87954</v>
      </c>
      <c r="X16" t="s">
        <v>15</v>
      </c>
      <c r="Y16" s="1">
        <v>739.1052400000001</v>
      </c>
      <c r="Z16" s="1">
        <v>1514.28642</v>
      </c>
      <c r="AA16" s="1">
        <v>1262.44553</v>
      </c>
      <c r="AF16" t="s">
        <v>15</v>
      </c>
      <c r="AG16" s="1">
        <v>1262.44553</v>
      </c>
      <c r="AH16" s="1">
        <v>739.1052400000001</v>
      </c>
      <c r="AI16" s="1">
        <v>1514.28642</v>
      </c>
    </row>
    <row r="17" spans="1:35" ht="12.75">
      <c r="A17" s="8" t="s">
        <v>5</v>
      </c>
      <c r="B17" s="8" t="s">
        <v>43</v>
      </c>
      <c r="C17" s="8" t="s">
        <v>48</v>
      </c>
      <c r="D17" s="8" t="s">
        <v>8</v>
      </c>
      <c r="E17" s="8" t="s">
        <v>9</v>
      </c>
      <c r="F17" s="10">
        <v>677.9975400000001</v>
      </c>
      <c r="L17" t="s">
        <v>17</v>
      </c>
      <c r="N17" s="1">
        <v>2242.17329</v>
      </c>
      <c r="O17" s="1">
        <v>5270.5232</v>
      </c>
      <c r="P17" s="1">
        <v>95.15949</v>
      </c>
      <c r="R17" t="s">
        <v>17</v>
      </c>
      <c r="T17" s="1">
        <v>2164.75127</v>
      </c>
      <c r="U17" s="1">
        <v>5100.46583</v>
      </c>
      <c r="V17" s="1">
        <v>102.02348</v>
      </c>
      <c r="X17" t="s">
        <v>17</v>
      </c>
      <c r="Y17" s="1">
        <v>2232.13194</v>
      </c>
      <c r="Z17" s="1">
        <v>5021.30656</v>
      </c>
      <c r="AA17" s="1">
        <v>96.91027</v>
      </c>
      <c r="AF17" t="s">
        <v>17</v>
      </c>
      <c r="AG17" s="1">
        <v>96.91027</v>
      </c>
      <c r="AH17" s="1">
        <v>2232.13194</v>
      </c>
      <c r="AI17" s="1">
        <v>5021.30656</v>
      </c>
    </row>
    <row r="18" spans="12:35" ht="12.75">
      <c r="L18" t="s">
        <v>19</v>
      </c>
      <c r="N18" s="1">
        <v>204.4847</v>
      </c>
      <c r="O18" s="1">
        <v>416.91706</v>
      </c>
      <c r="P18" s="1">
        <v>110.05581</v>
      </c>
      <c r="R18" t="s">
        <v>19</v>
      </c>
      <c r="T18" s="1">
        <v>199.36111</v>
      </c>
      <c r="U18" s="1">
        <v>417.71933</v>
      </c>
      <c r="V18" s="1">
        <v>100.31212</v>
      </c>
      <c r="X18" t="s">
        <v>19</v>
      </c>
      <c r="Y18" s="1">
        <v>203.54473000000002</v>
      </c>
      <c r="Z18" s="1">
        <v>428.00103</v>
      </c>
      <c r="AA18" s="1">
        <v>159.65248</v>
      </c>
      <c r="AF18" t="s">
        <v>19</v>
      </c>
      <c r="AG18" s="1">
        <v>159.65248</v>
      </c>
      <c r="AH18" s="1">
        <v>203.54473000000002</v>
      </c>
      <c r="AI18" s="1">
        <v>428.00103</v>
      </c>
    </row>
    <row r="19" spans="1:35" ht="12.75">
      <c r="A19" s="8" t="s">
        <v>5</v>
      </c>
      <c r="B19" s="8" t="s">
        <v>43</v>
      </c>
      <c r="C19" s="8" t="s">
        <v>49</v>
      </c>
      <c r="D19" s="8" t="s">
        <v>8</v>
      </c>
      <c r="E19" s="8" t="s">
        <v>58</v>
      </c>
      <c r="F19" s="10">
        <v>383.1644</v>
      </c>
      <c r="L19" t="s">
        <v>21</v>
      </c>
      <c r="N19" s="1">
        <v>434.19395000000003</v>
      </c>
      <c r="O19" s="1">
        <v>1125.3628</v>
      </c>
      <c r="P19" s="1">
        <v>79.33075000000001</v>
      </c>
      <c r="R19" t="s">
        <v>21</v>
      </c>
      <c r="T19" s="1">
        <v>401.03892999999994</v>
      </c>
      <c r="U19" s="1">
        <v>782.9563300000001</v>
      </c>
      <c r="V19" s="1">
        <v>62.67553000000001</v>
      </c>
      <c r="X19" t="s">
        <v>21</v>
      </c>
      <c r="Y19" s="1">
        <v>402.95906</v>
      </c>
      <c r="Z19" s="1">
        <v>762.6826100000001</v>
      </c>
      <c r="AA19" s="1">
        <v>79.93950000000001</v>
      </c>
      <c r="AF19" t="s">
        <v>21</v>
      </c>
      <c r="AG19" s="1">
        <v>79.93950000000001</v>
      </c>
      <c r="AH19" s="1">
        <v>402.95906</v>
      </c>
      <c r="AI19" s="1">
        <v>762.6826100000001</v>
      </c>
    </row>
    <row r="20" spans="1:35" ht="12.75">
      <c r="A20" s="8" t="s">
        <v>5</v>
      </c>
      <c r="B20" s="8" t="s">
        <v>43</v>
      </c>
      <c r="C20" s="8" t="s">
        <v>49</v>
      </c>
      <c r="D20" s="8" t="s">
        <v>8</v>
      </c>
      <c r="E20" s="8" t="s">
        <v>59</v>
      </c>
      <c r="F20" s="10">
        <v>391.53279000000003</v>
      </c>
      <c r="L20" t="s">
        <v>23</v>
      </c>
      <c r="N20" s="1">
        <v>2728.9822799999997</v>
      </c>
      <c r="O20" s="1">
        <v>664.72282</v>
      </c>
      <c r="P20" s="1">
        <v>232.81426</v>
      </c>
      <c r="R20" t="s">
        <v>23</v>
      </c>
      <c r="T20" s="1">
        <v>2621.22539</v>
      </c>
      <c r="U20" s="1">
        <v>614.19428</v>
      </c>
      <c r="V20" s="1">
        <v>199.32929</v>
      </c>
      <c r="X20" t="s">
        <v>23</v>
      </c>
      <c r="Y20" s="1">
        <v>2585.31419</v>
      </c>
      <c r="Z20" s="1">
        <v>620.4228</v>
      </c>
      <c r="AA20" s="1">
        <v>218.20061</v>
      </c>
      <c r="AF20" t="s">
        <v>23</v>
      </c>
      <c r="AG20" s="1">
        <v>218.20061</v>
      </c>
      <c r="AH20" s="1">
        <v>2585.31419</v>
      </c>
      <c r="AI20" s="1">
        <v>620.4228</v>
      </c>
    </row>
    <row r="21" spans="1:6" ht="12.75">
      <c r="A21" s="8" t="s">
        <v>5</v>
      </c>
      <c r="B21" s="8" t="s">
        <v>43</v>
      </c>
      <c r="C21" s="8" t="s">
        <v>49</v>
      </c>
      <c r="D21" s="8" t="s">
        <v>8</v>
      </c>
      <c r="E21" s="8" t="s">
        <v>9</v>
      </c>
      <c r="F21" s="10">
        <v>393.81588</v>
      </c>
    </row>
    <row r="23" spans="1:6" ht="12.75">
      <c r="A23" s="8" t="s">
        <v>5</v>
      </c>
      <c r="B23" s="8" t="s">
        <v>43</v>
      </c>
      <c r="C23" s="8" t="s">
        <v>46</v>
      </c>
      <c r="D23" s="8" t="s">
        <v>8</v>
      </c>
      <c r="E23" s="8" t="s">
        <v>58</v>
      </c>
      <c r="F23" s="10">
        <v>27667.11031</v>
      </c>
    </row>
    <row r="24" spans="1:6" ht="12.75">
      <c r="A24" s="8" t="s">
        <v>5</v>
      </c>
      <c r="B24" s="8" t="s">
        <v>43</v>
      </c>
      <c r="C24" s="8" t="s">
        <v>46</v>
      </c>
      <c r="D24" s="8" t="s">
        <v>8</v>
      </c>
      <c r="E24" s="8" t="s">
        <v>59</v>
      </c>
      <c r="F24" s="10">
        <v>28254.06871</v>
      </c>
    </row>
    <row r="25" spans="1:6" ht="12.75">
      <c r="A25" s="8" t="s">
        <v>5</v>
      </c>
      <c r="B25" s="8" t="s">
        <v>43</v>
      </c>
      <c r="C25" s="8" t="s">
        <v>46</v>
      </c>
      <c r="D25" s="8" t="s">
        <v>8</v>
      </c>
      <c r="E25" s="8" t="s">
        <v>9</v>
      </c>
      <c r="F25" s="10">
        <v>27851.65122</v>
      </c>
    </row>
    <row r="27" spans="1:6" ht="12.75">
      <c r="A27" s="8" t="s">
        <v>5</v>
      </c>
      <c r="B27" s="8" t="s">
        <v>43</v>
      </c>
      <c r="C27" s="8" t="s">
        <v>47</v>
      </c>
      <c r="D27" s="8" t="s">
        <v>8</v>
      </c>
      <c r="E27" s="8" t="s">
        <v>58</v>
      </c>
      <c r="F27" s="10">
        <v>1613.22241</v>
      </c>
    </row>
    <row r="28" spans="1:6" ht="12.75">
      <c r="A28" s="8" t="s">
        <v>5</v>
      </c>
      <c r="B28" s="8" t="s">
        <v>43</v>
      </c>
      <c r="C28" s="8" t="s">
        <v>47</v>
      </c>
      <c r="D28" s="8" t="s">
        <v>8</v>
      </c>
      <c r="E28" s="8" t="s">
        <v>59</v>
      </c>
      <c r="F28" s="10">
        <v>2088.0197</v>
      </c>
    </row>
    <row r="29" spans="1:6" ht="12.75">
      <c r="A29" s="8" t="s">
        <v>5</v>
      </c>
      <c r="B29" s="8" t="s">
        <v>43</v>
      </c>
      <c r="C29" s="8" t="s">
        <v>47</v>
      </c>
      <c r="D29" s="8" t="s">
        <v>8</v>
      </c>
      <c r="E29" s="8" t="s">
        <v>9</v>
      </c>
      <c r="F29" s="12">
        <v>180.72120999999999</v>
      </c>
    </row>
    <row r="30" spans="1:9" ht="19.5" customHeight="1">
      <c r="A30" s="13"/>
      <c r="B30" s="13"/>
      <c r="C30" s="13"/>
      <c r="D30" s="13"/>
      <c r="E30" s="13"/>
      <c r="F30" s="17" t="s">
        <v>68</v>
      </c>
      <c r="G30" s="15">
        <f>F15+F19+F23+F27</f>
        <v>30319.26944</v>
      </c>
      <c r="H30" s="15">
        <f>F16+F20+F24+F28</f>
        <v>31399.28843</v>
      </c>
      <c r="I30" s="15">
        <f>F17+F21+F25+F29</f>
        <v>29104.185849999998</v>
      </c>
    </row>
    <row r="31" spans="1:6" ht="12.75">
      <c r="A31" s="8" t="s">
        <v>5</v>
      </c>
      <c r="B31" s="8" t="s">
        <v>43</v>
      </c>
      <c r="C31" s="8" t="s">
        <v>16</v>
      </c>
      <c r="D31" s="8" t="s">
        <v>8</v>
      </c>
      <c r="E31" s="8" t="s">
        <v>58</v>
      </c>
      <c r="F31" s="16">
        <v>1.69865</v>
      </c>
    </row>
    <row r="32" spans="1:6" ht="12.75">
      <c r="A32" s="8" t="s">
        <v>5</v>
      </c>
      <c r="B32" s="8" t="s">
        <v>43</v>
      </c>
      <c r="C32" s="8" t="s">
        <v>16</v>
      </c>
      <c r="D32" s="8" t="s">
        <v>8</v>
      </c>
      <c r="E32" s="8" t="s">
        <v>59</v>
      </c>
      <c r="F32" s="10">
        <v>0.9334</v>
      </c>
    </row>
    <row r="33" spans="1:6" ht="12.75">
      <c r="A33" s="8" t="s">
        <v>5</v>
      </c>
      <c r="B33" s="8" t="s">
        <v>43</v>
      </c>
      <c r="C33" s="8" t="s">
        <v>16</v>
      </c>
      <c r="D33" s="8" t="s">
        <v>8</v>
      </c>
      <c r="E33" s="8" t="s">
        <v>9</v>
      </c>
      <c r="F33" s="10">
        <v>4.3728299999999996</v>
      </c>
    </row>
    <row r="35" spans="1:6" ht="12.75">
      <c r="A35" s="8" t="s">
        <v>5</v>
      </c>
      <c r="B35" s="8" t="s">
        <v>43</v>
      </c>
      <c r="C35" s="8" t="s">
        <v>18</v>
      </c>
      <c r="D35" s="8" t="s">
        <v>8</v>
      </c>
      <c r="E35" s="8" t="s">
        <v>58</v>
      </c>
      <c r="F35" s="10">
        <v>10.37554</v>
      </c>
    </row>
    <row r="36" spans="1:6" ht="12.75">
      <c r="A36" s="8" t="s">
        <v>5</v>
      </c>
      <c r="B36" s="8" t="s">
        <v>43</v>
      </c>
      <c r="C36" s="8" t="s">
        <v>18</v>
      </c>
      <c r="D36" s="8" t="s">
        <v>8</v>
      </c>
      <c r="E36" s="8" t="s">
        <v>59</v>
      </c>
      <c r="F36" s="10">
        <v>26.25336</v>
      </c>
    </row>
    <row r="37" spans="1:6" ht="12.75">
      <c r="A37" s="8" t="s">
        <v>5</v>
      </c>
      <c r="B37" s="8" t="s">
        <v>43</v>
      </c>
      <c r="C37" s="8" t="s">
        <v>18</v>
      </c>
      <c r="D37" s="8" t="s">
        <v>8</v>
      </c>
      <c r="E37" s="8" t="s">
        <v>9</v>
      </c>
      <c r="F37" s="10">
        <v>57.17526</v>
      </c>
    </row>
    <row r="39" spans="1:6" ht="12.75">
      <c r="A39" s="8" t="s">
        <v>5</v>
      </c>
      <c r="B39" s="8" t="s">
        <v>43</v>
      </c>
      <c r="C39" s="8" t="s">
        <v>20</v>
      </c>
      <c r="D39" s="8" t="s">
        <v>8</v>
      </c>
      <c r="E39" s="8" t="s">
        <v>58</v>
      </c>
      <c r="F39" s="10">
        <v>1.44079</v>
      </c>
    </row>
    <row r="40" spans="1:6" ht="12.75">
      <c r="A40" s="8" t="s">
        <v>5</v>
      </c>
      <c r="B40" s="8" t="s">
        <v>43</v>
      </c>
      <c r="C40" s="8" t="s">
        <v>20</v>
      </c>
      <c r="D40" s="8" t="s">
        <v>8</v>
      </c>
      <c r="E40" s="8" t="s">
        <v>59</v>
      </c>
      <c r="F40" s="10">
        <v>0.06618</v>
      </c>
    </row>
    <row r="41" spans="1:6" ht="12.75">
      <c r="A41" s="8" t="s">
        <v>5</v>
      </c>
      <c r="B41" s="8" t="s">
        <v>43</v>
      </c>
      <c r="C41" s="8" t="s">
        <v>20</v>
      </c>
      <c r="D41" s="8" t="s">
        <v>8</v>
      </c>
      <c r="E41" s="8" t="s">
        <v>9</v>
      </c>
      <c r="F41" s="10">
        <v>1.97102</v>
      </c>
    </row>
    <row r="43" spans="1:6" ht="12.75">
      <c r="A43" s="8" t="s">
        <v>5</v>
      </c>
      <c r="B43" s="8" t="s">
        <v>43</v>
      </c>
      <c r="C43" s="8" t="s">
        <v>22</v>
      </c>
      <c r="D43" s="8" t="s">
        <v>8</v>
      </c>
      <c r="E43" s="8" t="s">
        <v>58</v>
      </c>
      <c r="F43" s="10">
        <v>38.84196</v>
      </c>
    </row>
    <row r="44" spans="1:6" ht="12.75">
      <c r="A44" s="8" t="s">
        <v>5</v>
      </c>
      <c r="B44" s="8" t="s">
        <v>43</v>
      </c>
      <c r="C44" s="8" t="s">
        <v>22</v>
      </c>
      <c r="D44" s="8" t="s">
        <v>8</v>
      </c>
      <c r="E44" s="8" t="s">
        <v>59</v>
      </c>
      <c r="F44" s="10">
        <v>61.49371</v>
      </c>
    </row>
    <row r="45" spans="1:6" ht="12.75">
      <c r="A45" s="8" t="s">
        <v>5</v>
      </c>
      <c r="B45" s="8" t="s">
        <v>43</v>
      </c>
      <c r="C45" s="8" t="s">
        <v>22</v>
      </c>
      <c r="D45" s="8" t="s">
        <v>8</v>
      </c>
      <c r="E45" s="8" t="s">
        <v>9</v>
      </c>
      <c r="F45" s="10">
        <v>35.20219</v>
      </c>
    </row>
    <row r="47" spans="1:6" ht="12.75">
      <c r="A47" s="8" t="s">
        <v>5</v>
      </c>
      <c r="B47" s="8" t="s">
        <v>43</v>
      </c>
      <c r="C47" s="8" t="s">
        <v>24</v>
      </c>
      <c r="D47" s="8" t="s">
        <v>8</v>
      </c>
      <c r="E47" s="8" t="s">
        <v>58</v>
      </c>
      <c r="F47" s="10">
        <v>0.17937</v>
      </c>
    </row>
    <row r="48" spans="1:6" ht="12.75">
      <c r="A48" s="8" t="s">
        <v>5</v>
      </c>
      <c r="B48" s="8" t="s">
        <v>43</v>
      </c>
      <c r="C48" s="8" t="s">
        <v>24</v>
      </c>
      <c r="D48" s="8" t="s">
        <v>8</v>
      </c>
      <c r="E48" s="8" t="s">
        <v>59</v>
      </c>
      <c r="F48" s="10">
        <v>0.17359</v>
      </c>
    </row>
    <row r="49" spans="1:6" ht="12.75">
      <c r="A49" s="8" t="s">
        <v>5</v>
      </c>
      <c r="B49" s="8" t="s">
        <v>43</v>
      </c>
      <c r="C49" s="8" t="s">
        <v>24</v>
      </c>
      <c r="D49" s="8" t="s">
        <v>8</v>
      </c>
      <c r="E49" s="8" t="s">
        <v>9</v>
      </c>
      <c r="F49" s="12">
        <v>0.13622</v>
      </c>
    </row>
    <row r="50" spans="1:9" ht="18.75" customHeight="1">
      <c r="A50" s="13"/>
      <c r="B50" s="13"/>
      <c r="C50" s="13"/>
      <c r="D50" s="13"/>
      <c r="E50" s="13"/>
      <c r="F50" s="17" t="s">
        <v>69</v>
      </c>
      <c r="G50" s="15">
        <f>F31+F35+F39+F43+F47</f>
        <v>52.53631</v>
      </c>
      <c r="H50" s="15">
        <f>F32+F36+F40+F44+F48</f>
        <v>88.92024</v>
      </c>
      <c r="I50" s="15">
        <f>F33+F37+F41+F45+F49</f>
        <v>98.85752000000001</v>
      </c>
    </row>
    <row r="51" spans="1:6" ht="12.75">
      <c r="A51" s="8" t="s">
        <v>5</v>
      </c>
      <c r="B51" s="8" t="s">
        <v>43</v>
      </c>
      <c r="C51" s="8" t="s">
        <v>27</v>
      </c>
      <c r="D51" s="8" t="s">
        <v>8</v>
      </c>
      <c r="E51" s="8" t="s">
        <v>58</v>
      </c>
      <c r="F51" s="16">
        <v>37.44874</v>
      </c>
    </row>
    <row r="52" spans="1:6" ht="12.75">
      <c r="A52" s="8" t="s">
        <v>5</v>
      </c>
      <c r="B52" s="8" t="s">
        <v>43</v>
      </c>
      <c r="C52" s="8" t="s">
        <v>27</v>
      </c>
      <c r="D52" s="8" t="s">
        <v>8</v>
      </c>
      <c r="E52" s="8" t="s">
        <v>59</v>
      </c>
      <c r="F52" s="10">
        <v>35.948190000000004</v>
      </c>
    </row>
    <row r="53" spans="1:6" ht="12.75">
      <c r="A53" s="8" t="s">
        <v>5</v>
      </c>
      <c r="B53" s="8" t="s">
        <v>43</v>
      </c>
      <c r="C53" s="8" t="s">
        <v>27</v>
      </c>
      <c r="D53" s="8" t="s">
        <v>8</v>
      </c>
      <c r="E53" s="8" t="s">
        <v>9</v>
      </c>
      <c r="F53" s="10">
        <v>53.540279999999996</v>
      </c>
    </row>
    <row r="55" spans="1:6" ht="12.75">
      <c r="A55" s="8" t="s">
        <v>5</v>
      </c>
      <c r="B55" s="8" t="s">
        <v>43</v>
      </c>
      <c r="C55" s="8" t="s">
        <v>28</v>
      </c>
      <c r="D55" s="8" t="s">
        <v>8</v>
      </c>
      <c r="E55" s="8" t="s">
        <v>58</v>
      </c>
      <c r="F55" s="10">
        <v>94.22636</v>
      </c>
    </row>
    <row r="56" spans="1:6" ht="12.75">
      <c r="A56" s="8" t="s">
        <v>5</v>
      </c>
      <c r="B56" s="8" t="s">
        <v>43</v>
      </c>
      <c r="C56" s="8" t="s">
        <v>28</v>
      </c>
      <c r="D56" s="8" t="s">
        <v>8</v>
      </c>
      <c r="E56" s="8" t="s">
        <v>59</v>
      </c>
      <c r="F56" s="10">
        <v>67.19189</v>
      </c>
    </row>
    <row r="57" spans="1:6" ht="12.75">
      <c r="A57" s="8" t="s">
        <v>5</v>
      </c>
      <c r="B57" s="8" t="s">
        <v>43</v>
      </c>
      <c r="C57" s="8" t="s">
        <v>28</v>
      </c>
      <c r="D57" s="8" t="s">
        <v>8</v>
      </c>
      <c r="E57" s="8" t="s">
        <v>9</v>
      </c>
      <c r="F57" s="10">
        <v>54.104169999999996</v>
      </c>
    </row>
    <row r="59" spans="1:6" ht="12.75">
      <c r="A59" s="8" t="s">
        <v>5</v>
      </c>
      <c r="B59" s="8" t="s">
        <v>43</v>
      </c>
      <c r="C59" s="8" t="s">
        <v>29</v>
      </c>
      <c r="D59" s="8" t="s">
        <v>8</v>
      </c>
      <c r="E59" s="8" t="s">
        <v>58</v>
      </c>
      <c r="F59" s="10">
        <v>5.35714</v>
      </c>
    </row>
    <row r="60" spans="1:6" ht="12.75">
      <c r="A60" s="8" t="s">
        <v>5</v>
      </c>
      <c r="B60" s="8" t="s">
        <v>43</v>
      </c>
      <c r="C60" s="8" t="s">
        <v>29</v>
      </c>
      <c r="D60" s="8" t="s">
        <v>8</v>
      </c>
      <c r="E60" s="8" t="s">
        <v>59</v>
      </c>
      <c r="F60" s="10">
        <v>0.92288</v>
      </c>
    </row>
    <row r="61" spans="1:6" ht="12.75">
      <c r="A61" s="8" t="s">
        <v>5</v>
      </c>
      <c r="B61" s="8" t="s">
        <v>43</v>
      </c>
      <c r="C61" s="8" t="s">
        <v>29</v>
      </c>
      <c r="D61" s="8" t="s">
        <v>8</v>
      </c>
      <c r="E61" s="8" t="s">
        <v>9</v>
      </c>
      <c r="F61" s="12">
        <v>0.5744199999999999</v>
      </c>
    </row>
    <row r="62" spans="1:9" ht="20.25" customHeight="1">
      <c r="A62" s="13"/>
      <c r="B62" s="13"/>
      <c r="C62" s="13"/>
      <c r="D62" s="13"/>
      <c r="E62" s="13"/>
      <c r="F62" s="17" t="s">
        <v>70</v>
      </c>
      <c r="G62" s="15">
        <f>F51+F55+F59</f>
        <v>137.03223999999997</v>
      </c>
      <c r="H62" s="15">
        <f>F52+F56+F60</f>
        <v>104.06296000000002</v>
      </c>
      <c r="I62" s="15">
        <f>F53+F57+F61</f>
        <v>108.21887</v>
      </c>
    </row>
    <row r="63" spans="1:6" ht="12.75">
      <c r="A63" s="8" t="s">
        <v>5</v>
      </c>
      <c r="B63" s="8" t="s">
        <v>43</v>
      </c>
      <c r="C63" s="8" t="s">
        <v>30</v>
      </c>
      <c r="D63" s="8" t="s">
        <v>8</v>
      </c>
      <c r="E63" s="8" t="s">
        <v>58</v>
      </c>
      <c r="F63" s="16">
        <v>36.97191</v>
      </c>
    </row>
    <row r="64" spans="1:6" ht="12.75">
      <c r="A64" s="8" t="s">
        <v>5</v>
      </c>
      <c r="B64" s="8" t="s">
        <v>43</v>
      </c>
      <c r="C64" s="8" t="s">
        <v>30</v>
      </c>
      <c r="D64" s="8" t="s">
        <v>8</v>
      </c>
      <c r="E64" s="8" t="s">
        <v>59</v>
      </c>
      <c r="F64" s="10">
        <v>17.99268</v>
      </c>
    </row>
    <row r="65" spans="1:6" ht="12.75">
      <c r="A65" s="8" t="s">
        <v>5</v>
      </c>
      <c r="B65" s="8" t="s">
        <v>43</v>
      </c>
      <c r="C65" s="8" t="s">
        <v>30</v>
      </c>
      <c r="D65" s="8" t="s">
        <v>8</v>
      </c>
      <c r="E65" s="8" t="s">
        <v>9</v>
      </c>
      <c r="F65" s="12">
        <v>13.722010000000001</v>
      </c>
    </row>
    <row r="66" spans="1:9" ht="21" customHeight="1">
      <c r="A66" s="13"/>
      <c r="B66" s="13"/>
      <c r="C66" s="13"/>
      <c r="D66" s="13"/>
      <c r="E66" s="13"/>
      <c r="F66" s="17" t="s">
        <v>71</v>
      </c>
      <c r="G66" s="15">
        <f>F63</f>
        <v>36.97191</v>
      </c>
      <c r="H66" s="15">
        <f>F64</f>
        <v>17.99268</v>
      </c>
      <c r="I66" s="15">
        <f>F65</f>
        <v>13.722010000000001</v>
      </c>
    </row>
    <row r="67" spans="1:6" ht="12.75">
      <c r="A67" s="8" t="s">
        <v>5</v>
      </c>
      <c r="B67" s="8" t="s">
        <v>43</v>
      </c>
      <c r="C67" s="8" t="s">
        <v>31</v>
      </c>
      <c r="D67" s="8" t="s">
        <v>8</v>
      </c>
      <c r="E67" s="8" t="s">
        <v>58</v>
      </c>
      <c r="F67" s="16">
        <v>21.79858</v>
      </c>
    </row>
    <row r="68" spans="1:6" ht="12.75">
      <c r="A68" s="8" t="s">
        <v>5</v>
      </c>
      <c r="B68" s="8" t="s">
        <v>43</v>
      </c>
      <c r="C68" s="8" t="s">
        <v>31</v>
      </c>
      <c r="D68" s="8" t="s">
        <v>8</v>
      </c>
      <c r="E68" s="8" t="s">
        <v>59</v>
      </c>
      <c r="F68" s="10">
        <v>10.9487</v>
      </c>
    </row>
    <row r="69" spans="1:6" ht="12.75">
      <c r="A69" s="8" t="s">
        <v>5</v>
      </c>
      <c r="B69" s="8" t="s">
        <v>43</v>
      </c>
      <c r="C69" s="8" t="s">
        <v>31</v>
      </c>
      <c r="D69" s="8" t="s">
        <v>8</v>
      </c>
      <c r="E69" s="8" t="s">
        <v>9</v>
      </c>
      <c r="F69" s="10">
        <v>30.222150000000003</v>
      </c>
    </row>
    <row r="71" spans="1:6" ht="12.75">
      <c r="A71" s="8" t="s">
        <v>5</v>
      </c>
      <c r="B71" s="8" t="s">
        <v>43</v>
      </c>
      <c r="C71" s="8" t="s">
        <v>32</v>
      </c>
      <c r="D71" s="8" t="s">
        <v>8</v>
      </c>
      <c r="E71" s="8" t="s">
        <v>58</v>
      </c>
      <c r="F71" s="10">
        <v>1598.3455</v>
      </c>
    </row>
    <row r="72" spans="1:6" ht="12.75">
      <c r="A72" s="8" t="s">
        <v>5</v>
      </c>
      <c r="B72" s="8" t="s">
        <v>43</v>
      </c>
      <c r="C72" s="8" t="s">
        <v>32</v>
      </c>
      <c r="D72" s="8" t="s">
        <v>8</v>
      </c>
      <c r="E72" s="8" t="s">
        <v>59</v>
      </c>
      <c r="F72" s="10">
        <v>2173.93199</v>
      </c>
    </row>
    <row r="73" spans="1:10" ht="12.75">
      <c r="A73" s="8" t="s">
        <v>5</v>
      </c>
      <c r="B73" s="8" t="s">
        <v>43</v>
      </c>
      <c r="C73" s="8" t="s">
        <v>32</v>
      </c>
      <c r="D73" s="8" t="s">
        <v>8</v>
      </c>
      <c r="E73" s="8" t="s">
        <v>9</v>
      </c>
      <c r="F73" s="12">
        <v>2121.7513</v>
      </c>
      <c r="G73" s="11"/>
      <c r="H73" s="11"/>
      <c r="I73" s="11"/>
      <c r="J73" s="11"/>
    </row>
    <row r="74" spans="1:9" ht="21.75" customHeight="1">
      <c r="A74" s="13"/>
      <c r="B74" s="13"/>
      <c r="C74" s="13"/>
      <c r="D74" s="13"/>
      <c r="E74" s="13"/>
      <c r="F74" s="17" t="s">
        <v>72</v>
      </c>
      <c r="G74" s="15">
        <f>F67+F71</f>
        <v>1620.1440799999998</v>
      </c>
      <c r="H74" s="15">
        <f>F68+F72</f>
        <v>2184.88069</v>
      </c>
      <c r="I74" s="15">
        <f>F69+F73</f>
        <v>2151.97345</v>
      </c>
    </row>
    <row r="75" spans="1:6" ht="12.75">
      <c r="A75" s="8" t="s">
        <v>5</v>
      </c>
      <c r="B75" s="8" t="s">
        <v>43</v>
      </c>
      <c r="C75" s="8" t="s">
        <v>34</v>
      </c>
      <c r="D75" s="8" t="s">
        <v>8</v>
      </c>
      <c r="E75" s="8" t="s">
        <v>58</v>
      </c>
      <c r="F75" s="16">
        <v>5.99132</v>
      </c>
    </row>
    <row r="76" spans="1:6" ht="12.75">
      <c r="A76" s="8" t="s">
        <v>5</v>
      </c>
      <c r="B76" s="8" t="s">
        <v>43</v>
      </c>
      <c r="C76" s="8" t="s">
        <v>34</v>
      </c>
      <c r="D76" s="8" t="s">
        <v>8</v>
      </c>
      <c r="E76" s="8" t="s">
        <v>59</v>
      </c>
      <c r="F76" s="10">
        <v>29.56428</v>
      </c>
    </row>
    <row r="77" spans="1:6" ht="12.75">
      <c r="A77" s="8" t="s">
        <v>5</v>
      </c>
      <c r="B77" s="8" t="s">
        <v>43</v>
      </c>
      <c r="C77" s="8" t="s">
        <v>34</v>
      </c>
      <c r="D77" s="8" t="s">
        <v>8</v>
      </c>
      <c r="E77" s="8" t="s">
        <v>9</v>
      </c>
      <c r="F77" s="10">
        <v>7.429600000000001</v>
      </c>
    </row>
    <row r="79" spans="1:6" ht="12.75">
      <c r="A79" s="8" t="s">
        <v>5</v>
      </c>
      <c r="B79" s="8" t="s">
        <v>43</v>
      </c>
      <c r="C79" s="8" t="s">
        <v>35</v>
      </c>
      <c r="D79" s="8" t="s">
        <v>8</v>
      </c>
      <c r="E79" s="8" t="s">
        <v>58</v>
      </c>
      <c r="F79" s="10">
        <v>82.655</v>
      </c>
    </row>
    <row r="80" spans="1:6" ht="12.75">
      <c r="A80" s="8" t="s">
        <v>5</v>
      </c>
      <c r="B80" s="8" t="s">
        <v>43</v>
      </c>
      <c r="C80" s="8" t="s">
        <v>35</v>
      </c>
      <c r="D80" s="8" t="s">
        <v>8</v>
      </c>
      <c r="E80" s="8" t="s">
        <v>59</v>
      </c>
      <c r="F80" s="10">
        <v>33.565</v>
      </c>
    </row>
    <row r="81" spans="1:6" ht="12.75">
      <c r="A81" s="8" t="s">
        <v>5</v>
      </c>
      <c r="B81" s="8" t="s">
        <v>43</v>
      </c>
      <c r="C81" s="8" t="s">
        <v>35</v>
      </c>
      <c r="D81" s="8" t="s">
        <v>8</v>
      </c>
      <c r="E81" s="8" t="s">
        <v>9</v>
      </c>
      <c r="F81" s="10">
        <v>54.51182</v>
      </c>
    </row>
    <row r="83" spans="1:6" ht="12.75">
      <c r="A83" s="8" t="s">
        <v>5</v>
      </c>
      <c r="B83" s="8" t="s">
        <v>43</v>
      </c>
      <c r="C83" s="8" t="s">
        <v>36</v>
      </c>
      <c r="D83" s="8" t="s">
        <v>8</v>
      </c>
      <c r="E83" s="8" t="s">
        <v>58</v>
      </c>
      <c r="F83" s="10">
        <v>237.52165</v>
      </c>
    </row>
    <row r="84" spans="1:6" ht="12.75">
      <c r="A84" s="8" t="s">
        <v>5</v>
      </c>
      <c r="B84" s="8" t="s">
        <v>43</v>
      </c>
      <c r="C84" s="8" t="s">
        <v>36</v>
      </c>
      <c r="D84" s="8" t="s">
        <v>8</v>
      </c>
      <c r="E84" s="8" t="s">
        <v>59</v>
      </c>
      <c r="F84" s="10">
        <v>135.20062</v>
      </c>
    </row>
    <row r="85" spans="1:6" ht="12.75">
      <c r="A85" s="8" t="s">
        <v>5</v>
      </c>
      <c r="B85" s="8" t="s">
        <v>43</v>
      </c>
      <c r="C85" s="8" t="s">
        <v>36</v>
      </c>
      <c r="D85" s="8" t="s">
        <v>8</v>
      </c>
      <c r="E85" s="8" t="s">
        <v>9</v>
      </c>
      <c r="F85" s="12">
        <v>214.06163</v>
      </c>
    </row>
    <row r="86" spans="1:9" ht="19.5" customHeight="1">
      <c r="A86" s="13"/>
      <c r="B86" s="13"/>
      <c r="C86" s="13"/>
      <c r="D86" s="13"/>
      <c r="E86" s="13"/>
      <c r="F86" s="17" t="s">
        <v>73</v>
      </c>
      <c r="G86" s="15">
        <f>F75+F79+F83</f>
        <v>326.16796999999997</v>
      </c>
      <c r="H86" s="15">
        <f>F76+F80+F84</f>
        <v>198.32989999999998</v>
      </c>
      <c r="I86" s="15">
        <f>F77+F81+F85</f>
        <v>276.00305000000003</v>
      </c>
    </row>
    <row r="87" spans="1:6" ht="12.75">
      <c r="A87" s="8" t="s">
        <v>5</v>
      </c>
      <c r="B87" s="8" t="s">
        <v>43</v>
      </c>
      <c r="C87" s="8" t="s">
        <v>37</v>
      </c>
      <c r="D87" s="8" t="s">
        <v>8</v>
      </c>
      <c r="E87" s="8" t="s">
        <v>58</v>
      </c>
      <c r="F87" s="16">
        <v>2350.90927</v>
      </c>
    </row>
    <row r="88" spans="1:6" ht="12.75">
      <c r="A88" s="8" t="s">
        <v>5</v>
      </c>
      <c r="B88" s="8" t="s">
        <v>43</v>
      </c>
      <c r="C88" s="8" t="s">
        <v>37</v>
      </c>
      <c r="D88" s="8" t="s">
        <v>8</v>
      </c>
      <c r="E88" s="8" t="s">
        <v>59</v>
      </c>
      <c r="F88" s="10">
        <v>2371.4444399999998</v>
      </c>
    </row>
    <row r="89" spans="1:6" ht="12.75">
      <c r="A89" s="8" t="s">
        <v>5</v>
      </c>
      <c r="B89" s="8" t="s">
        <v>43</v>
      </c>
      <c r="C89" s="8" t="s">
        <v>37</v>
      </c>
      <c r="D89" s="8" t="s">
        <v>8</v>
      </c>
      <c r="E89" s="8" t="s">
        <v>9</v>
      </c>
      <c r="F89" s="10">
        <v>2496.8130499999997</v>
      </c>
    </row>
    <row r="91" spans="1:6" ht="12.75">
      <c r="A91" s="8" t="s">
        <v>5</v>
      </c>
      <c r="B91" s="8" t="s">
        <v>43</v>
      </c>
      <c r="C91" s="8" t="s">
        <v>38</v>
      </c>
      <c r="D91" s="8" t="s">
        <v>8</v>
      </c>
      <c r="E91" s="8" t="s">
        <v>58</v>
      </c>
      <c r="F91" s="10">
        <v>234.66978</v>
      </c>
    </row>
    <row r="92" spans="1:6" ht="12.75">
      <c r="A92" s="8" t="s">
        <v>5</v>
      </c>
      <c r="B92" s="8" t="s">
        <v>43</v>
      </c>
      <c r="C92" s="8" t="s">
        <v>38</v>
      </c>
      <c r="D92" s="8" t="s">
        <v>8</v>
      </c>
      <c r="E92" s="8" t="s">
        <v>59</v>
      </c>
      <c r="F92" s="10">
        <v>234.82917999999998</v>
      </c>
    </row>
    <row r="93" spans="1:6" ht="12.75">
      <c r="A93" s="8" t="s">
        <v>5</v>
      </c>
      <c r="B93" s="8" t="s">
        <v>43</v>
      </c>
      <c r="C93" s="8" t="s">
        <v>38</v>
      </c>
      <c r="D93" s="8" t="s">
        <v>8</v>
      </c>
      <c r="E93" s="8" t="s">
        <v>9</v>
      </c>
      <c r="F93" s="10">
        <v>254.16303</v>
      </c>
    </row>
    <row r="95" spans="1:6" ht="12.75">
      <c r="A95" s="8" t="s">
        <v>5</v>
      </c>
      <c r="B95" s="8" t="s">
        <v>43</v>
      </c>
      <c r="C95" s="8" t="s">
        <v>39</v>
      </c>
      <c r="D95" s="8" t="s">
        <v>8</v>
      </c>
      <c r="E95" s="8" t="s">
        <v>59</v>
      </c>
      <c r="F95" s="10">
        <v>0.7734800000000001</v>
      </c>
    </row>
    <row r="96" spans="1:6" ht="12.75">
      <c r="A96" s="8" t="s">
        <v>5</v>
      </c>
      <c r="B96" s="8" t="s">
        <v>43</v>
      </c>
      <c r="C96" s="8" t="s">
        <v>39</v>
      </c>
      <c r="D96" s="8" t="s">
        <v>8</v>
      </c>
      <c r="E96" s="8" t="s">
        <v>9</v>
      </c>
      <c r="F96" s="12">
        <v>0.03311</v>
      </c>
    </row>
    <row r="97" spans="1:9" ht="22.5" customHeight="1">
      <c r="A97" s="13"/>
      <c r="B97" s="13"/>
      <c r="C97" s="13"/>
      <c r="D97" s="13"/>
      <c r="E97" s="13"/>
      <c r="F97" s="17" t="s">
        <v>74</v>
      </c>
      <c r="G97" s="15">
        <f>F87+F91</f>
        <v>2585.5790500000003</v>
      </c>
      <c r="H97" s="15">
        <f>F88+F92+F95</f>
        <v>2607.0471</v>
      </c>
      <c r="I97" s="15">
        <f>F89+F93+F96</f>
        <v>2751.0091899999998</v>
      </c>
    </row>
    <row r="100" spans="1:6" ht="12.75">
      <c r="A100" s="8" t="s">
        <v>5</v>
      </c>
      <c r="B100" s="9" t="s">
        <v>50</v>
      </c>
      <c r="C100" s="8" t="s">
        <v>6</v>
      </c>
      <c r="D100" s="8" t="s">
        <v>8</v>
      </c>
      <c r="E100" s="8" t="s">
        <v>58</v>
      </c>
      <c r="F100" s="10">
        <v>1347.86644</v>
      </c>
    </row>
    <row r="101" spans="1:6" ht="12.75">
      <c r="A101" s="8" t="s">
        <v>5</v>
      </c>
      <c r="B101" s="8" t="s">
        <v>50</v>
      </c>
      <c r="C101" s="8" t="s">
        <v>6</v>
      </c>
      <c r="D101" s="8" t="s">
        <v>8</v>
      </c>
      <c r="E101" s="8" t="s">
        <v>59</v>
      </c>
      <c r="F101" s="10">
        <v>1302.9903599999998</v>
      </c>
    </row>
    <row r="102" spans="1:6" ht="12.75">
      <c r="A102" s="8" t="s">
        <v>5</v>
      </c>
      <c r="B102" s="8" t="s">
        <v>50</v>
      </c>
      <c r="C102" s="8" t="s">
        <v>6</v>
      </c>
      <c r="D102" s="8" t="s">
        <v>8</v>
      </c>
      <c r="E102" s="8" t="s">
        <v>9</v>
      </c>
      <c r="F102" s="10">
        <v>1245.90894</v>
      </c>
    </row>
    <row r="103" spans="1:6" ht="12.75">
      <c r="A103" s="11"/>
      <c r="B103" s="11"/>
      <c r="C103" s="11"/>
      <c r="D103" s="11"/>
      <c r="E103" s="11"/>
      <c r="F103" s="11"/>
    </row>
    <row r="104" spans="1:6" ht="12.75">
      <c r="A104" s="8" t="s">
        <v>5</v>
      </c>
      <c r="B104" s="8" t="s">
        <v>50</v>
      </c>
      <c r="C104" s="8" t="s">
        <v>11</v>
      </c>
      <c r="D104" s="8" t="s">
        <v>8</v>
      </c>
      <c r="E104" s="8" t="s">
        <v>58</v>
      </c>
      <c r="F104" s="10">
        <v>198.07585</v>
      </c>
    </row>
    <row r="105" spans="1:6" ht="12.75">
      <c r="A105" s="8" t="s">
        <v>5</v>
      </c>
      <c r="B105" s="8" t="s">
        <v>50</v>
      </c>
      <c r="C105" s="8" t="s">
        <v>11</v>
      </c>
      <c r="D105" s="8" t="s">
        <v>8</v>
      </c>
      <c r="E105" s="8" t="s">
        <v>59</v>
      </c>
      <c r="F105" s="10">
        <v>192.48398</v>
      </c>
    </row>
    <row r="106" spans="1:6" ht="12.75">
      <c r="A106" s="8" t="s">
        <v>5</v>
      </c>
      <c r="B106" s="8" t="s">
        <v>50</v>
      </c>
      <c r="C106" s="8" t="s">
        <v>11</v>
      </c>
      <c r="D106" s="8" t="s">
        <v>8</v>
      </c>
      <c r="E106" s="8" t="s">
        <v>9</v>
      </c>
      <c r="F106" s="12">
        <v>186.69758000000002</v>
      </c>
    </row>
    <row r="107" spans="1:9" ht="24.75" customHeight="1">
      <c r="A107" s="18"/>
      <c r="B107" s="18"/>
      <c r="C107" s="18"/>
      <c r="D107" s="18"/>
      <c r="E107" s="18"/>
      <c r="F107" s="17" t="s">
        <v>75</v>
      </c>
      <c r="G107" s="15">
        <f>F100+F104</f>
        <v>1545.94229</v>
      </c>
      <c r="H107" s="15">
        <f>F101+F105</f>
        <v>1495.4743399999998</v>
      </c>
      <c r="I107" s="15">
        <f>F102+F106</f>
        <v>1432.60652</v>
      </c>
    </row>
    <row r="108" spans="1:6" ht="12.75">
      <c r="A108" s="8" t="s">
        <v>5</v>
      </c>
      <c r="B108" s="8" t="s">
        <v>50</v>
      </c>
      <c r="C108" s="8" t="s">
        <v>49</v>
      </c>
      <c r="D108" s="8" t="s">
        <v>8</v>
      </c>
      <c r="E108" s="8" t="s">
        <v>58</v>
      </c>
      <c r="F108" s="16">
        <v>22.015900000000002</v>
      </c>
    </row>
    <row r="109" spans="1:6" ht="12.75">
      <c r="A109" s="8" t="s">
        <v>5</v>
      </c>
      <c r="B109" s="8" t="s">
        <v>50</v>
      </c>
      <c r="C109" s="8" t="s">
        <v>49</v>
      </c>
      <c r="D109" s="8" t="s">
        <v>8</v>
      </c>
      <c r="E109" s="8" t="s">
        <v>59</v>
      </c>
      <c r="F109" s="10">
        <v>16.50197</v>
      </c>
    </row>
    <row r="110" spans="1:6" ht="12.75">
      <c r="A110" s="8" t="s">
        <v>5</v>
      </c>
      <c r="B110" s="8" t="s">
        <v>50</v>
      </c>
      <c r="C110" s="8" t="s">
        <v>49</v>
      </c>
      <c r="D110" s="8" t="s">
        <v>8</v>
      </c>
      <c r="E110" s="8" t="s">
        <v>9</v>
      </c>
      <c r="F110" s="10">
        <v>16.08981</v>
      </c>
    </row>
    <row r="112" spans="1:6" ht="12.75">
      <c r="A112" s="8" t="s">
        <v>5</v>
      </c>
      <c r="B112" s="8" t="s">
        <v>50</v>
      </c>
      <c r="C112" s="8" t="s">
        <v>47</v>
      </c>
      <c r="D112" s="8" t="s">
        <v>8</v>
      </c>
      <c r="E112" s="8" t="s">
        <v>58</v>
      </c>
      <c r="F112" s="10">
        <v>10.74175</v>
      </c>
    </row>
    <row r="113" spans="1:6" ht="12.75">
      <c r="A113" s="8" t="s">
        <v>5</v>
      </c>
      <c r="B113" s="8" t="s">
        <v>50</v>
      </c>
      <c r="C113" s="8" t="s">
        <v>47</v>
      </c>
      <c r="D113" s="8" t="s">
        <v>8</v>
      </c>
      <c r="E113" s="8" t="s">
        <v>59</v>
      </c>
      <c r="F113" s="10">
        <v>11.22916</v>
      </c>
    </row>
    <row r="114" spans="1:6" ht="12.75">
      <c r="A114" s="8" t="s">
        <v>5</v>
      </c>
      <c r="B114" s="8" t="s">
        <v>50</v>
      </c>
      <c r="C114" s="8" t="s">
        <v>47</v>
      </c>
      <c r="D114" s="8" t="s">
        <v>8</v>
      </c>
      <c r="E114" s="8" t="s">
        <v>9</v>
      </c>
      <c r="F114" s="12">
        <v>7.35567</v>
      </c>
    </row>
    <row r="115" spans="1:9" ht="24.75" customHeight="1">
      <c r="A115" s="13"/>
      <c r="B115" s="13"/>
      <c r="C115" s="13"/>
      <c r="D115" s="13"/>
      <c r="E115" s="13"/>
      <c r="F115" s="17" t="s">
        <v>76</v>
      </c>
      <c r="G115" s="15">
        <f>F108+F112</f>
        <v>32.75765</v>
      </c>
      <c r="H115" s="15">
        <f>F109+F113</f>
        <v>27.73113</v>
      </c>
      <c r="I115" s="15">
        <f>F110+F114</f>
        <v>23.44548</v>
      </c>
    </row>
    <row r="116" spans="1:8" ht="12.75">
      <c r="A116" s="8" t="s">
        <v>5</v>
      </c>
      <c r="B116" s="8" t="s">
        <v>50</v>
      </c>
      <c r="C116" s="8" t="s">
        <v>18</v>
      </c>
      <c r="D116" s="8" t="s">
        <v>8</v>
      </c>
      <c r="E116" s="8" t="s">
        <v>58</v>
      </c>
      <c r="F116" s="16">
        <v>128.06436</v>
      </c>
      <c r="H116" s="1"/>
    </row>
    <row r="117" spans="1:6" ht="12.75">
      <c r="A117" s="8" t="s">
        <v>5</v>
      </c>
      <c r="B117" s="8" t="s">
        <v>50</v>
      </c>
      <c r="C117" s="8" t="s">
        <v>18</v>
      </c>
      <c r="D117" s="8" t="s">
        <v>8</v>
      </c>
      <c r="E117" s="8" t="s">
        <v>59</v>
      </c>
      <c r="F117" s="10">
        <v>131.66269</v>
      </c>
    </row>
    <row r="118" spans="1:6" ht="12.75">
      <c r="A118" s="8" t="s">
        <v>5</v>
      </c>
      <c r="B118" s="8" t="s">
        <v>50</v>
      </c>
      <c r="C118" s="8" t="s">
        <v>18</v>
      </c>
      <c r="D118" s="8" t="s">
        <v>8</v>
      </c>
      <c r="E118" s="8" t="s">
        <v>9</v>
      </c>
      <c r="F118" s="10">
        <v>123.47012</v>
      </c>
    </row>
    <row r="120" spans="1:6" ht="12.75">
      <c r="A120" s="8" t="s">
        <v>5</v>
      </c>
      <c r="B120" s="8" t="s">
        <v>50</v>
      </c>
      <c r="C120" s="8" t="s">
        <v>20</v>
      </c>
      <c r="D120" s="8" t="s">
        <v>8</v>
      </c>
      <c r="E120" s="8" t="s">
        <v>58</v>
      </c>
      <c r="F120" s="10">
        <v>59.39449</v>
      </c>
    </row>
    <row r="121" spans="1:6" ht="12.75">
      <c r="A121" s="8" t="s">
        <v>5</v>
      </c>
      <c r="B121" s="8" t="s">
        <v>50</v>
      </c>
      <c r="C121" s="8" t="s">
        <v>20</v>
      </c>
      <c r="D121" s="8" t="s">
        <v>8</v>
      </c>
      <c r="E121" s="8" t="s">
        <v>59</v>
      </c>
      <c r="F121" s="10">
        <v>126.42007000000001</v>
      </c>
    </row>
    <row r="122" spans="1:6" ht="12.75">
      <c r="A122" s="8" t="s">
        <v>5</v>
      </c>
      <c r="B122" s="8" t="s">
        <v>50</v>
      </c>
      <c r="C122" s="8" t="s">
        <v>20</v>
      </c>
      <c r="D122" s="8" t="s">
        <v>8</v>
      </c>
      <c r="E122" s="8" t="s">
        <v>9</v>
      </c>
      <c r="F122" s="10">
        <v>52.764520000000005</v>
      </c>
    </row>
    <row r="124" spans="1:6" ht="12.75">
      <c r="A124" s="8" t="s">
        <v>5</v>
      </c>
      <c r="B124" s="8" t="s">
        <v>50</v>
      </c>
      <c r="C124" s="8" t="s">
        <v>52</v>
      </c>
      <c r="D124" s="8" t="s">
        <v>8</v>
      </c>
      <c r="E124" s="8" t="s">
        <v>58</v>
      </c>
      <c r="F124" s="10">
        <v>43.5606</v>
      </c>
    </row>
    <row r="125" spans="1:6" ht="12.75">
      <c r="A125" s="8" t="s">
        <v>5</v>
      </c>
      <c r="B125" s="8" t="s">
        <v>50</v>
      </c>
      <c r="C125" s="8" t="s">
        <v>52</v>
      </c>
      <c r="D125" s="8" t="s">
        <v>8</v>
      </c>
      <c r="E125" s="8" t="s">
        <v>59</v>
      </c>
      <c r="F125" s="10">
        <v>41.39922</v>
      </c>
    </row>
    <row r="126" spans="1:6" ht="12.75">
      <c r="A126" s="8" t="s">
        <v>5</v>
      </c>
      <c r="B126" s="8" t="s">
        <v>50</v>
      </c>
      <c r="C126" s="8" t="s">
        <v>52</v>
      </c>
      <c r="D126" s="8" t="s">
        <v>8</v>
      </c>
      <c r="E126" s="8" t="s">
        <v>9</v>
      </c>
      <c r="F126" s="10">
        <v>40.70223</v>
      </c>
    </row>
    <row r="128" spans="1:6" ht="12.75">
      <c r="A128" s="8" t="s">
        <v>5</v>
      </c>
      <c r="B128" s="8" t="s">
        <v>50</v>
      </c>
      <c r="C128" s="8" t="s">
        <v>22</v>
      </c>
      <c r="D128" s="8" t="s">
        <v>8</v>
      </c>
      <c r="E128" s="8" t="s">
        <v>58</v>
      </c>
      <c r="F128" s="10">
        <v>17.59914</v>
      </c>
    </row>
    <row r="129" spans="1:6" ht="12.75">
      <c r="A129" s="8" t="s">
        <v>5</v>
      </c>
      <c r="B129" s="8" t="s">
        <v>50</v>
      </c>
      <c r="C129" s="8" t="s">
        <v>22</v>
      </c>
      <c r="D129" s="8" t="s">
        <v>8</v>
      </c>
      <c r="E129" s="8" t="s">
        <v>59</v>
      </c>
      <c r="F129" s="10">
        <v>15.240530000000001</v>
      </c>
    </row>
    <row r="130" spans="1:6" ht="12.75">
      <c r="A130" s="8" t="s">
        <v>5</v>
      </c>
      <c r="B130" s="8" t="s">
        <v>50</v>
      </c>
      <c r="C130" s="8" t="s">
        <v>22</v>
      </c>
      <c r="D130" s="8" t="s">
        <v>8</v>
      </c>
      <c r="E130" s="8" t="s">
        <v>9</v>
      </c>
      <c r="F130" s="10">
        <v>13.010200000000001</v>
      </c>
    </row>
    <row r="132" spans="1:6" ht="12.75">
      <c r="A132" s="8" t="s">
        <v>5</v>
      </c>
      <c r="B132" s="8" t="s">
        <v>50</v>
      </c>
      <c r="C132" s="8" t="s">
        <v>24</v>
      </c>
      <c r="D132" s="8" t="s">
        <v>8</v>
      </c>
      <c r="E132" s="8" t="s">
        <v>58</v>
      </c>
      <c r="F132" s="10">
        <v>3.2704</v>
      </c>
    </row>
    <row r="133" spans="1:6" ht="12.75">
      <c r="A133" s="8" t="s">
        <v>5</v>
      </c>
      <c r="B133" s="8" t="s">
        <v>50</v>
      </c>
      <c r="C133" s="8" t="s">
        <v>24</v>
      </c>
      <c r="D133" s="8" t="s">
        <v>8</v>
      </c>
      <c r="E133" s="8" t="s">
        <v>59</v>
      </c>
      <c r="F133" s="10">
        <v>3.1389099999999996</v>
      </c>
    </row>
    <row r="134" spans="1:6" ht="12.75">
      <c r="A134" s="8" t="s">
        <v>5</v>
      </c>
      <c r="B134" s="8" t="s">
        <v>50</v>
      </c>
      <c r="C134" s="8" t="s">
        <v>24</v>
      </c>
      <c r="D134" s="8" t="s">
        <v>8</v>
      </c>
      <c r="E134" s="8" t="s">
        <v>9</v>
      </c>
      <c r="F134" s="12">
        <v>3.0670300000000004</v>
      </c>
    </row>
    <row r="135" spans="1:9" ht="24.75" customHeight="1">
      <c r="A135" s="19"/>
      <c r="B135" s="19"/>
      <c r="C135" s="19"/>
      <c r="D135" s="19"/>
      <c r="E135" s="19"/>
      <c r="F135" s="14" t="s">
        <v>69</v>
      </c>
      <c r="G135" s="15">
        <f>F116+F120+F124+F128+F132</f>
        <v>251.88898999999998</v>
      </c>
      <c r="H135" s="15">
        <f>F117+F121+F125+F129+F133</f>
        <v>317.86142</v>
      </c>
      <c r="I135" s="15">
        <f>F118+F122+F126+F130+F134</f>
        <v>233.01409999999998</v>
      </c>
    </row>
    <row r="136" spans="1:6" ht="12.75">
      <c r="A136" s="8" t="s">
        <v>5</v>
      </c>
      <c r="B136" s="8" t="s">
        <v>50</v>
      </c>
      <c r="C136" s="8" t="s">
        <v>27</v>
      </c>
      <c r="D136" s="8" t="s">
        <v>8</v>
      </c>
      <c r="E136" s="8" t="s">
        <v>58</v>
      </c>
      <c r="F136" s="16">
        <v>193.38839000000002</v>
      </c>
    </row>
    <row r="137" spans="1:6" ht="12.75">
      <c r="A137" s="8" t="s">
        <v>5</v>
      </c>
      <c r="B137" s="8" t="s">
        <v>50</v>
      </c>
      <c r="C137" s="8" t="s">
        <v>27</v>
      </c>
      <c r="D137" s="8" t="s">
        <v>8</v>
      </c>
      <c r="E137" s="8" t="s">
        <v>59</v>
      </c>
      <c r="F137" s="10">
        <v>166.07371</v>
      </c>
    </row>
    <row r="138" spans="1:6" ht="12.75">
      <c r="A138" s="8" t="s">
        <v>5</v>
      </c>
      <c r="B138" s="8" t="s">
        <v>50</v>
      </c>
      <c r="C138" s="8" t="s">
        <v>27</v>
      </c>
      <c r="D138" s="8" t="s">
        <v>8</v>
      </c>
      <c r="E138" s="8" t="s">
        <v>9</v>
      </c>
      <c r="F138" s="10">
        <v>153.47435</v>
      </c>
    </row>
    <row r="140" spans="1:6" ht="12.75">
      <c r="A140" s="8" t="s">
        <v>5</v>
      </c>
      <c r="B140" s="8" t="s">
        <v>50</v>
      </c>
      <c r="C140" s="8" t="s">
        <v>28</v>
      </c>
      <c r="D140" s="8" t="s">
        <v>8</v>
      </c>
      <c r="E140" s="8" t="s">
        <v>58</v>
      </c>
      <c r="F140" s="10">
        <v>535.5408</v>
      </c>
    </row>
    <row r="141" spans="1:6" ht="12.75">
      <c r="A141" s="8" t="s">
        <v>5</v>
      </c>
      <c r="B141" s="8" t="s">
        <v>50</v>
      </c>
      <c r="C141" s="8" t="s">
        <v>28</v>
      </c>
      <c r="D141" s="8" t="s">
        <v>8</v>
      </c>
      <c r="E141" s="8" t="s">
        <v>59</v>
      </c>
      <c r="F141" s="10">
        <v>517.2369600000001</v>
      </c>
    </row>
    <row r="142" spans="1:6" ht="12.75">
      <c r="A142" s="8" t="s">
        <v>5</v>
      </c>
      <c r="B142" s="8" t="s">
        <v>50</v>
      </c>
      <c r="C142" s="8" t="s">
        <v>28</v>
      </c>
      <c r="D142" s="8" t="s">
        <v>8</v>
      </c>
      <c r="E142" s="8" t="s">
        <v>9</v>
      </c>
      <c r="F142" s="12">
        <v>481.98260000000005</v>
      </c>
    </row>
    <row r="143" spans="1:9" ht="25.5" customHeight="1">
      <c r="A143" s="13"/>
      <c r="B143" s="13"/>
      <c r="C143" s="13"/>
      <c r="D143" s="13"/>
      <c r="E143" s="13"/>
      <c r="F143" s="17" t="s">
        <v>70</v>
      </c>
      <c r="G143" s="15">
        <f>F136+F140</f>
        <v>728.9291900000001</v>
      </c>
      <c r="H143" s="15">
        <f>F137+F141</f>
        <v>683.3106700000001</v>
      </c>
      <c r="I143" s="15">
        <f>F138+F142</f>
        <v>635.45695</v>
      </c>
    </row>
    <row r="144" spans="1:6" ht="12.75">
      <c r="A144" s="8" t="s">
        <v>5</v>
      </c>
      <c r="B144" s="8" t="s">
        <v>50</v>
      </c>
      <c r="C144" s="8" t="s">
        <v>30</v>
      </c>
      <c r="D144" s="8" t="s">
        <v>8</v>
      </c>
      <c r="E144" s="8" t="s">
        <v>58</v>
      </c>
      <c r="F144" s="16">
        <v>5.35726</v>
      </c>
    </row>
    <row r="145" spans="1:6" ht="12.75">
      <c r="A145" s="8" t="s">
        <v>5</v>
      </c>
      <c r="B145" s="8" t="s">
        <v>50</v>
      </c>
      <c r="C145" s="8" t="s">
        <v>30</v>
      </c>
      <c r="D145" s="8" t="s">
        <v>8</v>
      </c>
      <c r="E145" s="8" t="s">
        <v>59</v>
      </c>
      <c r="F145" s="10">
        <v>5.12007</v>
      </c>
    </row>
    <row r="146" spans="1:6" ht="12.75">
      <c r="A146" s="8" t="s">
        <v>5</v>
      </c>
      <c r="B146" s="8" t="s">
        <v>50</v>
      </c>
      <c r="C146" s="8" t="s">
        <v>30</v>
      </c>
      <c r="D146" s="8" t="s">
        <v>8</v>
      </c>
      <c r="E146" s="8" t="s">
        <v>9</v>
      </c>
      <c r="F146" s="12">
        <v>4.968730000000001</v>
      </c>
    </row>
    <row r="147" spans="1:9" ht="24.75" customHeight="1">
      <c r="A147" s="13"/>
      <c r="B147" s="13"/>
      <c r="C147" s="13"/>
      <c r="D147" s="13"/>
      <c r="E147" s="13"/>
      <c r="F147" s="17" t="s">
        <v>77</v>
      </c>
      <c r="G147" s="20">
        <v>5.35726</v>
      </c>
      <c r="H147" s="20">
        <v>5.12007</v>
      </c>
      <c r="I147" s="20">
        <v>4.968730000000001</v>
      </c>
    </row>
    <row r="148" spans="1:6" ht="12.75">
      <c r="A148" s="8" t="s">
        <v>5</v>
      </c>
      <c r="B148" s="8" t="s">
        <v>50</v>
      </c>
      <c r="C148" s="8" t="s">
        <v>31</v>
      </c>
      <c r="D148" s="8" t="s">
        <v>8</v>
      </c>
      <c r="E148" s="8" t="s">
        <v>58</v>
      </c>
      <c r="F148" s="16">
        <v>117.24016999999999</v>
      </c>
    </row>
    <row r="149" spans="1:6" ht="12.75">
      <c r="A149" s="8" t="s">
        <v>5</v>
      </c>
      <c r="B149" s="8" t="s">
        <v>50</v>
      </c>
      <c r="C149" s="8" t="s">
        <v>31</v>
      </c>
      <c r="D149" s="8" t="s">
        <v>8</v>
      </c>
      <c r="E149" s="8" t="s">
        <v>59</v>
      </c>
      <c r="F149" s="10">
        <v>142.71008</v>
      </c>
    </row>
    <row r="150" spans="1:6" ht="12.75">
      <c r="A150" s="8" t="s">
        <v>5</v>
      </c>
      <c r="B150" s="8" t="s">
        <v>50</v>
      </c>
      <c r="C150" s="8" t="s">
        <v>31</v>
      </c>
      <c r="D150" s="8" t="s">
        <v>8</v>
      </c>
      <c r="E150" s="8" t="s">
        <v>9</v>
      </c>
      <c r="F150" s="10">
        <v>141.31087</v>
      </c>
    </row>
    <row r="152" spans="1:6" ht="12.75">
      <c r="A152" s="8" t="s">
        <v>5</v>
      </c>
      <c r="B152" s="8" t="s">
        <v>50</v>
      </c>
      <c r="C152" s="8" t="s">
        <v>32</v>
      </c>
      <c r="D152" s="8" t="s">
        <v>8</v>
      </c>
      <c r="E152" s="8" t="s">
        <v>58</v>
      </c>
      <c r="F152" s="10">
        <v>504.29163</v>
      </c>
    </row>
    <row r="153" spans="1:6" ht="12.75">
      <c r="A153" s="8" t="s">
        <v>5</v>
      </c>
      <c r="B153" s="8" t="s">
        <v>50</v>
      </c>
      <c r="C153" s="8" t="s">
        <v>32</v>
      </c>
      <c r="D153" s="8" t="s">
        <v>8</v>
      </c>
      <c r="E153" s="8" t="s">
        <v>59</v>
      </c>
      <c r="F153" s="10">
        <v>434.53778000000005</v>
      </c>
    </row>
    <row r="154" spans="1:6" ht="12.75">
      <c r="A154" s="8" t="s">
        <v>5</v>
      </c>
      <c r="B154" s="8" t="s">
        <v>50</v>
      </c>
      <c r="C154" s="8" t="s">
        <v>32</v>
      </c>
      <c r="D154" s="8" t="s">
        <v>8</v>
      </c>
      <c r="E154" s="8" t="s">
        <v>9</v>
      </c>
      <c r="F154" s="12">
        <v>414.77859</v>
      </c>
    </row>
    <row r="155" spans="1:9" ht="24" customHeight="1">
      <c r="A155" s="13"/>
      <c r="B155" s="13"/>
      <c r="C155" s="13"/>
      <c r="D155" s="13"/>
      <c r="E155" s="13"/>
      <c r="F155" s="17" t="s">
        <v>72</v>
      </c>
      <c r="G155" s="15">
        <f>F148+F152</f>
        <v>621.5318</v>
      </c>
      <c r="H155" s="15">
        <f>F149+F153</f>
        <v>577.2478600000001</v>
      </c>
      <c r="I155" s="15">
        <f>F150+F154</f>
        <v>556.08946</v>
      </c>
    </row>
    <row r="156" spans="1:6" ht="12.75">
      <c r="A156" s="8" t="s">
        <v>5</v>
      </c>
      <c r="B156" s="8" t="s">
        <v>50</v>
      </c>
      <c r="C156" s="8" t="s">
        <v>34</v>
      </c>
      <c r="D156" s="8" t="s">
        <v>8</v>
      </c>
      <c r="E156" s="8" t="s">
        <v>58</v>
      </c>
      <c r="F156" s="16">
        <v>132.28801</v>
      </c>
    </row>
    <row r="157" spans="1:6" ht="12.75">
      <c r="A157" s="8" t="s">
        <v>5</v>
      </c>
      <c r="B157" s="8" t="s">
        <v>50</v>
      </c>
      <c r="C157" s="8" t="s">
        <v>34</v>
      </c>
      <c r="D157" s="8" t="s">
        <v>8</v>
      </c>
      <c r="E157" s="8" t="s">
        <v>59</v>
      </c>
      <c r="F157" s="10">
        <v>130.31168</v>
      </c>
    </row>
    <row r="158" spans="1:6" ht="12.75">
      <c r="A158" s="8" t="s">
        <v>5</v>
      </c>
      <c r="B158" s="8" t="s">
        <v>50</v>
      </c>
      <c r="C158" s="8" t="s">
        <v>34</v>
      </c>
      <c r="D158" s="8" t="s">
        <v>8</v>
      </c>
      <c r="E158" s="8" t="s">
        <v>9</v>
      </c>
      <c r="F158" s="10">
        <v>115.86163</v>
      </c>
    </row>
    <row r="160" spans="1:6" ht="12.75">
      <c r="A160" s="8" t="s">
        <v>5</v>
      </c>
      <c r="B160" s="8" t="s">
        <v>50</v>
      </c>
      <c r="C160" s="8" t="s">
        <v>35</v>
      </c>
      <c r="D160" s="8" t="s">
        <v>8</v>
      </c>
      <c r="E160" s="8" t="s">
        <v>58</v>
      </c>
      <c r="F160" s="10">
        <v>246.24939999999998</v>
      </c>
    </row>
    <row r="161" spans="1:6" ht="12.75">
      <c r="A161" s="8" t="s">
        <v>5</v>
      </c>
      <c r="B161" s="8" t="s">
        <v>50</v>
      </c>
      <c r="C161" s="8" t="s">
        <v>35</v>
      </c>
      <c r="D161" s="8" t="s">
        <v>8</v>
      </c>
      <c r="E161" s="8" t="s">
        <v>59</v>
      </c>
      <c r="F161" s="10">
        <v>245.14348999999999</v>
      </c>
    </row>
    <row r="162" spans="1:6" ht="12.75">
      <c r="A162" s="8" t="s">
        <v>5</v>
      </c>
      <c r="B162" s="8" t="s">
        <v>50</v>
      </c>
      <c r="C162" s="8" t="s">
        <v>35</v>
      </c>
      <c r="D162" s="8" t="s">
        <v>8</v>
      </c>
      <c r="E162" s="8" t="s">
        <v>9</v>
      </c>
      <c r="F162" s="10">
        <v>210.32133000000002</v>
      </c>
    </row>
    <row r="164" spans="1:6" ht="12.75">
      <c r="A164" s="8" t="s">
        <v>5</v>
      </c>
      <c r="B164" s="8" t="s">
        <v>50</v>
      </c>
      <c r="C164" s="8" t="s">
        <v>51</v>
      </c>
      <c r="D164" s="8" t="s">
        <v>8</v>
      </c>
      <c r="E164" s="8" t="s">
        <v>58</v>
      </c>
      <c r="F164" s="10">
        <v>53.60232</v>
      </c>
    </row>
    <row r="165" spans="1:6" ht="12.75">
      <c r="A165" s="8" t="s">
        <v>5</v>
      </c>
      <c r="B165" s="8" t="s">
        <v>50</v>
      </c>
      <c r="C165" s="8" t="s">
        <v>51</v>
      </c>
      <c r="D165" s="8" t="s">
        <v>8</v>
      </c>
      <c r="E165" s="8" t="s">
        <v>59</v>
      </c>
      <c r="F165" s="10">
        <v>39.104639999999996</v>
      </c>
    </row>
    <row r="166" spans="1:6" ht="12.75">
      <c r="A166" s="8" t="s">
        <v>5</v>
      </c>
      <c r="B166" s="8" t="s">
        <v>50</v>
      </c>
      <c r="C166" s="8" t="s">
        <v>51</v>
      </c>
      <c r="D166" s="8" t="s">
        <v>8</v>
      </c>
      <c r="E166" s="8" t="s">
        <v>9</v>
      </c>
      <c r="F166" s="10">
        <v>34.77412</v>
      </c>
    </row>
    <row r="168" spans="1:6" ht="12.75">
      <c r="A168" s="8" t="s">
        <v>5</v>
      </c>
      <c r="B168" s="8" t="s">
        <v>50</v>
      </c>
      <c r="C168" s="8" t="s">
        <v>54</v>
      </c>
      <c r="D168" s="8" t="s">
        <v>8</v>
      </c>
      <c r="E168" s="8" t="s">
        <v>58</v>
      </c>
      <c r="F168" s="10">
        <v>117.66830999999999</v>
      </c>
    </row>
    <row r="169" spans="1:6" ht="12.75">
      <c r="A169" s="8" t="s">
        <v>5</v>
      </c>
      <c r="B169" s="8" t="s">
        <v>50</v>
      </c>
      <c r="C169" s="8" t="s">
        <v>54</v>
      </c>
      <c r="D169" s="8" t="s">
        <v>8</v>
      </c>
      <c r="E169" s="8" t="s">
        <v>59</v>
      </c>
      <c r="F169" s="10">
        <v>78.98200999999999</v>
      </c>
    </row>
    <row r="170" spans="1:6" ht="12.75">
      <c r="A170" s="8" t="s">
        <v>5</v>
      </c>
      <c r="B170" s="8" t="s">
        <v>50</v>
      </c>
      <c r="C170" s="8" t="s">
        <v>54</v>
      </c>
      <c r="D170" s="8" t="s">
        <v>8</v>
      </c>
      <c r="E170" s="8" t="s">
        <v>9</v>
      </c>
      <c r="F170" s="10">
        <v>92.92969000000001</v>
      </c>
    </row>
    <row r="172" spans="1:6" ht="12.75">
      <c r="A172" s="8" t="s">
        <v>5</v>
      </c>
      <c r="B172" s="8" t="s">
        <v>50</v>
      </c>
      <c r="C172" s="8" t="s">
        <v>36</v>
      </c>
      <c r="D172" s="8" t="s">
        <v>8</v>
      </c>
      <c r="E172" s="8" t="s">
        <v>58</v>
      </c>
      <c r="F172" s="10">
        <v>13.34409</v>
      </c>
    </row>
    <row r="173" spans="1:6" ht="12.75">
      <c r="A173" s="8" t="s">
        <v>5</v>
      </c>
      <c r="B173" s="8" t="s">
        <v>50</v>
      </c>
      <c r="C173" s="8" t="s">
        <v>36</v>
      </c>
      <c r="D173" s="8" t="s">
        <v>8</v>
      </c>
      <c r="E173" s="8" t="s">
        <v>59</v>
      </c>
      <c r="F173" s="10">
        <v>18.0896</v>
      </c>
    </row>
    <row r="174" spans="1:6" ht="12.75">
      <c r="A174" s="8" t="s">
        <v>5</v>
      </c>
      <c r="B174" s="8" t="s">
        <v>50</v>
      </c>
      <c r="C174" s="8" t="s">
        <v>36</v>
      </c>
      <c r="D174" s="8" t="s">
        <v>8</v>
      </c>
      <c r="E174" s="8" t="s">
        <v>9</v>
      </c>
      <c r="F174" s="12">
        <v>17.19644</v>
      </c>
    </row>
    <row r="175" spans="1:9" ht="24" customHeight="1">
      <c r="A175" s="13"/>
      <c r="B175" s="13"/>
      <c r="C175" s="13"/>
      <c r="D175" s="13"/>
      <c r="E175" s="13"/>
      <c r="F175" s="17" t="s">
        <v>73</v>
      </c>
      <c r="G175" s="15">
        <f>F156+F160+F164+F168+F172</f>
        <v>563.15213</v>
      </c>
      <c r="H175" s="15">
        <f>F157+F161+F165+F169+F173</f>
        <v>511.63142</v>
      </c>
      <c r="I175" s="15">
        <f>F158+F162+F166+F170+F174</f>
        <v>471.08321</v>
      </c>
    </row>
    <row r="176" spans="1:6" ht="12.75">
      <c r="A176" s="8" t="s">
        <v>5</v>
      </c>
      <c r="B176" s="8" t="s">
        <v>50</v>
      </c>
      <c r="C176" s="8" t="s">
        <v>37</v>
      </c>
      <c r="D176" s="8" t="s">
        <v>8</v>
      </c>
      <c r="E176" s="8" t="s">
        <v>58</v>
      </c>
      <c r="F176" s="16">
        <v>809.80376</v>
      </c>
    </row>
    <row r="177" spans="1:6" ht="12.75">
      <c r="A177" s="8" t="s">
        <v>5</v>
      </c>
      <c r="B177" s="8" t="s">
        <v>50</v>
      </c>
      <c r="C177" s="8" t="s">
        <v>37</v>
      </c>
      <c r="D177" s="8" t="s">
        <v>8</v>
      </c>
      <c r="E177" s="8" t="s">
        <v>59</v>
      </c>
      <c r="F177" s="10">
        <v>821.60977</v>
      </c>
    </row>
    <row r="178" spans="1:6" ht="12.75">
      <c r="A178" s="8" t="s">
        <v>5</v>
      </c>
      <c r="B178" s="8" t="s">
        <v>50</v>
      </c>
      <c r="C178" s="8" t="s">
        <v>37</v>
      </c>
      <c r="D178" s="8" t="s">
        <v>8</v>
      </c>
      <c r="E178" s="8" t="s">
        <v>9</v>
      </c>
      <c r="F178" s="10">
        <v>837.75423</v>
      </c>
    </row>
    <row r="180" spans="1:6" ht="12.75">
      <c r="A180" s="8" t="s">
        <v>5</v>
      </c>
      <c r="B180" s="8" t="s">
        <v>50</v>
      </c>
      <c r="C180" s="8" t="s">
        <v>38</v>
      </c>
      <c r="D180" s="8" t="s">
        <v>8</v>
      </c>
      <c r="E180" s="8" t="s">
        <v>58</v>
      </c>
      <c r="F180" s="10">
        <v>222.48483000000002</v>
      </c>
    </row>
    <row r="181" spans="1:6" ht="12.75">
      <c r="A181" s="8" t="s">
        <v>5</v>
      </c>
      <c r="B181" s="8" t="s">
        <v>50</v>
      </c>
      <c r="C181" s="8" t="s">
        <v>38</v>
      </c>
      <c r="D181" s="8" t="s">
        <v>8</v>
      </c>
      <c r="E181" s="8" t="s">
        <v>59</v>
      </c>
      <c r="F181" s="10">
        <v>213.74304</v>
      </c>
    </row>
    <row r="182" spans="1:6" ht="12.75">
      <c r="A182" s="8" t="s">
        <v>5</v>
      </c>
      <c r="B182" s="8" t="s">
        <v>50</v>
      </c>
      <c r="C182" s="8" t="s">
        <v>38</v>
      </c>
      <c r="D182" s="8" t="s">
        <v>8</v>
      </c>
      <c r="E182" s="8" t="s">
        <v>9</v>
      </c>
      <c r="F182" s="10">
        <v>208.21881</v>
      </c>
    </row>
    <row r="184" spans="1:6" ht="12.75">
      <c r="A184" s="8" t="s">
        <v>5</v>
      </c>
      <c r="B184" s="8" t="s">
        <v>50</v>
      </c>
      <c r="C184" s="8" t="s">
        <v>39</v>
      </c>
      <c r="D184" s="8" t="s">
        <v>8</v>
      </c>
      <c r="E184" s="8" t="s">
        <v>58</v>
      </c>
      <c r="F184" s="10">
        <v>44.66796</v>
      </c>
    </row>
    <row r="185" spans="1:6" ht="12.75">
      <c r="A185" s="8" t="s">
        <v>5</v>
      </c>
      <c r="B185" s="8" t="s">
        <v>50</v>
      </c>
      <c r="C185" s="8" t="s">
        <v>39</v>
      </c>
      <c r="D185" s="8" t="s">
        <v>8</v>
      </c>
      <c r="E185" s="8" t="s">
        <v>59</v>
      </c>
      <c r="F185" s="10">
        <v>39.72244</v>
      </c>
    </row>
    <row r="186" spans="1:6" ht="12.75">
      <c r="A186" s="8" t="s">
        <v>5</v>
      </c>
      <c r="B186" s="8" t="s">
        <v>50</v>
      </c>
      <c r="C186" s="8" t="s">
        <v>39</v>
      </c>
      <c r="D186" s="8" t="s">
        <v>8</v>
      </c>
      <c r="E186" s="8" t="s">
        <v>9</v>
      </c>
      <c r="F186" s="12">
        <v>34.87221</v>
      </c>
    </row>
    <row r="187" spans="1:9" ht="24.75" customHeight="1">
      <c r="A187" s="13"/>
      <c r="B187" s="13"/>
      <c r="C187" s="13"/>
      <c r="D187" s="13"/>
      <c r="E187" s="13"/>
      <c r="F187" s="17" t="s">
        <v>74</v>
      </c>
      <c r="G187" s="15">
        <f>F176+F180+F184</f>
        <v>1076.95655</v>
      </c>
      <c r="H187" s="15">
        <f>F177+F181+F185</f>
        <v>1075.07525</v>
      </c>
      <c r="I187" s="15">
        <f>F178+F182+F186</f>
        <v>1080.84525</v>
      </c>
    </row>
    <row r="188" s="11" customFormat="1" ht="24.75" customHeight="1"/>
    <row r="189" spans="1:6" ht="12" customHeight="1">
      <c r="A189" s="8" t="s">
        <v>5</v>
      </c>
      <c r="B189" s="9" t="s">
        <v>7</v>
      </c>
      <c r="C189" s="8" t="s">
        <v>6</v>
      </c>
      <c r="D189" s="8" t="s">
        <v>8</v>
      </c>
      <c r="E189" s="8" t="s">
        <v>58</v>
      </c>
      <c r="F189" s="10">
        <v>165.13566</v>
      </c>
    </row>
    <row r="190" spans="1:6" ht="12.75">
      <c r="A190" s="8" t="s">
        <v>5</v>
      </c>
      <c r="B190" s="8" t="s">
        <v>7</v>
      </c>
      <c r="C190" s="8" t="s">
        <v>6</v>
      </c>
      <c r="D190" s="8" t="s">
        <v>8</v>
      </c>
      <c r="E190" s="8" t="s">
        <v>59</v>
      </c>
      <c r="F190" s="10">
        <v>192.41303</v>
      </c>
    </row>
    <row r="191" spans="1:6" ht="12.75">
      <c r="A191" s="8" t="s">
        <v>5</v>
      </c>
      <c r="B191" s="8" t="s">
        <v>7</v>
      </c>
      <c r="C191" s="8" t="s">
        <v>6</v>
      </c>
      <c r="D191" s="8" t="s">
        <v>8</v>
      </c>
      <c r="E191" s="8" t="s">
        <v>9</v>
      </c>
      <c r="F191" s="10">
        <v>343.43112</v>
      </c>
    </row>
    <row r="193" spans="1:6" ht="12.75">
      <c r="A193" s="8" t="s">
        <v>5</v>
      </c>
      <c r="B193" s="8" t="s">
        <v>7</v>
      </c>
      <c r="C193" s="8" t="s">
        <v>11</v>
      </c>
      <c r="D193" s="8" t="s">
        <v>8</v>
      </c>
      <c r="E193" s="8" t="s">
        <v>58</v>
      </c>
      <c r="F193" s="10">
        <v>0.60219</v>
      </c>
    </row>
    <row r="194" spans="1:6" ht="12.75">
      <c r="A194" s="8" t="s">
        <v>5</v>
      </c>
      <c r="B194" s="8" t="s">
        <v>7</v>
      </c>
      <c r="C194" s="8" t="s">
        <v>11</v>
      </c>
      <c r="D194" s="8" t="s">
        <v>8</v>
      </c>
      <c r="E194" s="8" t="s">
        <v>59</v>
      </c>
      <c r="F194" s="10">
        <v>7.13827</v>
      </c>
    </row>
    <row r="195" spans="1:6" ht="12.75">
      <c r="A195" s="8" t="s">
        <v>5</v>
      </c>
      <c r="B195" s="8" t="s">
        <v>7</v>
      </c>
      <c r="C195" s="8" t="s">
        <v>11</v>
      </c>
      <c r="D195" s="8" t="s">
        <v>8</v>
      </c>
      <c r="E195" s="8" t="s">
        <v>9</v>
      </c>
      <c r="F195" s="10">
        <v>9.22149</v>
      </c>
    </row>
    <row r="197" spans="1:6" ht="12.75">
      <c r="A197" s="8" t="s">
        <v>5</v>
      </c>
      <c r="B197" s="8" t="s">
        <v>7</v>
      </c>
      <c r="C197" s="8" t="s">
        <v>13</v>
      </c>
      <c r="D197" s="8" t="s">
        <v>8</v>
      </c>
      <c r="E197" s="8" t="s">
        <v>58</v>
      </c>
      <c r="F197" s="10">
        <v>194.66087</v>
      </c>
    </row>
    <row r="198" spans="1:6" ht="12.75">
      <c r="A198" s="8" t="s">
        <v>5</v>
      </c>
      <c r="B198" s="8" t="s">
        <v>7</v>
      </c>
      <c r="C198" s="8" t="s">
        <v>13</v>
      </c>
      <c r="D198" s="8" t="s">
        <v>8</v>
      </c>
      <c r="E198" s="8" t="s">
        <v>59</v>
      </c>
      <c r="F198" s="10">
        <v>145.49624</v>
      </c>
    </row>
    <row r="199" spans="1:6" ht="12.75">
      <c r="A199" s="8" t="s">
        <v>5</v>
      </c>
      <c r="B199" s="8" t="s">
        <v>7</v>
      </c>
      <c r="C199" s="8" t="s">
        <v>13</v>
      </c>
      <c r="D199" s="8" t="s">
        <v>8</v>
      </c>
      <c r="E199" s="8" t="s">
        <v>9</v>
      </c>
      <c r="F199" s="10">
        <v>128.76386</v>
      </c>
    </row>
    <row r="200" spans="1:9" ht="25.5" customHeight="1">
      <c r="A200" s="13"/>
      <c r="B200" s="13"/>
      <c r="C200" s="13"/>
      <c r="D200" s="13"/>
      <c r="E200" s="13"/>
      <c r="F200" s="17" t="s">
        <v>75</v>
      </c>
      <c r="G200" s="15">
        <f>F189+F193+F197</f>
        <v>360.39872</v>
      </c>
      <c r="H200" s="15">
        <f>F190+F194+F198</f>
        <v>345.04754</v>
      </c>
      <c r="I200" s="15">
        <f>F191+F195+F199</f>
        <v>481.41647</v>
      </c>
    </row>
    <row r="201" spans="1:6" ht="12.75">
      <c r="A201" s="8" t="s">
        <v>5</v>
      </c>
      <c r="B201" s="8" t="s">
        <v>7</v>
      </c>
      <c r="C201" s="8" t="s">
        <v>46</v>
      </c>
      <c r="D201" s="8" t="s">
        <v>8</v>
      </c>
      <c r="E201" s="8" t="s">
        <v>9</v>
      </c>
      <c r="F201" s="10">
        <v>0.08854000000000001</v>
      </c>
    </row>
    <row r="203" spans="1:6" ht="12.75">
      <c r="A203" s="8" t="s">
        <v>5</v>
      </c>
      <c r="B203" s="8" t="s">
        <v>7</v>
      </c>
      <c r="C203" s="8" t="s">
        <v>47</v>
      </c>
      <c r="D203" s="8" t="s">
        <v>8</v>
      </c>
      <c r="E203" s="8" t="s">
        <v>9</v>
      </c>
      <c r="F203" s="10">
        <v>0</v>
      </c>
    </row>
    <row r="204" spans="1:9" ht="24" customHeight="1">
      <c r="A204" s="13"/>
      <c r="B204" s="13"/>
      <c r="C204" s="13"/>
      <c r="D204" s="13"/>
      <c r="E204" s="13"/>
      <c r="F204" s="17" t="s">
        <v>76</v>
      </c>
      <c r="G204" s="17"/>
      <c r="H204" s="17"/>
      <c r="I204" s="15">
        <f>F201+F203</f>
        <v>0.08854000000000001</v>
      </c>
    </row>
    <row r="205" spans="1:6" ht="12.75">
      <c r="A205" s="8" t="s">
        <v>5</v>
      </c>
      <c r="B205" s="8" t="s">
        <v>7</v>
      </c>
      <c r="C205" s="8" t="s">
        <v>18</v>
      </c>
      <c r="D205" s="8" t="s">
        <v>8</v>
      </c>
      <c r="E205" s="8" t="s">
        <v>58</v>
      </c>
      <c r="F205" s="10">
        <v>96.64626</v>
      </c>
    </row>
    <row r="206" spans="1:6" ht="12.75">
      <c r="A206" s="8" t="s">
        <v>5</v>
      </c>
      <c r="B206" s="8" t="s">
        <v>7</v>
      </c>
      <c r="C206" s="8" t="s">
        <v>18</v>
      </c>
      <c r="D206" s="8" t="s">
        <v>8</v>
      </c>
      <c r="E206" s="8" t="s">
        <v>59</v>
      </c>
      <c r="F206" s="10">
        <v>90.33086</v>
      </c>
    </row>
    <row r="207" spans="1:6" ht="12.75">
      <c r="A207" s="8" t="s">
        <v>5</v>
      </c>
      <c r="B207" s="8" t="s">
        <v>7</v>
      </c>
      <c r="C207" s="8" t="s">
        <v>18</v>
      </c>
      <c r="D207" s="8" t="s">
        <v>8</v>
      </c>
      <c r="E207" s="8" t="s">
        <v>9</v>
      </c>
      <c r="F207" s="10">
        <v>89.63772</v>
      </c>
    </row>
    <row r="209" spans="1:6" ht="12.75">
      <c r="A209" s="8" t="s">
        <v>5</v>
      </c>
      <c r="B209" s="8" t="s">
        <v>7</v>
      </c>
      <c r="C209" s="8" t="s">
        <v>20</v>
      </c>
      <c r="D209" s="8" t="s">
        <v>8</v>
      </c>
      <c r="E209" s="8" t="s">
        <v>58</v>
      </c>
      <c r="F209" s="10">
        <v>2.8342899999999998</v>
      </c>
    </row>
    <row r="210" spans="1:6" ht="12.75">
      <c r="A210" s="8" t="s">
        <v>5</v>
      </c>
      <c r="B210" s="8" t="s">
        <v>7</v>
      </c>
      <c r="C210" s="8" t="s">
        <v>20</v>
      </c>
      <c r="D210" s="8" t="s">
        <v>8</v>
      </c>
      <c r="E210" s="8" t="s">
        <v>59</v>
      </c>
      <c r="F210" s="10">
        <v>0.96846</v>
      </c>
    </row>
    <row r="211" spans="1:6" ht="12.75">
      <c r="A211" s="8" t="s">
        <v>5</v>
      </c>
      <c r="B211" s="8" t="s">
        <v>7</v>
      </c>
      <c r="C211" s="8" t="s">
        <v>20</v>
      </c>
      <c r="D211" s="8" t="s">
        <v>8</v>
      </c>
      <c r="E211" s="8" t="s">
        <v>9</v>
      </c>
      <c r="F211" s="10">
        <v>1.69514</v>
      </c>
    </row>
    <row r="213" spans="1:6" ht="12.75">
      <c r="A213" s="8" t="s">
        <v>5</v>
      </c>
      <c r="B213" s="8" t="s">
        <v>7</v>
      </c>
      <c r="C213" s="8" t="s">
        <v>52</v>
      </c>
      <c r="D213" s="8" t="s">
        <v>8</v>
      </c>
      <c r="E213" s="8" t="s">
        <v>9</v>
      </c>
      <c r="F213" s="10">
        <v>3.5551500000000003</v>
      </c>
    </row>
    <row r="215" spans="1:6" ht="12.75">
      <c r="A215" s="8" t="s">
        <v>5</v>
      </c>
      <c r="B215" s="8" t="s">
        <v>7</v>
      </c>
      <c r="C215" s="8" t="s">
        <v>22</v>
      </c>
      <c r="D215" s="8" t="s">
        <v>8</v>
      </c>
      <c r="E215" s="8" t="s">
        <v>58</v>
      </c>
      <c r="F215" s="10">
        <v>53.08546</v>
      </c>
    </row>
    <row r="216" spans="1:6" ht="12.75">
      <c r="A216" s="8" t="s">
        <v>5</v>
      </c>
      <c r="B216" s="8" t="s">
        <v>7</v>
      </c>
      <c r="C216" s="8" t="s">
        <v>22</v>
      </c>
      <c r="D216" s="8" t="s">
        <v>8</v>
      </c>
      <c r="E216" s="8" t="s">
        <v>59</v>
      </c>
      <c r="F216" s="10">
        <v>59.57418</v>
      </c>
    </row>
    <row r="217" spans="1:6" ht="12.75">
      <c r="A217" s="8" t="s">
        <v>5</v>
      </c>
      <c r="B217" s="8" t="s">
        <v>7</v>
      </c>
      <c r="C217" s="8" t="s">
        <v>22</v>
      </c>
      <c r="D217" s="8" t="s">
        <v>8</v>
      </c>
      <c r="E217" s="8" t="s">
        <v>9</v>
      </c>
      <c r="F217" s="10">
        <v>34.271550000000005</v>
      </c>
    </row>
    <row r="219" spans="1:6" ht="12.75">
      <c r="A219" s="8" t="s">
        <v>5</v>
      </c>
      <c r="B219" s="8" t="s">
        <v>7</v>
      </c>
      <c r="C219" s="8" t="s">
        <v>24</v>
      </c>
      <c r="D219" s="8" t="s">
        <v>8</v>
      </c>
      <c r="E219" s="8" t="s">
        <v>58</v>
      </c>
      <c r="F219" s="10">
        <v>0.85606</v>
      </c>
    </row>
    <row r="220" spans="1:6" ht="12.75">
      <c r="A220" s="8" t="s">
        <v>5</v>
      </c>
      <c r="B220" s="8" t="s">
        <v>7</v>
      </c>
      <c r="C220" s="8" t="s">
        <v>24</v>
      </c>
      <c r="D220" s="8" t="s">
        <v>8</v>
      </c>
      <c r="E220" s="8" t="s">
        <v>59</v>
      </c>
      <c r="F220" s="10">
        <v>1.21207</v>
      </c>
    </row>
    <row r="221" spans="1:6" ht="12.75">
      <c r="A221" s="8" t="s">
        <v>5</v>
      </c>
      <c r="B221" s="8" t="s">
        <v>7</v>
      </c>
      <c r="C221" s="8" t="s">
        <v>24</v>
      </c>
      <c r="D221" s="8" t="s">
        <v>8</v>
      </c>
      <c r="E221" s="8" t="s">
        <v>9</v>
      </c>
      <c r="F221" s="10">
        <v>2.41255</v>
      </c>
    </row>
    <row r="223" spans="1:6" ht="12.75">
      <c r="A223" s="8" t="s">
        <v>5</v>
      </c>
      <c r="B223" s="8" t="s">
        <v>7</v>
      </c>
      <c r="C223" s="8" t="s">
        <v>56</v>
      </c>
      <c r="D223" s="8" t="s">
        <v>8</v>
      </c>
      <c r="E223" s="8" t="s">
        <v>58</v>
      </c>
      <c r="F223" s="10">
        <v>21.9548</v>
      </c>
    </row>
    <row r="224" spans="1:6" ht="12.75">
      <c r="A224" s="8" t="s">
        <v>5</v>
      </c>
      <c r="B224" s="8" t="s">
        <v>7</v>
      </c>
      <c r="C224" s="8" t="s">
        <v>56</v>
      </c>
      <c r="D224" s="8" t="s">
        <v>8</v>
      </c>
      <c r="E224" s="8" t="s">
        <v>59</v>
      </c>
      <c r="F224" s="10">
        <v>19.478930000000002</v>
      </c>
    </row>
    <row r="225" spans="1:6" ht="12.75">
      <c r="A225" s="8" t="s">
        <v>5</v>
      </c>
      <c r="B225" s="8" t="s">
        <v>7</v>
      </c>
      <c r="C225" s="8" t="s">
        <v>56</v>
      </c>
      <c r="D225" s="8" t="s">
        <v>8</v>
      </c>
      <c r="E225" s="8" t="s">
        <v>9</v>
      </c>
      <c r="F225" s="10">
        <v>19.848869999999998</v>
      </c>
    </row>
    <row r="227" spans="1:6" ht="12.75">
      <c r="A227" s="8" t="s">
        <v>5</v>
      </c>
      <c r="B227" s="8" t="s">
        <v>7</v>
      </c>
      <c r="C227" s="8" t="s">
        <v>53</v>
      </c>
      <c r="D227" s="8" t="s">
        <v>8</v>
      </c>
      <c r="E227" s="8" t="s">
        <v>58</v>
      </c>
      <c r="F227" s="10">
        <v>0.76054</v>
      </c>
    </row>
    <row r="228" spans="1:6" ht="12.75">
      <c r="A228" s="8" t="s">
        <v>5</v>
      </c>
      <c r="B228" s="8" t="s">
        <v>7</v>
      </c>
      <c r="C228" s="8" t="s">
        <v>53</v>
      </c>
      <c r="D228" s="8" t="s">
        <v>8</v>
      </c>
      <c r="E228" s="8" t="s">
        <v>59</v>
      </c>
      <c r="F228" s="10">
        <v>2.5061199999999997</v>
      </c>
    </row>
    <row r="229" spans="1:6" ht="12.75">
      <c r="A229" s="8" t="s">
        <v>5</v>
      </c>
      <c r="B229" s="8" t="s">
        <v>7</v>
      </c>
      <c r="C229" s="8" t="s">
        <v>53</v>
      </c>
      <c r="D229" s="8" t="s">
        <v>8</v>
      </c>
      <c r="E229" s="8" t="s">
        <v>9</v>
      </c>
      <c r="F229" s="10">
        <v>10.04353</v>
      </c>
    </row>
    <row r="230" spans="1:9" ht="25.5" customHeight="1">
      <c r="A230" s="13"/>
      <c r="B230" s="13"/>
      <c r="C230" s="13"/>
      <c r="D230" s="13"/>
      <c r="E230" s="13"/>
      <c r="F230" s="14" t="s">
        <v>69</v>
      </c>
      <c r="G230" s="15">
        <f>F205+F209+F215+F219+F223+F227</f>
        <v>176.13741000000002</v>
      </c>
      <c r="H230" s="15">
        <f>F206+F210+F216+F220+F224+F228</f>
        <v>174.07062</v>
      </c>
      <c r="I230" s="15">
        <f>F207+F211+F213+F217+F221+F225+F229</f>
        <v>161.46451000000002</v>
      </c>
    </row>
    <row r="231" spans="1:6" ht="12.75">
      <c r="A231" s="8" t="s">
        <v>5</v>
      </c>
      <c r="B231" s="8" t="s">
        <v>7</v>
      </c>
      <c r="C231" s="8" t="s">
        <v>27</v>
      </c>
      <c r="D231" s="8" t="s">
        <v>8</v>
      </c>
      <c r="E231" s="8" t="s">
        <v>58</v>
      </c>
      <c r="F231" s="10">
        <v>279.55379999999997</v>
      </c>
    </row>
    <row r="232" spans="1:6" ht="12.75">
      <c r="A232" s="8" t="s">
        <v>5</v>
      </c>
      <c r="B232" s="8" t="s">
        <v>7</v>
      </c>
      <c r="C232" s="8" t="s">
        <v>27</v>
      </c>
      <c r="D232" s="8" t="s">
        <v>8</v>
      </c>
      <c r="E232" s="8" t="s">
        <v>59</v>
      </c>
      <c r="F232" s="10">
        <v>371.03469</v>
      </c>
    </row>
    <row r="233" spans="1:6" ht="12.75">
      <c r="A233" s="8" t="s">
        <v>5</v>
      </c>
      <c r="B233" s="8" t="s">
        <v>7</v>
      </c>
      <c r="C233" s="8" t="s">
        <v>27</v>
      </c>
      <c r="D233" s="8" t="s">
        <v>8</v>
      </c>
      <c r="E233" s="8" t="s">
        <v>9</v>
      </c>
      <c r="F233" s="10">
        <v>576.33086</v>
      </c>
    </row>
    <row r="235" spans="1:6" ht="12.75">
      <c r="A235" s="8" t="s">
        <v>5</v>
      </c>
      <c r="B235" s="8" t="s">
        <v>7</v>
      </c>
      <c r="C235" s="8" t="s">
        <v>28</v>
      </c>
      <c r="D235" s="8" t="s">
        <v>8</v>
      </c>
      <c r="E235" s="8" t="s">
        <v>58</v>
      </c>
      <c r="F235" s="10">
        <v>0.6643300000000001</v>
      </c>
    </row>
    <row r="236" spans="1:6" ht="12.75">
      <c r="A236" s="8" t="s">
        <v>5</v>
      </c>
      <c r="B236" s="8" t="s">
        <v>7</v>
      </c>
      <c r="C236" s="8" t="s">
        <v>28</v>
      </c>
      <c r="D236" s="8" t="s">
        <v>8</v>
      </c>
      <c r="E236" s="8" t="s">
        <v>59</v>
      </c>
      <c r="F236" s="10">
        <v>0.48260000000000003</v>
      </c>
    </row>
    <row r="237" spans="1:6" ht="12.75">
      <c r="A237" s="8" t="s">
        <v>5</v>
      </c>
      <c r="B237" s="8" t="s">
        <v>7</v>
      </c>
      <c r="C237" s="8" t="s">
        <v>28</v>
      </c>
      <c r="D237" s="8" t="s">
        <v>8</v>
      </c>
      <c r="E237" s="8" t="s">
        <v>9</v>
      </c>
      <c r="F237" s="10">
        <v>2.06745</v>
      </c>
    </row>
    <row r="239" spans="1:6" ht="12.75">
      <c r="A239" s="8" t="s">
        <v>5</v>
      </c>
      <c r="B239" s="8" t="s">
        <v>7</v>
      </c>
      <c r="C239" s="8" t="s">
        <v>29</v>
      </c>
      <c r="D239" s="8" t="s">
        <v>8</v>
      </c>
      <c r="E239" s="8" t="s">
        <v>58</v>
      </c>
      <c r="F239" s="10">
        <v>166.60864999999998</v>
      </c>
    </row>
    <row r="240" spans="1:6" ht="12.75">
      <c r="A240" s="8" t="s">
        <v>5</v>
      </c>
      <c r="B240" s="8" t="s">
        <v>7</v>
      </c>
      <c r="C240" s="8" t="s">
        <v>29</v>
      </c>
      <c r="D240" s="8" t="s">
        <v>8</v>
      </c>
      <c r="E240" s="8" t="s">
        <v>59</v>
      </c>
      <c r="F240" s="10">
        <v>107.10666</v>
      </c>
    </row>
    <row r="241" spans="1:6" ht="12.75">
      <c r="A241" s="8" t="s">
        <v>5</v>
      </c>
      <c r="B241" s="8" t="s">
        <v>7</v>
      </c>
      <c r="C241" s="8" t="s">
        <v>29</v>
      </c>
      <c r="D241" s="8" t="s">
        <v>8</v>
      </c>
      <c r="E241" s="8" t="s">
        <v>9</v>
      </c>
      <c r="F241" s="10">
        <v>112.67338000000001</v>
      </c>
    </row>
    <row r="242" spans="1:9" ht="24" customHeight="1">
      <c r="A242" s="13"/>
      <c r="B242" s="13"/>
      <c r="C242" s="13"/>
      <c r="D242" s="13"/>
      <c r="E242" s="13"/>
      <c r="F242" s="17" t="s">
        <v>70</v>
      </c>
      <c r="G242" s="15">
        <f>F231+F235+F239</f>
        <v>446.82678</v>
      </c>
      <c r="H242" s="15">
        <f>F232+F236+F240</f>
        <v>478.62395000000004</v>
      </c>
      <c r="I242" s="15">
        <f>F233+F237+F241</f>
        <v>691.07169</v>
      </c>
    </row>
    <row r="243" spans="1:6" ht="12.75">
      <c r="A243" s="8" t="s">
        <v>5</v>
      </c>
      <c r="B243" s="8" t="s">
        <v>7</v>
      </c>
      <c r="C243" s="8" t="s">
        <v>30</v>
      </c>
      <c r="D243" s="8" t="s">
        <v>8</v>
      </c>
      <c r="E243" s="8" t="s">
        <v>58</v>
      </c>
      <c r="F243" s="10">
        <v>7702.79957</v>
      </c>
    </row>
    <row r="244" spans="1:6" ht="12.75">
      <c r="A244" s="8" t="s">
        <v>5</v>
      </c>
      <c r="B244" s="8" t="s">
        <v>7</v>
      </c>
      <c r="C244" s="8" t="s">
        <v>30</v>
      </c>
      <c r="D244" s="8" t="s">
        <v>8</v>
      </c>
      <c r="E244" s="8" t="s">
        <v>59</v>
      </c>
      <c r="F244" s="10">
        <v>7904.92741</v>
      </c>
    </row>
    <row r="245" spans="1:6" ht="12.75">
      <c r="A245" s="8" t="s">
        <v>5</v>
      </c>
      <c r="B245" s="8" t="s">
        <v>7</v>
      </c>
      <c r="C245" s="8" t="s">
        <v>30</v>
      </c>
      <c r="D245" s="8" t="s">
        <v>8</v>
      </c>
      <c r="E245" s="8" t="s">
        <v>9</v>
      </c>
      <c r="F245" s="10">
        <v>7960.818990000001</v>
      </c>
    </row>
    <row r="246" spans="1:9" ht="24.75" customHeight="1">
      <c r="A246" s="13"/>
      <c r="B246" s="13"/>
      <c r="C246" s="13"/>
      <c r="D246" s="13"/>
      <c r="E246" s="13"/>
      <c r="F246" s="17" t="s">
        <v>77</v>
      </c>
      <c r="G246" s="15">
        <f>F243</f>
        <v>7702.79957</v>
      </c>
      <c r="H246" s="15">
        <f>F244</f>
        <v>7904.92741</v>
      </c>
      <c r="I246" s="15">
        <f>F245</f>
        <v>7960.818990000001</v>
      </c>
    </row>
    <row r="247" spans="1:6" ht="12.75">
      <c r="A247" s="8" t="s">
        <v>5</v>
      </c>
      <c r="B247" s="8" t="s">
        <v>7</v>
      </c>
      <c r="C247" s="8" t="s">
        <v>31</v>
      </c>
      <c r="D247" s="8" t="s">
        <v>8</v>
      </c>
      <c r="E247" s="8" t="s">
        <v>58</v>
      </c>
      <c r="F247" s="10">
        <v>27.48503</v>
      </c>
    </row>
    <row r="248" spans="1:6" ht="12.75">
      <c r="A248" s="8" t="s">
        <v>5</v>
      </c>
      <c r="B248" s="8" t="s">
        <v>7</v>
      </c>
      <c r="C248" s="8" t="s">
        <v>31</v>
      </c>
      <c r="D248" s="8" t="s">
        <v>8</v>
      </c>
      <c r="E248" s="8" t="s">
        <v>59</v>
      </c>
      <c r="F248" s="10">
        <v>19.338630000000002</v>
      </c>
    </row>
    <row r="249" spans="1:6" ht="12.75">
      <c r="A249" s="8" t="s">
        <v>5</v>
      </c>
      <c r="B249" s="8" t="s">
        <v>7</v>
      </c>
      <c r="C249" s="8" t="s">
        <v>31</v>
      </c>
      <c r="D249" s="8" t="s">
        <v>8</v>
      </c>
      <c r="E249" s="8" t="s">
        <v>9</v>
      </c>
      <c r="F249" s="10">
        <v>72.67987</v>
      </c>
    </row>
    <row r="251" spans="1:6" ht="12.75">
      <c r="A251" s="8" t="s">
        <v>5</v>
      </c>
      <c r="B251" s="8" t="s">
        <v>7</v>
      </c>
      <c r="C251" s="8" t="s">
        <v>32</v>
      </c>
      <c r="D251" s="8" t="s">
        <v>8</v>
      </c>
      <c r="E251" s="8" t="s">
        <v>58</v>
      </c>
      <c r="F251" s="10">
        <v>11.35358</v>
      </c>
    </row>
    <row r="252" spans="1:6" ht="12.75">
      <c r="A252" s="8" t="s">
        <v>5</v>
      </c>
      <c r="B252" s="8" t="s">
        <v>7</v>
      </c>
      <c r="C252" s="8" t="s">
        <v>32</v>
      </c>
      <c r="D252" s="8" t="s">
        <v>8</v>
      </c>
      <c r="E252" s="8" t="s">
        <v>59</v>
      </c>
      <c r="F252" s="10">
        <v>8.60689</v>
      </c>
    </row>
    <row r="253" spans="1:6" ht="12.75">
      <c r="A253" s="8" t="s">
        <v>5</v>
      </c>
      <c r="B253" s="8" t="s">
        <v>7</v>
      </c>
      <c r="C253" s="8" t="s">
        <v>32</v>
      </c>
      <c r="D253" s="8" t="s">
        <v>8</v>
      </c>
      <c r="E253" s="8" t="s">
        <v>9</v>
      </c>
      <c r="F253" s="10">
        <v>9.09645</v>
      </c>
    </row>
    <row r="254" spans="1:9" ht="24" customHeight="1">
      <c r="A254" s="13"/>
      <c r="B254" s="13"/>
      <c r="C254" s="13"/>
      <c r="D254" s="13"/>
      <c r="E254" s="13"/>
      <c r="F254" s="17" t="s">
        <v>72</v>
      </c>
      <c r="G254" s="15">
        <f>F247+F251</f>
        <v>38.838609999999996</v>
      </c>
      <c r="H254" s="15">
        <f>F248+F252</f>
        <v>27.945520000000002</v>
      </c>
      <c r="I254" s="15">
        <f>F249+F253</f>
        <v>81.77632</v>
      </c>
    </row>
    <row r="255" spans="1:6" ht="12.75">
      <c r="A255" s="8" t="s">
        <v>5</v>
      </c>
      <c r="B255" s="8" t="s">
        <v>7</v>
      </c>
      <c r="C255" s="8" t="s">
        <v>34</v>
      </c>
      <c r="D255" s="8" t="s">
        <v>8</v>
      </c>
      <c r="E255" s="8" t="s">
        <v>58</v>
      </c>
      <c r="F255" s="10">
        <v>15.603380000000001</v>
      </c>
    </row>
    <row r="256" spans="1:6" ht="12.75">
      <c r="A256" s="8" t="s">
        <v>5</v>
      </c>
      <c r="B256" s="8" t="s">
        <v>7</v>
      </c>
      <c r="C256" s="8" t="s">
        <v>34</v>
      </c>
      <c r="D256" s="8" t="s">
        <v>8</v>
      </c>
      <c r="E256" s="8" t="s">
        <v>59</v>
      </c>
      <c r="F256" s="10">
        <v>13.74723</v>
      </c>
    </row>
    <row r="257" spans="1:6" ht="12.75">
      <c r="A257" s="8" t="s">
        <v>5</v>
      </c>
      <c r="B257" s="8" t="s">
        <v>7</v>
      </c>
      <c r="C257" s="8" t="s">
        <v>34</v>
      </c>
      <c r="D257" s="8" t="s">
        <v>8</v>
      </c>
      <c r="E257" s="8" t="s">
        <v>9</v>
      </c>
      <c r="F257" s="10">
        <v>46.28653</v>
      </c>
    </row>
    <row r="259" spans="1:6" ht="12.75">
      <c r="A259" s="8" t="s">
        <v>5</v>
      </c>
      <c r="B259" s="8" t="s">
        <v>7</v>
      </c>
      <c r="C259" s="8" t="s">
        <v>35</v>
      </c>
      <c r="D259" s="8" t="s">
        <v>8</v>
      </c>
      <c r="E259" s="8" t="s">
        <v>58</v>
      </c>
      <c r="F259" s="10">
        <v>18.29328</v>
      </c>
    </row>
    <row r="260" spans="1:6" ht="12.75">
      <c r="A260" s="8" t="s">
        <v>5</v>
      </c>
      <c r="B260" s="8" t="s">
        <v>7</v>
      </c>
      <c r="C260" s="8" t="s">
        <v>35</v>
      </c>
      <c r="D260" s="8" t="s">
        <v>8</v>
      </c>
      <c r="E260" s="8" t="s">
        <v>59</v>
      </c>
      <c r="F260" s="10">
        <v>13.9294</v>
      </c>
    </row>
    <row r="261" spans="1:6" ht="12.75">
      <c r="A261" s="8" t="s">
        <v>5</v>
      </c>
      <c r="B261" s="8" t="s">
        <v>7</v>
      </c>
      <c r="C261" s="8" t="s">
        <v>35</v>
      </c>
      <c r="D261" s="8" t="s">
        <v>8</v>
      </c>
      <c r="E261" s="8" t="s">
        <v>9</v>
      </c>
      <c r="F261" s="10">
        <v>14.38623</v>
      </c>
    </row>
    <row r="263" spans="1:6" ht="12.75">
      <c r="A263" s="8" t="s">
        <v>5</v>
      </c>
      <c r="B263" s="8" t="s">
        <v>7</v>
      </c>
      <c r="C263" s="8" t="s">
        <v>51</v>
      </c>
      <c r="D263" s="8" t="s">
        <v>8</v>
      </c>
      <c r="E263" s="8" t="s">
        <v>58</v>
      </c>
      <c r="F263" s="10">
        <v>33.193889999999996</v>
      </c>
    </row>
    <row r="264" spans="1:6" ht="12.75">
      <c r="A264" s="8" t="s">
        <v>5</v>
      </c>
      <c r="B264" s="8" t="s">
        <v>7</v>
      </c>
      <c r="C264" s="8" t="s">
        <v>51</v>
      </c>
      <c r="D264" s="8" t="s">
        <v>8</v>
      </c>
      <c r="E264" s="8" t="s">
        <v>59</v>
      </c>
      <c r="F264" s="10">
        <v>28.93597</v>
      </c>
    </row>
    <row r="265" spans="1:6" ht="12.75">
      <c r="A265" s="8" t="s">
        <v>5</v>
      </c>
      <c r="B265" s="8" t="s">
        <v>7</v>
      </c>
      <c r="C265" s="8" t="s">
        <v>51</v>
      </c>
      <c r="D265" s="8" t="s">
        <v>8</v>
      </c>
      <c r="E265" s="8" t="s">
        <v>9</v>
      </c>
      <c r="F265" s="10">
        <v>42.06262</v>
      </c>
    </row>
    <row r="267" spans="1:6" ht="12.75">
      <c r="A267" s="8" t="s">
        <v>5</v>
      </c>
      <c r="B267" s="8" t="s">
        <v>7</v>
      </c>
      <c r="C267" s="8" t="s">
        <v>54</v>
      </c>
      <c r="D267" s="8" t="s">
        <v>8</v>
      </c>
      <c r="E267" s="8" t="s">
        <v>58</v>
      </c>
      <c r="F267" s="10">
        <v>3.1502600000000003</v>
      </c>
    </row>
    <row r="268" spans="1:6" ht="12.75">
      <c r="A268" s="8" t="s">
        <v>5</v>
      </c>
      <c r="B268" s="8" t="s">
        <v>7</v>
      </c>
      <c r="C268" s="8" t="s">
        <v>54</v>
      </c>
      <c r="D268" s="8" t="s">
        <v>8</v>
      </c>
      <c r="E268" s="8" t="s">
        <v>59</v>
      </c>
      <c r="F268" s="10">
        <v>3.61003</v>
      </c>
    </row>
    <row r="269" spans="1:6" ht="12.75">
      <c r="A269" s="8" t="s">
        <v>5</v>
      </c>
      <c r="B269" s="8" t="s">
        <v>7</v>
      </c>
      <c r="C269" s="8" t="s">
        <v>54</v>
      </c>
      <c r="D269" s="8" t="s">
        <v>8</v>
      </c>
      <c r="E269" s="8" t="s">
        <v>9</v>
      </c>
      <c r="F269" s="10">
        <v>2.81133</v>
      </c>
    </row>
    <row r="271" spans="1:6" ht="12.75">
      <c r="A271" s="8" t="s">
        <v>5</v>
      </c>
      <c r="B271" s="8" t="s">
        <v>7</v>
      </c>
      <c r="C271" s="8" t="s">
        <v>36</v>
      </c>
      <c r="D271" s="8" t="s">
        <v>8</v>
      </c>
      <c r="E271" s="8" t="s">
        <v>58</v>
      </c>
      <c r="F271" s="10">
        <v>162.53853</v>
      </c>
    </row>
    <row r="272" spans="1:6" ht="12.75">
      <c r="A272" s="8" t="s">
        <v>5</v>
      </c>
      <c r="B272" s="8" t="s">
        <v>7</v>
      </c>
      <c r="C272" s="8" t="s">
        <v>36</v>
      </c>
      <c r="D272" s="8" t="s">
        <v>8</v>
      </c>
      <c r="E272" s="8" t="s">
        <v>59</v>
      </c>
      <c r="F272" s="10">
        <v>180.58813</v>
      </c>
    </row>
    <row r="273" spans="1:6" ht="12.75">
      <c r="A273" s="8" t="s">
        <v>5</v>
      </c>
      <c r="B273" s="8" t="s">
        <v>7</v>
      </c>
      <c r="C273" s="8" t="s">
        <v>36</v>
      </c>
      <c r="D273" s="8" t="s">
        <v>8</v>
      </c>
      <c r="E273" s="8" t="s">
        <v>9</v>
      </c>
      <c r="F273" s="10">
        <v>13.850100000000001</v>
      </c>
    </row>
    <row r="274" spans="1:9" ht="24" customHeight="1">
      <c r="A274" s="13"/>
      <c r="B274" s="13"/>
      <c r="C274" s="13"/>
      <c r="D274" s="13"/>
      <c r="E274" s="13"/>
      <c r="F274" s="17" t="s">
        <v>73</v>
      </c>
      <c r="G274" s="15">
        <f>F255+F259+F263+F267+F271</f>
        <v>232.77934</v>
      </c>
      <c r="H274" s="15">
        <f>F256+F260+F264+F268+F272</f>
        <v>240.81076000000002</v>
      </c>
      <c r="I274" s="15">
        <f>F257+F261+F265+F269+F273</f>
        <v>119.39680999999999</v>
      </c>
    </row>
    <row r="275" spans="1:6" ht="12.75">
      <c r="A275" s="8" t="s">
        <v>5</v>
      </c>
      <c r="B275" s="8" t="s">
        <v>7</v>
      </c>
      <c r="C275" s="8" t="s">
        <v>37</v>
      </c>
      <c r="D275" s="8" t="s">
        <v>8</v>
      </c>
      <c r="E275" s="8" t="s">
        <v>58</v>
      </c>
      <c r="F275" s="10">
        <v>55.40629</v>
      </c>
    </row>
    <row r="276" spans="1:6" ht="12.75">
      <c r="A276" s="8" t="s">
        <v>5</v>
      </c>
      <c r="B276" s="8" t="s">
        <v>7</v>
      </c>
      <c r="C276" s="8" t="s">
        <v>37</v>
      </c>
      <c r="D276" s="8" t="s">
        <v>8</v>
      </c>
      <c r="E276" s="8" t="s">
        <v>59</v>
      </c>
      <c r="F276" s="10">
        <v>68.32069</v>
      </c>
    </row>
    <row r="277" spans="1:6" ht="12.75">
      <c r="A277" s="8" t="s">
        <v>5</v>
      </c>
      <c r="B277" s="8" t="s">
        <v>7</v>
      </c>
      <c r="C277" s="8" t="s">
        <v>37</v>
      </c>
      <c r="D277" s="8" t="s">
        <v>8</v>
      </c>
      <c r="E277" s="8" t="s">
        <v>9</v>
      </c>
      <c r="F277" s="10">
        <v>57.37</v>
      </c>
    </row>
    <row r="279" spans="1:6" ht="12.75">
      <c r="A279" s="8" t="s">
        <v>5</v>
      </c>
      <c r="B279" s="8" t="s">
        <v>7</v>
      </c>
      <c r="C279" s="8" t="s">
        <v>38</v>
      </c>
      <c r="D279" s="8" t="s">
        <v>8</v>
      </c>
      <c r="E279" s="8" t="s">
        <v>58</v>
      </c>
      <c r="F279" s="10">
        <v>54.60351</v>
      </c>
    </row>
    <row r="280" spans="1:6" ht="12.75">
      <c r="A280" s="8" t="s">
        <v>5</v>
      </c>
      <c r="B280" s="8" t="s">
        <v>7</v>
      </c>
      <c r="C280" s="8" t="s">
        <v>38</v>
      </c>
      <c r="D280" s="8" t="s">
        <v>8</v>
      </c>
      <c r="E280" s="8" t="s">
        <v>59</v>
      </c>
      <c r="F280" s="10">
        <v>27.62769</v>
      </c>
    </row>
    <row r="281" spans="1:6" ht="12.75">
      <c r="A281" s="8" t="s">
        <v>5</v>
      </c>
      <c r="B281" s="8" t="s">
        <v>7</v>
      </c>
      <c r="C281" s="8" t="s">
        <v>38</v>
      </c>
      <c r="D281" s="8" t="s">
        <v>8</v>
      </c>
      <c r="E281" s="8" t="s">
        <v>9</v>
      </c>
      <c r="F281" s="10">
        <v>15.00807</v>
      </c>
    </row>
    <row r="283" spans="1:6" ht="12.75">
      <c r="A283" s="8" t="s">
        <v>5</v>
      </c>
      <c r="B283" s="8" t="s">
        <v>7</v>
      </c>
      <c r="C283" s="8" t="s">
        <v>39</v>
      </c>
      <c r="D283" s="8" t="s">
        <v>8</v>
      </c>
      <c r="E283" s="8" t="s">
        <v>58</v>
      </c>
      <c r="F283" s="10">
        <v>20.0745</v>
      </c>
    </row>
    <row r="284" spans="1:6" ht="12.75">
      <c r="A284" s="8" t="s">
        <v>5</v>
      </c>
      <c r="B284" s="8" t="s">
        <v>7</v>
      </c>
      <c r="C284" s="8" t="s">
        <v>39</v>
      </c>
      <c r="D284" s="8" t="s">
        <v>8</v>
      </c>
      <c r="E284" s="8" t="s">
        <v>59</v>
      </c>
      <c r="F284" s="10">
        <v>20.082369999999997</v>
      </c>
    </row>
    <row r="285" spans="1:6" ht="12.75">
      <c r="A285" s="8" t="s">
        <v>5</v>
      </c>
      <c r="B285" s="8" t="s">
        <v>7</v>
      </c>
      <c r="C285" s="8" t="s">
        <v>39</v>
      </c>
      <c r="D285" s="8" t="s">
        <v>8</v>
      </c>
      <c r="E285" s="8" t="s">
        <v>9</v>
      </c>
      <c r="F285" s="10">
        <v>17.97561</v>
      </c>
    </row>
    <row r="286" spans="1:9" ht="26.25" customHeight="1">
      <c r="A286" s="13"/>
      <c r="B286" s="13"/>
      <c r="C286" s="13"/>
      <c r="D286" s="13"/>
      <c r="E286" s="13"/>
      <c r="F286" s="13" t="s">
        <v>78</v>
      </c>
      <c r="G286" s="15">
        <f>F275+F279+F283</f>
        <v>130.08429999999998</v>
      </c>
      <c r="H286" s="15">
        <f>F276+F280+F284</f>
        <v>116.03075</v>
      </c>
      <c r="I286" s="15">
        <f>F277+F281+F285</f>
        <v>90.35368</v>
      </c>
    </row>
    <row r="287" s="11" customFormat="1" ht="26.25" customHeight="1"/>
    <row r="288" spans="1:6" ht="12.75">
      <c r="A288" s="8" t="s">
        <v>5</v>
      </c>
      <c r="B288" s="9" t="s">
        <v>55</v>
      </c>
      <c r="C288" s="8" t="s">
        <v>6</v>
      </c>
      <c r="D288" s="8" t="s">
        <v>8</v>
      </c>
      <c r="E288" s="8" t="s">
        <v>58</v>
      </c>
      <c r="F288" s="10">
        <v>28.44448</v>
      </c>
    </row>
    <row r="289" spans="1:6" ht="12.75">
      <c r="A289" s="8" t="s">
        <v>5</v>
      </c>
      <c r="B289" s="8" t="s">
        <v>55</v>
      </c>
      <c r="C289" s="8" t="s">
        <v>6</v>
      </c>
      <c r="D289" s="8" t="s">
        <v>8</v>
      </c>
      <c r="E289" s="8" t="s">
        <v>59</v>
      </c>
      <c r="F289" s="10">
        <v>27.8025</v>
      </c>
    </row>
    <row r="290" spans="1:6" ht="12.75">
      <c r="A290" s="8" t="s">
        <v>5</v>
      </c>
      <c r="B290" s="8" t="s">
        <v>55</v>
      </c>
      <c r="C290" s="8" t="s">
        <v>6</v>
      </c>
      <c r="D290" s="8" t="s">
        <v>8</v>
      </c>
      <c r="E290" s="8" t="s">
        <v>9</v>
      </c>
      <c r="F290" s="10">
        <v>32.19267</v>
      </c>
    </row>
    <row r="291" spans="1:9" ht="24" customHeight="1">
      <c r="A291" s="13"/>
      <c r="B291" s="13"/>
      <c r="C291" s="13"/>
      <c r="D291" s="13"/>
      <c r="E291" s="13"/>
      <c r="F291" s="17" t="s">
        <v>75</v>
      </c>
      <c r="G291" s="15">
        <f>F288</f>
        <v>28.44448</v>
      </c>
      <c r="H291" s="15">
        <f>F289</f>
        <v>27.8025</v>
      </c>
      <c r="I291" s="15">
        <f>F290</f>
        <v>32.19267</v>
      </c>
    </row>
    <row r="292" spans="1:6" ht="12.75">
      <c r="A292" s="8" t="s">
        <v>5</v>
      </c>
      <c r="B292" s="8" t="s">
        <v>55</v>
      </c>
      <c r="C292" s="8" t="s">
        <v>46</v>
      </c>
      <c r="D292" s="8" t="s">
        <v>8</v>
      </c>
      <c r="E292" s="8" t="s">
        <v>9</v>
      </c>
      <c r="F292" s="10">
        <v>20.27707</v>
      </c>
    </row>
    <row r="294" spans="1:6" ht="12.75">
      <c r="A294" s="8" t="s">
        <v>5</v>
      </c>
      <c r="B294" s="8" t="s">
        <v>55</v>
      </c>
      <c r="C294" s="8" t="s">
        <v>47</v>
      </c>
      <c r="D294" s="8" t="s">
        <v>8</v>
      </c>
      <c r="E294" s="8" t="s">
        <v>58</v>
      </c>
      <c r="F294" s="10">
        <v>101.15942</v>
      </c>
    </row>
    <row r="295" spans="1:6" ht="12.75">
      <c r="A295" s="8" t="s">
        <v>5</v>
      </c>
      <c r="B295" s="8" t="s">
        <v>55</v>
      </c>
      <c r="C295" s="8" t="s">
        <v>47</v>
      </c>
      <c r="D295" s="8" t="s">
        <v>8</v>
      </c>
      <c r="E295" s="8" t="s">
        <v>59</v>
      </c>
      <c r="F295" s="10">
        <v>252.54726000000002</v>
      </c>
    </row>
    <row r="296" spans="1:6" ht="12.75">
      <c r="A296" s="8" t="s">
        <v>5</v>
      </c>
      <c r="B296" s="8" t="s">
        <v>55</v>
      </c>
      <c r="C296" s="8" t="s">
        <v>47</v>
      </c>
      <c r="D296" s="8" t="s">
        <v>8</v>
      </c>
      <c r="E296" s="8" t="s">
        <v>9</v>
      </c>
      <c r="F296" s="10">
        <v>65.55345</v>
      </c>
    </row>
    <row r="297" spans="1:9" ht="25.5" customHeight="1">
      <c r="A297" s="13"/>
      <c r="B297" s="13"/>
      <c r="C297" s="13"/>
      <c r="D297" s="13"/>
      <c r="E297" s="13"/>
      <c r="F297" s="17" t="s">
        <v>76</v>
      </c>
      <c r="G297" s="15">
        <f>F294</f>
        <v>101.15942</v>
      </c>
      <c r="H297" s="15">
        <f>F295</f>
        <v>252.54726000000002</v>
      </c>
      <c r="I297" s="15">
        <f>F292+F296</f>
        <v>85.83051999999999</v>
      </c>
    </row>
    <row r="298" spans="1:6" ht="12.75">
      <c r="A298" s="8" t="s">
        <v>5</v>
      </c>
      <c r="B298" s="8" t="s">
        <v>55</v>
      </c>
      <c r="C298" s="8" t="s">
        <v>18</v>
      </c>
      <c r="D298" s="8" t="s">
        <v>8</v>
      </c>
      <c r="E298" s="8" t="s">
        <v>58</v>
      </c>
      <c r="F298" s="10">
        <v>11.94848</v>
      </c>
    </row>
    <row r="299" spans="1:6" ht="12.75">
      <c r="A299" s="8" t="s">
        <v>5</v>
      </c>
      <c r="B299" s="8" t="s">
        <v>55</v>
      </c>
      <c r="C299" s="8" t="s">
        <v>18</v>
      </c>
      <c r="D299" s="8" t="s">
        <v>8</v>
      </c>
      <c r="E299" s="8" t="s">
        <v>59</v>
      </c>
      <c r="F299" s="10">
        <v>10.55857</v>
      </c>
    </row>
    <row r="300" spans="1:6" ht="12.75">
      <c r="A300" s="8" t="s">
        <v>5</v>
      </c>
      <c r="B300" s="8" t="s">
        <v>55</v>
      </c>
      <c r="C300" s="8" t="s">
        <v>18</v>
      </c>
      <c r="D300" s="8" t="s">
        <v>8</v>
      </c>
      <c r="E300" s="8" t="s">
        <v>9</v>
      </c>
      <c r="F300" s="10">
        <v>12.005889999999999</v>
      </c>
    </row>
    <row r="302" spans="1:6" ht="12.75">
      <c r="A302" s="8" t="s">
        <v>5</v>
      </c>
      <c r="B302" s="8" t="s">
        <v>55</v>
      </c>
      <c r="C302" s="8" t="s">
        <v>20</v>
      </c>
      <c r="D302" s="8" t="s">
        <v>8</v>
      </c>
      <c r="E302" s="8" t="s">
        <v>58</v>
      </c>
      <c r="F302" s="10">
        <v>737.83614</v>
      </c>
    </row>
    <row r="303" spans="1:6" ht="12.75">
      <c r="A303" s="8" t="s">
        <v>5</v>
      </c>
      <c r="B303" s="8" t="s">
        <v>55</v>
      </c>
      <c r="C303" s="8" t="s">
        <v>20</v>
      </c>
      <c r="D303" s="8" t="s">
        <v>8</v>
      </c>
      <c r="E303" s="8" t="s">
        <v>59</v>
      </c>
      <c r="F303" s="10">
        <v>627.0475799999999</v>
      </c>
    </row>
    <row r="304" spans="1:6" ht="12.75">
      <c r="A304" s="8" t="s">
        <v>5</v>
      </c>
      <c r="B304" s="8" t="s">
        <v>55</v>
      </c>
      <c r="C304" s="8" t="s">
        <v>20</v>
      </c>
      <c r="D304" s="8" t="s">
        <v>8</v>
      </c>
      <c r="E304" s="8" t="s">
        <v>9</v>
      </c>
      <c r="F304" s="10">
        <v>717.93547</v>
      </c>
    </row>
    <row r="306" spans="1:6" ht="12.75">
      <c r="A306" s="8" t="s">
        <v>5</v>
      </c>
      <c r="B306" s="8" t="s">
        <v>55</v>
      </c>
      <c r="C306" s="8" t="s">
        <v>52</v>
      </c>
      <c r="D306" s="8" t="s">
        <v>8</v>
      </c>
      <c r="E306" s="8" t="s">
        <v>58</v>
      </c>
      <c r="F306" s="10">
        <v>18.18982</v>
      </c>
    </row>
    <row r="307" spans="1:6" ht="12.75">
      <c r="A307" s="8" t="s">
        <v>5</v>
      </c>
      <c r="B307" s="8" t="s">
        <v>55</v>
      </c>
      <c r="C307" s="8" t="s">
        <v>52</v>
      </c>
      <c r="D307" s="8" t="s">
        <v>8</v>
      </c>
      <c r="E307" s="8" t="s">
        <v>59</v>
      </c>
      <c r="F307" s="10">
        <v>22.16626</v>
      </c>
    </row>
    <row r="308" spans="1:6" ht="12.75">
      <c r="A308" s="8" t="s">
        <v>5</v>
      </c>
      <c r="B308" s="8" t="s">
        <v>55</v>
      </c>
      <c r="C308" s="8" t="s">
        <v>52</v>
      </c>
      <c r="D308" s="8" t="s">
        <v>8</v>
      </c>
      <c r="E308" s="8" t="s">
        <v>9</v>
      </c>
      <c r="F308" s="10">
        <v>15.656780000000001</v>
      </c>
    </row>
    <row r="310" spans="1:6" ht="12.75">
      <c r="A310" s="8" t="s">
        <v>5</v>
      </c>
      <c r="B310" s="8" t="s">
        <v>55</v>
      </c>
      <c r="C310" s="8" t="s">
        <v>22</v>
      </c>
      <c r="D310" s="8" t="s">
        <v>8</v>
      </c>
      <c r="E310" s="8" t="s">
        <v>58</v>
      </c>
      <c r="F310" s="10">
        <v>5.64567</v>
      </c>
    </row>
    <row r="311" spans="1:6" ht="12.75">
      <c r="A311" s="8" t="s">
        <v>5</v>
      </c>
      <c r="B311" s="8" t="s">
        <v>55</v>
      </c>
      <c r="C311" s="8" t="s">
        <v>22</v>
      </c>
      <c r="D311" s="8" t="s">
        <v>8</v>
      </c>
      <c r="E311" s="8" t="s">
        <v>59</v>
      </c>
      <c r="F311" s="10">
        <v>22.348959999999998</v>
      </c>
    </row>
    <row r="312" spans="1:6" ht="12.75">
      <c r="A312" s="8" t="s">
        <v>5</v>
      </c>
      <c r="B312" s="8" t="s">
        <v>55</v>
      </c>
      <c r="C312" s="8" t="s">
        <v>22</v>
      </c>
      <c r="D312" s="8" t="s">
        <v>8</v>
      </c>
      <c r="E312" s="8" t="s">
        <v>9</v>
      </c>
      <c r="F312" s="10">
        <v>4.5271099999999995</v>
      </c>
    </row>
    <row r="314" spans="1:6" ht="12.75">
      <c r="A314" s="8" t="s">
        <v>5</v>
      </c>
      <c r="B314" s="8" t="s">
        <v>55</v>
      </c>
      <c r="C314" s="8" t="s">
        <v>24</v>
      </c>
      <c r="D314" s="8" t="s">
        <v>8</v>
      </c>
      <c r="E314" s="8" t="s">
        <v>58</v>
      </c>
      <c r="F314" s="10">
        <v>1450.14326</v>
      </c>
    </row>
    <row r="315" spans="1:6" ht="12.75">
      <c r="A315" s="8" t="s">
        <v>5</v>
      </c>
      <c r="B315" s="8" t="s">
        <v>55</v>
      </c>
      <c r="C315" s="8" t="s">
        <v>24</v>
      </c>
      <c r="D315" s="8" t="s">
        <v>8</v>
      </c>
      <c r="E315" s="8" t="s">
        <v>59</v>
      </c>
      <c r="F315" s="10">
        <v>1293.84493</v>
      </c>
    </row>
    <row r="316" spans="1:6" ht="12.75">
      <c r="A316" s="8" t="s">
        <v>5</v>
      </c>
      <c r="B316" s="8" t="s">
        <v>55</v>
      </c>
      <c r="C316" s="8" t="s">
        <v>24</v>
      </c>
      <c r="D316" s="8" t="s">
        <v>8</v>
      </c>
      <c r="E316" s="8" t="s">
        <v>9</v>
      </c>
      <c r="F316" s="10">
        <v>1125.48018</v>
      </c>
    </row>
    <row r="318" spans="1:6" ht="12.75">
      <c r="A318" s="8" t="s">
        <v>5</v>
      </c>
      <c r="B318" s="8" t="s">
        <v>55</v>
      </c>
      <c r="C318" s="8" t="s">
        <v>56</v>
      </c>
      <c r="D318" s="8" t="s">
        <v>8</v>
      </c>
      <c r="E318" s="8" t="s">
        <v>58</v>
      </c>
      <c r="F318" s="10">
        <v>8.87422</v>
      </c>
    </row>
    <row r="319" spans="1:6" ht="12.75">
      <c r="A319" s="8" t="s">
        <v>5</v>
      </c>
      <c r="B319" s="8" t="s">
        <v>55</v>
      </c>
      <c r="C319" s="8" t="s">
        <v>56</v>
      </c>
      <c r="D319" s="8" t="s">
        <v>8</v>
      </c>
      <c r="E319" s="8" t="s">
        <v>59</v>
      </c>
      <c r="F319" s="10">
        <v>17.32712</v>
      </c>
    </row>
    <row r="320" spans="1:6" ht="12.75">
      <c r="A320" s="8" t="s">
        <v>5</v>
      </c>
      <c r="B320" s="8" t="s">
        <v>55</v>
      </c>
      <c r="C320" s="8" t="s">
        <v>56</v>
      </c>
      <c r="D320" s="8" t="s">
        <v>8</v>
      </c>
      <c r="E320" s="8" t="s">
        <v>9</v>
      </c>
      <c r="F320" s="10">
        <v>9.153</v>
      </c>
    </row>
    <row r="321" spans="1:9" ht="25.5" customHeight="1">
      <c r="A321" s="13"/>
      <c r="B321" s="13"/>
      <c r="C321" s="13"/>
      <c r="D321" s="13"/>
      <c r="E321" s="13"/>
      <c r="F321" s="14" t="s">
        <v>69</v>
      </c>
      <c r="G321" s="15">
        <f>F298+F302+F306+F310+F314+F318</f>
        <v>2232.6375900000003</v>
      </c>
      <c r="H321" s="15">
        <f>F299+F303+F307+F311+F315+F319</f>
        <v>1993.29342</v>
      </c>
      <c r="I321" s="15">
        <f>F300+F304+F308+F312+F316+F320</f>
        <v>1884.75843</v>
      </c>
    </row>
    <row r="322" spans="1:6" ht="12.75">
      <c r="A322" s="8" t="s">
        <v>5</v>
      </c>
      <c r="B322" s="8" t="s">
        <v>55</v>
      </c>
      <c r="C322" s="8" t="s">
        <v>27</v>
      </c>
      <c r="D322" s="8" t="s">
        <v>8</v>
      </c>
      <c r="E322" s="8" t="s">
        <v>58</v>
      </c>
      <c r="F322" s="10">
        <v>517.8749700000001</v>
      </c>
    </row>
    <row r="323" spans="1:6" ht="12.75">
      <c r="A323" s="8" t="s">
        <v>5</v>
      </c>
      <c r="B323" s="8" t="s">
        <v>55</v>
      </c>
      <c r="C323" s="8" t="s">
        <v>27</v>
      </c>
      <c r="D323" s="8" t="s">
        <v>8</v>
      </c>
      <c r="E323" s="8" t="s">
        <v>59</v>
      </c>
      <c r="F323" s="10">
        <v>348.27421000000004</v>
      </c>
    </row>
    <row r="324" spans="1:6" ht="12.75">
      <c r="A324" s="8" t="s">
        <v>5</v>
      </c>
      <c r="B324" s="8" t="s">
        <v>55</v>
      </c>
      <c r="C324" s="8" t="s">
        <v>27</v>
      </c>
      <c r="D324" s="8" t="s">
        <v>8</v>
      </c>
      <c r="E324" s="8" t="s">
        <v>9</v>
      </c>
      <c r="F324" s="10">
        <v>569.11541</v>
      </c>
    </row>
    <row r="326" spans="1:6" ht="12.75">
      <c r="A326" s="8" t="s">
        <v>5</v>
      </c>
      <c r="B326" s="8" t="s">
        <v>55</v>
      </c>
      <c r="C326" s="8" t="s">
        <v>28</v>
      </c>
      <c r="D326" s="8" t="s">
        <v>8</v>
      </c>
      <c r="E326" s="8" t="s">
        <v>58</v>
      </c>
      <c r="F326" s="10">
        <v>1.77776</v>
      </c>
    </row>
    <row r="327" spans="1:6" ht="12.75">
      <c r="A327" s="8" t="s">
        <v>5</v>
      </c>
      <c r="B327" s="8" t="s">
        <v>55</v>
      </c>
      <c r="C327" s="8" t="s">
        <v>28</v>
      </c>
      <c r="D327" s="8" t="s">
        <v>8</v>
      </c>
      <c r="E327" s="8" t="s">
        <v>59</v>
      </c>
      <c r="F327" s="10">
        <v>1.40064</v>
      </c>
    </row>
    <row r="328" spans="1:6" ht="12.75">
      <c r="A328" s="8" t="s">
        <v>5</v>
      </c>
      <c r="B328" s="8" t="s">
        <v>55</v>
      </c>
      <c r="C328" s="8" t="s">
        <v>28</v>
      </c>
      <c r="D328" s="8" t="s">
        <v>8</v>
      </c>
      <c r="E328" s="8" t="s">
        <v>9</v>
      </c>
      <c r="F328" s="10">
        <v>1.49641</v>
      </c>
    </row>
    <row r="330" spans="1:6" ht="12.75">
      <c r="A330" s="8" t="s">
        <v>5</v>
      </c>
      <c r="B330" s="8" t="s">
        <v>55</v>
      </c>
      <c r="C330" s="8" t="s">
        <v>29</v>
      </c>
      <c r="D330" s="8" t="s">
        <v>8</v>
      </c>
      <c r="E330" s="8" t="s">
        <v>58</v>
      </c>
      <c r="F330" s="10">
        <v>14.25206</v>
      </c>
    </row>
    <row r="331" spans="1:6" ht="12.75">
      <c r="A331" s="8" t="s">
        <v>5</v>
      </c>
      <c r="B331" s="8" t="s">
        <v>55</v>
      </c>
      <c r="C331" s="8" t="s">
        <v>29</v>
      </c>
      <c r="D331" s="8" t="s">
        <v>8</v>
      </c>
      <c r="E331" s="8" t="s">
        <v>59</v>
      </c>
      <c r="F331" s="10">
        <v>6.5185200000000005</v>
      </c>
    </row>
    <row r="332" spans="1:6" ht="12.75">
      <c r="A332" s="8" t="s">
        <v>5</v>
      </c>
      <c r="B332" s="8" t="s">
        <v>55</v>
      </c>
      <c r="C332" s="8" t="s">
        <v>29</v>
      </c>
      <c r="D332" s="8" t="s">
        <v>8</v>
      </c>
      <c r="E332" s="8" t="s">
        <v>9</v>
      </c>
      <c r="F332" s="10">
        <v>10.53543</v>
      </c>
    </row>
    <row r="333" spans="1:9" ht="25.5" customHeight="1">
      <c r="A333" s="13"/>
      <c r="B333" s="13"/>
      <c r="C333" s="13"/>
      <c r="D333" s="13"/>
      <c r="E333" s="13"/>
      <c r="F333" s="17" t="s">
        <v>70</v>
      </c>
      <c r="G333" s="21">
        <f>F322+F326+F330</f>
        <v>533.90479</v>
      </c>
      <c r="H333" s="21">
        <f>F323+F327+F331</f>
        <v>356.1933700000001</v>
      </c>
      <c r="I333" s="21">
        <f>F324+F328+F332</f>
        <v>581.14725</v>
      </c>
    </row>
    <row r="334" spans="1:6" ht="12.75">
      <c r="A334" s="8" t="s">
        <v>5</v>
      </c>
      <c r="B334" s="8" t="s">
        <v>55</v>
      </c>
      <c r="C334" s="8" t="s">
        <v>30</v>
      </c>
      <c r="D334" s="8" t="s">
        <v>8</v>
      </c>
      <c r="E334" s="8" t="s">
        <v>58</v>
      </c>
      <c r="F334" s="10">
        <v>148.16687</v>
      </c>
    </row>
    <row r="335" spans="1:6" ht="12.75">
      <c r="A335" s="8" t="s">
        <v>5</v>
      </c>
      <c r="B335" s="8" t="s">
        <v>55</v>
      </c>
      <c r="C335" s="8" t="s">
        <v>30</v>
      </c>
      <c r="D335" s="8" t="s">
        <v>8</v>
      </c>
      <c r="E335" s="8" t="s">
        <v>59</v>
      </c>
      <c r="F335" s="10">
        <v>149.98461</v>
      </c>
    </row>
    <row r="336" spans="1:6" ht="12.75">
      <c r="A336" s="8" t="s">
        <v>5</v>
      </c>
      <c r="B336" s="8" t="s">
        <v>55</v>
      </c>
      <c r="C336" s="8" t="s">
        <v>30</v>
      </c>
      <c r="D336" s="8" t="s">
        <v>8</v>
      </c>
      <c r="E336" s="8" t="s">
        <v>9</v>
      </c>
      <c r="F336" s="10">
        <v>183.59208</v>
      </c>
    </row>
    <row r="337" spans="1:9" ht="24.75" customHeight="1">
      <c r="A337" s="13"/>
      <c r="B337" s="13"/>
      <c r="C337" s="13"/>
      <c r="D337" s="13"/>
      <c r="E337" s="13"/>
      <c r="F337" s="17" t="s">
        <v>77</v>
      </c>
      <c r="G337" s="15">
        <f>F334</f>
        <v>148.16687</v>
      </c>
      <c r="H337" s="15">
        <f>F335</f>
        <v>149.98461</v>
      </c>
      <c r="I337" s="15">
        <f>F336</f>
        <v>183.59208</v>
      </c>
    </row>
    <row r="338" spans="1:6" ht="12.75">
      <c r="A338" s="8" t="s">
        <v>5</v>
      </c>
      <c r="B338" s="8" t="s">
        <v>55</v>
      </c>
      <c r="C338" s="8" t="s">
        <v>31</v>
      </c>
      <c r="D338" s="8" t="s">
        <v>8</v>
      </c>
      <c r="E338" s="8" t="s">
        <v>58</v>
      </c>
      <c r="F338" s="10">
        <v>259.61271</v>
      </c>
    </row>
    <row r="339" spans="1:6" ht="12.75">
      <c r="A339" s="8" t="s">
        <v>5</v>
      </c>
      <c r="B339" s="8" t="s">
        <v>55</v>
      </c>
      <c r="C339" s="8" t="s">
        <v>31</v>
      </c>
      <c r="D339" s="8" t="s">
        <v>8</v>
      </c>
      <c r="E339" s="8" t="s">
        <v>59</v>
      </c>
      <c r="F339" s="10">
        <v>269.89112</v>
      </c>
    </row>
    <row r="340" spans="1:6" ht="12.75">
      <c r="A340" s="8" t="s">
        <v>5</v>
      </c>
      <c r="B340" s="8" t="s">
        <v>55</v>
      </c>
      <c r="C340" s="8" t="s">
        <v>31</v>
      </c>
      <c r="D340" s="8" t="s">
        <v>8</v>
      </c>
      <c r="E340" s="8" t="s">
        <v>9</v>
      </c>
      <c r="F340" s="10">
        <v>210.766</v>
      </c>
    </row>
    <row r="342" spans="1:6" ht="12.75">
      <c r="A342" s="8" t="s">
        <v>5</v>
      </c>
      <c r="B342" s="8" t="s">
        <v>55</v>
      </c>
      <c r="C342" s="8" t="s">
        <v>32</v>
      </c>
      <c r="D342" s="8" t="s">
        <v>8</v>
      </c>
      <c r="E342" s="8" t="s">
        <v>58</v>
      </c>
      <c r="F342" s="10">
        <v>234.73339</v>
      </c>
    </row>
    <row r="343" spans="1:6" ht="12.75">
      <c r="A343" s="8" t="s">
        <v>5</v>
      </c>
      <c r="B343" s="8" t="s">
        <v>55</v>
      </c>
      <c r="C343" s="8" t="s">
        <v>32</v>
      </c>
      <c r="D343" s="8" t="s">
        <v>8</v>
      </c>
      <c r="E343" s="8" t="s">
        <v>59</v>
      </c>
      <c r="F343" s="10">
        <v>243.54199</v>
      </c>
    </row>
    <row r="344" spans="1:6" ht="12.75">
      <c r="A344" s="8" t="s">
        <v>5</v>
      </c>
      <c r="B344" s="8" t="s">
        <v>55</v>
      </c>
      <c r="C344" s="8" t="s">
        <v>32</v>
      </c>
      <c r="D344" s="8" t="s">
        <v>8</v>
      </c>
      <c r="E344" s="8" t="s">
        <v>9</v>
      </c>
      <c r="F344" s="10">
        <v>239.83768</v>
      </c>
    </row>
    <row r="345" spans="1:9" ht="24" customHeight="1">
      <c r="A345" s="13"/>
      <c r="B345" s="13"/>
      <c r="C345" s="13"/>
      <c r="D345" s="13"/>
      <c r="E345" s="13"/>
      <c r="F345" s="17" t="s">
        <v>72</v>
      </c>
      <c r="G345" s="15">
        <f>F338+F342</f>
        <v>494.3461</v>
      </c>
      <c r="H345" s="15">
        <f>F339+F343</f>
        <v>513.4331099999999</v>
      </c>
      <c r="I345" s="15">
        <f>F340+F344</f>
        <v>450.60368</v>
      </c>
    </row>
    <row r="346" spans="1:6" ht="12.75">
      <c r="A346" s="8" t="s">
        <v>5</v>
      </c>
      <c r="B346" s="8" t="s">
        <v>55</v>
      </c>
      <c r="C346" s="8" t="s">
        <v>34</v>
      </c>
      <c r="D346" s="8" t="s">
        <v>8</v>
      </c>
      <c r="E346" s="8" t="s">
        <v>58</v>
      </c>
      <c r="F346" s="10">
        <v>14.027940000000001</v>
      </c>
    </row>
    <row r="347" spans="1:6" ht="12.75">
      <c r="A347" s="8" t="s">
        <v>5</v>
      </c>
      <c r="B347" s="8" t="s">
        <v>55</v>
      </c>
      <c r="C347" s="8" t="s">
        <v>34</v>
      </c>
      <c r="D347" s="8" t="s">
        <v>8</v>
      </c>
      <c r="E347" s="8" t="s">
        <v>59</v>
      </c>
      <c r="F347" s="10">
        <v>16.234280000000002</v>
      </c>
    </row>
    <row r="348" spans="1:6" ht="12.75">
      <c r="A348" s="8" t="s">
        <v>5</v>
      </c>
      <c r="B348" s="8" t="s">
        <v>55</v>
      </c>
      <c r="C348" s="8" t="s">
        <v>34</v>
      </c>
      <c r="D348" s="8" t="s">
        <v>8</v>
      </c>
      <c r="E348" s="8" t="s">
        <v>9</v>
      </c>
      <c r="F348" s="10">
        <v>14.17285</v>
      </c>
    </row>
    <row r="350" spans="1:6" ht="12.75">
      <c r="A350" s="8" t="s">
        <v>5</v>
      </c>
      <c r="B350" s="8" t="s">
        <v>55</v>
      </c>
      <c r="C350" s="8" t="s">
        <v>35</v>
      </c>
      <c r="D350" s="8" t="s">
        <v>8</v>
      </c>
      <c r="E350" s="8" t="s">
        <v>58</v>
      </c>
      <c r="F350" s="10">
        <v>10.70323</v>
      </c>
    </row>
    <row r="351" spans="1:6" ht="12.75">
      <c r="A351" s="8" t="s">
        <v>5</v>
      </c>
      <c r="B351" s="8" t="s">
        <v>55</v>
      </c>
      <c r="C351" s="8" t="s">
        <v>35</v>
      </c>
      <c r="D351" s="8" t="s">
        <v>8</v>
      </c>
      <c r="E351" s="8" t="s">
        <v>59</v>
      </c>
      <c r="F351" s="10">
        <v>9.48221</v>
      </c>
    </row>
    <row r="352" spans="1:6" ht="12.75">
      <c r="A352" s="8" t="s">
        <v>5</v>
      </c>
      <c r="B352" s="8" t="s">
        <v>55</v>
      </c>
      <c r="C352" s="8" t="s">
        <v>35</v>
      </c>
      <c r="D352" s="8" t="s">
        <v>8</v>
      </c>
      <c r="E352" s="8" t="s">
        <v>9</v>
      </c>
      <c r="F352" s="10">
        <v>8.74564</v>
      </c>
    </row>
    <row r="354" spans="1:6" ht="12.75">
      <c r="A354" s="8" t="s">
        <v>5</v>
      </c>
      <c r="B354" s="8" t="s">
        <v>55</v>
      </c>
      <c r="C354" s="8" t="s">
        <v>51</v>
      </c>
      <c r="D354" s="8" t="s">
        <v>8</v>
      </c>
      <c r="E354" s="8" t="s">
        <v>58</v>
      </c>
      <c r="F354" s="10">
        <v>3.02394</v>
      </c>
    </row>
    <row r="355" spans="1:6" ht="12.75">
      <c r="A355" s="8" t="s">
        <v>5</v>
      </c>
      <c r="B355" s="8" t="s">
        <v>55</v>
      </c>
      <c r="C355" s="8" t="s">
        <v>51</v>
      </c>
      <c r="D355" s="8" t="s">
        <v>8</v>
      </c>
      <c r="E355" s="8" t="s">
        <v>59</v>
      </c>
      <c r="F355" s="10">
        <v>3.8174</v>
      </c>
    </row>
    <row r="356" spans="1:6" ht="12.75">
      <c r="A356" s="8" t="s">
        <v>5</v>
      </c>
      <c r="B356" s="8" t="s">
        <v>55</v>
      </c>
      <c r="C356" s="8" t="s">
        <v>51</v>
      </c>
      <c r="D356" s="8" t="s">
        <v>8</v>
      </c>
      <c r="E356" s="8" t="s">
        <v>9</v>
      </c>
      <c r="F356" s="10">
        <v>22.482400000000002</v>
      </c>
    </row>
    <row r="358" spans="1:6" ht="12.75">
      <c r="A358" s="8" t="s">
        <v>5</v>
      </c>
      <c r="B358" s="8" t="s">
        <v>55</v>
      </c>
      <c r="C358" s="8" t="s">
        <v>54</v>
      </c>
      <c r="D358" s="8" t="s">
        <v>8</v>
      </c>
      <c r="E358" s="8" t="s">
        <v>58</v>
      </c>
      <c r="F358" s="10">
        <v>8.02929</v>
      </c>
    </row>
    <row r="359" spans="1:6" ht="12.75">
      <c r="A359" s="8" t="s">
        <v>5</v>
      </c>
      <c r="B359" s="8" t="s">
        <v>55</v>
      </c>
      <c r="C359" s="8" t="s">
        <v>54</v>
      </c>
      <c r="D359" s="8" t="s">
        <v>8</v>
      </c>
      <c r="E359" s="8" t="s">
        <v>59</v>
      </c>
      <c r="F359" s="10">
        <v>9.72307</v>
      </c>
    </row>
    <row r="360" spans="1:6" ht="12.75">
      <c r="A360" s="8" t="s">
        <v>5</v>
      </c>
      <c r="B360" s="8" t="s">
        <v>55</v>
      </c>
      <c r="C360" s="8" t="s">
        <v>54</v>
      </c>
      <c r="D360" s="8" t="s">
        <v>8</v>
      </c>
      <c r="E360" s="8" t="s">
        <v>9</v>
      </c>
      <c r="F360" s="10">
        <v>7.018400000000001</v>
      </c>
    </row>
    <row r="362" spans="1:6" ht="12.75">
      <c r="A362" s="8" t="s">
        <v>5</v>
      </c>
      <c r="B362" s="8" t="s">
        <v>55</v>
      </c>
      <c r="C362" s="8" t="s">
        <v>36</v>
      </c>
      <c r="D362" s="8" t="s">
        <v>8</v>
      </c>
      <c r="E362" s="8" t="s">
        <v>58</v>
      </c>
      <c r="F362" s="10">
        <v>0.76162</v>
      </c>
    </row>
    <row r="363" spans="1:6" ht="12.75">
      <c r="A363" s="8" t="s">
        <v>5</v>
      </c>
      <c r="B363" s="8" t="s">
        <v>55</v>
      </c>
      <c r="C363" s="8" t="s">
        <v>36</v>
      </c>
      <c r="D363" s="8" t="s">
        <v>8</v>
      </c>
      <c r="E363" s="8" t="s">
        <v>59</v>
      </c>
      <c r="F363" s="10">
        <v>0.6052000000000001</v>
      </c>
    </row>
    <row r="364" spans="1:6" ht="12.75">
      <c r="A364" s="8" t="s">
        <v>5</v>
      </c>
      <c r="B364" s="8" t="s">
        <v>55</v>
      </c>
      <c r="C364" s="8" t="s">
        <v>36</v>
      </c>
      <c r="D364" s="8" t="s">
        <v>8</v>
      </c>
      <c r="E364" s="8" t="s">
        <v>9</v>
      </c>
      <c r="F364" s="10">
        <v>0.52986</v>
      </c>
    </row>
    <row r="365" spans="1:9" ht="24.75" customHeight="1">
      <c r="A365" s="13"/>
      <c r="B365" s="13"/>
      <c r="C365" s="13"/>
      <c r="D365" s="13"/>
      <c r="E365" s="13"/>
      <c r="F365" s="17" t="s">
        <v>73</v>
      </c>
      <c r="G365" s="15">
        <f>F346+F350+F354+F358+F362</f>
        <v>36.54602</v>
      </c>
      <c r="H365" s="15">
        <f>F347+F351+F355+F359+F363</f>
        <v>39.86216</v>
      </c>
      <c r="I365" s="15">
        <f>F348+F352+F356+F360+F364</f>
        <v>52.94915</v>
      </c>
    </row>
    <row r="366" spans="1:6" ht="12.75">
      <c r="A366" s="8" t="s">
        <v>5</v>
      </c>
      <c r="B366" s="8" t="s">
        <v>55</v>
      </c>
      <c r="C366" s="8" t="s">
        <v>37</v>
      </c>
      <c r="D366" s="8" t="s">
        <v>8</v>
      </c>
      <c r="E366" s="8" t="s">
        <v>58</v>
      </c>
      <c r="F366" s="10">
        <v>8.978309999999999</v>
      </c>
    </row>
    <row r="367" spans="1:6" ht="12.75">
      <c r="A367" s="8" t="s">
        <v>5</v>
      </c>
      <c r="B367" s="8" t="s">
        <v>55</v>
      </c>
      <c r="C367" s="8" t="s">
        <v>37</v>
      </c>
      <c r="D367" s="8" t="s">
        <v>8</v>
      </c>
      <c r="E367" s="8" t="s">
        <v>59</v>
      </c>
      <c r="F367" s="10">
        <v>12.04914</v>
      </c>
    </row>
    <row r="368" spans="1:6" ht="12.75">
      <c r="A368" s="8" t="s">
        <v>5</v>
      </c>
      <c r="B368" s="8" t="s">
        <v>55</v>
      </c>
      <c r="C368" s="8" t="s">
        <v>37</v>
      </c>
      <c r="D368" s="8" t="s">
        <v>8</v>
      </c>
      <c r="E368" s="8" t="s">
        <v>9</v>
      </c>
      <c r="F368" s="10">
        <v>5.738090000000001</v>
      </c>
    </row>
    <row r="370" spans="1:6" ht="12.75">
      <c r="A370" s="8" t="s">
        <v>5</v>
      </c>
      <c r="B370" s="8" t="s">
        <v>55</v>
      </c>
      <c r="C370" s="8" t="s">
        <v>38</v>
      </c>
      <c r="D370" s="8" t="s">
        <v>8</v>
      </c>
      <c r="E370" s="8" t="s">
        <v>58</v>
      </c>
      <c r="F370" s="10">
        <v>124.84715000000001</v>
      </c>
    </row>
    <row r="371" spans="1:6" ht="12.75">
      <c r="A371" s="8" t="s">
        <v>5</v>
      </c>
      <c r="B371" s="8" t="s">
        <v>55</v>
      </c>
      <c r="C371" s="8" t="s">
        <v>38</v>
      </c>
      <c r="D371" s="8" t="s">
        <v>8</v>
      </c>
      <c r="E371" s="8" t="s">
        <v>59</v>
      </c>
      <c r="F371" s="10">
        <v>122.5276</v>
      </c>
    </row>
    <row r="372" spans="1:6" ht="12.75">
      <c r="A372" s="8" t="s">
        <v>5</v>
      </c>
      <c r="B372" s="8" t="s">
        <v>55</v>
      </c>
      <c r="C372" s="8" t="s">
        <v>38</v>
      </c>
      <c r="D372" s="8" t="s">
        <v>8</v>
      </c>
      <c r="E372" s="8" t="s">
        <v>9</v>
      </c>
      <c r="F372" s="10">
        <v>122.47831</v>
      </c>
    </row>
    <row r="374" spans="1:6" ht="12.75">
      <c r="A374" s="8" t="s">
        <v>5</v>
      </c>
      <c r="B374" s="8" t="s">
        <v>55</v>
      </c>
      <c r="C374" s="8" t="s">
        <v>39</v>
      </c>
      <c r="D374" s="8" t="s">
        <v>8</v>
      </c>
      <c r="E374" s="8" t="s">
        <v>58</v>
      </c>
      <c r="F374" s="10">
        <v>3.40094</v>
      </c>
    </row>
    <row r="375" spans="1:6" ht="12.75">
      <c r="A375" s="8" t="s">
        <v>5</v>
      </c>
      <c r="B375" s="8" t="s">
        <v>55</v>
      </c>
      <c r="C375" s="8" t="s">
        <v>39</v>
      </c>
      <c r="D375" s="8" t="s">
        <v>8</v>
      </c>
      <c r="E375" s="8" t="s">
        <v>59</v>
      </c>
      <c r="F375" s="10">
        <v>3.4460900000000003</v>
      </c>
    </row>
    <row r="376" spans="1:6" ht="12.75">
      <c r="A376" s="8" t="s">
        <v>5</v>
      </c>
      <c r="B376" s="8" t="s">
        <v>55</v>
      </c>
      <c r="C376" s="8" t="s">
        <v>39</v>
      </c>
      <c r="D376" s="8" t="s">
        <v>8</v>
      </c>
      <c r="E376" s="8" t="s">
        <v>9</v>
      </c>
      <c r="F376" s="10">
        <v>4.1989</v>
      </c>
    </row>
    <row r="377" spans="1:9" ht="27" customHeight="1">
      <c r="A377" s="13"/>
      <c r="B377" s="13"/>
      <c r="C377" s="13"/>
      <c r="D377" s="13"/>
      <c r="E377" s="13"/>
      <c r="F377" s="13" t="s">
        <v>78</v>
      </c>
      <c r="G377" s="15">
        <f>F366+F370+F374</f>
        <v>137.2264</v>
      </c>
      <c r="H377" s="15">
        <f>F367+F371+F375</f>
        <v>138.02283</v>
      </c>
      <c r="I377" s="15">
        <f>F368+F372+F376</f>
        <v>132.4153</v>
      </c>
    </row>
    <row r="380" spans="1:6" ht="12.75">
      <c r="A380" s="8" t="s">
        <v>5</v>
      </c>
      <c r="B380" s="9" t="s">
        <v>57</v>
      </c>
      <c r="C380" s="8" t="s">
        <v>47</v>
      </c>
      <c r="D380" s="8" t="s">
        <v>8</v>
      </c>
      <c r="E380" s="8" t="s">
        <v>58</v>
      </c>
      <c r="F380" s="10">
        <v>2546.6748700000003</v>
      </c>
    </row>
    <row r="381" spans="1:6" ht="12.75">
      <c r="A381" s="8" t="s">
        <v>5</v>
      </c>
      <c r="B381" s="8" t="s">
        <v>57</v>
      </c>
      <c r="C381" s="8" t="s">
        <v>47</v>
      </c>
      <c r="D381" s="8" t="s">
        <v>8</v>
      </c>
      <c r="E381" s="8" t="s">
        <v>59</v>
      </c>
      <c r="F381" s="10">
        <v>1761.5453599999998</v>
      </c>
    </row>
    <row r="382" spans="1:6" ht="12.75">
      <c r="A382" s="8" t="s">
        <v>5</v>
      </c>
      <c r="B382" s="8" t="s">
        <v>57</v>
      </c>
      <c r="C382" s="8" t="s">
        <v>47</v>
      </c>
      <c r="D382" s="8" t="s">
        <v>8</v>
      </c>
      <c r="E382" s="8" t="s">
        <v>9</v>
      </c>
      <c r="F382" s="10">
        <v>1715.03024</v>
      </c>
    </row>
    <row r="383" spans="1:9" ht="24" customHeight="1">
      <c r="A383" s="13"/>
      <c r="B383" s="13"/>
      <c r="C383" s="13"/>
      <c r="D383" s="13"/>
      <c r="E383" s="13"/>
      <c r="F383" s="13" t="s">
        <v>68</v>
      </c>
      <c r="G383" s="20">
        <v>2546.6748700000003</v>
      </c>
      <c r="H383" s="20">
        <v>1761.5453599999998</v>
      </c>
      <c r="I383" s="20">
        <v>1715.03024</v>
      </c>
    </row>
    <row r="384" spans="1:6" ht="12.75">
      <c r="A384" s="8" t="s">
        <v>5</v>
      </c>
      <c r="B384" s="8" t="s">
        <v>57</v>
      </c>
      <c r="C384" s="8" t="s">
        <v>24</v>
      </c>
      <c r="D384" s="8" t="s">
        <v>8</v>
      </c>
      <c r="E384" s="8" t="s">
        <v>58</v>
      </c>
      <c r="F384" s="10">
        <v>4524.70848</v>
      </c>
    </row>
    <row r="385" spans="1:6" ht="12.75">
      <c r="A385" s="8" t="s">
        <v>5</v>
      </c>
      <c r="B385" s="8" t="s">
        <v>57</v>
      </c>
      <c r="C385" s="8" t="s">
        <v>24</v>
      </c>
      <c r="D385" s="8" t="s">
        <v>8</v>
      </c>
      <c r="E385" s="8" t="s">
        <v>59</v>
      </c>
      <c r="F385" s="10">
        <v>4554.5436</v>
      </c>
    </row>
    <row r="386" spans="1:6" ht="12.75">
      <c r="A386" s="8" t="s">
        <v>5</v>
      </c>
      <c r="B386" s="8" t="s">
        <v>57</v>
      </c>
      <c r="C386" s="8" t="s">
        <v>24</v>
      </c>
      <c r="D386" s="8" t="s">
        <v>8</v>
      </c>
      <c r="E386" s="8" t="s">
        <v>9</v>
      </c>
      <c r="F386" s="10">
        <v>4043.5224700000003</v>
      </c>
    </row>
    <row r="387" spans="1:9" ht="23.25" customHeight="1">
      <c r="A387" s="13"/>
      <c r="B387" s="13"/>
      <c r="C387" s="13"/>
      <c r="D387" s="13"/>
      <c r="E387" s="13"/>
      <c r="F387" s="13" t="s">
        <v>69</v>
      </c>
      <c r="G387" s="20">
        <v>4524.70848</v>
      </c>
      <c r="H387" s="20">
        <v>4554.5436</v>
      </c>
      <c r="I387" s="20">
        <v>4043.5224700000003</v>
      </c>
    </row>
    <row r="388" spans="1:6" ht="12.75">
      <c r="A388" s="8" t="s">
        <v>5</v>
      </c>
      <c r="B388" s="8" t="s">
        <v>57</v>
      </c>
      <c r="C388" s="8" t="s">
        <v>27</v>
      </c>
      <c r="D388" s="8" t="s">
        <v>8</v>
      </c>
      <c r="E388" s="8" t="s">
        <v>58</v>
      </c>
      <c r="F388" s="10">
        <v>943.52223</v>
      </c>
    </row>
    <row r="389" spans="1:6" ht="12.75">
      <c r="A389" s="8" t="s">
        <v>5</v>
      </c>
      <c r="B389" s="8" t="s">
        <v>57</v>
      </c>
      <c r="C389" s="8" t="s">
        <v>27</v>
      </c>
      <c r="D389" s="8" t="s">
        <v>8</v>
      </c>
      <c r="E389" s="8" t="s">
        <v>59</v>
      </c>
      <c r="F389" s="10">
        <v>1051.23186</v>
      </c>
    </row>
    <row r="390" spans="1:6" ht="12.75">
      <c r="A390" s="8" t="s">
        <v>5</v>
      </c>
      <c r="B390" s="8" t="s">
        <v>57</v>
      </c>
      <c r="C390" s="8" t="s">
        <v>27</v>
      </c>
      <c r="D390" s="8" t="s">
        <v>8</v>
      </c>
      <c r="E390" s="8" t="s">
        <v>9</v>
      </c>
      <c r="F390" s="10">
        <v>994.82469</v>
      </c>
    </row>
    <row r="392" spans="1:6" ht="12.75">
      <c r="A392" s="8" t="s">
        <v>5</v>
      </c>
      <c r="B392" s="8" t="s">
        <v>57</v>
      </c>
      <c r="C392" s="8" t="s">
        <v>28</v>
      </c>
      <c r="D392" s="8" t="s">
        <v>8</v>
      </c>
      <c r="E392" s="8" t="s">
        <v>58</v>
      </c>
      <c r="F392" s="10">
        <v>20.32506</v>
      </c>
    </row>
    <row r="393" spans="1:6" ht="12.75">
      <c r="A393" s="8" t="s">
        <v>5</v>
      </c>
      <c r="B393" s="8" t="s">
        <v>57</v>
      </c>
      <c r="C393" s="8" t="s">
        <v>28</v>
      </c>
      <c r="D393" s="8" t="s">
        <v>8</v>
      </c>
      <c r="E393" s="8" t="s">
        <v>59</v>
      </c>
      <c r="F393" s="10">
        <v>19.541970000000003</v>
      </c>
    </row>
    <row r="394" spans="1:6" ht="12.75">
      <c r="A394" s="8" t="s">
        <v>5</v>
      </c>
      <c r="B394" s="8" t="s">
        <v>57</v>
      </c>
      <c r="C394" s="8" t="s">
        <v>28</v>
      </c>
      <c r="D394" s="8" t="s">
        <v>8</v>
      </c>
      <c r="E394" s="8" t="s">
        <v>9</v>
      </c>
      <c r="F394" s="10">
        <v>23.7499</v>
      </c>
    </row>
    <row r="396" spans="1:6" ht="12.75">
      <c r="A396" s="8" t="s">
        <v>5</v>
      </c>
      <c r="B396" s="8" t="s">
        <v>57</v>
      </c>
      <c r="C396" s="8" t="s">
        <v>29</v>
      </c>
      <c r="D396" s="8" t="s">
        <v>8</v>
      </c>
      <c r="E396" s="8" t="s">
        <v>58</v>
      </c>
      <c r="F396" s="10">
        <v>757.21853</v>
      </c>
    </row>
    <row r="397" spans="1:6" ht="12.75">
      <c r="A397" s="8" t="s">
        <v>5</v>
      </c>
      <c r="B397" s="8" t="s">
        <v>57</v>
      </c>
      <c r="C397" s="8" t="s">
        <v>29</v>
      </c>
      <c r="D397" s="8" t="s">
        <v>8</v>
      </c>
      <c r="E397" s="8" t="s">
        <v>59</v>
      </c>
      <c r="F397" s="10">
        <v>711.17404</v>
      </c>
    </row>
    <row r="398" spans="1:6" ht="12.75">
      <c r="A398" s="8" t="s">
        <v>5</v>
      </c>
      <c r="B398" s="8" t="s">
        <v>57</v>
      </c>
      <c r="C398" s="8" t="s">
        <v>29</v>
      </c>
      <c r="D398" s="8" t="s">
        <v>8</v>
      </c>
      <c r="E398" s="8" t="s">
        <v>9</v>
      </c>
      <c r="F398" s="10">
        <v>1007.51914</v>
      </c>
    </row>
    <row r="399" spans="1:9" ht="24.75" customHeight="1">
      <c r="A399" s="13"/>
      <c r="B399" s="13"/>
      <c r="C399" s="13"/>
      <c r="D399" s="13"/>
      <c r="E399" s="13"/>
      <c r="F399" s="13" t="s">
        <v>70</v>
      </c>
      <c r="G399" s="15">
        <f>F388+F392+F396</f>
        <v>1721.06582</v>
      </c>
      <c r="H399" s="15">
        <f>F389+F393+F397</f>
        <v>1781.94787</v>
      </c>
      <c r="I399" s="15">
        <f>F390+F394+F398</f>
        <v>2026.09373</v>
      </c>
    </row>
    <row r="400" spans="1:6" ht="12.75">
      <c r="A400" s="8" t="s">
        <v>5</v>
      </c>
      <c r="B400" s="8" t="s">
        <v>57</v>
      </c>
      <c r="C400" s="8" t="s">
        <v>51</v>
      </c>
      <c r="D400" s="8" t="s">
        <v>8</v>
      </c>
      <c r="E400" s="8" t="s">
        <v>58</v>
      </c>
      <c r="F400" s="10">
        <v>3.37047</v>
      </c>
    </row>
    <row r="401" spans="1:6" ht="12.75">
      <c r="A401" s="8" t="s">
        <v>5</v>
      </c>
      <c r="B401" s="8" t="s">
        <v>57</v>
      </c>
      <c r="C401" s="8" t="s">
        <v>51</v>
      </c>
      <c r="D401" s="8" t="s">
        <v>8</v>
      </c>
      <c r="E401" s="8" t="s">
        <v>59</v>
      </c>
      <c r="F401" s="10">
        <v>1.33284</v>
      </c>
    </row>
    <row r="402" spans="1:6" ht="12.75">
      <c r="A402" s="8" t="s">
        <v>5</v>
      </c>
      <c r="B402" s="8" t="s">
        <v>57</v>
      </c>
      <c r="C402" s="8" t="s">
        <v>51</v>
      </c>
      <c r="D402" s="8" t="s">
        <v>8</v>
      </c>
      <c r="E402" s="8" t="s">
        <v>9</v>
      </c>
      <c r="F402" s="10">
        <v>2.5035100000000003</v>
      </c>
    </row>
    <row r="404" spans="1:6" ht="12.75">
      <c r="A404" s="8" t="s">
        <v>5</v>
      </c>
      <c r="B404" s="8" t="s">
        <v>57</v>
      </c>
      <c r="C404" s="8" t="s">
        <v>36</v>
      </c>
      <c r="D404" s="8" t="s">
        <v>8</v>
      </c>
      <c r="E404" s="8" t="s">
        <v>58</v>
      </c>
      <c r="F404" s="10">
        <v>1160.7190600000001</v>
      </c>
    </row>
    <row r="405" spans="1:6" ht="12.75">
      <c r="A405" s="8" t="s">
        <v>5</v>
      </c>
      <c r="B405" s="8" t="s">
        <v>57</v>
      </c>
      <c r="C405" s="8" t="s">
        <v>36</v>
      </c>
      <c r="D405" s="8" t="s">
        <v>8</v>
      </c>
      <c r="E405" s="8" t="s">
        <v>59</v>
      </c>
      <c r="F405" s="10">
        <v>1167.57961</v>
      </c>
    </row>
    <row r="406" spans="1:6" ht="12.75">
      <c r="A406" s="8" t="s">
        <v>5</v>
      </c>
      <c r="B406" s="8" t="s">
        <v>57</v>
      </c>
      <c r="C406" s="8" t="s">
        <v>36</v>
      </c>
      <c r="D406" s="8" t="s">
        <v>8</v>
      </c>
      <c r="E406" s="8" t="s">
        <v>9</v>
      </c>
      <c r="F406" s="10">
        <v>991.8949500000001</v>
      </c>
    </row>
    <row r="407" spans="1:9" ht="24" customHeight="1">
      <c r="A407" s="13"/>
      <c r="B407" s="13"/>
      <c r="C407" s="13"/>
      <c r="D407" s="13"/>
      <c r="E407" s="13"/>
      <c r="F407" s="13" t="s">
        <v>73</v>
      </c>
      <c r="G407" s="15">
        <f>F400+F404</f>
        <v>1164.0895300000002</v>
      </c>
      <c r="H407" s="15">
        <f>F401+F405</f>
        <v>1168.91245</v>
      </c>
      <c r="I407" s="15">
        <f>F402+F406</f>
        <v>994.3984600000001</v>
      </c>
    </row>
    <row r="410" ht="12.75">
      <c r="B410" s="22" t="s">
        <v>79</v>
      </c>
    </row>
    <row r="411" spans="2:5" ht="12.75">
      <c r="B411" s="23"/>
      <c r="C411" s="24">
        <v>2014</v>
      </c>
      <c r="D411" s="24">
        <v>2015</v>
      </c>
      <c r="E411" s="24">
        <v>2016</v>
      </c>
    </row>
    <row r="412" spans="2:5" ht="12.75">
      <c r="B412" s="25" t="s">
        <v>10</v>
      </c>
      <c r="C412" s="26">
        <f>G14</f>
        <v>9804.97798</v>
      </c>
      <c r="D412" s="26">
        <f>H14</f>
        <v>11543.382</v>
      </c>
      <c r="E412" s="26">
        <f>I14</f>
        <v>10595.58756</v>
      </c>
    </row>
    <row r="413" spans="2:5" ht="12.75">
      <c r="B413" s="27" t="s">
        <v>12</v>
      </c>
      <c r="C413" s="26">
        <f>G30</f>
        <v>30319.26944</v>
      </c>
      <c r="D413" s="26">
        <f>H30</f>
        <v>31399.28843</v>
      </c>
      <c r="E413" s="26">
        <f>I30</f>
        <v>29104.185849999998</v>
      </c>
    </row>
    <row r="414" spans="2:5" ht="12.75">
      <c r="B414" s="27" t="s">
        <v>14</v>
      </c>
      <c r="C414" s="26">
        <f>G50</f>
        <v>52.53631</v>
      </c>
      <c r="D414" s="26">
        <f>H50</f>
        <v>88.92024</v>
      </c>
      <c r="E414" s="26">
        <f>I50</f>
        <v>98.85752000000001</v>
      </c>
    </row>
    <row r="415" spans="2:5" ht="12.75">
      <c r="B415" s="27" t="s">
        <v>15</v>
      </c>
      <c r="C415" s="26">
        <f>G62</f>
        <v>137.03223999999997</v>
      </c>
      <c r="D415" s="26">
        <f>H62</f>
        <v>104.06296000000002</v>
      </c>
      <c r="E415" s="26">
        <f>I62</f>
        <v>108.21887</v>
      </c>
    </row>
    <row r="416" spans="2:5" ht="12.75">
      <c r="B416" s="27" t="s">
        <v>17</v>
      </c>
      <c r="C416" s="26">
        <f>G66</f>
        <v>36.97191</v>
      </c>
      <c r="D416" s="26">
        <f>H66</f>
        <v>17.99268</v>
      </c>
      <c r="E416" s="26">
        <f>I66</f>
        <v>13.722010000000001</v>
      </c>
    </row>
    <row r="417" spans="2:5" ht="12.75">
      <c r="B417" s="27" t="s">
        <v>19</v>
      </c>
      <c r="C417" s="26">
        <f>G74</f>
        <v>1620.1440799999998</v>
      </c>
      <c r="D417" s="26">
        <f>H74</f>
        <v>2184.88069</v>
      </c>
      <c r="E417" s="26">
        <f>I74</f>
        <v>2151.97345</v>
      </c>
    </row>
    <row r="418" spans="2:5" ht="12.75">
      <c r="B418" s="27" t="s">
        <v>21</v>
      </c>
      <c r="C418" s="26">
        <f>G86</f>
        <v>326.16796999999997</v>
      </c>
      <c r="D418" s="26">
        <f>H86</f>
        <v>198.32989999999998</v>
      </c>
      <c r="E418" s="26">
        <f>I86</f>
        <v>276.00305000000003</v>
      </c>
    </row>
    <row r="419" spans="2:5" ht="12.75">
      <c r="B419" s="27" t="s">
        <v>80</v>
      </c>
      <c r="C419" s="26">
        <f>G97</f>
        <v>2585.5790500000003</v>
      </c>
      <c r="D419" s="26">
        <f>H97</f>
        <v>2607.0471</v>
      </c>
      <c r="E419" s="26">
        <f>I97</f>
        <v>2751.0091899999998</v>
      </c>
    </row>
    <row r="421" spans="2:5" ht="12.75">
      <c r="B421" s="28"/>
      <c r="C421" s="28">
        <v>2014</v>
      </c>
      <c r="D421" s="28">
        <v>2015</v>
      </c>
      <c r="E421" s="28">
        <v>2016</v>
      </c>
    </row>
    <row r="422" spans="2:5" ht="12.75">
      <c r="B422" s="25" t="s">
        <v>10</v>
      </c>
      <c r="C422" s="29">
        <f>G107</f>
        <v>1545.94229</v>
      </c>
      <c r="D422" s="29">
        <f>H107</f>
        <v>1495.4743399999998</v>
      </c>
      <c r="E422" s="29">
        <f>I107</f>
        <v>1432.60652</v>
      </c>
    </row>
    <row r="423" spans="2:5" ht="12.75">
      <c r="B423" s="27" t="s">
        <v>12</v>
      </c>
      <c r="C423" s="29">
        <f>G115</f>
        <v>32.75765</v>
      </c>
      <c r="D423" s="29">
        <f>H115</f>
        <v>27.73113</v>
      </c>
      <c r="E423" s="29">
        <f>I115</f>
        <v>23.44548</v>
      </c>
    </row>
    <row r="424" spans="2:5" ht="12.75">
      <c r="B424" s="27" t="s">
        <v>14</v>
      </c>
      <c r="C424" s="29">
        <f>G135</f>
        <v>251.88898999999998</v>
      </c>
      <c r="D424" s="29">
        <f>H135</f>
        <v>317.86142</v>
      </c>
      <c r="E424" s="29">
        <f>I135</f>
        <v>233.01409999999998</v>
      </c>
    </row>
    <row r="425" spans="2:5" ht="12.75">
      <c r="B425" s="27" t="s">
        <v>15</v>
      </c>
      <c r="C425" s="29">
        <f>G143</f>
        <v>728.9291900000001</v>
      </c>
      <c r="D425" s="29">
        <f>H143</f>
        <v>683.3106700000001</v>
      </c>
      <c r="E425" s="29">
        <f>I143</f>
        <v>635.45695</v>
      </c>
    </row>
    <row r="426" spans="2:5" ht="12.75">
      <c r="B426" s="27" t="s">
        <v>17</v>
      </c>
      <c r="C426" s="29">
        <f>G147</f>
        <v>5.35726</v>
      </c>
      <c r="D426" s="29">
        <f>H147</f>
        <v>5.12007</v>
      </c>
      <c r="E426" s="29">
        <f>I147</f>
        <v>4.968730000000001</v>
      </c>
    </row>
    <row r="427" spans="2:5" ht="12.75">
      <c r="B427" s="27" t="s">
        <v>19</v>
      </c>
      <c r="C427" s="29">
        <f>G155</f>
        <v>621.5318</v>
      </c>
      <c r="D427" s="29">
        <f>H155</f>
        <v>577.2478600000001</v>
      </c>
      <c r="E427" s="29">
        <f>I155</f>
        <v>556.08946</v>
      </c>
    </row>
    <row r="428" spans="2:5" ht="12.75">
      <c r="B428" s="27" t="s">
        <v>21</v>
      </c>
      <c r="C428" s="29">
        <f>G175</f>
        <v>563.15213</v>
      </c>
      <c r="D428" s="29">
        <f>H175</f>
        <v>511.63142</v>
      </c>
      <c r="E428" s="29">
        <f>I175</f>
        <v>471.08321</v>
      </c>
    </row>
    <row r="429" spans="2:5" ht="12.75">
      <c r="B429" s="27" t="s">
        <v>80</v>
      </c>
      <c r="C429" s="29">
        <f>G187</f>
        <v>1076.95655</v>
      </c>
      <c r="D429" s="29">
        <f>H187</f>
        <v>1075.07525</v>
      </c>
      <c r="E429" s="29">
        <f>I187</f>
        <v>1080.84525</v>
      </c>
    </row>
    <row r="431" spans="2:5" ht="12.75">
      <c r="B431" s="28"/>
      <c r="C431" s="28">
        <v>2014</v>
      </c>
      <c r="D431" s="28">
        <v>2015</v>
      </c>
      <c r="E431" s="28">
        <v>2016</v>
      </c>
    </row>
    <row r="432" spans="2:5" ht="12.75">
      <c r="B432" s="25" t="s">
        <v>10</v>
      </c>
      <c r="C432" s="29">
        <f>G200</f>
        <v>360.39872</v>
      </c>
      <c r="D432" s="29">
        <f>H200</f>
        <v>345.04754</v>
      </c>
      <c r="E432" s="29">
        <f>I200</f>
        <v>481.41647</v>
      </c>
    </row>
    <row r="433" spans="2:5" ht="12.75">
      <c r="B433" s="27" t="s">
        <v>12</v>
      </c>
      <c r="C433" s="29">
        <f>G204</f>
        <v>0</v>
      </c>
      <c r="D433" s="29">
        <f>H204</f>
        <v>0</v>
      </c>
      <c r="E433" s="29">
        <f>I204</f>
        <v>0.08854000000000001</v>
      </c>
    </row>
    <row r="434" spans="2:5" ht="12.75">
      <c r="B434" s="27" t="s">
        <v>14</v>
      </c>
      <c r="C434" s="29">
        <f>G230</f>
        <v>176.13741000000002</v>
      </c>
      <c r="D434" s="29">
        <f>H230</f>
        <v>174.07062</v>
      </c>
      <c r="E434" s="29">
        <f>I230</f>
        <v>161.46451000000002</v>
      </c>
    </row>
    <row r="435" spans="2:5" ht="12.75">
      <c r="B435" s="27" t="s">
        <v>15</v>
      </c>
      <c r="C435" s="29">
        <f>G242</f>
        <v>446.82678</v>
      </c>
      <c r="D435" s="29">
        <f>H242</f>
        <v>478.62395000000004</v>
      </c>
      <c r="E435" s="29">
        <f>I242</f>
        <v>691.07169</v>
      </c>
    </row>
    <row r="436" spans="2:5" ht="12.75">
      <c r="B436" s="27" t="s">
        <v>17</v>
      </c>
      <c r="C436" s="29">
        <f>G246</f>
        <v>7702.79957</v>
      </c>
      <c r="D436" s="29">
        <f>H246</f>
        <v>7904.92741</v>
      </c>
      <c r="E436" s="29">
        <f>I246</f>
        <v>7960.818990000001</v>
      </c>
    </row>
    <row r="437" spans="2:5" ht="12.75">
      <c r="B437" s="27" t="s">
        <v>19</v>
      </c>
      <c r="C437" s="29">
        <f>G254</f>
        <v>38.838609999999996</v>
      </c>
      <c r="D437" s="29">
        <f>H254</f>
        <v>27.945520000000002</v>
      </c>
      <c r="E437" s="29">
        <f>I254</f>
        <v>81.77632</v>
      </c>
    </row>
    <row r="438" spans="2:5" ht="12.75">
      <c r="B438" s="27" t="s">
        <v>21</v>
      </c>
      <c r="C438" s="29">
        <f>G274</f>
        <v>232.77934</v>
      </c>
      <c r="D438" s="29">
        <f>H274</f>
        <v>240.81076000000002</v>
      </c>
      <c r="E438" s="29">
        <f>I274</f>
        <v>119.39680999999999</v>
      </c>
    </row>
    <row r="439" spans="2:5" ht="12.75">
      <c r="B439" s="27" t="s">
        <v>80</v>
      </c>
      <c r="C439" s="29">
        <f>G286</f>
        <v>130.08429999999998</v>
      </c>
      <c r="D439" s="29">
        <f>H286</f>
        <v>116.03075</v>
      </c>
      <c r="E439" s="29">
        <f>I286</f>
        <v>90.35368</v>
      </c>
    </row>
    <row r="441" spans="2:5" ht="12.75">
      <c r="B441" s="28"/>
      <c r="C441" s="28">
        <v>2014</v>
      </c>
      <c r="D441" s="28">
        <v>2015</v>
      </c>
      <c r="E441" s="28">
        <v>2016</v>
      </c>
    </row>
    <row r="442" spans="2:5" ht="12.75">
      <c r="B442" s="25" t="s">
        <v>10</v>
      </c>
      <c r="C442" s="29">
        <f>G291</f>
        <v>28.44448</v>
      </c>
      <c r="D442" s="29">
        <f>H291</f>
        <v>27.8025</v>
      </c>
      <c r="E442" s="29">
        <f>I291</f>
        <v>32.19267</v>
      </c>
    </row>
    <row r="443" spans="2:5" ht="12.75">
      <c r="B443" s="27" t="s">
        <v>12</v>
      </c>
      <c r="C443" s="29">
        <f>G297</f>
        <v>101.15942</v>
      </c>
      <c r="D443" s="29">
        <f>H297</f>
        <v>252.54726000000002</v>
      </c>
      <c r="E443" s="29">
        <f>I297</f>
        <v>85.83051999999999</v>
      </c>
    </row>
    <row r="444" spans="2:5" ht="12.75">
      <c r="B444" s="27" t="s">
        <v>14</v>
      </c>
      <c r="C444" s="29">
        <f>G321</f>
        <v>2232.6375900000003</v>
      </c>
      <c r="D444" s="29">
        <f>H321</f>
        <v>1993.29342</v>
      </c>
      <c r="E444" s="29">
        <f>I321</f>
        <v>1884.75843</v>
      </c>
    </row>
    <row r="445" spans="2:5" ht="12.75">
      <c r="B445" s="27" t="s">
        <v>15</v>
      </c>
      <c r="C445" s="29">
        <f>G333</f>
        <v>533.90479</v>
      </c>
      <c r="D445" s="29">
        <f>H333</f>
        <v>356.1933700000001</v>
      </c>
      <c r="E445" s="29">
        <f>I333</f>
        <v>581.14725</v>
      </c>
    </row>
    <row r="446" spans="2:5" ht="12.75">
      <c r="B446" s="27" t="s">
        <v>17</v>
      </c>
      <c r="C446" s="29">
        <f>G337</f>
        <v>148.16687</v>
      </c>
      <c r="D446" s="29">
        <f>H337</f>
        <v>149.98461</v>
      </c>
      <c r="E446" s="29">
        <f>I337</f>
        <v>183.59208</v>
      </c>
    </row>
    <row r="447" spans="2:5" ht="12.75">
      <c r="B447" s="27" t="s">
        <v>19</v>
      </c>
      <c r="C447" s="29">
        <f>G254</f>
        <v>38.838609999999996</v>
      </c>
      <c r="D447" s="29">
        <f>H254</f>
        <v>27.945520000000002</v>
      </c>
      <c r="E447" s="29">
        <f>I254</f>
        <v>81.77632</v>
      </c>
    </row>
    <row r="448" spans="2:5" ht="12.75">
      <c r="B448" s="27" t="s">
        <v>21</v>
      </c>
      <c r="C448" s="29">
        <f>G274</f>
        <v>232.77934</v>
      </c>
      <c r="D448" s="29">
        <f>H274</f>
        <v>240.81076000000002</v>
      </c>
      <c r="E448" s="29">
        <f>I274</f>
        <v>119.39680999999999</v>
      </c>
    </row>
    <row r="449" spans="2:5" ht="12.75">
      <c r="B449" s="27" t="s">
        <v>80</v>
      </c>
      <c r="C449" s="29">
        <f>G377</f>
        <v>137.2264</v>
      </c>
      <c r="D449" s="29">
        <f>H377</f>
        <v>138.02283</v>
      </c>
      <c r="E449" s="29">
        <f>I377</f>
        <v>132.4153</v>
      </c>
    </row>
    <row r="451" spans="2:5" ht="12.75">
      <c r="B451" s="28"/>
      <c r="C451" s="28">
        <v>2014</v>
      </c>
      <c r="D451" s="28">
        <v>2015</v>
      </c>
      <c r="E451" s="28">
        <v>2016</v>
      </c>
    </row>
    <row r="452" spans="2:5" ht="12.75">
      <c r="B452" s="27" t="s">
        <v>12</v>
      </c>
      <c r="C452" s="29">
        <f>G383</f>
        <v>2546.6748700000003</v>
      </c>
      <c r="D452" s="29">
        <f>H383</f>
        <v>1761.5453599999998</v>
      </c>
      <c r="E452" s="29">
        <f>I383</f>
        <v>1715.03024</v>
      </c>
    </row>
    <row r="453" spans="2:5" ht="12.75">
      <c r="B453" s="27" t="s">
        <v>14</v>
      </c>
      <c r="C453" s="29">
        <f>G387</f>
        <v>4524.70848</v>
      </c>
      <c r="D453" s="29">
        <f>H387</f>
        <v>4554.5436</v>
      </c>
      <c r="E453" s="29">
        <f>I387</f>
        <v>4043.5224700000003</v>
      </c>
    </row>
    <row r="454" spans="2:5" ht="12.75">
      <c r="B454" s="27" t="s">
        <v>15</v>
      </c>
      <c r="C454" s="29">
        <f>G399</f>
        <v>1721.06582</v>
      </c>
      <c r="D454" s="29">
        <f>H399</f>
        <v>1781.94787</v>
      </c>
      <c r="E454" s="29">
        <f>I399</f>
        <v>2026.09373</v>
      </c>
    </row>
    <row r="455" spans="2:5" ht="12.75" customHeight="1">
      <c r="B455" s="27" t="s">
        <v>21</v>
      </c>
      <c r="C455" s="29">
        <f>G407</f>
        <v>1164.0895300000002</v>
      </c>
      <c r="D455" s="29">
        <f>H407</f>
        <v>1168.91245</v>
      </c>
      <c r="E455" s="29">
        <f>I407</f>
        <v>994.3984600000001</v>
      </c>
    </row>
    <row r="539" ht="12.75">
      <c r="F539" t="s">
        <v>81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135"/>
  <sheetViews>
    <sheetView tabSelected="1" workbookViewId="0" topLeftCell="A1">
      <selection activeCell="A244" sqref="A244"/>
    </sheetView>
  </sheetViews>
  <sheetFormatPr defaultColWidth="8.00390625" defaultRowHeight="12.75"/>
  <cols>
    <col min="1" max="1" width="9.00390625" style="0" customWidth="1"/>
    <col min="2" max="2" width="9.57421875" style="0" customWidth="1"/>
    <col min="3" max="3" width="26.28125" style="0" customWidth="1"/>
    <col min="4" max="4" width="5.00390625" style="0" customWidth="1"/>
    <col min="5" max="5" width="9.00390625" style="0" customWidth="1"/>
    <col min="6" max="6" width="3.28125" style="0" customWidth="1"/>
    <col min="7" max="7" width="9.00390625" style="0" customWidth="1"/>
    <col min="8" max="8" width="7.421875" style="0" customWidth="1"/>
    <col min="9" max="9" width="31.00390625" style="0" customWidth="1"/>
    <col min="10" max="10" width="5.00390625" style="0" customWidth="1"/>
    <col min="11" max="12" width="9.00390625" style="0" customWidth="1"/>
    <col min="13" max="13" width="14.7109375" style="0" customWidth="1"/>
    <col min="14" max="14" width="10.8515625" style="0" customWidth="1"/>
    <col min="15" max="15" width="9.00390625" style="0" customWidth="1"/>
    <col min="16" max="16" width="13.00390625" style="0" customWidth="1"/>
    <col min="17" max="17" width="9.00390625" style="0" customWidth="1"/>
    <col min="18" max="18" width="17.57421875" style="0" customWidth="1"/>
    <col min="19" max="16384" width="9.00390625" style="0" customWidth="1"/>
  </cols>
  <sheetData>
    <row r="1" spans="13:26" ht="12.75">
      <c r="M1" s="107">
        <v>2016</v>
      </c>
      <c r="N1" s="107" t="s">
        <v>64</v>
      </c>
      <c r="O1" s="107" t="s">
        <v>103</v>
      </c>
      <c r="P1" s="107" t="s">
        <v>63</v>
      </c>
      <c r="Q1" s="22"/>
      <c r="R1" s="107">
        <v>2015</v>
      </c>
      <c r="S1" s="107" t="s">
        <v>64</v>
      </c>
      <c r="T1" s="107" t="s">
        <v>102</v>
      </c>
      <c r="U1" s="107" t="s">
        <v>63</v>
      </c>
      <c r="V1" s="22"/>
      <c r="W1" s="107">
        <v>2014</v>
      </c>
      <c r="X1" s="107" t="s">
        <v>64</v>
      </c>
      <c r="Y1" s="107" t="s">
        <v>102</v>
      </c>
      <c r="Z1" s="107" t="s">
        <v>63</v>
      </c>
    </row>
    <row r="2" spans="1:26" ht="12.75">
      <c r="A2" s="8" t="s">
        <v>5</v>
      </c>
      <c r="B2" s="8" t="s">
        <v>43</v>
      </c>
      <c r="C2" s="8" t="s">
        <v>104</v>
      </c>
      <c r="D2" s="8" t="s">
        <v>9</v>
      </c>
      <c r="E2" s="10">
        <v>3887.00222</v>
      </c>
      <c r="G2" s="8" t="s">
        <v>5</v>
      </c>
      <c r="H2" s="8" t="s">
        <v>43</v>
      </c>
      <c r="I2" s="8" t="s">
        <v>105</v>
      </c>
      <c r="J2" s="8" t="s">
        <v>9</v>
      </c>
      <c r="K2" s="10">
        <v>1154.53676</v>
      </c>
      <c r="L2" s="105"/>
      <c r="M2" s="8" t="s">
        <v>2</v>
      </c>
      <c r="N2" s="10">
        <v>3887.00222</v>
      </c>
      <c r="O2" s="10">
        <v>1154.53676</v>
      </c>
      <c r="P2" s="29">
        <v>164.12324999999998</v>
      </c>
      <c r="R2" s="8" t="s">
        <v>2</v>
      </c>
      <c r="S2" s="10">
        <v>3768.3944</v>
      </c>
      <c r="T2" s="10">
        <v>1134.93486</v>
      </c>
      <c r="U2" s="29">
        <v>175.30365</v>
      </c>
      <c r="W2" s="8" t="s">
        <v>2</v>
      </c>
      <c r="X2" s="10">
        <v>3761.10594</v>
      </c>
      <c r="Y2" s="10">
        <v>1126.48091</v>
      </c>
      <c r="Z2" s="29">
        <v>181.26403</v>
      </c>
    </row>
    <row r="3" spans="1:26" ht="12.75">
      <c r="A3" s="8" t="s">
        <v>106</v>
      </c>
      <c r="B3" s="8" t="s">
        <v>43</v>
      </c>
      <c r="C3" s="8" t="s">
        <v>104</v>
      </c>
      <c r="D3" s="8" t="s">
        <v>9</v>
      </c>
      <c r="E3" s="10">
        <v>69.67077</v>
      </c>
      <c r="G3" s="8" t="s">
        <v>106</v>
      </c>
      <c r="H3" s="8" t="s">
        <v>43</v>
      </c>
      <c r="I3" s="8" t="s">
        <v>105</v>
      </c>
      <c r="J3" s="8" t="s">
        <v>9</v>
      </c>
      <c r="K3" s="10">
        <v>36.73085</v>
      </c>
      <c r="L3" s="105"/>
      <c r="M3" s="8" t="s">
        <v>107</v>
      </c>
      <c r="N3" s="10">
        <v>69.67077</v>
      </c>
      <c r="O3" s="10">
        <v>36.73085</v>
      </c>
      <c r="P3" s="29">
        <v>22.348100000000002</v>
      </c>
      <c r="R3" s="8" t="s">
        <v>107</v>
      </c>
      <c r="S3" s="10">
        <v>68.02548</v>
      </c>
      <c r="T3" s="10">
        <v>34.36909000000001</v>
      </c>
      <c r="U3" s="29">
        <v>39.422090000000004</v>
      </c>
      <c r="W3" s="8" t="s">
        <v>107</v>
      </c>
      <c r="X3" s="10">
        <v>66.32814</v>
      </c>
      <c r="Y3" s="10">
        <v>39.66686</v>
      </c>
      <c r="Z3" s="29">
        <v>41.63033</v>
      </c>
    </row>
    <row r="4" spans="1:26" ht="12.75">
      <c r="A4" s="8" t="s">
        <v>108</v>
      </c>
      <c r="B4" s="8" t="s">
        <v>43</v>
      </c>
      <c r="C4" s="8" t="s">
        <v>104</v>
      </c>
      <c r="D4" s="8" t="s">
        <v>9</v>
      </c>
      <c r="E4" s="10">
        <v>7510.15737</v>
      </c>
      <c r="G4" s="8" t="s">
        <v>108</v>
      </c>
      <c r="H4" s="8" t="s">
        <v>43</v>
      </c>
      <c r="I4" s="8" t="s">
        <v>105</v>
      </c>
      <c r="J4" s="8" t="s">
        <v>9</v>
      </c>
      <c r="K4" s="10">
        <v>2333.6418</v>
      </c>
      <c r="L4" s="105"/>
      <c r="M4" s="8" t="s">
        <v>109</v>
      </c>
      <c r="N4" s="10">
        <v>7510.15737</v>
      </c>
      <c r="O4" s="10">
        <v>2333.6418</v>
      </c>
      <c r="P4" s="29">
        <v>488.84995000000004</v>
      </c>
      <c r="R4" s="8" t="s">
        <v>109</v>
      </c>
      <c r="S4" s="10">
        <v>7253.17345</v>
      </c>
      <c r="T4" s="10">
        <v>2296.88068</v>
      </c>
      <c r="U4" s="29">
        <v>692.73676</v>
      </c>
      <c r="W4" s="8" t="s">
        <v>109</v>
      </c>
      <c r="X4" s="10">
        <v>7208.59314</v>
      </c>
      <c r="Y4" s="10">
        <v>2333.04446</v>
      </c>
      <c r="Z4" s="29">
        <v>824.27457</v>
      </c>
    </row>
    <row r="5" spans="1:26" ht="12.75">
      <c r="A5" s="8" t="s">
        <v>110</v>
      </c>
      <c r="B5" s="8" t="s">
        <v>43</v>
      </c>
      <c r="C5" s="8" t="s">
        <v>104</v>
      </c>
      <c r="D5" s="8" t="s">
        <v>9</v>
      </c>
      <c r="E5" s="10">
        <v>4357.41773</v>
      </c>
      <c r="G5" s="8" t="s">
        <v>110</v>
      </c>
      <c r="H5" s="8" t="s">
        <v>43</v>
      </c>
      <c r="I5" s="8" t="s">
        <v>105</v>
      </c>
      <c r="J5" s="8" t="s">
        <v>9</v>
      </c>
      <c r="K5" s="10">
        <v>1082.01829</v>
      </c>
      <c r="L5" s="105"/>
      <c r="M5" s="8" t="s">
        <v>111</v>
      </c>
      <c r="N5" s="10">
        <v>4357.41773</v>
      </c>
      <c r="O5" s="10">
        <v>1082.01829</v>
      </c>
      <c r="P5" s="29">
        <v>209.01664</v>
      </c>
      <c r="R5" s="8" t="s">
        <v>111</v>
      </c>
      <c r="S5" s="10">
        <v>4205.76669</v>
      </c>
      <c r="T5" s="10">
        <v>1078.11816</v>
      </c>
      <c r="U5" s="29">
        <v>251.62671000000003</v>
      </c>
      <c r="W5" s="8" t="s">
        <v>111</v>
      </c>
      <c r="X5" s="10">
        <v>4194.612730000001</v>
      </c>
      <c r="Y5" s="10">
        <v>1073.28954</v>
      </c>
      <c r="Z5" s="29">
        <v>204.30612000000002</v>
      </c>
    </row>
    <row r="6" spans="1:26" ht="12.75">
      <c r="A6" s="8" t="s">
        <v>112</v>
      </c>
      <c r="B6" s="8" t="s">
        <v>43</v>
      </c>
      <c r="C6" s="8" t="s">
        <v>104</v>
      </c>
      <c r="D6" s="8" t="s">
        <v>9</v>
      </c>
      <c r="E6" s="10">
        <v>1653.15622</v>
      </c>
      <c r="G6" s="8" t="s">
        <v>112</v>
      </c>
      <c r="H6" s="8" t="s">
        <v>43</v>
      </c>
      <c r="I6" s="8" t="s">
        <v>105</v>
      </c>
      <c r="J6" s="8" t="s">
        <v>9</v>
      </c>
      <c r="K6" s="10">
        <v>428.62631</v>
      </c>
      <c r="L6" s="105"/>
      <c r="M6" s="8" t="s">
        <v>113</v>
      </c>
      <c r="N6" s="10">
        <v>1653.15622</v>
      </c>
      <c r="O6" s="10">
        <v>428.62631</v>
      </c>
      <c r="P6" s="29">
        <v>107.33096</v>
      </c>
      <c r="R6" s="8" t="s">
        <v>113</v>
      </c>
      <c r="S6" s="10">
        <v>1600.44326</v>
      </c>
      <c r="T6" s="10">
        <v>411.0989</v>
      </c>
      <c r="U6" s="29">
        <v>79.34181000000001</v>
      </c>
      <c r="W6" s="8" t="s">
        <v>113</v>
      </c>
      <c r="X6" s="10">
        <v>1600.62124</v>
      </c>
      <c r="Y6" s="10">
        <v>431.65075</v>
      </c>
      <c r="Z6" s="29">
        <v>94.01503000000001</v>
      </c>
    </row>
    <row r="7" spans="1:26" ht="12.75">
      <c r="A7" s="8" t="s">
        <v>114</v>
      </c>
      <c r="B7" s="8" t="s">
        <v>43</v>
      </c>
      <c r="C7" s="8" t="s">
        <v>104</v>
      </c>
      <c r="D7" s="8" t="s">
        <v>9</v>
      </c>
      <c r="E7" s="10">
        <v>1837.51872</v>
      </c>
      <c r="G7" s="8" t="s">
        <v>114</v>
      </c>
      <c r="H7" s="8" t="s">
        <v>43</v>
      </c>
      <c r="I7" s="8" t="s">
        <v>105</v>
      </c>
      <c r="J7" s="8" t="s">
        <v>9</v>
      </c>
      <c r="K7" s="10">
        <v>617.57251</v>
      </c>
      <c r="L7" s="105"/>
      <c r="M7" s="8" t="s">
        <v>115</v>
      </c>
      <c r="N7" s="10">
        <v>1837.51872</v>
      </c>
      <c r="O7" s="10">
        <v>617.57251</v>
      </c>
      <c r="P7" s="29">
        <v>161.79925</v>
      </c>
      <c r="R7" s="8" t="s">
        <v>115</v>
      </c>
      <c r="S7" s="10">
        <v>1794.77683</v>
      </c>
      <c r="T7" s="10">
        <v>620.8654200000001</v>
      </c>
      <c r="U7" s="29">
        <v>115.01454000000001</v>
      </c>
      <c r="W7" s="8" t="s">
        <v>115</v>
      </c>
      <c r="X7" s="10">
        <v>1799.00427</v>
      </c>
      <c r="Y7" s="10">
        <v>653.3809200000001</v>
      </c>
      <c r="Z7" s="29">
        <v>151.72367</v>
      </c>
    </row>
    <row r="8" spans="1:26" ht="12.75">
      <c r="A8" s="8" t="s">
        <v>116</v>
      </c>
      <c r="B8" s="8" t="s">
        <v>43</v>
      </c>
      <c r="C8" s="8" t="s">
        <v>104</v>
      </c>
      <c r="D8" s="8" t="s">
        <v>9</v>
      </c>
      <c r="E8" s="10">
        <v>3771.31138</v>
      </c>
      <c r="G8" s="8" t="s">
        <v>116</v>
      </c>
      <c r="H8" s="8" t="s">
        <v>43</v>
      </c>
      <c r="I8" s="8" t="s">
        <v>105</v>
      </c>
      <c r="J8" s="8" t="s">
        <v>9</v>
      </c>
      <c r="K8" s="10">
        <v>1108.7709</v>
      </c>
      <c r="L8" s="105"/>
      <c r="M8" s="8" t="s">
        <v>117</v>
      </c>
      <c r="N8" s="10">
        <v>3771.31138</v>
      </c>
      <c r="O8" s="10">
        <v>1108.7709</v>
      </c>
      <c r="P8" s="29">
        <v>215.17671</v>
      </c>
      <c r="R8" s="8" t="s">
        <v>117</v>
      </c>
      <c r="S8" s="10">
        <v>3632.01339</v>
      </c>
      <c r="T8" s="10">
        <v>1081.21355</v>
      </c>
      <c r="U8" s="29">
        <v>227.20398</v>
      </c>
      <c r="W8" s="8" t="s">
        <v>117</v>
      </c>
      <c r="X8" s="10">
        <v>3608.8231800000003</v>
      </c>
      <c r="Y8" s="10">
        <v>1080.94728</v>
      </c>
      <c r="Z8" s="29">
        <v>279.79508000000004</v>
      </c>
    </row>
    <row r="9" spans="1:26" ht="12.75">
      <c r="A9" s="8" t="s">
        <v>118</v>
      </c>
      <c r="B9" s="8" t="s">
        <v>43</v>
      </c>
      <c r="C9" s="8" t="s">
        <v>104</v>
      </c>
      <c r="D9" s="8" t="s">
        <v>9</v>
      </c>
      <c r="E9" s="10">
        <v>3778.9207800000004</v>
      </c>
      <c r="G9" s="8" t="s">
        <v>118</v>
      </c>
      <c r="H9" s="8" t="s">
        <v>43</v>
      </c>
      <c r="I9" s="8" t="s">
        <v>105</v>
      </c>
      <c r="J9" s="8" t="s">
        <v>9</v>
      </c>
      <c r="K9" s="10">
        <v>988.75112</v>
      </c>
      <c r="L9" s="105"/>
      <c r="M9" s="8" t="s">
        <v>119</v>
      </c>
      <c r="N9" s="10">
        <v>3778.9207800000004</v>
      </c>
      <c r="O9" s="10">
        <v>988.75112</v>
      </c>
      <c r="P9" s="29">
        <v>225.02377</v>
      </c>
      <c r="R9" s="8" t="s">
        <v>119</v>
      </c>
      <c r="S9" s="10">
        <v>3628.31965</v>
      </c>
      <c r="T9" s="10">
        <v>966.94798</v>
      </c>
      <c r="U9" s="29">
        <v>234.44317</v>
      </c>
      <c r="W9" s="8" t="s">
        <v>119</v>
      </c>
      <c r="X9" s="10">
        <v>3623.00146</v>
      </c>
      <c r="Y9" s="10">
        <v>970.9579200000001</v>
      </c>
      <c r="Z9" s="29">
        <v>291.4894</v>
      </c>
    </row>
    <row r="10" spans="1:26" ht="12.75">
      <c r="A10" s="8" t="s">
        <v>120</v>
      </c>
      <c r="B10" s="8" t="s">
        <v>43</v>
      </c>
      <c r="C10" s="8" t="s">
        <v>104</v>
      </c>
      <c r="D10" s="8" t="s">
        <v>9</v>
      </c>
      <c r="E10" s="10">
        <v>903.34586</v>
      </c>
      <c r="G10" s="8" t="s">
        <v>120</v>
      </c>
      <c r="H10" s="8" t="s">
        <v>43</v>
      </c>
      <c r="I10" s="8" t="s">
        <v>105</v>
      </c>
      <c r="J10" s="8" t="s">
        <v>9</v>
      </c>
      <c r="K10" s="10">
        <v>235.92083000000002</v>
      </c>
      <c r="L10" s="105"/>
      <c r="M10" s="8" t="s">
        <v>121</v>
      </c>
      <c r="N10" s="10">
        <v>903.34586</v>
      </c>
      <c r="O10" s="10">
        <v>235.92083000000002</v>
      </c>
      <c r="P10" s="29">
        <v>91.82056</v>
      </c>
      <c r="R10" s="8" t="s">
        <v>121</v>
      </c>
      <c r="S10" s="10">
        <v>874.2130500000001</v>
      </c>
      <c r="T10" s="10">
        <v>226.23646</v>
      </c>
      <c r="U10" s="29">
        <v>81.89155000000001</v>
      </c>
      <c r="W10" s="8" t="s">
        <v>121</v>
      </c>
      <c r="X10" s="10">
        <v>875.73856</v>
      </c>
      <c r="Y10" s="10">
        <v>238.20071</v>
      </c>
      <c r="Z10" s="29">
        <v>102.19077</v>
      </c>
    </row>
    <row r="11" spans="1:26" ht="12.75">
      <c r="A11" s="8" t="s">
        <v>122</v>
      </c>
      <c r="B11" s="8" t="s">
        <v>43</v>
      </c>
      <c r="C11" s="8" t="s">
        <v>104</v>
      </c>
      <c r="D11" s="8" t="s">
        <v>9</v>
      </c>
      <c r="E11" s="10">
        <v>1574.5859100000002</v>
      </c>
      <c r="G11" s="8" t="s">
        <v>122</v>
      </c>
      <c r="H11" s="8" t="s">
        <v>43</v>
      </c>
      <c r="I11" s="8" t="s">
        <v>105</v>
      </c>
      <c r="J11" s="8" t="s">
        <v>9</v>
      </c>
      <c r="K11" s="10">
        <v>389.55438</v>
      </c>
      <c r="L11" s="105"/>
      <c r="M11" s="8" t="s">
        <v>123</v>
      </c>
      <c r="N11" s="10">
        <v>1574.5859100000002</v>
      </c>
      <c r="O11" s="10">
        <v>389.55438</v>
      </c>
      <c r="P11" s="29">
        <v>65.65585</v>
      </c>
      <c r="R11" s="8" t="s">
        <v>123</v>
      </c>
      <c r="S11" s="10">
        <v>1529.43706</v>
      </c>
      <c r="T11" s="10">
        <v>389.83687</v>
      </c>
      <c r="U11" s="29">
        <v>67.77776</v>
      </c>
      <c r="W11" s="8" t="s">
        <v>123</v>
      </c>
      <c r="X11" s="10">
        <v>1519.32697</v>
      </c>
      <c r="Y11" s="10">
        <v>386.38384</v>
      </c>
      <c r="Z11" s="29">
        <v>76.35553</v>
      </c>
    </row>
    <row r="12" spans="1:26" ht="12.75">
      <c r="A12" s="8" t="s">
        <v>124</v>
      </c>
      <c r="B12" s="8" t="s">
        <v>43</v>
      </c>
      <c r="C12" s="8" t="s">
        <v>104</v>
      </c>
      <c r="D12" s="8" t="s">
        <v>9</v>
      </c>
      <c r="E12" s="10">
        <v>10806.54795</v>
      </c>
      <c r="G12" s="8" t="s">
        <v>124</v>
      </c>
      <c r="H12" s="8" t="s">
        <v>43</v>
      </c>
      <c r="I12" s="8" t="s">
        <v>105</v>
      </c>
      <c r="J12" s="8" t="s">
        <v>9</v>
      </c>
      <c r="K12" s="10">
        <v>8714.41457</v>
      </c>
      <c r="L12" s="105"/>
      <c r="M12" s="8" t="s">
        <v>125</v>
      </c>
      <c r="N12" s="10">
        <v>10806.54795</v>
      </c>
      <c r="O12" s="10">
        <v>8714.41457</v>
      </c>
      <c r="P12" s="29">
        <v>773.9698900000001</v>
      </c>
      <c r="R12" s="8" t="s">
        <v>125</v>
      </c>
      <c r="S12" s="10">
        <v>10529.072320000001</v>
      </c>
      <c r="T12" s="10">
        <v>8611.16642</v>
      </c>
      <c r="U12" s="29">
        <v>808.4438600000001</v>
      </c>
      <c r="W12" s="8" t="s">
        <v>125</v>
      </c>
      <c r="X12" s="10">
        <v>10437.963300000001</v>
      </c>
      <c r="Y12" s="10">
        <v>8932.71567</v>
      </c>
      <c r="Z12" s="29">
        <v>939.5586800000001</v>
      </c>
    </row>
    <row r="13" spans="1:26" ht="12.75">
      <c r="A13" s="8" t="s">
        <v>126</v>
      </c>
      <c r="B13" s="8" t="s">
        <v>43</v>
      </c>
      <c r="C13" s="8" t="s">
        <v>104</v>
      </c>
      <c r="D13" s="8" t="s">
        <v>9</v>
      </c>
      <c r="E13" s="10">
        <v>207.50252000000003</v>
      </c>
      <c r="G13" s="8" t="s">
        <v>126</v>
      </c>
      <c r="H13" s="8" t="s">
        <v>43</v>
      </c>
      <c r="I13" s="8" t="s">
        <v>105</v>
      </c>
      <c r="J13" s="8" t="s">
        <v>9</v>
      </c>
      <c r="K13" s="10">
        <v>81.8758</v>
      </c>
      <c r="L13" s="105"/>
      <c r="M13" s="8" t="s">
        <v>127</v>
      </c>
      <c r="N13" s="10">
        <v>207.50252000000003</v>
      </c>
      <c r="O13" s="10">
        <v>81.8758</v>
      </c>
      <c r="P13" s="29">
        <v>8.57331</v>
      </c>
      <c r="R13" s="8" t="s">
        <v>127</v>
      </c>
      <c r="S13" s="10">
        <v>202.78221</v>
      </c>
      <c r="T13" s="10">
        <v>77.56274</v>
      </c>
      <c r="U13" s="29">
        <v>9.48704</v>
      </c>
      <c r="W13" s="8" t="s">
        <v>127</v>
      </c>
      <c r="X13" s="10">
        <v>199.61453</v>
      </c>
      <c r="Y13" s="10">
        <v>79.1172</v>
      </c>
      <c r="Z13" s="29">
        <v>14.59392</v>
      </c>
    </row>
    <row r="14" spans="1:26" ht="12.75">
      <c r="A14" s="8" t="s">
        <v>128</v>
      </c>
      <c r="B14" s="8" t="s">
        <v>43</v>
      </c>
      <c r="C14" s="8" t="s">
        <v>104</v>
      </c>
      <c r="D14" s="8" t="s">
        <v>9</v>
      </c>
      <c r="E14" s="10">
        <v>210.10547</v>
      </c>
      <c r="G14" s="8" t="s">
        <v>128</v>
      </c>
      <c r="H14" s="8" t="s">
        <v>43</v>
      </c>
      <c r="I14" s="8" t="s">
        <v>105</v>
      </c>
      <c r="J14" s="8" t="s">
        <v>9</v>
      </c>
      <c r="K14" s="10">
        <v>77.58312</v>
      </c>
      <c r="L14" s="105"/>
      <c r="M14" s="8" t="s">
        <v>129</v>
      </c>
      <c r="N14" s="10">
        <v>210.10547</v>
      </c>
      <c r="O14" s="10">
        <v>77.58312</v>
      </c>
      <c r="P14" s="29">
        <v>6.92485</v>
      </c>
      <c r="R14" s="8" t="s">
        <v>129</v>
      </c>
      <c r="S14" s="10">
        <v>205.00286000000003</v>
      </c>
      <c r="T14" s="10">
        <v>78.84007000000001</v>
      </c>
      <c r="U14" s="29">
        <v>10.66254</v>
      </c>
      <c r="W14" s="8" t="s">
        <v>129</v>
      </c>
      <c r="X14" s="10">
        <v>201.19256</v>
      </c>
      <c r="Y14" s="10">
        <v>86.64686999999999</v>
      </c>
      <c r="Z14" s="29">
        <v>9.8748</v>
      </c>
    </row>
    <row r="15" spans="1:26" ht="12.75">
      <c r="A15" s="8" t="s">
        <v>130</v>
      </c>
      <c r="B15" s="8" t="s">
        <v>43</v>
      </c>
      <c r="C15" s="8" t="s">
        <v>104</v>
      </c>
      <c r="D15" s="8" t="s">
        <v>9</v>
      </c>
      <c r="E15" s="10">
        <v>1626.55294</v>
      </c>
      <c r="G15" s="8" t="s">
        <v>130</v>
      </c>
      <c r="H15" s="8" t="s">
        <v>43</v>
      </c>
      <c r="I15" s="8" t="s">
        <v>105</v>
      </c>
      <c r="J15" s="8" t="s">
        <v>9</v>
      </c>
      <c r="K15" s="10">
        <v>449.61708000000004</v>
      </c>
      <c r="L15" s="105"/>
      <c r="M15" s="8" t="s">
        <v>131</v>
      </c>
      <c r="N15" s="10">
        <v>1626.55294</v>
      </c>
      <c r="O15" s="10">
        <v>449.61708000000004</v>
      </c>
      <c r="P15" s="29">
        <v>112.40254</v>
      </c>
      <c r="R15" s="8" t="s">
        <v>131</v>
      </c>
      <c r="S15" s="10">
        <v>1632.64481</v>
      </c>
      <c r="T15" s="10">
        <v>433.7945</v>
      </c>
      <c r="U15" s="29">
        <v>107.12186</v>
      </c>
      <c r="W15" s="8" t="s">
        <v>131</v>
      </c>
      <c r="X15" s="10">
        <v>1617.14494</v>
      </c>
      <c r="Y15" s="10">
        <v>426.37687</v>
      </c>
      <c r="Z15" s="29">
        <v>162.24014</v>
      </c>
    </row>
    <row r="16" spans="1:26" ht="12.75">
      <c r="A16" s="8" t="s">
        <v>132</v>
      </c>
      <c r="B16" s="8" t="s">
        <v>43</v>
      </c>
      <c r="C16" s="8" t="s">
        <v>104</v>
      </c>
      <c r="D16" s="8" t="s">
        <v>9</v>
      </c>
      <c r="E16" s="10">
        <v>400.09714</v>
      </c>
      <c r="G16" s="8" t="s">
        <v>132</v>
      </c>
      <c r="H16" s="8" t="s">
        <v>43</v>
      </c>
      <c r="I16" s="8" t="s">
        <v>105</v>
      </c>
      <c r="J16" s="8" t="s">
        <v>9</v>
      </c>
      <c r="K16" s="10">
        <v>101.40279000000001</v>
      </c>
      <c r="L16" s="105"/>
      <c r="M16" s="8" t="s">
        <v>133</v>
      </c>
      <c r="N16" s="10">
        <v>400.09714</v>
      </c>
      <c r="O16" s="10">
        <v>101.40279000000001</v>
      </c>
      <c r="P16" s="29">
        <v>33.238420000000005</v>
      </c>
      <c r="R16" s="8" t="s">
        <v>133</v>
      </c>
      <c r="S16" s="10">
        <v>383.96172</v>
      </c>
      <c r="T16" s="10">
        <v>98.48619000000001</v>
      </c>
      <c r="U16" s="29">
        <v>32.51818</v>
      </c>
      <c r="W16" s="8" t="s">
        <v>133</v>
      </c>
      <c r="X16" s="10">
        <v>381.87603</v>
      </c>
      <c r="Y16" s="10">
        <v>103.63611999999999</v>
      </c>
      <c r="Z16" s="29">
        <v>34.88225</v>
      </c>
    </row>
    <row r="17" spans="1:26" ht="12.75">
      <c r="A17" s="8" t="s">
        <v>134</v>
      </c>
      <c r="B17" s="8" t="s">
        <v>43</v>
      </c>
      <c r="C17" s="8" t="s">
        <v>104</v>
      </c>
      <c r="D17" s="8" t="s">
        <v>9</v>
      </c>
      <c r="E17" s="10">
        <v>6881.59138</v>
      </c>
      <c r="G17" s="8" t="s">
        <v>134</v>
      </c>
      <c r="H17" s="8" t="s">
        <v>43</v>
      </c>
      <c r="I17" s="8" t="s">
        <v>105</v>
      </c>
      <c r="J17" s="8" t="s">
        <v>9</v>
      </c>
      <c r="K17" s="10">
        <v>1686.22785</v>
      </c>
      <c r="L17" s="105"/>
      <c r="M17" s="8" t="s">
        <v>135</v>
      </c>
      <c r="N17" s="10">
        <v>6881.59138</v>
      </c>
      <c r="O17" s="10">
        <v>1686.22785</v>
      </c>
      <c r="P17" s="29">
        <v>307.73307</v>
      </c>
      <c r="R17" s="8" t="s">
        <v>135</v>
      </c>
      <c r="S17" s="10">
        <v>6648.41154</v>
      </c>
      <c r="T17" s="10">
        <v>1735.16024</v>
      </c>
      <c r="U17" s="29">
        <v>243.75992000000002</v>
      </c>
      <c r="W17" s="8" t="s">
        <v>135</v>
      </c>
      <c r="X17" s="10">
        <v>6606.36524</v>
      </c>
      <c r="Y17" s="10">
        <v>1665.4566200000002</v>
      </c>
      <c r="Z17" s="29">
        <v>329.26228</v>
      </c>
    </row>
    <row r="18" spans="1:26" ht="12.75">
      <c r="A18" s="8" t="s">
        <v>136</v>
      </c>
      <c r="B18" s="8" t="s">
        <v>43</v>
      </c>
      <c r="C18" s="8" t="s">
        <v>104</v>
      </c>
      <c r="D18" s="8" t="s">
        <v>9</v>
      </c>
      <c r="E18" s="10">
        <v>5198.14643</v>
      </c>
      <c r="G18" s="8" t="s">
        <v>136</v>
      </c>
      <c r="H18" s="8" t="s">
        <v>43</v>
      </c>
      <c r="I18" s="8" t="s">
        <v>105</v>
      </c>
      <c r="J18" s="8" t="s">
        <v>9</v>
      </c>
      <c r="K18" s="10">
        <v>1408.7808900000002</v>
      </c>
      <c r="L18" s="105"/>
      <c r="M18" s="8" t="s">
        <v>137</v>
      </c>
      <c r="N18" s="10">
        <v>5198.14643</v>
      </c>
      <c r="O18" s="10">
        <v>1408.7808900000002</v>
      </c>
      <c r="P18" s="29">
        <v>267.98976</v>
      </c>
      <c r="R18" s="8" t="s">
        <v>137</v>
      </c>
      <c r="S18" s="10">
        <v>5038.191610000001</v>
      </c>
      <c r="T18" s="10">
        <v>1698.73644</v>
      </c>
      <c r="U18" s="29">
        <v>360.11938</v>
      </c>
      <c r="W18" s="8" t="s">
        <v>137</v>
      </c>
      <c r="X18" s="10">
        <v>5002.71686</v>
      </c>
      <c r="Y18" s="10">
        <v>1549.7098</v>
      </c>
      <c r="Z18" s="29">
        <v>250.04501999999997</v>
      </c>
    </row>
    <row r="19" spans="1:26" ht="12.75">
      <c r="A19" s="8" t="s">
        <v>138</v>
      </c>
      <c r="B19" s="8" t="s">
        <v>43</v>
      </c>
      <c r="C19" s="8" t="s">
        <v>104</v>
      </c>
      <c r="D19" s="8" t="s">
        <v>9</v>
      </c>
      <c r="E19" s="10">
        <v>708.7598200000001</v>
      </c>
      <c r="G19" s="8" t="s">
        <v>138</v>
      </c>
      <c r="H19" s="8" t="s">
        <v>43</v>
      </c>
      <c r="I19" s="8" t="s">
        <v>105</v>
      </c>
      <c r="J19" s="8" t="s">
        <v>9</v>
      </c>
      <c r="K19" s="10">
        <v>167.63982000000001</v>
      </c>
      <c r="L19" s="105"/>
      <c r="M19" s="8" t="s">
        <v>139</v>
      </c>
      <c r="N19" s="10">
        <v>708.7598200000001</v>
      </c>
      <c r="O19" s="10">
        <v>167.63982000000001</v>
      </c>
      <c r="P19" s="29">
        <v>70.24808</v>
      </c>
      <c r="R19" s="8" t="s">
        <v>139</v>
      </c>
      <c r="S19" s="10">
        <v>683.1290799999999</v>
      </c>
      <c r="T19" s="10">
        <v>163.13137</v>
      </c>
      <c r="U19" s="29">
        <v>78.86003000000001</v>
      </c>
      <c r="W19" s="8" t="s">
        <v>139</v>
      </c>
      <c r="X19" s="10">
        <v>680.5878100000001</v>
      </c>
      <c r="Y19" s="10">
        <v>171.49651</v>
      </c>
      <c r="Z19" s="29">
        <v>124.47498</v>
      </c>
    </row>
    <row r="20" spans="1:26" ht="12.75">
      <c r="A20" s="8" t="s">
        <v>140</v>
      </c>
      <c r="B20" s="8" t="s">
        <v>43</v>
      </c>
      <c r="C20" s="8" t="s">
        <v>104</v>
      </c>
      <c r="D20" s="8" t="s">
        <v>9</v>
      </c>
      <c r="E20" s="10">
        <v>2549.27981</v>
      </c>
      <c r="G20" s="8" t="s">
        <v>140</v>
      </c>
      <c r="H20" s="8" t="s">
        <v>43</v>
      </c>
      <c r="I20" s="8" t="s">
        <v>105</v>
      </c>
      <c r="J20" s="8" t="s">
        <v>9</v>
      </c>
      <c r="K20" s="10">
        <v>654.74243</v>
      </c>
      <c r="L20" s="105"/>
      <c r="M20" s="8" t="s">
        <v>141</v>
      </c>
      <c r="N20" s="10">
        <v>2549.27981</v>
      </c>
      <c r="O20" s="10">
        <v>654.74243</v>
      </c>
      <c r="P20" s="29">
        <v>763.8117699999999</v>
      </c>
      <c r="R20" s="8" t="s">
        <v>141</v>
      </c>
      <c r="S20" s="10">
        <v>2453.55013</v>
      </c>
      <c r="T20" s="10">
        <v>620.7726700000001</v>
      </c>
      <c r="U20" s="29">
        <v>787.92065</v>
      </c>
      <c r="W20" s="8" t="s">
        <v>141</v>
      </c>
      <c r="X20" s="10">
        <v>2438.41279</v>
      </c>
      <c r="Y20" s="10">
        <v>649.50269</v>
      </c>
      <c r="Z20" s="29">
        <v>906.3131000000001</v>
      </c>
    </row>
    <row r="21" spans="1:26" ht="12.75">
      <c r="A21" s="8" t="s">
        <v>142</v>
      </c>
      <c r="B21" s="8" t="s">
        <v>43</v>
      </c>
      <c r="C21" s="8" t="s">
        <v>104</v>
      </c>
      <c r="D21" s="8" t="s">
        <v>9</v>
      </c>
      <c r="E21" s="10">
        <v>6009.2977</v>
      </c>
      <c r="G21" s="8" t="s">
        <v>142</v>
      </c>
      <c r="H21" s="8" t="s">
        <v>43</v>
      </c>
      <c r="I21" s="8" t="s">
        <v>105</v>
      </c>
      <c r="J21" s="8" t="s">
        <v>9</v>
      </c>
      <c r="K21" s="10">
        <v>1441.03175</v>
      </c>
      <c r="L21" s="105"/>
      <c r="M21" s="8" t="s">
        <v>143</v>
      </c>
      <c r="N21" s="10">
        <v>6009.2977</v>
      </c>
      <c r="O21" s="10">
        <v>1441.03175</v>
      </c>
      <c r="P21" s="29">
        <v>503.1776</v>
      </c>
      <c r="R21" s="8" t="s">
        <v>143</v>
      </c>
      <c r="S21" s="10">
        <v>5815.4313</v>
      </c>
      <c r="T21" s="10">
        <v>1456.86538</v>
      </c>
      <c r="U21" s="29">
        <v>398.23850000000004</v>
      </c>
      <c r="W21" s="8" t="s">
        <v>143</v>
      </c>
      <c r="X21" s="10">
        <v>5773.23996</v>
      </c>
      <c r="Y21" s="10">
        <v>1515.82488</v>
      </c>
      <c r="Z21" s="29">
        <v>578.32511</v>
      </c>
    </row>
    <row r="22" spans="1:26" ht="12.75">
      <c r="A22" s="8" t="s">
        <v>144</v>
      </c>
      <c r="B22" s="8" t="s">
        <v>43</v>
      </c>
      <c r="C22" s="8" t="s">
        <v>104</v>
      </c>
      <c r="D22" s="8" t="s">
        <v>9</v>
      </c>
      <c r="E22" s="10">
        <v>2079.17523</v>
      </c>
      <c r="G22" s="8" t="s">
        <v>144</v>
      </c>
      <c r="H22" s="8" t="s">
        <v>43</v>
      </c>
      <c r="I22" s="8" t="s">
        <v>105</v>
      </c>
      <c r="J22" s="8" t="s">
        <v>9</v>
      </c>
      <c r="K22" s="10">
        <v>525.06324</v>
      </c>
      <c r="L22" s="105"/>
      <c r="M22" s="8" t="s">
        <v>145</v>
      </c>
      <c r="N22" s="10">
        <v>2079.17523</v>
      </c>
      <c r="O22" s="10">
        <v>525.06324</v>
      </c>
      <c r="P22" s="29">
        <v>268.89730000000003</v>
      </c>
      <c r="R22" s="8" t="s">
        <v>145</v>
      </c>
      <c r="S22" s="10">
        <v>2004.05547</v>
      </c>
      <c r="T22" s="10">
        <v>487.97139000000004</v>
      </c>
      <c r="U22" s="29">
        <v>306.99501</v>
      </c>
      <c r="W22" s="8" t="s">
        <v>145</v>
      </c>
      <c r="X22" s="10">
        <v>1994.5241299999998</v>
      </c>
      <c r="Y22" s="10">
        <v>527.23756</v>
      </c>
      <c r="Z22" s="29">
        <v>428.83066</v>
      </c>
    </row>
    <row r="24" spans="1:12" ht="12.75">
      <c r="A24" s="8" t="s">
        <v>5</v>
      </c>
      <c r="B24" s="8" t="s">
        <v>43</v>
      </c>
      <c r="C24" s="8" t="s">
        <v>104</v>
      </c>
      <c r="D24" s="8" t="s">
        <v>59</v>
      </c>
      <c r="E24" s="10">
        <v>3768.3944</v>
      </c>
      <c r="G24" s="8" t="s">
        <v>5</v>
      </c>
      <c r="H24" s="8" t="s">
        <v>43</v>
      </c>
      <c r="I24" s="8" t="s">
        <v>105</v>
      </c>
      <c r="J24" s="8" t="s">
        <v>59</v>
      </c>
      <c r="K24" s="10">
        <v>1134.93486</v>
      </c>
      <c r="L24" s="105"/>
    </row>
    <row r="25" spans="1:12" ht="12.75">
      <c r="A25" s="8" t="s">
        <v>106</v>
      </c>
      <c r="B25" s="8" t="s">
        <v>43</v>
      </c>
      <c r="C25" s="8" t="s">
        <v>104</v>
      </c>
      <c r="D25" s="8" t="s">
        <v>59</v>
      </c>
      <c r="E25" s="10">
        <v>68.02548</v>
      </c>
      <c r="G25" s="8" t="s">
        <v>106</v>
      </c>
      <c r="H25" s="8" t="s">
        <v>43</v>
      </c>
      <c r="I25" s="8" t="s">
        <v>105</v>
      </c>
      <c r="J25" s="8" t="s">
        <v>59</v>
      </c>
      <c r="K25" s="10">
        <v>34.36909000000001</v>
      </c>
      <c r="L25" s="105"/>
    </row>
    <row r="26" spans="1:16" ht="12.75">
      <c r="A26" s="8" t="s">
        <v>108</v>
      </c>
      <c r="B26" s="8" t="s">
        <v>43</v>
      </c>
      <c r="C26" s="8" t="s">
        <v>104</v>
      </c>
      <c r="D26" s="8" t="s">
        <v>59</v>
      </c>
      <c r="E26" s="10">
        <v>7253.17345</v>
      </c>
      <c r="G26" s="8" t="s">
        <v>108</v>
      </c>
      <c r="H26" s="8" t="s">
        <v>43</v>
      </c>
      <c r="I26" s="8" t="s">
        <v>105</v>
      </c>
      <c r="J26" s="8" t="s">
        <v>59</v>
      </c>
      <c r="K26" s="10">
        <v>2296.88068</v>
      </c>
      <c r="L26" s="105"/>
      <c r="M26">
        <v>2018</v>
      </c>
      <c r="N26" t="s">
        <v>146</v>
      </c>
      <c r="O26" t="s">
        <v>66</v>
      </c>
      <c r="P26" t="s">
        <v>3</v>
      </c>
    </row>
    <row r="27" spans="1:16" ht="12.75">
      <c r="A27" s="8" t="s">
        <v>110</v>
      </c>
      <c r="B27" s="8" t="s">
        <v>43</v>
      </c>
      <c r="C27" s="8" t="s">
        <v>104</v>
      </c>
      <c r="D27" s="8" t="s">
        <v>59</v>
      </c>
      <c r="E27" s="10">
        <v>4205.76669</v>
      </c>
      <c r="G27" s="8" t="s">
        <v>110</v>
      </c>
      <c r="H27" s="8" t="s">
        <v>43</v>
      </c>
      <c r="I27" s="8" t="s">
        <v>105</v>
      </c>
      <c r="J27" s="8" t="s">
        <v>59</v>
      </c>
      <c r="K27" s="10">
        <v>1078.11816</v>
      </c>
      <c r="L27" s="105"/>
      <c r="M27" s="33" t="s">
        <v>64</v>
      </c>
      <c r="N27" s="1">
        <v>44255.55269</v>
      </c>
      <c r="O27" s="1">
        <v>4281.71919</v>
      </c>
      <c r="P27" s="1">
        <f aca="true" t="shared" si="0" ref="P27:P29">N27/13</f>
        <v>3404.2732838461534</v>
      </c>
    </row>
    <row r="28" spans="1:16" ht="12.75">
      <c r="A28" s="8" t="s">
        <v>112</v>
      </c>
      <c r="B28" s="8" t="s">
        <v>43</v>
      </c>
      <c r="C28" s="8" t="s">
        <v>104</v>
      </c>
      <c r="D28" s="8" t="s">
        <v>59</v>
      </c>
      <c r="E28" s="10">
        <v>1600.44326</v>
      </c>
      <c r="G28" s="8" t="s">
        <v>112</v>
      </c>
      <c r="H28" s="8" t="s">
        <v>43</v>
      </c>
      <c r="I28" s="8" t="s">
        <v>105</v>
      </c>
      <c r="J28" s="8" t="s">
        <v>59</v>
      </c>
      <c r="K28" s="10">
        <v>411.0989</v>
      </c>
      <c r="L28" s="105"/>
      <c r="M28" s="33" t="s">
        <v>102</v>
      </c>
      <c r="N28" s="1">
        <v>19205.457479999997</v>
      </c>
      <c r="O28" s="1">
        <v>1299.33311</v>
      </c>
      <c r="P28" s="1">
        <f t="shared" si="0"/>
        <v>1477.3428830769228</v>
      </c>
    </row>
    <row r="29" spans="1:16" ht="12.75">
      <c r="A29" s="8" t="s">
        <v>114</v>
      </c>
      <c r="B29" s="8" t="s">
        <v>43</v>
      </c>
      <c r="C29" s="8" t="s">
        <v>104</v>
      </c>
      <c r="D29" s="8" t="s">
        <v>59</v>
      </c>
      <c r="E29" s="10">
        <v>1794.77683</v>
      </c>
      <c r="G29" s="8" t="s">
        <v>114</v>
      </c>
      <c r="H29" s="8" t="s">
        <v>43</v>
      </c>
      <c r="I29" s="8" t="s">
        <v>105</v>
      </c>
      <c r="J29" s="8" t="s">
        <v>59</v>
      </c>
      <c r="K29" s="10">
        <v>620.8654200000001</v>
      </c>
      <c r="L29" s="105"/>
      <c r="M29" s="33" t="s">
        <v>63</v>
      </c>
      <c r="N29" s="1">
        <v>3496.1506600000002</v>
      </c>
      <c r="O29" s="1">
        <v>195.67084</v>
      </c>
      <c r="P29" s="1">
        <f t="shared" si="0"/>
        <v>268.9346661538462</v>
      </c>
    </row>
    <row r="30" spans="1:12" ht="12.75">
      <c r="A30" s="8" t="s">
        <v>116</v>
      </c>
      <c r="B30" s="8" t="s">
        <v>43</v>
      </c>
      <c r="C30" s="8" t="s">
        <v>104</v>
      </c>
      <c r="D30" s="8" t="s">
        <v>59</v>
      </c>
      <c r="E30" s="10">
        <v>3632.01339</v>
      </c>
      <c r="G30" s="8" t="s">
        <v>116</v>
      </c>
      <c r="H30" s="8" t="s">
        <v>43</v>
      </c>
      <c r="I30" s="8" t="s">
        <v>105</v>
      </c>
      <c r="J30" s="8" t="s">
        <v>59</v>
      </c>
      <c r="K30" s="10">
        <v>1081.21355</v>
      </c>
      <c r="L30" s="105"/>
    </row>
    <row r="31" spans="1:16" ht="12.75">
      <c r="A31" s="8" t="s">
        <v>118</v>
      </c>
      <c r="B31" s="8" t="s">
        <v>43</v>
      </c>
      <c r="C31" s="8" t="s">
        <v>104</v>
      </c>
      <c r="D31" s="8" t="s">
        <v>59</v>
      </c>
      <c r="E31" s="10">
        <v>3628.31965</v>
      </c>
      <c r="G31" s="8" t="s">
        <v>118</v>
      </c>
      <c r="H31" s="8" t="s">
        <v>43</v>
      </c>
      <c r="I31" s="8" t="s">
        <v>105</v>
      </c>
      <c r="J31" s="8" t="s">
        <v>59</v>
      </c>
      <c r="K31" s="10">
        <v>966.94798</v>
      </c>
      <c r="L31" s="105"/>
      <c r="M31">
        <v>2017</v>
      </c>
      <c r="N31" t="s">
        <v>146</v>
      </c>
      <c r="O31" t="s">
        <v>66</v>
      </c>
      <c r="P31" t="s">
        <v>3</v>
      </c>
    </row>
    <row r="32" spans="1:16" ht="12.75">
      <c r="A32" s="8" t="s">
        <v>120</v>
      </c>
      <c r="B32" s="8" t="s">
        <v>43</v>
      </c>
      <c r="C32" s="8" t="s">
        <v>104</v>
      </c>
      <c r="D32" s="8" t="s">
        <v>59</v>
      </c>
      <c r="E32" s="10">
        <v>874.2130500000001</v>
      </c>
      <c r="G32" s="8" t="s">
        <v>120</v>
      </c>
      <c r="H32" s="8" t="s">
        <v>43</v>
      </c>
      <c r="I32" s="8" t="s">
        <v>105</v>
      </c>
      <c r="J32" s="8" t="s">
        <v>59</v>
      </c>
      <c r="K32" s="10">
        <v>226.23646</v>
      </c>
      <c r="L32" s="105"/>
      <c r="M32" s="33" t="s">
        <v>64</v>
      </c>
      <c r="N32" s="1">
        <v>41873.69702000001</v>
      </c>
      <c r="O32" s="1">
        <v>4050.45503</v>
      </c>
      <c r="P32" s="1">
        <f aca="true" t="shared" si="1" ref="P32:P34">N32/13</f>
        <v>3221.0536169230772</v>
      </c>
    </row>
    <row r="33" spans="1:16" ht="12.75">
      <c r="A33" s="8" t="s">
        <v>122</v>
      </c>
      <c r="B33" s="8" t="s">
        <v>43</v>
      </c>
      <c r="C33" s="8" t="s">
        <v>104</v>
      </c>
      <c r="D33" s="8" t="s">
        <v>59</v>
      </c>
      <c r="E33" s="10">
        <v>1529.43706</v>
      </c>
      <c r="G33" s="8" t="s">
        <v>122</v>
      </c>
      <c r="H33" s="8" t="s">
        <v>43</v>
      </c>
      <c r="I33" s="8" t="s">
        <v>105</v>
      </c>
      <c r="J33" s="8" t="s">
        <v>59</v>
      </c>
      <c r="K33" s="10">
        <v>389.83687</v>
      </c>
      <c r="L33" s="105"/>
      <c r="M33" s="33" t="s">
        <v>102</v>
      </c>
      <c r="N33" s="1">
        <v>18275.62328</v>
      </c>
      <c r="O33" s="1">
        <v>1246.79201</v>
      </c>
      <c r="P33" s="1">
        <f t="shared" si="1"/>
        <v>1405.8171753846154</v>
      </c>
    </row>
    <row r="34" spans="1:16" ht="12.75">
      <c r="A34" s="8" t="s">
        <v>124</v>
      </c>
      <c r="B34" s="8" t="s">
        <v>43</v>
      </c>
      <c r="C34" s="8" t="s">
        <v>104</v>
      </c>
      <c r="D34" s="8" t="s">
        <v>59</v>
      </c>
      <c r="E34" s="10">
        <v>10529.072320000001</v>
      </c>
      <c r="G34" s="8" t="s">
        <v>124</v>
      </c>
      <c r="H34" s="8" t="s">
        <v>43</v>
      </c>
      <c r="I34" s="8" t="s">
        <v>105</v>
      </c>
      <c r="J34" s="8" t="s">
        <v>59</v>
      </c>
      <c r="K34" s="10">
        <v>8611.16642</v>
      </c>
      <c r="L34" s="105"/>
      <c r="M34" s="33" t="s">
        <v>63</v>
      </c>
      <c r="N34" s="1">
        <v>2712.8646200000003</v>
      </c>
      <c r="O34" s="1">
        <v>167.19961999999998</v>
      </c>
      <c r="P34" s="1">
        <f t="shared" si="1"/>
        <v>208.68189384615386</v>
      </c>
    </row>
    <row r="35" spans="1:12" ht="12.75">
      <c r="A35" s="8" t="s">
        <v>126</v>
      </c>
      <c r="B35" s="8" t="s">
        <v>43</v>
      </c>
      <c r="C35" s="8" t="s">
        <v>104</v>
      </c>
      <c r="D35" s="8" t="s">
        <v>59</v>
      </c>
      <c r="E35" s="10">
        <v>202.78221</v>
      </c>
      <c r="G35" s="8" t="s">
        <v>126</v>
      </c>
      <c r="H35" s="8" t="s">
        <v>43</v>
      </c>
      <c r="I35" s="8" t="s">
        <v>105</v>
      </c>
      <c r="J35" s="8" t="s">
        <v>59</v>
      </c>
      <c r="K35" s="10">
        <v>77.56274</v>
      </c>
      <c r="L35" s="105"/>
    </row>
    <row r="36" spans="1:16" ht="12.75">
      <c r="A36" s="8" t="s">
        <v>128</v>
      </c>
      <c r="B36" s="8" t="s">
        <v>43</v>
      </c>
      <c r="C36" s="8" t="s">
        <v>104</v>
      </c>
      <c r="D36" s="8" t="s">
        <v>59</v>
      </c>
      <c r="E36" s="10">
        <v>205.00286000000003</v>
      </c>
      <c r="G36" s="8" t="s">
        <v>128</v>
      </c>
      <c r="H36" s="8" t="s">
        <v>43</v>
      </c>
      <c r="I36" s="8" t="s">
        <v>105</v>
      </c>
      <c r="J36" s="8" t="s">
        <v>59</v>
      </c>
      <c r="K36" s="10">
        <v>78.84007000000001</v>
      </c>
      <c r="L36" s="105"/>
      <c r="M36">
        <v>2016</v>
      </c>
      <c r="N36" t="s">
        <v>146</v>
      </c>
      <c r="O36" t="s">
        <v>66</v>
      </c>
      <c r="P36" t="s">
        <v>3</v>
      </c>
    </row>
    <row r="37" spans="1:16" ht="12.75">
      <c r="A37" s="8" t="s">
        <v>130</v>
      </c>
      <c r="B37" s="8" t="s">
        <v>43</v>
      </c>
      <c r="C37" s="8" t="s">
        <v>104</v>
      </c>
      <c r="D37" s="8" t="s">
        <v>59</v>
      </c>
      <c r="E37" s="10">
        <v>1632.64481</v>
      </c>
      <c r="G37" s="8" t="s">
        <v>130</v>
      </c>
      <c r="H37" s="8" t="s">
        <v>43</v>
      </c>
      <c r="I37" s="8" t="s">
        <v>105</v>
      </c>
      <c r="J37" s="8" t="s">
        <v>59</v>
      </c>
      <c r="K37" s="10">
        <v>433.7945</v>
      </c>
      <c r="L37" s="105"/>
      <c r="M37" s="33" t="s">
        <v>64</v>
      </c>
      <c r="N37" s="1">
        <v>41593.413420000004</v>
      </c>
      <c r="O37" s="1">
        <v>4007.43516</v>
      </c>
      <c r="P37" s="1">
        <f aca="true" t="shared" si="2" ref="P37:P39">N37/13</f>
        <v>3199.4933400000004</v>
      </c>
    </row>
    <row r="38" spans="1:16" ht="12.75">
      <c r="A38" s="8" t="s">
        <v>132</v>
      </c>
      <c r="B38" s="8" t="s">
        <v>43</v>
      </c>
      <c r="C38" s="8" t="s">
        <v>104</v>
      </c>
      <c r="D38" s="8" t="s">
        <v>59</v>
      </c>
      <c r="E38" s="10">
        <v>383.96172</v>
      </c>
      <c r="G38" s="8" t="s">
        <v>132</v>
      </c>
      <c r="H38" s="8" t="s">
        <v>43</v>
      </c>
      <c r="I38" s="8" t="s">
        <v>105</v>
      </c>
      <c r="J38" s="8" t="s">
        <v>59</v>
      </c>
      <c r="K38" s="10">
        <v>98.48619000000001</v>
      </c>
      <c r="L38" s="105"/>
      <c r="M38" s="33" t="s">
        <v>102</v>
      </c>
      <c r="N38" s="1">
        <v>17927.18747</v>
      </c>
      <c r="O38" s="1">
        <v>1244.59553</v>
      </c>
      <c r="P38" s="1">
        <f t="shared" si="2"/>
        <v>1379.0144207692308</v>
      </c>
    </row>
    <row r="39" spans="1:16" ht="12.75">
      <c r="A39" s="8" t="s">
        <v>134</v>
      </c>
      <c r="B39" s="8" t="s">
        <v>43</v>
      </c>
      <c r="C39" s="8" t="s">
        <v>104</v>
      </c>
      <c r="D39" s="8" t="s">
        <v>59</v>
      </c>
      <c r="E39" s="10">
        <v>6648.41154</v>
      </c>
      <c r="G39" s="8" t="s">
        <v>134</v>
      </c>
      <c r="H39" s="8" t="s">
        <v>43</v>
      </c>
      <c r="I39" s="8" t="s">
        <v>105</v>
      </c>
      <c r="J39" s="8" t="s">
        <v>59</v>
      </c>
      <c r="K39" s="10">
        <v>1735.16024</v>
      </c>
      <c r="L39" s="105"/>
      <c r="M39" s="33" t="s">
        <v>63</v>
      </c>
      <c r="N39" s="1">
        <v>3024.22012</v>
      </c>
      <c r="O39" s="1">
        <v>189.39873999999998</v>
      </c>
      <c r="P39" s="1">
        <f t="shared" si="2"/>
        <v>232.63231692307693</v>
      </c>
    </row>
    <row r="40" spans="1:12" ht="12.75">
      <c r="A40" s="8" t="s">
        <v>136</v>
      </c>
      <c r="B40" s="8" t="s">
        <v>43</v>
      </c>
      <c r="C40" s="8" t="s">
        <v>104</v>
      </c>
      <c r="D40" s="8" t="s">
        <v>59</v>
      </c>
      <c r="E40" s="10">
        <v>5038.191610000001</v>
      </c>
      <c r="G40" s="8" t="s">
        <v>136</v>
      </c>
      <c r="H40" s="8" t="s">
        <v>43</v>
      </c>
      <c r="I40" s="8" t="s">
        <v>105</v>
      </c>
      <c r="J40" s="8" t="s">
        <v>59</v>
      </c>
      <c r="K40" s="10">
        <v>1698.73644</v>
      </c>
      <c r="L40" s="105"/>
    </row>
    <row r="41" spans="1:16" ht="12.75">
      <c r="A41" s="8" t="s">
        <v>138</v>
      </c>
      <c r="B41" s="8" t="s">
        <v>43</v>
      </c>
      <c r="C41" s="8" t="s">
        <v>104</v>
      </c>
      <c r="D41" s="8" t="s">
        <v>59</v>
      </c>
      <c r="E41" s="10">
        <v>683.1290799999999</v>
      </c>
      <c r="G41" s="8" t="s">
        <v>138</v>
      </c>
      <c r="H41" s="8" t="s">
        <v>43</v>
      </c>
      <c r="I41" s="8" t="s">
        <v>105</v>
      </c>
      <c r="J41" s="8" t="s">
        <v>59</v>
      </c>
      <c r="K41" s="10">
        <v>163.13137</v>
      </c>
      <c r="L41" s="105"/>
      <c r="N41">
        <v>2016</v>
      </c>
      <c r="O41">
        <v>2017</v>
      </c>
      <c r="P41">
        <v>2018</v>
      </c>
    </row>
    <row r="42" spans="1:16" ht="12.75">
      <c r="A42" s="8" t="s">
        <v>140</v>
      </c>
      <c r="B42" s="8" t="s">
        <v>43</v>
      </c>
      <c r="C42" s="8" t="s">
        <v>104</v>
      </c>
      <c r="D42" s="8" t="s">
        <v>59</v>
      </c>
      <c r="E42" s="10">
        <v>2453.55013</v>
      </c>
      <c r="G42" s="8" t="s">
        <v>140</v>
      </c>
      <c r="H42" s="8" t="s">
        <v>43</v>
      </c>
      <c r="I42" s="8" t="s">
        <v>105</v>
      </c>
      <c r="J42" s="8" t="s">
        <v>59</v>
      </c>
      <c r="K42" s="10">
        <v>620.7726700000001</v>
      </c>
      <c r="L42" s="105"/>
      <c r="M42" s="33" t="s">
        <v>64</v>
      </c>
      <c r="N42" s="1">
        <v>4007.43516</v>
      </c>
      <c r="O42" s="1">
        <v>4050.45503</v>
      </c>
      <c r="P42" s="1">
        <v>4281.71919</v>
      </c>
    </row>
    <row r="43" spans="1:16" ht="12.75">
      <c r="A43" s="8" t="s">
        <v>142</v>
      </c>
      <c r="B43" s="8" t="s">
        <v>43</v>
      </c>
      <c r="C43" s="8" t="s">
        <v>104</v>
      </c>
      <c r="D43" s="8" t="s">
        <v>59</v>
      </c>
      <c r="E43" s="10">
        <v>5815.4313</v>
      </c>
      <c r="G43" s="8" t="s">
        <v>142</v>
      </c>
      <c r="H43" s="8" t="s">
        <v>43</v>
      </c>
      <c r="I43" s="8" t="s">
        <v>105</v>
      </c>
      <c r="J43" s="8" t="s">
        <v>59</v>
      </c>
      <c r="K43" s="10">
        <v>1456.86538</v>
      </c>
      <c r="L43" s="105"/>
      <c r="M43" s="33" t="s">
        <v>102</v>
      </c>
      <c r="N43" s="1">
        <v>1244.59553</v>
      </c>
      <c r="O43" s="1">
        <v>1246.79201</v>
      </c>
      <c r="P43" s="1">
        <v>1299.33311</v>
      </c>
    </row>
    <row r="44" spans="1:16" ht="12.75">
      <c r="A44" s="8" t="s">
        <v>144</v>
      </c>
      <c r="B44" s="8" t="s">
        <v>43</v>
      </c>
      <c r="C44" s="8" t="s">
        <v>104</v>
      </c>
      <c r="D44" s="8" t="s">
        <v>59</v>
      </c>
      <c r="E44" s="10">
        <v>2004.05547</v>
      </c>
      <c r="G44" s="8" t="s">
        <v>144</v>
      </c>
      <c r="H44" s="8" t="s">
        <v>43</v>
      </c>
      <c r="I44" s="8" t="s">
        <v>105</v>
      </c>
      <c r="J44" s="8" t="s">
        <v>59</v>
      </c>
      <c r="K44" s="10">
        <v>487.97139000000004</v>
      </c>
      <c r="L44" s="105"/>
      <c r="M44" s="33" t="s">
        <v>63</v>
      </c>
      <c r="N44" s="1">
        <v>189.39873999999998</v>
      </c>
      <c r="O44" s="1">
        <v>167.19961999999998</v>
      </c>
      <c r="P44" s="1">
        <v>195.67084</v>
      </c>
    </row>
    <row r="46" spans="1:13" ht="12.75">
      <c r="A46" s="8" t="s">
        <v>5</v>
      </c>
      <c r="B46" s="8" t="s">
        <v>43</v>
      </c>
      <c r="C46" s="8" t="s">
        <v>104</v>
      </c>
      <c r="D46" s="8" t="s">
        <v>58</v>
      </c>
      <c r="E46" s="10">
        <v>3761.10594</v>
      </c>
      <c r="G46" s="8" t="s">
        <v>5</v>
      </c>
      <c r="H46" s="8" t="s">
        <v>43</v>
      </c>
      <c r="I46" s="8" t="s">
        <v>105</v>
      </c>
      <c r="J46" s="8" t="s">
        <v>58</v>
      </c>
      <c r="K46" s="10">
        <v>1126.48091</v>
      </c>
      <c r="L46" s="105"/>
      <c r="M46" s="33" t="s">
        <v>147</v>
      </c>
    </row>
    <row r="47" spans="1:28" ht="12.75">
      <c r="A47" s="8" t="s">
        <v>106</v>
      </c>
      <c r="B47" s="8" t="s">
        <v>43</v>
      </c>
      <c r="C47" s="8" t="s">
        <v>104</v>
      </c>
      <c r="D47" s="8" t="s">
        <v>58</v>
      </c>
      <c r="E47" s="10">
        <v>66.32814</v>
      </c>
      <c r="G47" s="8" t="s">
        <v>106</v>
      </c>
      <c r="H47" s="8" t="s">
        <v>43</v>
      </c>
      <c r="I47" s="8" t="s">
        <v>105</v>
      </c>
      <c r="J47" s="8" t="s">
        <v>58</v>
      </c>
      <c r="K47" s="10">
        <v>39.66686</v>
      </c>
      <c r="L47" s="105"/>
      <c r="M47">
        <v>2018</v>
      </c>
      <c r="N47" t="s">
        <v>146</v>
      </c>
      <c r="O47" t="s">
        <v>66</v>
      </c>
      <c r="P47" t="s">
        <v>3</v>
      </c>
      <c r="R47" t="s">
        <v>148</v>
      </c>
      <c r="X47" t="s">
        <v>41</v>
      </c>
      <c r="AB47" t="s">
        <v>40</v>
      </c>
    </row>
    <row r="48" spans="1:31" ht="12.75">
      <c r="A48" s="8" t="s">
        <v>108</v>
      </c>
      <c r="B48" s="8" t="s">
        <v>43</v>
      </c>
      <c r="C48" s="8" t="s">
        <v>104</v>
      </c>
      <c r="D48" s="8" t="s">
        <v>58</v>
      </c>
      <c r="E48" s="10">
        <v>7208.59314</v>
      </c>
      <c r="G48" s="8" t="s">
        <v>108</v>
      </c>
      <c r="H48" s="8" t="s">
        <v>43</v>
      </c>
      <c r="I48" s="8" t="s">
        <v>105</v>
      </c>
      <c r="J48" s="8" t="s">
        <v>58</v>
      </c>
      <c r="K48" s="10">
        <v>2333.04446</v>
      </c>
      <c r="L48" s="105"/>
      <c r="M48" s="33" t="s">
        <v>64</v>
      </c>
      <c r="N48" s="1">
        <v>11459.938039999997</v>
      </c>
      <c r="O48" s="1">
        <v>1207.95043</v>
      </c>
      <c r="P48" s="1">
        <f aca="true" t="shared" si="3" ref="P48:P50">N48/13</f>
        <v>881.5336953846152</v>
      </c>
      <c r="R48">
        <v>2018</v>
      </c>
      <c r="S48" t="s">
        <v>146</v>
      </c>
      <c r="T48" t="s">
        <v>66</v>
      </c>
      <c r="U48" t="s">
        <v>3</v>
      </c>
      <c r="W48">
        <v>2018</v>
      </c>
      <c r="X48" t="s">
        <v>146</v>
      </c>
      <c r="Y48" t="s">
        <v>66</v>
      </c>
      <c r="Z48" t="s">
        <v>3</v>
      </c>
      <c r="AB48">
        <v>2018</v>
      </c>
      <c r="AC48" t="s">
        <v>146</v>
      </c>
      <c r="AD48" t="s">
        <v>66</v>
      </c>
      <c r="AE48" t="s">
        <v>3</v>
      </c>
    </row>
    <row r="49" spans="1:31" ht="12.75">
      <c r="A49" s="8" t="s">
        <v>110</v>
      </c>
      <c r="B49" s="8" t="s">
        <v>43</v>
      </c>
      <c r="C49" s="8" t="s">
        <v>104</v>
      </c>
      <c r="D49" s="8" t="s">
        <v>58</v>
      </c>
      <c r="E49" s="10">
        <v>4194.612730000001</v>
      </c>
      <c r="G49" s="8" t="s">
        <v>110</v>
      </c>
      <c r="H49" s="8" t="s">
        <v>43</v>
      </c>
      <c r="I49" s="8" t="s">
        <v>105</v>
      </c>
      <c r="J49" s="8" t="s">
        <v>58</v>
      </c>
      <c r="K49" s="10">
        <v>1073.28954</v>
      </c>
      <c r="L49" s="105"/>
      <c r="M49" s="33" t="s">
        <v>102</v>
      </c>
      <c r="N49" s="1">
        <v>17848.86201</v>
      </c>
      <c r="O49" s="1">
        <v>1528.79577</v>
      </c>
      <c r="P49" s="1">
        <f t="shared" si="3"/>
        <v>1372.9893853846154</v>
      </c>
      <c r="R49" s="33" t="s">
        <v>64</v>
      </c>
      <c r="S49" s="1">
        <v>20476.62578</v>
      </c>
      <c r="T49" s="1">
        <v>2386.98232</v>
      </c>
      <c r="U49" s="1">
        <f aca="true" t="shared" si="4" ref="U49:U51">S49/13</f>
        <v>1575.1250599999998</v>
      </c>
      <c r="W49" s="33" t="s">
        <v>64</v>
      </c>
      <c r="X49" s="1">
        <v>8094.914629999999</v>
      </c>
      <c r="Y49" s="1">
        <v>585.43848</v>
      </c>
      <c r="Z49" s="1">
        <f aca="true" t="shared" si="5" ref="Z49:Z51">X49/13</f>
        <v>622.6857407692307</v>
      </c>
      <c r="AB49" s="33" t="s">
        <v>64</v>
      </c>
      <c r="AC49" s="1">
        <v>10231.86346</v>
      </c>
      <c r="AD49" s="1">
        <v>1051.68483</v>
      </c>
      <c r="AE49" s="1">
        <f aca="true" t="shared" si="6" ref="AE49:AE51">AC49/13</f>
        <v>787.06642</v>
      </c>
    </row>
    <row r="50" spans="1:31" ht="12.75">
      <c r="A50" s="8" t="s">
        <v>112</v>
      </c>
      <c r="B50" s="8" t="s">
        <v>43</v>
      </c>
      <c r="C50" s="8" t="s">
        <v>104</v>
      </c>
      <c r="D50" s="8" t="s">
        <v>58</v>
      </c>
      <c r="E50" s="10">
        <v>1600.62124</v>
      </c>
      <c r="G50" s="8" t="s">
        <v>112</v>
      </c>
      <c r="H50" s="8" t="s">
        <v>43</v>
      </c>
      <c r="I50" s="8" t="s">
        <v>105</v>
      </c>
      <c r="J50" s="8" t="s">
        <v>58</v>
      </c>
      <c r="K50" s="10">
        <v>431.65075</v>
      </c>
      <c r="L50" s="105"/>
      <c r="M50" s="33" t="s">
        <v>63</v>
      </c>
      <c r="N50" s="1">
        <v>6969.187310000001</v>
      </c>
      <c r="O50" s="1">
        <v>664.7746099999999</v>
      </c>
      <c r="P50" s="1">
        <f t="shared" si="3"/>
        <v>536.0913315384616</v>
      </c>
      <c r="R50" s="33" t="s">
        <v>102</v>
      </c>
      <c r="S50" s="1">
        <v>62324.095559999994</v>
      </c>
      <c r="T50" s="1">
        <v>5952.08491</v>
      </c>
      <c r="U50" s="1">
        <f t="shared" si="4"/>
        <v>4794.161196923076</v>
      </c>
      <c r="W50" s="33" t="s">
        <v>102</v>
      </c>
      <c r="X50" s="1">
        <v>31728.27795</v>
      </c>
      <c r="Y50" s="1">
        <v>2148.53049</v>
      </c>
      <c r="Z50" s="1">
        <f t="shared" si="5"/>
        <v>2440.6367653846155</v>
      </c>
      <c r="AB50" s="33" t="s">
        <v>102</v>
      </c>
      <c r="AC50" s="1">
        <v>53030.87937000001</v>
      </c>
      <c r="AD50" s="1">
        <v>3623.51178</v>
      </c>
      <c r="AE50" s="1">
        <f t="shared" si="6"/>
        <v>4079.2984130769237</v>
      </c>
    </row>
    <row r="51" spans="1:31" ht="12.75">
      <c r="A51" s="8" t="s">
        <v>114</v>
      </c>
      <c r="B51" s="8" t="s">
        <v>43</v>
      </c>
      <c r="C51" s="8" t="s">
        <v>104</v>
      </c>
      <c r="D51" s="8" t="s">
        <v>58</v>
      </c>
      <c r="E51" s="10">
        <v>1799.00427</v>
      </c>
      <c r="G51" s="8" t="s">
        <v>114</v>
      </c>
      <c r="H51" s="8" t="s">
        <v>43</v>
      </c>
      <c r="I51" s="8" t="s">
        <v>105</v>
      </c>
      <c r="J51" s="8" t="s">
        <v>58</v>
      </c>
      <c r="K51" s="10">
        <v>653.3809200000001</v>
      </c>
      <c r="L51" s="105"/>
      <c r="R51" s="33" t="s">
        <v>63</v>
      </c>
      <c r="S51" s="1">
        <v>2146.37343</v>
      </c>
      <c r="T51" s="1">
        <v>157.81950999999998</v>
      </c>
      <c r="U51" s="1">
        <f t="shared" si="4"/>
        <v>165.10564846153846</v>
      </c>
      <c r="W51" s="33" t="s">
        <v>63</v>
      </c>
      <c r="X51" s="1">
        <v>6190.71472</v>
      </c>
      <c r="Y51" s="1">
        <v>473.28619</v>
      </c>
      <c r="Z51" s="1">
        <f t="shared" si="5"/>
        <v>476.20882461538463</v>
      </c>
      <c r="AB51" s="33" t="s">
        <v>63</v>
      </c>
      <c r="AC51" s="1">
        <v>12560.8336</v>
      </c>
      <c r="AD51" s="1">
        <v>1081.54756</v>
      </c>
      <c r="AE51" s="1">
        <f t="shared" si="6"/>
        <v>966.2179692307692</v>
      </c>
    </row>
    <row r="52" spans="1:16" ht="12.75">
      <c r="A52" s="8" t="s">
        <v>116</v>
      </c>
      <c r="B52" s="8" t="s">
        <v>43</v>
      </c>
      <c r="C52" s="8" t="s">
        <v>104</v>
      </c>
      <c r="D52" s="8" t="s">
        <v>58</v>
      </c>
      <c r="E52" s="10">
        <v>3608.8231800000003</v>
      </c>
      <c r="G52" s="8" t="s">
        <v>116</v>
      </c>
      <c r="H52" s="8" t="s">
        <v>43</v>
      </c>
      <c r="I52" s="8" t="s">
        <v>105</v>
      </c>
      <c r="J52" s="8" t="s">
        <v>58</v>
      </c>
      <c r="K52" s="10">
        <v>1080.94728</v>
      </c>
      <c r="L52" s="105"/>
      <c r="M52">
        <v>2017</v>
      </c>
      <c r="N52" t="s">
        <v>146</v>
      </c>
      <c r="O52" t="s">
        <v>66</v>
      </c>
      <c r="P52" t="s">
        <v>3</v>
      </c>
    </row>
    <row r="53" spans="1:31" ht="12.75">
      <c r="A53" s="8" t="s">
        <v>118</v>
      </c>
      <c r="B53" s="8" t="s">
        <v>43</v>
      </c>
      <c r="C53" s="8" t="s">
        <v>104</v>
      </c>
      <c r="D53" s="8" t="s">
        <v>58</v>
      </c>
      <c r="E53" s="10">
        <v>3623.00146</v>
      </c>
      <c r="G53" s="8" t="s">
        <v>118</v>
      </c>
      <c r="H53" s="8" t="s">
        <v>43</v>
      </c>
      <c r="I53" s="8" t="s">
        <v>105</v>
      </c>
      <c r="J53" s="8" t="s">
        <v>58</v>
      </c>
      <c r="K53" s="10">
        <v>970.9579200000001</v>
      </c>
      <c r="L53" s="105"/>
      <c r="M53" s="33" t="s">
        <v>64</v>
      </c>
      <c r="N53" s="1">
        <v>11268.493339999999</v>
      </c>
      <c r="O53" s="1">
        <v>1191.93424</v>
      </c>
      <c r="P53" s="1">
        <f aca="true" t="shared" si="7" ref="P53:P55">N53/13</f>
        <v>866.8071799999999</v>
      </c>
      <c r="R53">
        <v>2017</v>
      </c>
      <c r="S53" t="s">
        <v>146</v>
      </c>
      <c r="T53" t="s">
        <v>66</v>
      </c>
      <c r="U53" t="s">
        <v>3</v>
      </c>
      <c r="W53">
        <v>2017</v>
      </c>
      <c r="X53" t="s">
        <v>146</v>
      </c>
      <c r="Y53" t="s">
        <v>66</v>
      </c>
      <c r="Z53" t="s">
        <v>3</v>
      </c>
      <c r="AB53">
        <v>2017</v>
      </c>
      <c r="AC53" t="s">
        <v>146</v>
      </c>
      <c r="AD53" t="s">
        <v>66</v>
      </c>
      <c r="AE53" t="s">
        <v>3</v>
      </c>
    </row>
    <row r="54" spans="1:31" ht="12.75">
      <c r="A54" s="8" t="s">
        <v>120</v>
      </c>
      <c r="B54" s="8" t="s">
        <v>43</v>
      </c>
      <c r="C54" s="8" t="s">
        <v>104</v>
      </c>
      <c r="D54" s="8" t="s">
        <v>58</v>
      </c>
      <c r="E54" s="10">
        <v>875.73856</v>
      </c>
      <c r="G54" s="8" t="s">
        <v>120</v>
      </c>
      <c r="H54" s="8" t="s">
        <v>43</v>
      </c>
      <c r="I54" s="8" t="s">
        <v>105</v>
      </c>
      <c r="J54" s="8" t="s">
        <v>58</v>
      </c>
      <c r="K54" s="10">
        <v>238.20071</v>
      </c>
      <c r="L54" s="105"/>
      <c r="M54" s="33" t="s">
        <v>102</v>
      </c>
      <c r="N54" s="1">
        <v>17504.600810000004</v>
      </c>
      <c r="O54" s="1">
        <v>1364.98824</v>
      </c>
      <c r="P54" s="1">
        <f t="shared" si="7"/>
        <v>1346.5077546153848</v>
      </c>
      <c r="R54" s="33" t="s">
        <v>64</v>
      </c>
      <c r="S54" s="1">
        <v>19808.77506</v>
      </c>
      <c r="T54" s="1">
        <v>2334.34849</v>
      </c>
      <c r="U54" s="1">
        <f aca="true" t="shared" si="8" ref="U54:U56">S54/13</f>
        <v>1523.7519276923076</v>
      </c>
      <c r="W54" s="33" t="s">
        <v>64</v>
      </c>
      <c r="X54" s="1">
        <v>8067.374769999999</v>
      </c>
      <c r="Y54" s="1">
        <v>705.6667</v>
      </c>
      <c r="Z54" s="1">
        <f aca="true" t="shared" si="9" ref="Z54:Z56">X54/13</f>
        <v>620.56729</v>
      </c>
      <c r="AB54" s="33" t="s">
        <v>64</v>
      </c>
      <c r="AC54" s="1">
        <v>8892.756430000001</v>
      </c>
      <c r="AD54" s="1">
        <v>881.13157</v>
      </c>
      <c r="AE54" s="1">
        <f aca="true" t="shared" si="10" ref="AE54:AE56">AC54/13</f>
        <v>684.0581869230771</v>
      </c>
    </row>
    <row r="55" spans="1:31" ht="12.75">
      <c r="A55" s="8" t="s">
        <v>122</v>
      </c>
      <c r="B55" s="8" t="s">
        <v>43</v>
      </c>
      <c r="C55" s="8" t="s">
        <v>104</v>
      </c>
      <c r="D55" s="8" t="s">
        <v>58</v>
      </c>
      <c r="E55" s="10">
        <v>1519.32697</v>
      </c>
      <c r="G55" s="8" t="s">
        <v>122</v>
      </c>
      <c r="H55" s="8" t="s">
        <v>43</v>
      </c>
      <c r="I55" s="8" t="s">
        <v>105</v>
      </c>
      <c r="J55" s="8" t="s">
        <v>58</v>
      </c>
      <c r="K55" s="10">
        <v>386.38384</v>
      </c>
      <c r="L55" s="105"/>
      <c r="M55" s="33" t="s">
        <v>63</v>
      </c>
      <c r="N55" s="1">
        <v>6674.497020000002</v>
      </c>
      <c r="O55" s="1">
        <v>591.1793799999999</v>
      </c>
      <c r="P55" s="1">
        <f t="shared" si="7"/>
        <v>513.4228476923079</v>
      </c>
      <c r="R55" s="33" t="s">
        <v>102</v>
      </c>
      <c r="S55" s="1">
        <v>58470.95446000001</v>
      </c>
      <c r="T55" s="1">
        <v>5627.90432</v>
      </c>
      <c r="U55" s="1">
        <f t="shared" si="8"/>
        <v>4497.765727692308</v>
      </c>
      <c r="W55" s="33" t="s">
        <v>102</v>
      </c>
      <c r="X55" s="1">
        <v>30055.57709</v>
      </c>
      <c r="Y55" s="1">
        <v>2353.03518</v>
      </c>
      <c r="Z55" s="1">
        <f t="shared" si="9"/>
        <v>2311.9674684615384</v>
      </c>
      <c r="AB55" s="33" t="s">
        <v>102</v>
      </c>
      <c r="AC55" s="1">
        <v>53599.685209999996</v>
      </c>
      <c r="AD55" s="1">
        <v>3688.50265</v>
      </c>
      <c r="AE55" s="1">
        <f t="shared" si="10"/>
        <v>4123.052708461538</v>
      </c>
    </row>
    <row r="56" spans="1:31" ht="12.75">
      <c r="A56" s="8" t="s">
        <v>124</v>
      </c>
      <c r="B56" s="8" t="s">
        <v>43</v>
      </c>
      <c r="C56" s="8" t="s">
        <v>104</v>
      </c>
      <c r="D56" s="8" t="s">
        <v>58</v>
      </c>
      <c r="E56" s="10">
        <v>10437.963300000001</v>
      </c>
      <c r="G56" s="8" t="s">
        <v>124</v>
      </c>
      <c r="H56" s="8" t="s">
        <v>43</v>
      </c>
      <c r="I56" s="8" t="s">
        <v>105</v>
      </c>
      <c r="J56" s="8" t="s">
        <v>58</v>
      </c>
      <c r="K56" s="10">
        <v>8932.71567</v>
      </c>
      <c r="L56" s="105"/>
      <c r="R56" s="33" t="s">
        <v>63</v>
      </c>
      <c r="S56" s="1">
        <v>2114.6719200000002</v>
      </c>
      <c r="T56" s="1">
        <v>168.74105</v>
      </c>
      <c r="U56" s="1">
        <f t="shared" si="8"/>
        <v>162.66707076923078</v>
      </c>
      <c r="W56" s="33" t="s">
        <v>63</v>
      </c>
      <c r="X56" s="1">
        <v>5628.58629</v>
      </c>
      <c r="Y56" s="1">
        <v>438.6191</v>
      </c>
      <c r="Z56" s="1">
        <f t="shared" si="9"/>
        <v>432.9681761538462</v>
      </c>
      <c r="AB56" s="33" t="s">
        <v>63</v>
      </c>
      <c r="AC56" s="1">
        <v>12352.83463</v>
      </c>
      <c r="AD56" s="1">
        <v>954.09112</v>
      </c>
      <c r="AE56" s="1">
        <f t="shared" si="10"/>
        <v>950.2180484615384</v>
      </c>
    </row>
    <row r="57" spans="1:16" ht="12.75">
      <c r="A57" s="8" t="s">
        <v>126</v>
      </c>
      <c r="B57" s="8" t="s">
        <v>43</v>
      </c>
      <c r="C57" s="8" t="s">
        <v>104</v>
      </c>
      <c r="D57" s="8" t="s">
        <v>58</v>
      </c>
      <c r="E57" s="10">
        <v>199.61453</v>
      </c>
      <c r="G57" s="8" t="s">
        <v>126</v>
      </c>
      <c r="H57" s="8" t="s">
        <v>43</v>
      </c>
      <c r="I57" s="8" t="s">
        <v>105</v>
      </c>
      <c r="J57" s="8" t="s">
        <v>58</v>
      </c>
      <c r="K57" s="10">
        <v>79.1172</v>
      </c>
      <c r="L57" s="105"/>
      <c r="M57">
        <v>2016</v>
      </c>
      <c r="N57" t="s">
        <v>146</v>
      </c>
      <c r="O57" t="s">
        <v>66</v>
      </c>
      <c r="P57" t="s">
        <v>3</v>
      </c>
    </row>
    <row r="58" spans="1:31" ht="12.75">
      <c r="A58" s="8" t="s">
        <v>128</v>
      </c>
      <c r="B58" s="8" t="s">
        <v>43</v>
      </c>
      <c r="C58" s="8" t="s">
        <v>104</v>
      </c>
      <c r="D58" s="8" t="s">
        <v>58</v>
      </c>
      <c r="E58" s="10">
        <v>201.19256</v>
      </c>
      <c r="G58" s="8" t="s">
        <v>128</v>
      </c>
      <c r="H58" s="8" t="s">
        <v>43</v>
      </c>
      <c r="I58" s="8" t="s">
        <v>105</v>
      </c>
      <c r="J58" s="8" t="s">
        <v>58</v>
      </c>
      <c r="K58" s="10">
        <v>86.64686999999999</v>
      </c>
      <c r="L58" s="105"/>
      <c r="M58" s="33" t="s">
        <v>64</v>
      </c>
      <c r="N58" s="1">
        <v>11489.93863</v>
      </c>
      <c r="O58" s="1">
        <v>1213.28975</v>
      </c>
      <c r="P58" s="1">
        <f aca="true" t="shared" si="11" ref="P58:P60">N58/13</f>
        <v>883.8414330769231</v>
      </c>
      <c r="R58">
        <v>2016</v>
      </c>
      <c r="S58" t="s">
        <v>146</v>
      </c>
      <c r="T58" t="s">
        <v>66</v>
      </c>
      <c r="U58" t="s">
        <v>3</v>
      </c>
      <c r="W58">
        <v>2016</v>
      </c>
      <c r="X58" t="s">
        <v>146</v>
      </c>
      <c r="Y58" t="s">
        <v>66</v>
      </c>
      <c r="Z58" t="s">
        <v>3</v>
      </c>
      <c r="AB58">
        <v>2016</v>
      </c>
      <c r="AC58" t="s">
        <v>146</v>
      </c>
      <c r="AD58" t="s">
        <v>66</v>
      </c>
      <c r="AE58" t="s">
        <v>3</v>
      </c>
    </row>
    <row r="59" spans="1:31" ht="12.75">
      <c r="A59" s="8" t="s">
        <v>130</v>
      </c>
      <c r="B59" s="8" t="s">
        <v>43</v>
      </c>
      <c r="C59" s="8" t="s">
        <v>104</v>
      </c>
      <c r="D59" s="8" t="s">
        <v>58</v>
      </c>
      <c r="E59" s="10">
        <v>1617.14494</v>
      </c>
      <c r="G59" s="8" t="s">
        <v>130</v>
      </c>
      <c r="H59" s="8" t="s">
        <v>43</v>
      </c>
      <c r="I59" s="8" t="s">
        <v>105</v>
      </c>
      <c r="J59" s="8" t="s">
        <v>58</v>
      </c>
      <c r="K59" s="10">
        <v>426.37687</v>
      </c>
      <c r="L59" s="105"/>
      <c r="M59" s="33" t="s">
        <v>102</v>
      </c>
      <c r="N59" s="1">
        <v>17737.17047</v>
      </c>
      <c r="O59" s="1">
        <v>1395.15064</v>
      </c>
      <c r="P59" s="1">
        <f t="shared" si="11"/>
        <v>1364.3977284615385</v>
      </c>
      <c r="R59" s="33" t="s">
        <v>64</v>
      </c>
      <c r="S59" s="1">
        <v>19864.64804</v>
      </c>
      <c r="T59" s="1">
        <v>2413.02165</v>
      </c>
      <c r="U59" s="1">
        <f aca="true" t="shared" si="12" ref="U59:U61">S59/13</f>
        <v>1528.0498492307693</v>
      </c>
      <c r="W59" s="33" t="s">
        <v>64</v>
      </c>
      <c r="X59" s="1">
        <v>7938.79403</v>
      </c>
      <c r="Y59" s="1">
        <v>757.59572</v>
      </c>
      <c r="Z59" s="1">
        <f aca="true" t="shared" si="13" ref="Z59:Z61">X59/13</f>
        <v>610.6764638461539</v>
      </c>
      <c r="AB59" s="33" t="s">
        <v>64</v>
      </c>
      <c r="AC59" s="1">
        <v>9123.820780000002</v>
      </c>
      <c r="AD59" s="1">
        <v>918.98529</v>
      </c>
      <c r="AE59" s="1">
        <f aca="true" t="shared" si="14" ref="AE59:AE61">AC59/13</f>
        <v>701.8323676923078</v>
      </c>
    </row>
    <row r="60" spans="1:31" ht="12.75">
      <c r="A60" s="8" t="s">
        <v>132</v>
      </c>
      <c r="B60" s="8" t="s">
        <v>43</v>
      </c>
      <c r="C60" s="8" t="s">
        <v>104</v>
      </c>
      <c r="D60" s="8" t="s">
        <v>58</v>
      </c>
      <c r="E60" s="10">
        <v>381.87603</v>
      </c>
      <c r="G60" s="8" t="s">
        <v>132</v>
      </c>
      <c r="H60" s="8" t="s">
        <v>43</v>
      </c>
      <c r="I60" s="8" t="s">
        <v>105</v>
      </c>
      <c r="J60" s="8" t="s">
        <v>58</v>
      </c>
      <c r="K60" s="10">
        <v>103.63611999999999</v>
      </c>
      <c r="L60" s="105"/>
      <c r="M60" s="33" t="s">
        <v>63</v>
      </c>
      <c r="N60" s="1">
        <v>7304.978120000001</v>
      </c>
      <c r="O60" s="1">
        <v>693.3193000000001</v>
      </c>
      <c r="P60" s="1">
        <f t="shared" si="11"/>
        <v>561.9213938461539</v>
      </c>
      <c r="R60" s="33" t="s">
        <v>102</v>
      </c>
      <c r="S60" s="1">
        <v>58417.426139999996</v>
      </c>
      <c r="T60" s="1">
        <v>5595.42431</v>
      </c>
      <c r="U60" s="1">
        <f t="shared" si="12"/>
        <v>4493.648164615384</v>
      </c>
      <c r="W60" s="33" t="s">
        <v>102</v>
      </c>
      <c r="X60" s="1">
        <v>27903.070290000003</v>
      </c>
      <c r="Y60" s="1">
        <v>2679.7542</v>
      </c>
      <c r="Z60" s="1">
        <f t="shared" si="13"/>
        <v>2146.3900223076926</v>
      </c>
      <c r="AB60" s="33" t="s">
        <v>102</v>
      </c>
      <c r="AC60" s="1">
        <v>47104.982639999995</v>
      </c>
      <c r="AD60" s="1">
        <v>3462.16634</v>
      </c>
      <c r="AE60" s="1">
        <f t="shared" si="14"/>
        <v>3623.460203076923</v>
      </c>
    </row>
    <row r="61" spans="1:31" ht="12.75">
      <c r="A61" s="8" t="s">
        <v>134</v>
      </c>
      <c r="B61" s="8" t="s">
        <v>43</v>
      </c>
      <c r="C61" s="8" t="s">
        <v>104</v>
      </c>
      <c r="D61" s="8" t="s">
        <v>58</v>
      </c>
      <c r="E61" s="10">
        <v>6606.36524</v>
      </c>
      <c r="G61" s="8" t="s">
        <v>134</v>
      </c>
      <c r="H61" s="8" t="s">
        <v>43</v>
      </c>
      <c r="I61" s="8" t="s">
        <v>105</v>
      </c>
      <c r="J61" s="8" t="s">
        <v>58</v>
      </c>
      <c r="K61" s="10">
        <v>1665.4566200000002</v>
      </c>
      <c r="L61" s="105"/>
      <c r="R61" s="33" t="s">
        <v>63</v>
      </c>
      <c r="S61" s="1">
        <v>2475.9511799999996</v>
      </c>
      <c r="T61" s="1">
        <v>134.38814000000002</v>
      </c>
      <c r="U61" s="1">
        <f t="shared" si="12"/>
        <v>190.45778307692305</v>
      </c>
      <c r="W61" s="33" t="s">
        <v>63</v>
      </c>
      <c r="X61" s="1">
        <v>5307.64689</v>
      </c>
      <c r="Y61" s="1">
        <v>407.2799</v>
      </c>
      <c r="Z61" s="1">
        <f t="shared" si="13"/>
        <v>408.28053</v>
      </c>
      <c r="AB61" s="33" t="s">
        <v>63</v>
      </c>
      <c r="AC61" s="1">
        <v>13035.93513</v>
      </c>
      <c r="AD61" s="1">
        <v>1577.27856</v>
      </c>
      <c r="AE61" s="1">
        <f t="shared" si="14"/>
        <v>1002.7642407692308</v>
      </c>
    </row>
    <row r="62" spans="1:12" ht="12.75">
      <c r="A62" s="8" t="s">
        <v>136</v>
      </c>
      <c r="B62" s="8" t="s">
        <v>43</v>
      </c>
      <c r="C62" s="8" t="s">
        <v>104</v>
      </c>
      <c r="D62" s="8" t="s">
        <v>58</v>
      </c>
      <c r="E62" s="10">
        <v>5002.71686</v>
      </c>
      <c r="G62" s="8" t="s">
        <v>136</v>
      </c>
      <c r="H62" s="8" t="s">
        <v>43</v>
      </c>
      <c r="I62" s="8" t="s">
        <v>105</v>
      </c>
      <c r="J62" s="8" t="s">
        <v>58</v>
      </c>
      <c r="K62" s="10">
        <v>1549.7098</v>
      </c>
      <c r="L62" s="105"/>
    </row>
    <row r="63" spans="1:12" ht="12.75">
      <c r="A63" s="8" t="s">
        <v>138</v>
      </c>
      <c r="B63" s="8" t="s">
        <v>43</v>
      </c>
      <c r="C63" s="8" t="s">
        <v>104</v>
      </c>
      <c r="D63" s="8" t="s">
        <v>58</v>
      </c>
      <c r="E63" s="10">
        <v>680.5878100000001</v>
      </c>
      <c r="G63" s="8" t="s">
        <v>138</v>
      </c>
      <c r="H63" s="8" t="s">
        <v>43</v>
      </c>
      <c r="I63" s="8" t="s">
        <v>105</v>
      </c>
      <c r="J63" s="8" t="s">
        <v>58</v>
      </c>
      <c r="K63" s="10">
        <v>171.49651</v>
      </c>
      <c r="L63" s="105"/>
    </row>
    <row r="64" spans="1:12" ht="12.75">
      <c r="A64" s="8" t="s">
        <v>140</v>
      </c>
      <c r="B64" s="8" t="s">
        <v>43</v>
      </c>
      <c r="C64" s="8" t="s">
        <v>104</v>
      </c>
      <c r="D64" s="8" t="s">
        <v>58</v>
      </c>
      <c r="E64" s="10">
        <v>2438.41279</v>
      </c>
      <c r="G64" s="8" t="s">
        <v>140</v>
      </c>
      <c r="H64" s="8" t="s">
        <v>43</v>
      </c>
      <c r="I64" s="8" t="s">
        <v>105</v>
      </c>
      <c r="J64" s="8" t="s">
        <v>58</v>
      </c>
      <c r="K64" s="10">
        <v>649.50269</v>
      </c>
      <c r="L64" s="105"/>
    </row>
    <row r="65" spans="1:12" ht="12.75">
      <c r="A65" s="8" t="s">
        <v>142</v>
      </c>
      <c r="B65" s="8" t="s">
        <v>43</v>
      </c>
      <c r="C65" s="8" t="s">
        <v>104</v>
      </c>
      <c r="D65" s="8" t="s">
        <v>58</v>
      </c>
      <c r="E65" s="10">
        <v>5773.23996</v>
      </c>
      <c r="G65" s="8" t="s">
        <v>142</v>
      </c>
      <c r="H65" s="8" t="s">
        <v>43</v>
      </c>
      <c r="I65" s="8" t="s">
        <v>105</v>
      </c>
      <c r="J65" s="8" t="s">
        <v>58</v>
      </c>
      <c r="K65" s="10">
        <v>1515.82488</v>
      </c>
      <c r="L65" s="105"/>
    </row>
    <row r="66" spans="1:12" ht="12.75">
      <c r="A66" s="8" t="s">
        <v>144</v>
      </c>
      <c r="B66" s="8" t="s">
        <v>43</v>
      </c>
      <c r="C66" s="8" t="s">
        <v>104</v>
      </c>
      <c r="D66" s="8" t="s">
        <v>58</v>
      </c>
      <c r="E66" s="10">
        <v>1994.5241299999998</v>
      </c>
      <c r="G66" s="8" t="s">
        <v>144</v>
      </c>
      <c r="H66" s="8" t="s">
        <v>43</v>
      </c>
      <c r="I66" s="8" t="s">
        <v>105</v>
      </c>
      <c r="J66" s="8" t="s">
        <v>58</v>
      </c>
      <c r="K66" s="10">
        <v>527.23756</v>
      </c>
      <c r="L66" s="105"/>
    </row>
    <row r="68" spans="13:14" ht="12.75">
      <c r="M68">
        <v>2016</v>
      </c>
      <c r="N68" s="108" t="s">
        <v>149</v>
      </c>
    </row>
    <row r="69" spans="1:14" ht="12.75">
      <c r="A69" s="8" t="s">
        <v>5</v>
      </c>
      <c r="B69" s="8" t="s">
        <v>43</v>
      </c>
      <c r="C69" s="8" t="s">
        <v>150</v>
      </c>
      <c r="D69" s="8" t="s">
        <v>9</v>
      </c>
      <c r="E69" s="10">
        <v>108.98536</v>
      </c>
      <c r="G69" s="8" t="s">
        <v>5</v>
      </c>
      <c r="H69" s="8" t="s">
        <v>43</v>
      </c>
      <c r="I69" s="8" t="s">
        <v>151</v>
      </c>
      <c r="J69" s="8" t="s">
        <v>9</v>
      </c>
      <c r="K69" s="10">
        <v>55.13789</v>
      </c>
      <c r="L69" s="105"/>
      <c r="M69" s="8" t="s">
        <v>5</v>
      </c>
      <c r="N69" s="1">
        <f aca="true" t="shared" si="15" ref="N69:N89">E69+K69</f>
        <v>164.12324999999998</v>
      </c>
    </row>
    <row r="70" spans="1:14" ht="12.75">
      <c r="A70" s="8" t="s">
        <v>106</v>
      </c>
      <c r="B70" s="8" t="s">
        <v>43</v>
      </c>
      <c r="C70" s="8" t="s">
        <v>150</v>
      </c>
      <c r="D70" s="8" t="s">
        <v>9</v>
      </c>
      <c r="E70" s="10">
        <v>16.5883</v>
      </c>
      <c r="G70" s="8" t="s">
        <v>106</v>
      </c>
      <c r="H70" s="8" t="s">
        <v>43</v>
      </c>
      <c r="I70" s="8" t="s">
        <v>151</v>
      </c>
      <c r="J70" s="8" t="s">
        <v>9</v>
      </c>
      <c r="K70" s="10">
        <v>5.7598</v>
      </c>
      <c r="L70" s="105"/>
      <c r="M70" s="8" t="s">
        <v>106</v>
      </c>
      <c r="N70" s="1">
        <f t="shared" si="15"/>
        <v>22.348100000000002</v>
      </c>
    </row>
    <row r="71" spans="1:14" ht="12.75">
      <c r="A71" s="8" t="s">
        <v>108</v>
      </c>
      <c r="B71" s="8" t="s">
        <v>43</v>
      </c>
      <c r="C71" s="8" t="s">
        <v>150</v>
      </c>
      <c r="D71" s="8" t="s">
        <v>9</v>
      </c>
      <c r="E71" s="10">
        <v>354.93083</v>
      </c>
      <c r="G71" s="8" t="s">
        <v>108</v>
      </c>
      <c r="H71" s="8" t="s">
        <v>43</v>
      </c>
      <c r="I71" s="8" t="s">
        <v>151</v>
      </c>
      <c r="J71" s="8" t="s">
        <v>9</v>
      </c>
      <c r="K71" s="10">
        <v>133.91912</v>
      </c>
      <c r="L71" s="105"/>
      <c r="M71" s="8" t="s">
        <v>108</v>
      </c>
      <c r="N71" s="1">
        <f t="shared" si="15"/>
        <v>488.84995000000004</v>
      </c>
    </row>
    <row r="72" spans="1:23" ht="12.75">
      <c r="A72" s="8" t="s">
        <v>110</v>
      </c>
      <c r="B72" s="8" t="s">
        <v>43</v>
      </c>
      <c r="C72" s="8" t="s">
        <v>150</v>
      </c>
      <c r="D72" s="8" t="s">
        <v>9</v>
      </c>
      <c r="E72" s="10">
        <v>137.64215</v>
      </c>
      <c r="G72" s="8" t="s">
        <v>110</v>
      </c>
      <c r="H72" s="8" t="s">
        <v>43</v>
      </c>
      <c r="I72" s="8" t="s">
        <v>151</v>
      </c>
      <c r="J72" s="8" t="s">
        <v>9</v>
      </c>
      <c r="K72" s="10">
        <v>71.37449000000001</v>
      </c>
      <c r="L72" s="105"/>
      <c r="M72" s="8" t="s">
        <v>110</v>
      </c>
      <c r="N72" s="1">
        <f t="shared" si="15"/>
        <v>209.01664</v>
      </c>
      <c r="W72" t="s">
        <v>33</v>
      </c>
    </row>
    <row r="73" spans="1:21" ht="12.75">
      <c r="A73" s="8" t="s">
        <v>112</v>
      </c>
      <c r="B73" s="8" t="s">
        <v>43</v>
      </c>
      <c r="C73" s="8" t="s">
        <v>150</v>
      </c>
      <c r="D73" s="8" t="s">
        <v>9</v>
      </c>
      <c r="E73" s="10">
        <v>39.20807</v>
      </c>
      <c r="G73" s="8" t="s">
        <v>112</v>
      </c>
      <c r="H73" s="8" t="s">
        <v>43</v>
      </c>
      <c r="I73" s="8" t="s">
        <v>151</v>
      </c>
      <c r="J73" s="8" t="s">
        <v>9</v>
      </c>
      <c r="K73" s="10">
        <v>68.12289</v>
      </c>
      <c r="L73" s="105"/>
      <c r="M73" s="8" t="s">
        <v>112</v>
      </c>
      <c r="N73" s="1">
        <f t="shared" si="15"/>
        <v>107.33096</v>
      </c>
      <c r="S73">
        <v>2016</v>
      </c>
      <c r="T73">
        <v>2017</v>
      </c>
      <c r="U73">
        <v>2018</v>
      </c>
    </row>
    <row r="74" spans="1:21" ht="12.75">
      <c r="A74" s="8" t="s">
        <v>114</v>
      </c>
      <c r="B74" s="8" t="s">
        <v>43</v>
      </c>
      <c r="C74" s="8" t="s">
        <v>150</v>
      </c>
      <c r="D74" s="8" t="s">
        <v>9</v>
      </c>
      <c r="E74" s="10">
        <v>110.93416</v>
      </c>
      <c r="G74" s="8" t="s">
        <v>114</v>
      </c>
      <c r="H74" s="8" t="s">
        <v>43</v>
      </c>
      <c r="I74" s="8" t="s">
        <v>151</v>
      </c>
      <c r="J74" s="8" t="s">
        <v>9</v>
      </c>
      <c r="K74" s="10">
        <v>50.86509</v>
      </c>
      <c r="L74" s="105"/>
      <c r="M74" s="8" t="s">
        <v>114</v>
      </c>
      <c r="N74" s="1">
        <f t="shared" si="15"/>
        <v>161.79925</v>
      </c>
      <c r="R74" s="33" t="s">
        <v>64</v>
      </c>
      <c r="S74" s="1">
        <v>1213.28975</v>
      </c>
      <c r="T74" s="1">
        <v>1191.93424</v>
      </c>
      <c r="U74" s="1">
        <v>1207.95043</v>
      </c>
    </row>
    <row r="75" spans="1:21" ht="12.75">
      <c r="A75" s="8" t="s">
        <v>116</v>
      </c>
      <c r="B75" s="8" t="s">
        <v>43</v>
      </c>
      <c r="C75" s="8" t="s">
        <v>150</v>
      </c>
      <c r="D75" s="8" t="s">
        <v>9</v>
      </c>
      <c r="E75" s="10">
        <v>151.22685</v>
      </c>
      <c r="G75" s="8" t="s">
        <v>116</v>
      </c>
      <c r="H75" s="8" t="s">
        <v>43</v>
      </c>
      <c r="I75" s="8" t="s">
        <v>151</v>
      </c>
      <c r="J75" s="8" t="s">
        <v>9</v>
      </c>
      <c r="K75" s="10">
        <v>63.94986</v>
      </c>
      <c r="L75" s="105"/>
      <c r="M75" s="8" t="s">
        <v>116</v>
      </c>
      <c r="N75" s="1">
        <f t="shared" si="15"/>
        <v>215.17671</v>
      </c>
      <c r="R75" s="33" t="s">
        <v>102</v>
      </c>
      <c r="S75" s="1">
        <v>1395.15064</v>
      </c>
      <c r="T75" s="1">
        <v>1364.98824</v>
      </c>
      <c r="U75" s="1">
        <v>1528.79577</v>
      </c>
    </row>
    <row r="76" spans="1:21" ht="12.75">
      <c r="A76" s="8" t="s">
        <v>118</v>
      </c>
      <c r="B76" s="8" t="s">
        <v>43</v>
      </c>
      <c r="C76" s="8" t="s">
        <v>150</v>
      </c>
      <c r="D76" s="8" t="s">
        <v>9</v>
      </c>
      <c r="E76" s="10">
        <v>160.80017</v>
      </c>
      <c r="G76" s="8" t="s">
        <v>118</v>
      </c>
      <c r="H76" s="8" t="s">
        <v>43</v>
      </c>
      <c r="I76" s="8" t="s">
        <v>151</v>
      </c>
      <c r="J76" s="8" t="s">
        <v>9</v>
      </c>
      <c r="K76" s="10">
        <v>64.2236</v>
      </c>
      <c r="L76" s="105"/>
      <c r="M76" s="8" t="s">
        <v>118</v>
      </c>
      <c r="N76" s="1">
        <f t="shared" si="15"/>
        <v>225.02377</v>
      </c>
      <c r="R76" s="33" t="s">
        <v>63</v>
      </c>
      <c r="S76" s="1">
        <v>693.3193000000001</v>
      </c>
      <c r="T76" s="1">
        <v>591.1793799999999</v>
      </c>
      <c r="U76" s="1">
        <v>664.7746099999999</v>
      </c>
    </row>
    <row r="77" spans="1:14" ht="12.75">
      <c r="A77" s="8" t="s">
        <v>120</v>
      </c>
      <c r="B77" s="8" t="s">
        <v>43</v>
      </c>
      <c r="C77" s="8" t="s">
        <v>150</v>
      </c>
      <c r="D77" s="8" t="s">
        <v>9</v>
      </c>
      <c r="E77" s="10">
        <v>71.67362</v>
      </c>
      <c r="G77" s="8" t="s">
        <v>120</v>
      </c>
      <c r="H77" s="8" t="s">
        <v>43</v>
      </c>
      <c r="I77" s="8" t="s">
        <v>151</v>
      </c>
      <c r="J77" s="8" t="s">
        <v>9</v>
      </c>
      <c r="K77" s="10">
        <v>20.146939999999997</v>
      </c>
      <c r="L77" s="105"/>
      <c r="M77" s="8" t="s">
        <v>120</v>
      </c>
      <c r="N77" s="1">
        <f t="shared" si="15"/>
        <v>91.82056</v>
      </c>
    </row>
    <row r="78" spans="1:23" ht="12.75">
      <c r="A78" s="8" t="s">
        <v>122</v>
      </c>
      <c r="B78" s="8" t="s">
        <v>43</v>
      </c>
      <c r="C78" s="8" t="s">
        <v>150</v>
      </c>
      <c r="D78" s="8" t="s">
        <v>9</v>
      </c>
      <c r="E78" s="10">
        <v>46.24779</v>
      </c>
      <c r="G78" s="8" t="s">
        <v>122</v>
      </c>
      <c r="H78" s="8" t="s">
        <v>43</v>
      </c>
      <c r="I78" s="8" t="s">
        <v>151</v>
      </c>
      <c r="J78" s="8" t="s">
        <v>9</v>
      </c>
      <c r="K78" s="10">
        <v>19.408060000000003</v>
      </c>
      <c r="L78" s="105"/>
      <c r="M78" s="8" t="s">
        <v>122</v>
      </c>
      <c r="N78" s="1">
        <f t="shared" si="15"/>
        <v>65.65585</v>
      </c>
      <c r="S78">
        <v>2016</v>
      </c>
      <c r="T78">
        <v>2017</v>
      </c>
      <c r="U78">
        <v>2018</v>
      </c>
      <c r="W78" t="s">
        <v>152</v>
      </c>
    </row>
    <row r="79" spans="1:21" ht="12.75">
      <c r="A79" s="8" t="s">
        <v>124</v>
      </c>
      <c r="B79" s="8" t="s">
        <v>43</v>
      </c>
      <c r="C79" s="8" t="s">
        <v>150</v>
      </c>
      <c r="D79" s="8" t="s">
        <v>9</v>
      </c>
      <c r="E79" s="10">
        <v>353.87884</v>
      </c>
      <c r="G79" s="8" t="s">
        <v>124</v>
      </c>
      <c r="H79" s="8" t="s">
        <v>43</v>
      </c>
      <c r="I79" s="8" t="s">
        <v>151</v>
      </c>
      <c r="J79" s="8" t="s">
        <v>9</v>
      </c>
      <c r="K79" s="10">
        <v>420.09105</v>
      </c>
      <c r="L79" s="105"/>
      <c r="M79" s="8" t="s">
        <v>124</v>
      </c>
      <c r="N79" s="1">
        <f t="shared" si="15"/>
        <v>773.9698900000001</v>
      </c>
      <c r="R79" s="33" t="s">
        <v>64</v>
      </c>
      <c r="S79" s="1">
        <v>2413.02165</v>
      </c>
      <c r="T79" s="1">
        <v>2334.34849</v>
      </c>
      <c r="U79" s="1">
        <v>2386.98232</v>
      </c>
    </row>
    <row r="80" spans="1:21" ht="12.75">
      <c r="A80" s="8" t="s">
        <v>126</v>
      </c>
      <c r="B80" s="8" t="s">
        <v>43</v>
      </c>
      <c r="C80" s="8" t="s">
        <v>150</v>
      </c>
      <c r="D80" s="8" t="s">
        <v>9</v>
      </c>
      <c r="E80" s="10">
        <v>3.89433</v>
      </c>
      <c r="G80" s="8" t="s">
        <v>126</v>
      </c>
      <c r="H80" s="8" t="s">
        <v>43</v>
      </c>
      <c r="I80" s="8" t="s">
        <v>151</v>
      </c>
      <c r="J80" s="8" t="s">
        <v>9</v>
      </c>
      <c r="K80" s="10">
        <v>4.67898</v>
      </c>
      <c r="L80" s="105"/>
      <c r="M80" s="8" t="s">
        <v>126</v>
      </c>
      <c r="N80" s="1">
        <f t="shared" si="15"/>
        <v>8.57331</v>
      </c>
      <c r="R80" s="33" t="s">
        <v>102</v>
      </c>
      <c r="S80" s="1">
        <v>5595.42431</v>
      </c>
      <c r="T80" s="1">
        <v>5627.90432</v>
      </c>
      <c r="U80" s="1">
        <v>5952.08491</v>
      </c>
    </row>
    <row r="81" spans="1:21" ht="12.75">
      <c r="A81" s="8" t="s">
        <v>128</v>
      </c>
      <c r="B81" s="8" t="s">
        <v>43</v>
      </c>
      <c r="C81" s="8" t="s">
        <v>150</v>
      </c>
      <c r="D81" s="8" t="s">
        <v>9</v>
      </c>
      <c r="E81" s="10">
        <v>2.9054900000000004</v>
      </c>
      <c r="G81" s="8" t="s">
        <v>128</v>
      </c>
      <c r="H81" s="8" t="s">
        <v>43</v>
      </c>
      <c r="I81" s="8" t="s">
        <v>151</v>
      </c>
      <c r="J81" s="8" t="s">
        <v>9</v>
      </c>
      <c r="K81" s="10">
        <v>4.01936</v>
      </c>
      <c r="L81" s="105"/>
      <c r="M81" s="8" t="s">
        <v>128</v>
      </c>
      <c r="N81" s="1">
        <f t="shared" si="15"/>
        <v>6.92485</v>
      </c>
      <c r="R81" s="33" t="s">
        <v>63</v>
      </c>
      <c r="S81" s="1">
        <v>134.38814000000002</v>
      </c>
      <c r="T81" s="1">
        <v>168.74105</v>
      </c>
      <c r="U81" s="1">
        <v>157.81950999999998</v>
      </c>
    </row>
    <row r="82" spans="1:14" ht="12.75">
      <c r="A82" s="8" t="s">
        <v>130</v>
      </c>
      <c r="B82" s="8" t="s">
        <v>43</v>
      </c>
      <c r="C82" s="8" t="s">
        <v>150</v>
      </c>
      <c r="D82" s="8" t="s">
        <v>9</v>
      </c>
      <c r="E82" s="10">
        <v>74.95166</v>
      </c>
      <c r="G82" s="8" t="s">
        <v>130</v>
      </c>
      <c r="H82" s="8" t="s">
        <v>43</v>
      </c>
      <c r="I82" s="8" t="s">
        <v>151</v>
      </c>
      <c r="J82" s="8" t="s">
        <v>9</v>
      </c>
      <c r="K82" s="10">
        <v>37.45088</v>
      </c>
      <c r="L82" s="105"/>
      <c r="M82" s="8" t="s">
        <v>130</v>
      </c>
      <c r="N82" s="1">
        <f t="shared" si="15"/>
        <v>112.40254</v>
      </c>
    </row>
    <row r="83" spans="1:23" ht="12.75">
      <c r="A83" s="8" t="s">
        <v>132</v>
      </c>
      <c r="B83" s="8" t="s">
        <v>43</v>
      </c>
      <c r="C83" s="8" t="s">
        <v>150</v>
      </c>
      <c r="D83" s="8" t="s">
        <v>9</v>
      </c>
      <c r="E83" s="10">
        <v>27.775850000000002</v>
      </c>
      <c r="G83" s="8" t="s">
        <v>132</v>
      </c>
      <c r="H83" s="8" t="s">
        <v>43</v>
      </c>
      <c r="I83" s="8" t="s">
        <v>151</v>
      </c>
      <c r="J83" s="8" t="s">
        <v>9</v>
      </c>
      <c r="K83" s="10">
        <v>5.4625699999999995</v>
      </c>
      <c r="L83" s="105"/>
      <c r="M83" s="8" t="s">
        <v>132</v>
      </c>
      <c r="N83" s="1">
        <f t="shared" si="15"/>
        <v>33.238420000000005</v>
      </c>
      <c r="S83">
        <v>2016</v>
      </c>
      <c r="T83">
        <v>2017</v>
      </c>
      <c r="U83">
        <v>2018</v>
      </c>
      <c r="W83" t="s">
        <v>41</v>
      </c>
    </row>
    <row r="84" spans="1:21" ht="12.75">
      <c r="A84" s="8" t="s">
        <v>134</v>
      </c>
      <c r="B84" s="8" t="s">
        <v>43</v>
      </c>
      <c r="C84" s="8" t="s">
        <v>150</v>
      </c>
      <c r="D84" s="8" t="s">
        <v>9</v>
      </c>
      <c r="E84" s="10">
        <v>173.42394000000002</v>
      </c>
      <c r="G84" s="8" t="s">
        <v>134</v>
      </c>
      <c r="H84" s="8" t="s">
        <v>43</v>
      </c>
      <c r="I84" s="8" t="s">
        <v>151</v>
      </c>
      <c r="J84" s="8" t="s">
        <v>9</v>
      </c>
      <c r="K84" s="10">
        <v>134.30913</v>
      </c>
      <c r="L84" s="105"/>
      <c r="M84" s="8" t="s">
        <v>134</v>
      </c>
      <c r="N84" s="1">
        <f t="shared" si="15"/>
        <v>307.73307</v>
      </c>
      <c r="R84" s="33" t="s">
        <v>64</v>
      </c>
      <c r="S84" s="1">
        <v>757.59572</v>
      </c>
      <c r="T84" s="1">
        <v>705.6667</v>
      </c>
      <c r="U84" s="1">
        <v>585.43848</v>
      </c>
    </row>
    <row r="85" spans="1:21" ht="12.75">
      <c r="A85" s="8" t="s">
        <v>136</v>
      </c>
      <c r="B85" s="8" t="s">
        <v>43</v>
      </c>
      <c r="C85" s="8" t="s">
        <v>150</v>
      </c>
      <c r="D85" s="8" t="s">
        <v>9</v>
      </c>
      <c r="E85" s="10">
        <v>157.09703</v>
      </c>
      <c r="G85" s="8" t="s">
        <v>136</v>
      </c>
      <c r="H85" s="8" t="s">
        <v>43</v>
      </c>
      <c r="I85" s="8" t="s">
        <v>151</v>
      </c>
      <c r="J85" s="8" t="s">
        <v>9</v>
      </c>
      <c r="K85" s="10">
        <v>110.89273</v>
      </c>
      <c r="L85" s="105"/>
      <c r="M85" s="8" t="s">
        <v>136</v>
      </c>
      <c r="N85" s="1">
        <f t="shared" si="15"/>
        <v>267.98976</v>
      </c>
      <c r="R85" s="33" t="s">
        <v>102</v>
      </c>
      <c r="S85" s="1">
        <v>2679.7542</v>
      </c>
      <c r="T85" s="1">
        <v>2353.03518</v>
      </c>
      <c r="U85" s="1">
        <v>2148.53049</v>
      </c>
    </row>
    <row r="86" spans="1:21" ht="12.75">
      <c r="A86" s="8" t="s">
        <v>138</v>
      </c>
      <c r="B86" s="8" t="s">
        <v>43</v>
      </c>
      <c r="C86" s="8" t="s">
        <v>150</v>
      </c>
      <c r="D86" s="8" t="s">
        <v>9</v>
      </c>
      <c r="E86" s="10">
        <v>59.81369</v>
      </c>
      <c r="G86" s="8" t="s">
        <v>138</v>
      </c>
      <c r="H86" s="8" t="s">
        <v>43</v>
      </c>
      <c r="I86" s="8" t="s">
        <v>151</v>
      </c>
      <c r="J86" s="8" t="s">
        <v>9</v>
      </c>
      <c r="K86" s="10">
        <v>10.434389999999999</v>
      </c>
      <c r="L86" s="105"/>
      <c r="M86" s="8" t="s">
        <v>138</v>
      </c>
      <c r="N86" s="1">
        <f t="shared" si="15"/>
        <v>70.24808</v>
      </c>
      <c r="R86" s="33" t="s">
        <v>63</v>
      </c>
      <c r="S86" s="1">
        <v>407.2799</v>
      </c>
      <c r="T86" s="1">
        <v>438.6191</v>
      </c>
      <c r="U86" s="1">
        <v>473.28619</v>
      </c>
    </row>
    <row r="87" spans="1:14" ht="12.75">
      <c r="A87" s="8" t="s">
        <v>140</v>
      </c>
      <c r="B87" s="8" t="s">
        <v>43</v>
      </c>
      <c r="C87" s="8" t="s">
        <v>150</v>
      </c>
      <c r="D87" s="8" t="s">
        <v>9</v>
      </c>
      <c r="E87" s="10">
        <v>720.84359</v>
      </c>
      <c r="G87" s="8" t="s">
        <v>140</v>
      </c>
      <c r="H87" s="8" t="s">
        <v>43</v>
      </c>
      <c r="I87" s="8" t="s">
        <v>151</v>
      </c>
      <c r="J87" s="8" t="s">
        <v>9</v>
      </c>
      <c r="K87" s="10">
        <v>42.968180000000004</v>
      </c>
      <c r="L87" s="105"/>
      <c r="M87" s="8" t="s">
        <v>140</v>
      </c>
      <c r="N87" s="1">
        <f t="shared" si="15"/>
        <v>763.8117699999999</v>
      </c>
    </row>
    <row r="88" spans="1:23" ht="12.75">
      <c r="A88" s="8" t="s">
        <v>142</v>
      </c>
      <c r="B88" s="8" t="s">
        <v>43</v>
      </c>
      <c r="C88" s="8" t="s">
        <v>150</v>
      </c>
      <c r="D88" s="8" t="s">
        <v>9</v>
      </c>
      <c r="E88" s="10">
        <v>396.82887</v>
      </c>
      <c r="G88" s="8" t="s">
        <v>142</v>
      </c>
      <c r="H88" s="8" t="s">
        <v>43</v>
      </c>
      <c r="I88" s="8" t="s">
        <v>151</v>
      </c>
      <c r="J88" s="8" t="s">
        <v>9</v>
      </c>
      <c r="K88" s="10">
        <v>106.34872999999999</v>
      </c>
      <c r="L88" s="105"/>
      <c r="M88" s="8" t="s">
        <v>142</v>
      </c>
      <c r="N88" s="1">
        <f t="shared" si="15"/>
        <v>503.1776</v>
      </c>
      <c r="S88">
        <v>2016</v>
      </c>
      <c r="T88">
        <v>2017</v>
      </c>
      <c r="U88">
        <v>2018</v>
      </c>
      <c r="W88" t="s">
        <v>40</v>
      </c>
    </row>
    <row r="89" spans="1:21" ht="12.75">
      <c r="A89" s="8" t="s">
        <v>144</v>
      </c>
      <c r="B89" s="8" t="s">
        <v>43</v>
      </c>
      <c r="C89" s="8" t="s">
        <v>150</v>
      </c>
      <c r="D89" s="8" t="s">
        <v>9</v>
      </c>
      <c r="E89" s="10">
        <v>233.51766</v>
      </c>
      <c r="G89" s="8" t="s">
        <v>144</v>
      </c>
      <c r="H89" s="8" t="s">
        <v>43</v>
      </c>
      <c r="I89" s="8" t="s">
        <v>151</v>
      </c>
      <c r="J89" s="8" t="s">
        <v>9</v>
      </c>
      <c r="K89" s="10">
        <v>35.37964</v>
      </c>
      <c r="L89" s="105"/>
      <c r="M89" s="8" t="s">
        <v>144</v>
      </c>
      <c r="N89" s="1">
        <f t="shared" si="15"/>
        <v>268.89730000000003</v>
      </c>
      <c r="R89" s="33" t="s">
        <v>64</v>
      </c>
      <c r="S89" s="1">
        <v>918.98529</v>
      </c>
      <c r="T89" s="1">
        <v>881.13157</v>
      </c>
      <c r="U89" s="1">
        <v>1051.68483</v>
      </c>
    </row>
    <row r="90" spans="1:21" ht="12.75">
      <c r="A90" s="33"/>
      <c r="B90" s="33"/>
      <c r="C90" s="33"/>
      <c r="D90" s="33"/>
      <c r="E90" s="105"/>
      <c r="G90" s="33"/>
      <c r="H90" s="33"/>
      <c r="I90" s="33"/>
      <c r="J90" s="33"/>
      <c r="K90" s="105"/>
      <c r="L90" s="105"/>
      <c r="M90" s="33"/>
      <c r="R90" s="33" t="s">
        <v>102</v>
      </c>
      <c r="S90" s="1">
        <v>3462.16634</v>
      </c>
      <c r="T90" s="1">
        <v>3688.50265</v>
      </c>
      <c r="U90" s="1">
        <v>3623.51178</v>
      </c>
    </row>
    <row r="91" spans="13:21" ht="18.75" customHeight="1">
      <c r="M91">
        <v>2015</v>
      </c>
      <c r="N91" s="13" t="s">
        <v>149</v>
      </c>
      <c r="R91" s="33" t="s">
        <v>63</v>
      </c>
      <c r="S91" s="1">
        <v>1577.27856</v>
      </c>
      <c r="T91" s="1">
        <v>954.09112</v>
      </c>
      <c r="U91" s="1">
        <v>1081.54756</v>
      </c>
    </row>
    <row r="92" spans="1:14" ht="12.75">
      <c r="A92" s="8" t="s">
        <v>5</v>
      </c>
      <c r="B92" s="8" t="s">
        <v>43</v>
      </c>
      <c r="C92" s="8" t="s">
        <v>150</v>
      </c>
      <c r="D92" s="8" t="s">
        <v>59</v>
      </c>
      <c r="E92" s="10">
        <v>129.55819</v>
      </c>
      <c r="G92" s="8" t="s">
        <v>5</v>
      </c>
      <c r="H92" s="8" t="s">
        <v>43</v>
      </c>
      <c r="I92" s="8" t="s">
        <v>151</v>
      </c>
      <c r="J92" s="8" t="s">
        <v>59</v>
      </c>
      <c r="K92" s="10">
        <v>45.74546</v>
      </c>
      <c r="L92" s="105"/>
      <c r="M92" s="8" t="s">
        <v>5</v>
      </c>
      <c r="N92" s="1">
        <f aca="true" t="shared" si="16" ref="N92:N112">E92+K92</f>
        <v>175.30365</v>
      </c>
    </row>
    <row r="93" spans="1:14" ht="12.75">
      <c r="A93" s="8" t="s">
        <v>106</v>
      </c>
      <c r="B93" s="8" t="s">
        <v>43</v>
      </c>
      <c r="C93" s="8" t="s">
        <v>150</v>
      </c>
      <c r="D93" s="8" t="s">
        <v>59</v>
      </c>
      <c r="E93" s="10">
        <v>33.84465</v>
      </c>
      <c r="G93" s="8" t="s">
        <v>106</v>
      </c>
      <c r="H93" s="8" t="s">
        <v>43</v>
      </c>
      <c r="I93" s="8" t="s">
        <v>151</v>
      </c>
      <c r="J93" s="8" t="s">
        <v>59</v>
      </c>
      <c r="K93" s="10">
        <v>5.57744</v>
      </c>
      <c r="L93" s="105"/>
      <c r="M93" s="8" t="s">
        <v>106</v>
      </c>
      <c r="N93" s="1">
        <f t="shared" si="16"/>
        <v>39.422090000000004</v>
      </c>
    </row>
    <row r="94" spans="1:14" ht="12.75">
      <c r="A94" s="8" t="s">
        <v>108</v>
      </c>
      <c r="B94" s="8" t="s">
        <v>43</v>
      </c>
      <c r="C94" s="8" t="s">
        <v>150</v>
      </c>
      <c r="D94" s="8" t="s">
        <v>59</v>
      </c>
      <c r="E94" s="10">
        <v>413.97717</v>
      </c>
      <c r="G94" s="8" t="s">
        <v>108</v>
      </c>
      <c r="H94" s="8" t="s">
        <v>43</v>
      </c>
      <c r="I94" s="8" t="s">
        <v>151</v>
      </c>
      <c r="J94" s="8" t="s">
        <v>59</v>
      </c>
      <c r="K94" s="10">
        <v>278.75959</v>
      </c>
      <c r="L94" s="105"/>
      <c r="M94" s="8" t="s">
        <v>108</v>
      </c>
      <c r="N94" s="1">
        <f t="shared" si="16"/>
        <v>692.73676</v>
      </c>
    </row>
    <row r="95" spans="1:14" ht="12.75">
      <c r="A95" s="8" t="s">
        <v>110</v>
      </c>
      <c r="B95" s="8" t="s">
        <v>43</v>
      </c>
      <c r="C95" s="8" t="s">
        <v>150</v>
      </c>
      <c r="D95" s="8" t="s">
        <v>59</v>
      </c>
      <c r="E95" s="10">
        <v>173.07142000000002</v>
      </c>
      <c r="G95" s="8" t="s">
        <v>110</v>
      </c>
      <c r="H95" s="8" t="s">
        <v>43</v>
      </c>
      <c r="I95" s="8" t="s">
        <v>151</v>
      </c>
      <c r="J95" s="8" t="s">
        <v>59</v>
      </c>
      <c r="K95" s="10">
        <v>78.55529000000001</v>
      </c>
      <c r="L95" s="105"/>
      <c r="M95" s="8" t="s">
        <v>110</v>
      </c>
      <c r="N95" s="1">
        <f t="shared" si="16"/>
        <v>251.62671000000003</v>
      </c>
    </row>
    <row r="96" spans="1:14" ht="12.75">
      <c r="A96" s="8" t="s">
        <v>112</v>
      </c>
      <c r="B96" s="8" t="s">
        <v>43</v>
      </c>
      <c r="C96" s="8" t="s">
        <v>150</v>
      </c>
      <c r="D96" s="8" t="s">
        <v>59</v>
      </c>
      <c r="E96" s="10">
        <v>48.5266</v>
      </c>
      <c r="G96" s="8" t="s">
        <v>112</v>
      </c>
      <c r="H96" s="8" t="s">
        <v>43</v>
      </c>
      <c r="I96" s="8" t="s">
        <v>151</v>
      </c>
      <c r="J96" s="8" t="s">
        <v>59</v>
      </c>
      <c r="K96" s="10">
        <v>30.81521</v>
      </c>
      <c r="L96" s="105"/>
      <c r="M96" s="8" t="s">
        <v>112</v>
      </c>
      <c r="N96" s="1">
        <f t="shared" si="16"/>
        <v>79.34181000000001</v>
      </c>
    </row>
    <row r="97" spans="1:14" ht="12.75">
      <c r="A97" s="8" t="s">
        <v>114</v>
      </c>
      <c r="B97" s="8" t="s">
        <v>43</v>
      </c>
      <c r="C97" s="8" t="s">
        <v>150</v>
      </c>
      <c r="D97" s="8" t="s">
        <v>59</v>
      </c>
      <c r="E97" s="10">
        <v>71.51438</v>
      </c>
      <c r="G97" s="8" t="s">
        <v>114</v>
      </c>
      <c r="H97" s="8" t="s">
        <v>43</v>
      </c>
      <c r="I97" s="8" t="s">
        <v>151</v>
      </c>
      <c r="J97" s="8" t="s">
        <v>59</v>
      </c>
      <c r="K97" s="10">
        <v>43.50016</v>
      </c>
      <c r="L97" s="105"/>
      <c r="M97" s="8" t="s">
        <v>114</v>
      </c>
      <c r="N97" s="1">
        <f t="shared" si="16"/>
        <v>115.01454000000001</v>
      </c>
    </row>
    <row r="98" spans="1:14" ht="12.75">
      <c r="A98" s="8" t="s">
        <v>116</v>
      </c>
      <c r="B98" s="8" t="s">
        <v>43</v>
      </c>
      <c r="C98" s="8" t="s">
        <v>150</v>
      </c>
      <c r="D98" s="8" t="s">
        <v>59</v>
      </c>
      <c r="E98" s="10">
        <v>166.62394</v>
      </c>
      <c r="G98" s="8" t="s">
        <v>116</v>
      </c>
      <c r="H98" s="8" t="s">
        <v>43</v>
      </c>
      <c r="I98" s="8" t="s">
        <v>151</v>
      </c>
      <c r="J98" s="8" t="s">
        <v>59</v>
      </c>
      <c r="K98" s="10">
        <v>60.580040000000004</v>
      </c>
      <c r="L98" s="105"/>
      <c r="M98" s="8" t="s">
        <v>116</v>
      </c>
      <c r="N98" s="1">
        <f t="shared" si="16"/>
        <v>227.20398</v>
      </c>
    </row>
    <row r="99" spans="1:14" ht="12.75">
      <c r="A99" s="8" t="s">
        <v>118</v>
      </c>
      <c r="B99" s="8" t="s">
        <v>43</v>
      </c>
      <c r="C99" s="8" t="s">
        <v>150</v>
      </c>
      <c r="D99" s="8" t="s">
        <v>59</v>
      </c>
      <c r="E99" s="10">
        <v>178.1626</v>
      </c>
      <c r="G99" s="8" t="s">
        <v>118</v>
      </c>
      <c r="H99" s="8" t="s">
        <v>43</v>
      </c>
      <c r="I99" s="8" t="s">
        <v>151</v>
      </c>
      <c r="J99" s="8" t="s">
        <v>59</v>
      </c>
      <c r="K99" s="10">
        <v>56.28057</v>
      </c>
      <c r="L99" s="105"/>
      <c r="M99" s="8" t="s">
        <v>118</v>
      </c>
      <c r="N99" s="1">
        <f t="shared" si="16"/>
        <v>234.44317</v>
      </c>
    </row>
    <row r="100" spans="1:14" ht="12.75">
      <c r="A100" s="8" t="s">
        <v>120</v>
      </c>
      <c r="B100" s="8" t="s">
        <v>43</v>
      </c>
      <c r="C100" s="8" t="s">
        <v>150</v>
      </c>
      <c r="D100" s="8" t="s">
        <v>59</v>
      </c>
      <c r="E100" s="10">
        <v>62.4532</v>
      </c>
      <c r="G100" s="8" t="s">
        <v>120</v>
      </c>
      <c r="H100" s="8" t="s">
        <v>43</v>
      </c>
      <c r="I100" s="8" t="s">
        <v>151</v>
      </c>
      <c r="J100" s="8" t="s">
        <v>59</v>
      </c>
      <c r="K100" s="10">
        <v>19.438350000000003</v>
      </c>
      <c r="L100" s="105"/>
      <c r="M100" s="8" t="s">
        <v>120</v>
      </c>
      <c r="N100" s="1">
        <f t="shared" si="16"/>
        <v>81.89155000000001</v>
      </c>
    </row>
    <row r="101" spans="1:14" ht="12.75">
      <c r="A101" s="8" t="s">
        <v>122</v>
      </c>
      <c r="B101" s="8" t="s">
        <v>43</v>
      </c>
      <c r="C101" s="8" t="s">
        <v>150</v>
      </c>
      <c r="D101" s="8" t="s">
        <v>59</v>
      </c>
      <c r="E101" s="10">
        <v>46.86935</v>
      </c>
      <c r="G101" s="8" t="s">
        <v>122</v>
      </c>
      <c r="H101" s="8" t="s">
        <v>43</v>
      </c>
      <c r="I101" s="8" t="s">
        <v>151</v>
      </c>
      <c r="J101" s="8" t="s">
        <v>59</v>
      </c>
      <c r="K101" s="10">
        <v>20.90841</v>
      </c>
      <c r="L101" s="105"/>
      <c r="M101" s="8" t="s">
        <v>122</v>
      </c>
      <c r="N101" s="1">
        <f t="shared" si="16"/>
        <v>67.77776</v>
      </c>
    </row>
    <row r="102" spans="1:14" ht="12.75">
      <c r="A102" s="8" t="s">
        <v>124</v>
      </c>
      <c r="B102" s="8" t="s">
        <v>43</v>
      </c>
      <c r="C102" s="8" t="s">
        <v>150</v>
      </c>
      <c r="D102" s="8" t="s">
        <v>59</v>
      </c>
      <c r="E102" s="10">
        <v>401.71126</v>
      </c>
      <c r="G102" s="8" t="s">
        <v>124</v>
      </c>
      <c r="H102" s="8" t="s">
        <v>43</v>
      </c>
      <c r="I102" s="8" t="s">
        <v>151</v>
      </c>
      <c r="J102" s="8" t="s">
        <v>59</v>
      </c>
      <c r="K102" s="10">
        <v>406.73260000000005</v>
      </c>
      <c r="L102" s="105"/>
      <c r="M102" s="8" t="s">
        <v>124</v>
      </c>
      <c r="N102" s="1">
        <f t="shared" si="16"/>
        <v>808.4438600000001</v>
      </c>
    </row>
    <row r="103" spans="1:14" ht="12.75">
      <c r="A103" s="8" t="s">
        <v>126</v>
      </c>
      <c r="B103" s="8" t="s">
        <v>43</v>
      </c>
      <c r="C103" s="8" t="s">
        <v>150</v>
      </c>
      <c r="D103" s="8" t="s">
        <v>59</v>
      </c>
      <c r="E103" s="10">
        <v>5.13543</v>
      </c>
      <c r="G103" s="8" t="s">
        <v>126</v>
      </c>
      <c r="H103" s="8" t="s">
        <v>43</v>
      </c>
      <c r="I103" s="8" t="s">
        <v>151</v>
      </c>
      <c r="J103" s="8" t="s">
        <v>59</v>
      </c>
      <c r="K103" s="10">
        <v>4.35161</v>
      </c>
      <c r="L103" s="105"/>
      <c r="M103" s="8" t="s">
        <v>126</v>
      </c>
      <c r="N103" s="1">
        <f t="shared" si="16"/>
        <v>9.48704</v>
      </c>
    </row>
    <row r="104" spans="1:14" ht="12.75">
      <c r="A104" s="8" t="s">
        <v>128</v>
      </c>
      <c r="B104" s="8" t="s">
        <v>43</v>
      </c>
      <c r="C104" s="8" t="s">
        <v>150</v>
      </c>
      <c r="D104" s="8" t="s">
        <v>59</v>
      </c>
      <c r="E104" s="10">
        <v>5.66638</v>
      </c>
      <c r="G104" s="8" t="s">
        <v>128</v>
      </c>
      <c r="H104" s="8" t="s">
        <v>43</v>
      </c>
      <c r="I104" s="8" t="s">
        <v>151</v>
      </c>
      <c r="J104" s="8" t="s">
        <v>59</v>
      </c>
      <c r="K104" s="10">
        <v>4.99616</v>
      </c>
      <c r="L104" s="105"/>
      <c r="M104" s="8" t="s">
        <v>128</v>
      </c>
      <c r="N104" s="1">
        <f t="shared" si="16"/>
        <v>10.66254</v>
      </c>
    </row>
    <row r="105" spans="1:14" ht="12.75">
      <c r="A105" s="8" t="s">
        <v>130</v>
      </c>
      <c r="B105" s="8" t="s">
        <v>43</v>
      </c>
      <c r="C105" s="8" t="s">
        <v>150</v>
      </c>
      <c r="D105" s="8" t="s">
        <v>59</v>
      </c>
      <c r="E105" s="10">
        <v>72.70998</v>
      </c>
      <c r="G105" s="8" t="s">
        <v>130</v>
      </c>
      <c r="H105" s="8" t="s">
        <v>43</v>
      </c>
      <c r="I105" s="8" t="s">
        <v>151</v>
      </c>
      <c r="J105" s="8" t="s">
        <v>59</v>
      </c>
      <c r="K105" s="10">
        <v>34.41188</v>
      </c>
      <c r="L105" s="105"/>
      <c r="M105" s="8" t="s">
        <v>130</v>
      </c>
      <c r="N105" s="1">
        <f t="shared" si="16"/>
        <v>107.12186</v>
      </c>
    </row>
    <row r="106" spans="1:14" ht="12.75">
      <c r="A106" s="8" t="s">
        <v>132</v>
      </c>
      <c r="B106" s="8" t="s">
        <v>43</v>
      </c>
      <c r="C106" s="8" t="s">
        <v>150</v>
      </c>
      <c r="D106" s="8" t="s">
        <v>59</v>
      </c>
      <c r="E106" s="10">
        <v>22.87144</v>
      </c>
      <c r="G106" s="8" t="s">
        <v>132</v>
      </c>
      <c r="H106" s="8" t="s">
        <v>43</v>
      </c>
      <c r="I106" s="8" t="s">
        <v>151</v>
      </c>
      <c r="J106" s="8" t="s">
        <v>59</v>
      </c>
      <c r="K106" s="10">
        <v>9.64674</v>
      </c>
      <c r="L106" s="105"/>
      <c r="M106" s="8" t="s">
        <v>132</v>
      </c>
      <c r="N106" s="1">
        <f t="shared" si="16"/>
        <v>32.51818</v>
      </c>
    </row>
    <row r="107" spans="1:14" ht="12.75">
      <c r="A107" s="8" t="s">
        <v>134</v>
      </c>
      <c r="B107" s="8" t="s">
        <v>43</v>
      </c>
      <c r="C107" s="8" t="s">
        <v>150</v>
      </c>
      <c r="D107" s="8" t="s">
        <v>59</v>
      </c>
      <c r="E107" s="10">
        <v>171.81813</v>
      </c>
      <c r="G107" s="8" t="s">
        <v>134</v>
      </c>
      <c r="H107" s="8" t="s">
        <v>43</v>
      </c>
      <c r="I107" s="8" t="s">
        <v>151</v>
      </c>
      <c r="J107" s="8" t="s">
        <v>59</v>
      </c>
      <c r="K107" s="10">
        <v>71.94179000000001</v>
      </c>
      <c r="L107" s="105"/>
      <c r="M107" s="8" t="s">
        <v>134</v>
      </c>
      <c r="N107" s="1">
        <f t="shared" si="16"/>
        <v>243.75992000000002</v>
      </c>
    </row>
    <row r="108" spans="1:14" ht="12.75">
      <c r="A108" s="8" t="s">
        <v>136</v>
      </c>
      <c r="B108" s="8" t="s">
        <v>43</v>
      </c>
      <c r="C108" s="8" t="s">
        <v>150</v>
      </c>
      <c r="D108" s="8" t="s">
        <v>59</v>
      </c>
      <c r="E108" s="10">
        <v>309.24417</v>
      </c>
      <c r="G108" s="8" t="s">
        <v>136</v>
      </c>
      <c r="H108" s="8" t="s">
        <v>43</v>
      </c>
      <c r="I108" s="8" t="s">
        <v>151</v>
      </c>
      <c r="J108" s="8" t="s">
        <v>59</v>
      </c>
      <c r="K108" s="10">
        <v>50.875209999999996</v>
      </c>
      <c r="L108" s="105"/>
      <c r="M108" s="8" t="s">
        <v>136</v>
      </c>
      <c r="N108" s="1">
        <f t="shared" si="16"/>
        <v>360.11938</v>
      </c>
    </row>
    <row r="109" spans="1:14" ht="12.75">
      <c r="A109" s="8" t="s">
        <v>138</v>
      </c>
      <c r="B109" s="8" t="s">
        <v>43</v>
      </c>
      <c r="C109" s="8" t="s">
        <v>150</v>
      </c>
      <c r="D109" s="8" t="s">
        <v>59</v>
      </c>
      <c r="E109" s="10">
        <v>62.96170000000001</v>
      </c>
      <c r="G109" s="8" t="s">
        <v>138</v>
      </c>
      <c r="H109" s="8" t="s">
        <v>43</v>
      </c>
      <c r="I109" s="8" t="s">
        <v>151</v>
      </c>
      <c r="J109" s="8" t="s">
        <v>59</v>
      </c>
      <c r="K109" s="10">
        <v>15.89833</v>
      </c>
      <c r="L109" s="105"/>
      <c r="M109" s="8" t="s">
        <v>138</v>
      </c>
      <c r="N109" s="1">
        <f t="shared" si="16"/>
        <v>78.86003000000001</v>
      </c>
    </row>
    <row r="110" spans="1:14" ht="12.75">
      <c r="A110" s="8" t="s">
        <v>140</v>
      </c>
      <c r="B110" s="8" t="s">
        <v>43</v>
      </c>
      <c r="C110" s="8" t="s">
        <v>150</v>
      </c>
      <c r="D110" s="8" t="s">
        <v>59</v>
      </c>
      <c r="E110" s="10">
        <v>744.00275</v>
      </c>
      <c r="G110" s="8" t="s">
        <v>140</v>
      </c>
      <c r="H110" s="8" t="s">
        <v>43</v>
      </c>
      <c r="I110" s="8" t="s">
        <v>151</v>
      </c>
      <c r="J110" s="8" t="s">
        <v>59</v>
      </c>
      <c r="K110" s="10">
        <v>43.9179</v>
      </c>
      <c r="L110" s="105"/>
      <c r="M110" s="8" t="s">
        <v>140</v>
      </c>
      <c r="N110" s="1">
        <f t="shared" si="16"/>
        <v>787.92065</v>
      </c>
    </row>
    <row r="111" spans="1:14" ht="12.75">
      <c r="A111" s="8" t="s">
        <v>142</v>
      </c>
      <c r="B111" s="8" t="s">
        <v>43</v>
      </c>
      <c r="C111" s="8" t="s">
        <v>150</v>
      </c>
      <c r="D111" s="8" t="s">
        <v>59</v>
      </c>
      <c r="E111" s="10">
        <v>305.39926</v>
      </c>
      <c r="G111" s="8" t="s">
        <v>142</v>
      </c>
      <c r="H111" s="8" t="s">
        <v>43</v>
      </c>
      <c r="I111" s="8" t="s">
        <v>151</v>
      </c>
      <c r="J111" s="8" t="s">
        <v>59</v>
      </c>
      <c r="K111" s="10">
        <v>92.83924</v>
      </c>
      <c r="L111" s="105"/>
      <c r="M111" s="8" t="s">
        <v>142</v>
      </c>
      <c r="N111" s="1">
        <f t="shared" si="16"/>
        <v>398.23850000000004</v>
      </c>
    </row>
    <row r="112" spans="1:14" ht="12.75">
      <c r="A112" s="8" t="s">
        <v>144</v>
      </c>
      <c r="B112" s="8" t="s">
        <v>43</v>
      </c>
      <c r="C112" s="8" t="s">
        <v>150</v>
      </c>
      <c r="D112" s="8" t="s">
        <v>59</v>
      </c>
      <c r="E112" s="10">
        <v>268.62681</v>
      </c>
      <c r="G112" s="8" t="s">
        <v>144</v>
      </c>
      <c r="H112" s="8" t="s">
        <v>43</v>
      </c>
      <c r="I112" s="8" t="s">
        <v>151</v>
      </c>
      <c r="J112" s="8" t="s">
        <v>59</v>
      </c>
      <c r="K112" s="10">
        <v>38.3682</v>
      </c>
      <c r="L112" s="105"/>
      <c r="M112" s="8" t="s">
        <v>144</v>
      </c>
      <c r="N112" s="1">
        <f t="shared" si="16"/>
        <v>306.99501</v>
      </c>
    </row>
    <row r="113" spans="1:13" ht="12.75">
      <c r="A113" s="33"/>
      <c r="B113" s="33"/>
      <c r="C113" s="33"/>
      <c r="D113" s="33"/>
      <c r="E113" s="105"/>
      <c r="G113" s="33"/>
      <c r="H113" s="33"/>
      <c r="I113" s="33"/>
      <c r="J113" s="33"/>
      <c r="K113" s="105"/>
      <c r="L113" s="105"/>
      <c r="M113" s="33"/>
    </row>
    <row r="114" spans="13:14" ht="12.75">
      <c r="M114">
        <v>2014</v>
      </c>
      <c r="N114" s="13" t="s">
        <v>149</v>
      </c>
    </row>
    <row r="115" spans="1:14" ht="12.75">
      <c r="A115" s="8" t="s">
        <v>5</v>
      </c>
      <c r="B115" s="8" t="s">
        <v>43</v>
      </c>
      <c r="C115" s="8" t="s">
        <v>150</v>
      </c>
      <c r="D115" s="8" t="s">
        <v>58</v>
      </c>
      <c r="E115" s="10">
        <v>116.57811</v>
      </c>
      <c r="G115" s="8" t="s">
        <v>5</v>
      </c>
      <c r="H115" s="8" t="s">
        <v>43</v>
      </c>
      <c r="I115" s="8" t="s">
        <v>151</v>
      </c>
      <c r="J115" s="8" t="s">
        <v>58</v>
      </c>
      <c r="K115" s="10">
        <v>64.68592</v>
      </c>
      <c r="L115" s="105"/>
      <c r="M115" s="8" t="s">
        <v>5</v>
      </c>
      <c r="N115" s="1">
        <f aca="true" t="shared" si="17" ref="N115:N135">E115+K115</f>
        <v>181.26403</v>
      </c>
    </row>
    <row r="116" spans="1:14" ht="12.75">
      <c r="A116" s="8" t="s">
        <v>106</v>
      </c>
      <c r="B116" s="8" t="s">
        <v>43</v>
      </c>
      <c r="C116" s="8" t="s">
        <v>150</v>
      </c>
      <c r="D116" s="8" t="s">
        <v>58</v>
      </c>
      <c r="E116" s="10">
        <v>36.88512</v>
      </c>
      <c r="G116" s="8" t="s">
        <v>106</v>
      </c>
      <c r="H116" s="8" t="s">
        <v>43</v>
      </c>
      <c r="I116" s="8" t="s">
        <v>151</v>
      </c>
      <c r="J116" s="8" t="s">
        <v>58</v>
      </c>
      <c r="K116" s="10">
        <v>4.74521</v>
      </c>
      <c r="L116" s="105"/>
      <c r="M116" s="8" t="s">
        <v>106</v>
      </c>
      <c r="N116" s="1">
        <f t="shared" si="17"/>
        <v>41.63033</v>
      </c>
    </row>
    <row r="117" spans="1:14" ht="12.75">
      <c r="A117" s="8" t="s">
        <v>108</v>
      </c>
      <c r="B117" s="8" t="s">
        <v>43</v>
      </c>
      <c r="C117" s="8" t="s">
        <v>150</v>
      </c>
      <c r="D117" s="8" t="s">
        <v>58</v>
      </c>
      <c r="E117" s="10">
        <v>464.23121000000003</v>
      </c>
      <c r="G117" s="8" t="s">
        <v>108</v>
      </c>
      <c r="H117" s="8" t="s">
        <v>43</v>
      </c>
      <c r="I117" s="8" t="s">
        <v>151</v>
      </c>
      <c r="J117" s="8" t="s">
        <v>58</v>
      </c>
      <c r="K117" s="10">
        <v>360.04336</v>
      </c>
      <c r="L117" s="105"/>
      <c r="M117" s="8" t="s">
        <v>108</v>
      </c>
      <c r="N117" s="1">
        <f t="shared" si="17"/>
        <v>824.27457</v>
      </c>
    </row>
    <row r="118" spans="1:14" ht="12.75">
      <c r="A118" s="8" t="s">
        <v>110</v>
      </c>
      <c r="B118" s="8" t="s">
        <v>43</v>
      </c>
      <c r="C118" s="8" t="s">
        <v>150</v>
      </c>
      <c r="D118" s="8" t="s">
        <v>58</v>
      </c>
      <c r="E118" s="10">
        <v>133.69486</v>
      </c>
      <c r="G118" s="8" t="s">
        <v>110</v>
      </c>
      <c r="H118" s="8" t="s">
        <v>43</v>
      </c>
      <c r="I118" s="8" t="s">
        <v>151</v>
      </c>
      <c r="J118" s="8" t="s">
        <v>58</v>
      </c>
      <c r="K118" s="10">
        <v>70.61126</v>
      </c>
      <c r="L118" s="105"/>
      <c r="M118" s="8" t="s">
        <v>110</v>
      </c>
      <c r="N118" s="1">
        <f t="shared" si="17"/>
        <v>204.30612000000002</v>
      </c>
    </row>
    <row r="119" spans="1:14" ht="12.75">
      <c r="A119" s="8" t="s">
        <v>112</v>
      </c>
      <c r="B119" s="8" t="s">
        <v>43</v>
      </c>
      <c r="C119" s="8" t="s">
        <v>150</v>
      </c>
      <c r="D119" s="8" t="s">
        <v>58</v>
      </c>
      <c r="E119" s="10">
        <v>57.30677000000001</v>
      </c>
      <c r="G119" s="8" t="s">
        <v>112</v>
      </c>
      <c r="H119" s="8" t="s">
        <v>43</v>
      </c>
      <c r="I119" s="8" t="s">
        <v>151</v>
      </c>
      <c r="J119" s="8" t="s">
        <v>58</v>
      </c>
      <c r="K119" s="10">
        <v>36.70826</v>
      </c>
      <c r="L119" s="105"/>
      <c r="M119" s="8" t="s">
        <v>112</v>
      </c>
      <c r="N119" s="1">
        <f t="shared" si="17"/>
        <v>94.01503000000001</v>
      </c>
    </row>
    <row r="120" spans="1:14" ht="12.75">
      <c r="A120" s="8" t="s">
        <v>114</v>
      </c>
      <c r="B120" s="8" t="s">
        <v>43</v>
      </c>
      <c r="C120" s="8" t="s">
        <v>150</v>
      </c>
      <c r="D120" s="8" t="s">
        <v>58</v>
      </c>
      <c r="E120" s="10">
        <v>106.41645</v>
      </c>
      <c r="G120" s="8" t="s">
        <v>114</v>
      </c>
      <c r="H120" s="8" t="s">
        <v>43</v>
      </c>
      <c r="I120" s="8" t="s">
        <v>151</v>
      </c>
      <c r="J120" s="8" t="s">
        <v>58</v>
      </c>
      <c r="K120" s="10">
        <v>45.30722</v>
      </c>
      <c r="L120" s="105"/>
      <c r="M120" s="8" t="s">
        <v>114</v>
      </c>
      <c r="N120" s="1">
        <f t="shared" si="17"/>
        <v>151.72367</v>
      </c>
    </row>
    <row r="121" spans="1:14" ht="12.75">
      <c r="A121" s="8" t="s">
        <v>116</v>
      </c>
      <c r="B121" s="8" t="s">
        <v>43</v>
      </c>
      <c r="C121" s="8" t="s">
        <v>150</v>
      </c>
      <c r="D121" s="8" t="s">
        <v>58</v>
      </c>
      <c r="E121" s="10">
        <v>200.64461000000003</v>
      </c>
      <c r="G121" s="8" t="s">
        <v>116</v>
      </c>
      <c r="H121" s="8" t="s">
        <v>43</v>
      </c>
      <c r="I121" s="8" t="s">
        <v>151</v>
      </c>
      <c r="J121" s="8" t="s">
        <v>58</v>
      </c>
      <c r="K121" s="10">
        <v>79.15047</v>
      </c>
      <c r="L121" s="105"/>
      <c r="M121" s="8" t="s">
        <v>116</v>
      </c>
      <c r="N121" s="1">
        <f t="shared" si="17"/>
        <v>279.79508000000004</v>
      </c>
    </row>
    <row r="122" spans="1:14" ht="12.75">
      <c r="A122" s="8" t="s">
        <v>118</v>
      </c>
      <c r="B122" s="8" t="s">
        <v>43</v>
      </c>
      <c r="C122" s="8" t="s">
        <v>150</v>
      </c>
      <c r="D122" s="8" t="s">
        <v>58</v>
      </c>
      <c r="E122" s="10">
        <v>226.3503</v>
      </c>
      <c r="G122" s="8" t="s">
        <v>118</v>
      </c>
      <c r="H122" s="8" t="s">
        <v>43</v>
      </c>
      <c r="I122" s="8" t="s">
        <v>151</v>
      </c>
      <c r="J122" s="8" t="s">
        <v>58</v>
      </c>
      <c r="K122" s="10">
        <v>65.1391</v>
      </c>
      <c r="L122" s="105"/>
      <c r="M122" s="8" t="s">
        <v>118</v>
      </c>
      <c r="N122" s="1">
        <f t="shared" si="17"/>
        <v>291.4894</v>
      </c>
    </row>
    <row r="123" spans="1:14" ht="12.75">
      <c r="A123" s="8" t="s">
        <v>120</v>
      </c>
      <c r="B123" s="8" t="s">
        <v>43</v>
      </c>
      <c r="C123" s="8" t="s">
        <v>150</v>
      </c>
      <c r="D123" s="8" t="s">
        <v>58</v>
      </c>
      <c r="E123" s="10">
        <v>78.49242</v>
      </c>
      <c r="G123" s="8" t="s">
        <v>120</v>
      </c>
      <c r="H123" s="8" t="s">
        <v>43</v>
      </c>
      <c r="I123" s="8" t="s">
        <v>151</v>
      </c>
      <c r="J123" s="8" t="s">
        <v>58</v>
      </c>
      <c r="K123" s="10">
        <v>23.69835</v>
      </c>
      <c r="L123" s="105"/>
      <c r="M123" s="8" t="s">
        <v>120</v>
      </c>
      <c r="N123" s="1">
        <f t="shared" si="17"/>
        <v>102.19077</v>
      </c>
    </row>
    <row r="124" spans="1:14" ht="12.75">
      <c r="A124" s="8" t="s">
        <v>122</v>
      </c>
      <c r="B124" s="8" t="s">
        <v>43</v>
      </c>
      <c r="C124" s="8" t="s">
        <v>150</v>
      </c>
      <c r="D124" s="8" t="s">
        <v>58</v>
      </c>
      <c r="E124" s="10">
        <v>52.16648</v>
      </c>
      <c r="G124" s="8" t="s">
        <v>122</v>
      </c>
      <c r="H124" s="8" t="s">
        <v>43</v>
      </c>
      <c r="I124" s="8" t="s">
        <v>151</v>
      </c>
      <c r="J124" s="8" t="s">
        <v>58</v>
      </c>
      <c r="K124" s="10">
        <v>24.189049999999998</v>
      </c>
      <c r="L124" s="105"/>
      <c r="M124" s="8" t="s">
        <v>122</v>
      </c>
      <c r="N124" s="1">
        <f t="shared" si="17"/>
        <v>76.35553</v>
      </c>
    </row>
    <row r="125" spans="1:14" ht="12.75">
      <c r="A125" s="8" t="s">
        <v>124</v>
      </c>
      <c r="B125" s="8" t="s">
        <v>43</v>
      </c>
      <c r="C125" s="8" t="s">
        <v>150</v>
      </c>
      <c r="D125" s="8" t="s">
        <v>58</v>
      </c>
      <c r="E125" s="10">
        <v>443.52017</v>
      </c>
      <c r="G125" s="8" t="s">
        <v>124</v>
      </c>
      <c r="H125" s="8" t="s">
        <v>43</v>
      </c>
      <c r="I125" s="8" t="s">
        <v>151</v>
      </c>
      <c r="J125" s="8" t="s">
        <v>58</v>
      </c>
      <c r="K125" s="10">
        <v>496.03851000000003</v>
      </c>
      <c r="L125" s="105"/>
      <c r="M125" s="8" t="s">
        <v>124</v>
      </c>
      <c r="N125" s="1">
        <f t="shared" si="17"/>
        <v>939.5586800000001</v>
      </c>
    </row>
    <row r="126" spans="1:14" ht="12.75">
      <c r="A126" s="8" t="s">
        <v>126</v>
      </c>
      <c r="B126" s="8" t="s">
        <v>43</v>
      </c>
      <c r="C126" s="8" t="s">
        <v>150</v>
      </c>
      <c r="D126" s="8" t="s">
        <v>58</v>
      </c>
      <c r="E126" s="10">
        <v>6.31867</v>
      </c>
      <c r="G126" s="8" t="s">
        <v>126</v>
      </c>
      <c r="H126" s="8" t="s">
        <v>43</v>
      </c>
      <c r="I126" s="8" t="s">
        <v>151</v>
      </c>
      <c r="J126" s="8" t="s">
        <v>58</v>
      </c>
      <c r="K126" s="10">
        <v>8.27525</v>
      </c>
      <c r="L126" s="105"/>
      <c r="M126" s="8" t="s">
        <v>126</v>
      </c>
      <c r="N126" s="1">
        <f t="shared" si="17"/>
        <v>14.59392</v>
      </c>
    </row>
    <row r="127" spans="1:14" ht="12.75">
      <c r="A127" s="8" t="s">
        <v>128</v>
      </c>
      <c r="B127" s="8" t="s">
        <v>43</v>
      </c>
      <c r="C127" s="8" t="s">
        <v>150</v>
      </c>
      <c r="D127" s="8" t="s">
        <v>58</v>
      </c>
      <c r="E127" s="10">
        <v>3.5321100000000003</v>
      </c>
      <c r="G127" s="8" t="s">
        <v>128</v>
      </c>
      <c r="H127" s="8" t="s">
        <v>43</v>
      </c>
      <c r="I127" s="8" t="s">
        <v>151</v>
      </c>
      <c r="J127" s="8" t="s">
        <v>58</v>
      </c>
      <c r="K127" s="10">
        <v>6.34269</v>
      </c>
      <c r="L127" s="105"/>
      <c r="M127" s="8" t="s">
        <v>128</v>
      </c>
      <c r="N127" s="1">
        <f t="shared" si="17"/>
        <v>9.8748</v>
      </c>
    </row>
    <row r="128" spans="1:14" ht="12.75">
      <c r="A128" s="8" t="s">
        <v>130</v>
      </c>
      <c r="B128" s="8" t="s">
        <v>43</v>
      </c>
      <c r="C128" s="8" t="s">
        <v>150</v>
      </c>
      <c r="D128" s="8" t="s">
        <v>58</v>
      </c>
      <c r="E128" s="10">
        <v>124.66347999999999</v>
      </c>
      <c r="G128" s="8" t="s">
        <v>130</v>
      </c>
      <c r="H128" s="8" t="s">
        <v>43</v>
      </c>
      <c r="I128" s="8" t="s">
        <v>151</v>
      </c>
      <c r="J128" s="8" t="s">
        <v>58</v>
      </c>
      <c r="K128" s="10">
        <v>37.576660000000004</v>
      </c>
      <c r="L128" s="105"/>
      <c r="M128" s="8" t="s">
        <v>130</v>
      </c>
      <c r="N128" s="1">
        <f t="shared" si="17"/>
        <v>162.24014</v>
      </c>
    </row>
    <row r="129" spans="1:14" ht="12.75">
      <c r="A129" s="8" t="s">
        <v>132</v>
      </c>
      <c r="B129" s="8" t="s">
        <v>43</v>
      </c>
      <c r="C129" s="8" t="s">
        <v>150</v>
      </c>
      <c r="D129" s="8" t="s">
        <v>58</v>
      </c>
      <c r="E129" s="10">
        <v>25.41705</v>
      </c>
      <c r="G129" s="8" t="s">
        <v>132</v>
      </c>
      <c r="H129" s="8" t="s">
        <v>43</v>
      </c>
      <c r="I129" s="8" t="s">
        <v>151</v>
      </c>
      <c r="J129" s="8" t="s">
        <v>58</v>
      </c>
      <c r="K129" s="10">
        <v>9.465200000000001</v>
      </c>
      <c r="L129" s="105"/>
      <c r="M129" s="8" t="s">
        <v>132</v>
      </c>
      <c r="N129" s="1">
        <f t="shared" si="17"/>
        <v>34.88225</v>
      </c>
    </row>
    <row r="130" spans="1:14" ht="12.75">
      <c r="A130" s="8" t="s">
        <v>134</v>
      </c>
      <c r="B130" s="8" t="s">
        <v>43</v>
      </c>
      <c r="C130" s="8" t="s">
        <v>150</v>
      </c>
      <c r="D130" s="8" t="s">
        <v>58</v>
      </c>
      <c r="E130" s="10">
        <v>233.57403</v>
      </c>
      <c r="G130" s="8" t="s">
        <v>134</v>
      </c>
      <c r="H130" s="8" t="s">
        <v>43</v>
      </c>
      <c r="I130" s="8" t="s">
        <v>151</v>
      </c>
      <c r="J130" s="8" t="s">
        <v>58</v>
      </c>
      <c r="K130" s="10">
        <v>95.68825</v>
      </c>
      <c r="L130" s="105"/>
      <c r="M130" s="8" t="s">
        <v>134</v>
      </c>
      <c r="N130" s="1">
        <f t="shared" si="17"/>
        <v>329.26228</v>
      </c>
    </row>
    <row r="131" spans="1:14" ht="12.75">
      <c r="A131" s="8" t="s">
        <v>136</v>
      </c>
      <c r="B131" s="8" t="s">
        <v>43</v>
      </c>
      <c r="C131" s="8" t="s">
        <v>150</v>
      </c>
      <c r="D131" s="8" t="s">
        <v>58</v>
      </c>
      <c r="E131" s="10">
        <v>180.20239999999998</v>
      </c>
      <c r="G131" s="8" t="s">
        <v>136</v>
      </c>
      <c r="H131" s="8" t="s">
        <v>43</v>
      </c>
      <c r="I131" s="8" t="s">
        <v>151</v>
      </c>
      <c r="J131" s="8" t="s">
        <v>58</v>
      </c>
      <c r="K131" s="10">
        <v>69.84262</v>
      </c>
      <c r="L131" s="105"/>
      <c r="M131" s="8" t="s">
        <v>136</v>
      </c>
      <c r="N131" s="1">
        <f t="shared" si="17"/>
        <v>250.04501999999997</v>
      </c>
    </row>
    <row r="132" spans="1:14" ht="12.75">
      <c r="A132" s="8" t="s">
        <v>138</v>
      </c>
      <c r="B132" s="8" t="s">
        <v>43</v>
      </c>
      <c r="C132" s="8" t="s">
        <v>150</v>
      </c>
      <c r="D132" s="8" t="s">
        <v>58</v>
      </c>
      <c r="E132" s="10">
        <v>112.43505</v>
      </c>
      <c r="G132" s="8" t="s">
        <v>138</v>
      </c>
      <c r="H132" s="8" t="s">
        <v>43</v>
      </c>
      <c r="I132" s="8" t="s">
        <v>151</v>
      </c>
      <c r="J132" s="8" t="s">
        <v>58</v>
      </c>
      <c r="K132" s="10">
        <v>12.03993</v>
      </c>
      <c r="L132" s="105"/>
      <c r="M132" s="8" t="s">
        <v>138</v>
      </c>
      <c r="N132" s="1">
        <f t="shared" si="17"/>
        <v>124.47498</v>
      </c>
    </row>
    <row r="133" spans="1:14" ht="12.75">
      <c r="A133" s="8" t="s">
        <v>140</v>
      </c>
      <c r="B133" s="8" t="s">
        <v>43</v>
      </c>
      <c r="C133" s="8" t="s">
        <v>150</v>
      </c>
      <c r="D133" s="8" t="s">
        <v>58</v>
      </c>
      <c r="E133" s="10">
        <v>866.93312</v>
      </c>
      <c r="G133" s="8" t="s">
        <v>140</v>
      </c>
      <c r="H133" s="8" t="s">
        <v>43</v>
      </c>
      <c r="I133" s="8" t="s">
        <v>151</v>
      </c>
      <c r="J133" s="8" t="s">
        <v>58</v>
      </c>
      <c r="K133" s="10">
        <v>39.37998</v>
      </c>
      <c r="L133" s="105"/>
      <c r="M133" s="8" t="s">
        <v>140</v>
      </c>
      <c r="N133" s="1">
        <f t="shared" si="17"/>
        <v>906.3131000000001</v>
      </c>
    </row>
    <row r="134" spans="1:14" ht="12.75">
      <c r="A134" s="8" t="s">
        <v>142</v>
      </c>
      <c r="B134" s="8" t="s">
        <v>43</v>
      </c>
      <c r="C134" s="8" t="s">
        <v>150</v>
      </c>
      <c r="D134" s="8" t="s">
        <v>58</v>
      </c>
      <c r="E134" s="10">
        <v>505.56190000000004</v>
      </c>
      <c r="G134" s="8" t="s">
        <v>142</v>
      </c>
      <c r="H134" s="8" t="s">
        <v>43</v>
      </c>
      <c r="I134" s="8" t="s">
        <v>151</v>
      </c>
      <c r="J134" s="8" t="s">
        <v>58</v>
      </c>
      <c r="K134" s="10">
        <v>72.76321</v>
      </c>
      <c r="L134" s="105"/>
      <c r="M134" s="8" t="s">
        <v>142</v>
      </c>
      <c r="N134" s="1">
        <f t="shared" si="17"/>
        <v>578.32511</v>
      </c>
    </row>
    <row r="135" spans="1:14" ht="12.75">
      <c r="A135" s="8" t="s">
        <v>144</v>
      </c>
      <c r="B135" s="8" t="s">
        <v>43</v>
      </c>
      <c r="C135" s="8" t="s">
        <v>150</v>
      </c>
      <c r="D135" s="8" t="s">
        <v>58</v>
      </c>
      <c r="E135" s="10">
        <v>288.4186</v>
      </c>
      <c r="G135" s="8" t="s">
        <v>144</v>
      </c>
      <c r="H135" s="8" t="s">
        <v>43</v>
      </c>
      <c r="I135" s="8" t="s">
        <v>151</v>
      </c>
      <c r="J135" s="8" t="s">
        <v>58</v>
      </c>
      <c r="K135" s="10">
        <v>140.41206</v>
      </c>
      <c r="L135" s="105"/>
      <c r="M135" s="8" t="s">
        <v>144</v>
      </c>
      <c r="N135" s="1">
        <f t="shared" si="17"/>
        <v>428.83066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Settore Sistemi Informativi</dc:creator>
  <cp:keywords/>
  <dc:description/>
  <cp:lastModifiedBy/>
  <dcterms:created xsi:type="dcterms:W3CDTF">2018-06-05T10:27:41Z</dcterms:created>
  <dcterms:modified xsi:type="dcterms:W3CDTF">2021-01-13T13:35:46Z</dcterms:modified>
  <cp:category/>
  <cp:version/>
  <cp:contentType/>
  <cp:contentStatus/>
  <cp:revision>1</cp:revision>
</cp:coreProperties>
</file>