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Avvertenza" sheetId="1" r:id="rId1"/>
    <sheet name="CIGO e CIGS province" sheetId="2" r:id="rId2"/>
    <sheet name="CIGD e TOT province" sheetId="3" r:id="rId3"/>
    <sheet name="CIGS per causale" sheetId="4" r:id="rId4"/>
    <sheet name="Settore CIGO CIGS" sheetId="5" r:id="rId5"/>
    <sheet name="Settore CIGD CIGTOT" sheetId="6" r:id="rId6"/>
    <sheet name="Settore CIGD CIGTOT (2)" sheetId="7" r:id="rId7"/>
    <sheet name="Serie mensile 2018-19" sheetId="8" r:id="rId8"/>
    <sheet name="Serie mensile var.2018-19" sheetId="9" r:id="rId9"/>
    <sheet name="Incid.% Piemonte" sheetId="10" r:id="rId10"/>
  </sheets>
  <externalReferences>
    <externalReference r:id="rId13"/>
    <externalReference r:id="rId14"/>
  </externalReferences>
  <definedNames>
    <definedName name="ago">'[1]Riepilogo'!#REF!</definedName>
    <definedName name="apr">'[1]Riepilogo'!#REF!</definedName>
    <definedName name="aprord93">'[1]Riepilogo'!#REF!</definedName>
    <definedName name="aprstr93">'[1]Riepilogo'!#REF!</definedName>
    <definedName name="dic">'[1]Riepilogo'!#REF!</definedName>
    <definedName name="DIC92">'[1]Riepilogo'!#REF!</definedName>
    <definedName name="F">'[1]Riepilogo'!#REF!</definedName>
    <definedName name="feb">'[1]Riepilogo'!#REF!</definedName>
    <definedName name="FEBOR93">'[1]Riepilogo'!#REF!</definedName>
    <definedName name="FEBSTR93">'[1]Riepilogo'!#REF!</definedName>
    <definedName name="gen">'[1]Riepilogo'!#REF!</definedName>
    <definedName name="gengiuor">'[1]Riepilogo'!#REF!</definedName>
    <definedName name="gengiustr">'[1]Riepilogo'!#REF!</definedName>
    <definedName name="GENOR93">'[1]Riepilogo'!#REF!</definedName>
    <definedName name="GENSTR93">'[1]Riepilogo'!#REF!</definedName>
    <definedName name="giu">'[1]Riepilogo'!#REF!</definedName>
    <definedName name="GIUDICOR">'[1]Riepilogo'!#REF!</definedName>
    <definedName name="GIUDICST">'[1]Riepilogo'!#REF!</definedName>
    <definedName name="lug">'[1]Riepilogo'!#REF!</definedName>
    <definedName name="mag">'[1]Riepilogo'!#REF!</definedName>
    <definedName name="magot.or">'[1]Riepilogo'!#REF!</definedName>
    <definedName name="MAGOT.STR">'[1]Riepilogo'!#REF!</definedName>
    <definedName name="mar">'[1]Riepilogo'!#REF!</definedName>
    <definedName name="marord93">'[1]Riepilogo'!#REF!</definedName>
    <definedName name="marstr93">'[1]Riepilogo'!#REF!</definedName>
    <definedName name="nov">'[1]Riepilogo'!#REF!</definedName>
    <definedName name="NOV92">'[1]Riepilogo'!#REF!</definedName>
    <definedName name="novap">'[1]Riepilogo'!#REF!</definedName>
    <definedName name="ott">'[1]Riepilogo'!#REF!</definedName>
    <definedName name="set">'[1]Riepilogo'!#REF!</definedName>
    <definedName name="TOT92OR">'[1]Riepilogo'!#REF!</definedName>
    <definedName name="TOT92STR">'[1]Riepilogo'!#REF!</definedName>
  </definedNames>
  <calcPr fullCalcOnLoad="1"/>
</workbook>
</file>

<file path=xl/sharedStrings.xml><?xml version="1.0" encoding="utf-8"?>
<sst xmlns="http://schemas.openxmlformats.org/spreadsheetml/2006/main" count="530" uniqueCount="124">
  <si>
    <r>
      <t xml:space="preserve">ORE  CIG </t>
    </r>
    <r>
      <rPr>
        <b/>
        <sz val="10"/>
        <color indexed="10"/>
        <rFont val="Arial"/>
        <family val="2"/>
      </rPr>
      <t xml:space="preserve"> ORDINARIA </t>
    </r>
    <r>
      <rPr>
        <b/>
        <sz val="10"/>
        <rFont val="Arial"/>
        <family val="2"/>
      </rPr>
      <t xml:space="preserve"> IN  PIEMONTE  PER  AREA PROVINCIALE</t>
    </r>
  </si>
  <si>
    <t>Area                       territoriale</t>
  </si>
  <si>
    <t>Variazione interannuale</t>
  </si>
  <si>
    <t>Operai</t>
  </si>
  <si>
    <t>Impiegati</t>
  </si>
  <si>
    <t>Totale</t>
  </si>
  <si>
    <t xml:space="preserve">  v.ass.</t>
  </si>
  <si>
    <t>val.%</t>
  </si>
  <si>
    <t xml:space="preserve"> Alessandria</t>
  </si>
  <si>
    <t xml:space="preserve"> Asti</t>
  </si>
  <si>
    <t xml:space="preserve"> Biella</t>
  </si>
  <si>
    <t xml:space="preserve"> Cuneo</t>
  </si>
  <si>
    <t xml:space="preserve"> Novara</t>
  </si>
  <si>
    <t xml:space="preserve"> Torino</t>
  </si>
  <si>
    <t xml:space="preserve"> VCO</t>
  </si>
  <si>
    <t xml:space="preserve"> Vercelli</t>
  </si>
  <si>
    <t xml:space="preserve"> Piemonte</t>
  </si>
  <si>
    <r>
      <t xml:space="preserve">ORE  CIG  </t>
    </r>
    <r>
      <rPr>
        <b/>
        <sz val="10"/>
        <color indexed="10"/>
        <rFont val="Arial"/>
        <family val="2"/>
      </rPr>
      <t>STRAORDINARIA</t>
    </r>
    <r>
      <rPr>
        <b/>
        <sz val="10"/>
        <rFont val="Arial"/>
        <family val="2"/>
      </rPr>
      <t xml:space="preserve">  IN  PIEMONTE  PER  AREA PROVINCIALE</t>
    </r>
  </si>
  <si>
    <r>
      <t xml:space="preserve">ORE  CIG </t>
    </r>
    <r>
      <rPr>
        <b/>
        <sz val="10"/>
        <color indexed="10"/>
        <rFont val="Arial"/>
        <family val="2"/>
      </rPr>
      <t xml:space="preserve"> IN DEROGA  </t>
    </r>
    <r>
      <rPr>
        <b/>
        <sz val="10"/>
        <rFont val="Arial"/>
        <family val="2"/>
      </rPr>
      <t>IN  PIEMONTE  PER  AREA PROVINCIALE</t>
    </r>
  </si>
  <si>
    <r>
      <t xml:space="preserve">ORE  CIG  </t>
    </r>
    <r>
      <rPr>
        <b/>
        <sz val="10"/>
        <color indexed="10"/>
        <rFont val="Arial"/>
        <family val="2"/>
      </rPr>
      <t>TOTALE</t>
    </r>
    <r>
      <rPr>
        <b/>
        <sz val="10"/>
        <rFont val="Arial"/>
        <family val="2"/>
      </rPr>
      <t xml:space="preserve">  IN  PIEMONTE  PER  AREA PROVINCIALE</t>
    </r>
  </si>
  <si>
    <t>TOTALE</t>
  </si>
  <si>
    <t>Settore di attività</t>
  </si>
  <si>
    <t xml:space="preserve">   Var.ass.</t>
  </si>
  <si>
    <t xml:space="preserve"> Var.%</t>
  </si>
  <si>
    <t>Agricoltura</t>
  </si>
  <si>
    <t>Estrazione minerali</t>
  </si>
  <si>
    <t>Alimentare</t>
  </si>
  <si>
    <t>Tessile-Abbigl.-Pelli</t>
  </si>
  <si>
    <t>Lavoraz.legno</t>
  </si>
  <si>
    <t>Carta-Stampa</t>
  </si>
  <si>
    <t>Chimica-Gomma pl.</t>
  </si>
  <si>
    <t>Lavor.miner.non met.</t>
  </si>
  <si>
    <t>Metalmeccanico</t>
  </si>
  <si>
    <t>Altre manifatturiere</t>
  </si>
  <si>
    <t>En.el., gas, acqua</t>
  </si>
  <si>
    <t>Costruzioni</t>
  </si>
  <si>
    <t>Commercio, Pubbl.Es.</t>
  </si>
  <si>
    <t>Trasporti e comunic.</t>
  </si>
  <si>
    <t>Altri servizi</t>
  </si>
  <si>
    <t>Servizi alle imprese</t>
  </si>
  <si>
    <r>
      <rPr>
        <b/>
        <sz val="10"/>
        <color indexed="10"/>
        <rFont val="Arial"/>
        <family val="2"/>
      </rPr>
      <t>PIEMONTE</t>
    </r>
    <r>
      <rPr>
        <b/>
        <sz val="10"/>
        <rFont val="Arial"/>
        <family val="2"/>
      </rPr>
      <t xml:space="preserve"> - ORE CIG </t>
    </r>
    <r>
      <rPr>
        <b/>
        <sz val="10"/>
        <color indexed="10"/>
        <rFont val="Arial"/>
        <family val="2"/>
      </rPr>
      <t>IN DEROGA</t>
    </r>
    <r>
      <rPr>
        <b/>
        <sz val="10"/>
        <rFont val="Arial"/>
        <family val="2"/>
      </rPr>
      <t xml:space="preserve"> PER SETTORE</t>
    </r>
  </si>
  <si>
    <r>
      <rPr>
        <b/>
        <sz val="10"/>
        <color indexed="10"/>
        <rFont val="Arial"/>
        <family val="2"/>
      </rPr>
      <t>PIEMONTE</t>
    </r>
    <r>
      <rPr>
        <b/>
        <sz val="10"/>
        <rFont val="Arial"/>
        <family val="2"/>
      </rPr>
      <t xml:space="preserve"> - ORE CIG </t>
    </r>
    <r>
      <rPr>
        <b/>
        <sz val="10"/>
        <color indexed="10"/>
        <rFont val="Arial"/>
        <family val="2"/>
      </rPr>
      <t>TOTALE</t>
    </r>
    <r>
      <rPr>
        <b/>
        <sz val="10"/>
        <rFont val="Arial"/>
        <family val="2"/>
      </rPr>
      <t xml:space="preserve"> PER SETTORE</t>
    </r>
  </si>
  <si>
    <t>Alessandria</t>
  </si>
  <si>
    <t>Asti</t>
  </si>
  <si>
    <t>Biella</t>
  </si>
  <si>
    <t>Cuneo</t>
  </si>
  <si>
    <t>Novara</t>
  </si>
  <si>
    <t>Torino</t>
  </si>
  <si>
    <t>VCO</t>
  </si>
  <si>
    <t>Vercelli</t>
  </si>
  <si>
    <t>PIEMONTE</t>
  </si>
  <si>
    <t>P I E M O N T E</t>
  </si>
  <si>
    <t>ORE DI CASSA INTEGRAZIONE STRAORDINARIA PER AREA PROVINCIALE E CAUSALE</t>
  </si>
  <si>
    <t>Area territoriale</t>
  </si>
  <si>
    <t>Incidenza %</t>
  </si>
  <si>
    <t>Crisi e rior-ganizzaz.</t>
  </si>
  <si>
    <t>Contratti di Solidarietà</t>
  </si>
  <si>
    <t>Valori assoluti</t>
  </si>
  <si>
    <t>Crisi e riorg.</t>
  </si>
  <si>
    <t>Solidarietà</t>
  </si>
  <si>
    <t>Elaborazione Regione Piemonte - Settore Politiche del Lavoro su dati INPS</t>
  </si>
  <si>
    <r>
      <t>PIEMONTE</t>
    </r>
    <r>
      <rPr>
        <b/>
        <sz val="10"/>
        <rFont val="Arial"/>
        <family val="2"/>
      </rPr>
      <t xml:space="preserve"> - ORE CIG </t>
    </r>
    <r>
      <rPr>
        <b/>
        <sz val="10"/>
        <color indexed="10"/>
        <rFont val="Arial"/>
        <family val="2"/>
      </rPr>
      <t>ORDINARIA</t>
    </r>
    <r>
      <rPr>
        <b/>
        <sz val="10"/>
        <rFont val="Arial"/>
        <family val="2"/>
      </rPr>
      <t xml:space="preserve"> PER SETTORE</t>
    </r>
  </si>
  <si>
    <r>
      <t>PIEMONTE</t>
    </r>
    <r>
      <rPr>
        <b/>
        <sz val="10"/>
        <rFont val="Arial"/>
        <family val="2"/>
      </rPr>
      <t xml:space="preserve"> - ORE CIG </t>
    </r>
    <r>
      <rPr>
        <b/>
        <sz val="10"/>
        <color indexed="10"/>
        <rFont val="Arial"/>
        <family val="2"/>
      </rPr>
      <t>STRAORDINARIA</t>
    </r>
    <r>
      <rPr>
        <b/>
        <sz val="10"/>
        <rFont val="Arial"/>
        <family val="2"/>
      </rPr>
      <t xml:space="preserve"> PER SETTORE</t>
    </r>
  </si>
  <si>
    <t>dicore di attività</t>
  </si>
  <si>
    <t>Anno 2018</t>
  </si>
  <si>
    <t xml:space="preserve">  PIEMONTE - ORE DI CASSA INTEGRAZIONE AUTORIZZATE DALL'INPS PER PROVINCIA E TIPOLOGIA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</si>
  <si>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</si>
  <si>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</si>
  <si>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</si>
  <si>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</si>
  <si>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</si>
  <si>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</si>
  <si>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</si>
  <si>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</si>
  <si>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</si>
  <si>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</si>
  <si>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</si>
  <si>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</si>
  <si>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Ordinaria</t>
  </si>
  <si>
    <t>Straordin.</t>
  </si>
  <si>
    <t>Deroga</t>
  </si>
  <si>
    <t>PIEMONTE - CIG ORDINARIA PER SETTORE</t>
  </si>
  <si>
    <t>PIEMONTE - CIG IN DEROGA PER SETTORE</t>
  </si>
  <si>
    <t>INCIDENZA % SUL MONTE ORE NAZIONALE</t>
  </si>
  <si>
    <t>Settore</t>
  </si>
  <si>
    <t>PIEMONTE - CIG STRAORDIN. PER SETTORE</t>
  </si>
  <si>
    <t xml:space="preserve">                 Elaborazione Regione Piemonte - Settore Politiche del Lavoro su dati INPS</t>
  </si>
  <si>
    <t>AVVERTENZA</t>
  </si>
  <si>
    <t xml:space="preserve"> I dati presentati nei fogli di lavoro seguenti provengono dall'Osservatorio INPS sulle ore autorizzate di Cassa Integrazione e</t>
  </si>
  <si>
    <t xml:space="preserve"> sono reperibili sul sito www.inps.it, seguendo il percorso Home &gt; Banche dati e bilanci &gt; Osservatori statistici &gt; Cassa</t>
  </si>
  <si>
    <t xml:space="preserve"> Integrazione Guadagni - Ore autorizzate</t>
  </si>
  <si>
    <r>
      <t xml:space="preserve"> </t>
    </r>
    <r>
      <rPr>
        <b/>
        <i/>
        <sz val="11"/>
        <rFont val="Arial"/>
        <family val="2"/>
      </rPr>
      <t>precedenza potrebbero aver subito cambiamenti</t>
    </r>
    <r>
      <rPr>
        <b/>
        <sz val="11"/>
        <rFont val="Arial"/>
        <family val="2"/>
      </rPr>
      <t xml:space="preserve">".
</t>
    </r>
  </si>
  <si>
    <t xml:space="preserve"> Dal 24 settembre 2015 entra in vigore il DLgs 148/2015, di riforma del sistema degli ammortizzatori sociali nell'ambito del </t>
  </si>
  <si>
    <t xml:space="preserve"> cosiddetto "Jobs Act", che modifica sostanzialmente la disciplina previgente. Il nuovo sistema mira a limitare il ricorso alla</t>
  </si>
  <si>
    <t xml:space="preserve"> CIG, escludendo dal 2016 la possibilità di accedere a questo strumento alle imprese in cessazione o in procedura concorsuale</t>
  </si>
  <si>
    <t xml:space="preserve"> ed introducendo vincoli e costi supplementari per le imprese che intendono utilizzare l'integrazione salariale. Il Contratto di</t>
  </si>
  <si>
    <t xml:space="preserve"> Solidarietà, prima gestito separatamente, diventa ora una causale della CIG Straordinaria, insieme a crisi e riorganizzazione,</t>
  </si>
  <si>
    <t xml:space="preserve"> il foglio di lavoro "CIGS per causale").</t>
  </si>
  <si>
    <t xml:space="preserve"> L'esperienza della CIG in deroga, si  chiude definitivamente nel 2016, e viene sostituita dai Fondi di Solidarietà (Fondi bilaterali e </t>
  </si>
  <si>
    <t xml:space="preserve"> Fondo di Integrazione Salariale) a gestione INPS, entrati faticosamente a regime nel corso del 2016. Il Ministero del Lavoro</t>
  </si>
  <si>
    <t xml:space="preserve"> ha consentito il ricorso alla CIG in deroga eccezionalmente nel 2017, ma solo a patto che il periodo iniziasse l'anno precedente. </t>
  </si>
  <si>
    <t xml:space="preserve"> Non risultano al momento statistiche sulle ore di integrazione salariale concesse nell'ambito del sistema dei Fondi di Solidarietà.</t>
  </si>
  <si>
    <t xml:space="preserve">NOTE TECNICHE </t>
  </si>
  <si>
    <t xml:space="preserve"> Il monte ore rilevato da questo monitoraggio si nferisce in genere alle richieste preventive delle imprese.</t>
  </si>
  <si>
    <t xml:space="preserve"> Le ore poi effettivamente erogate sono di norma ben inferiori a quelle richieste, perché le previsioni delle aziende tendono ad</t>
  </si>
  <si>
    <t xml:space="preserve"> essere sovrastimate, per motivi prudenziali: si richiede una quota elevata, riservandosi poi di non usufruire completamente del</t>
  </si>
  <si>
    <t xml:space="preserve"> monte ore autorizzato. </t>
  </si>
  <si>
    <t xml:space="preserve"> Il dato è interessante soprattutto come indicatore dello stato di salute del sistema industriale, in un'ottica di analisi congiunturale.</t>
  </si>
  <si>
    <t xml:space="preserve"> L'andamento delle richieste è inversamente correlato con l'andamento previsto della produzione e degli ordinativi: a una crescita</t>
  </si>
  <si>
    <t xml:space="preserve"> del monte ore CIG corrisponde in prospettiva una diminuzione dell'attività produttiva.</t>
  </si>
  <si>
    <t xml:space="preserve"> Il mese di rilevazione, inoltre, non corrisponde a quello di utilizzo previsto dell'integrazione salariale, ma a quello in cui l'autorizza-</t>
  </si>
  <si>
    <t xml:space="preserve"> zione è stata concessa per tutto il periodo richiesto, quindi rispecchia i processi amministrativi di smaltimento delle pratiche</t>
  </si>
  <si>
    <t xml:space="preserve"> e assume un rilievo prioritario, consentendo una copertura più prolungata del periodo cassaintegrabile nel quinquennio (v.</t>
  </si>
  <si>
    <t xml:space="preserve"> Le poche ore registrate nel 2018, con una caduta del 96% sul 2017, rappresentano quindi la coda delle autorizzazioni di </t>
  </si>
  <si>
    <t xml:space="preserve"> periodi fruiti nel 2016 più il monte ore supplementare, che ha interessato solo le prime mensilità del 2017.</t>
  </si>
  <si>
    <r>
      <t xml:space="preserve"> </t>
    </r>
    <r>
      <rPr>
        <sz val="11"/>
        <rFont val="Arial"/>
        <family val="2"/>
      </rPr>
      <t>L'INPS avverte che</t>
    </r>
    <r>
      <rPr>
        <b/>
        <sz val="11"/>
        <rFont val="Arial"/>
        <family val="2"/>
      </rPr>
      <t xml:space="preserve"> "</t>
    </r>
    <r>
      <rPr>
        <b/>
        <i/>
        <sz val="11"/>
        <rFont val="Arial"/>
        <family val="2"/>
      </rPr>
      <t xml:space="preserve">In data 04.06.2019 è stata effettuata una rilettura degli archivi, pertanto i dati pubblicati in </t>
    </r>
  </si>
  <si>
    <t>Anno 2019</t>
  </si>
  <si>
    <t xml:space="preserve">  SERIE MENSILE - VARIAZIONI ASSOLUTE 2018-2019</t>
  </si>
  <si>
    <r>
      <t xml:space="preserve">  </t>
    </r>
    <r>
      <rPr>
        <b/>
        <sz val="11"/>
        <color indexed="10"/>
        <rFont val="Calibri"/>
        <family val="2"/>
      </rPr>
      <t>ANNO 2018</t>
    </r>
    <r>
      <rPr>
        <b/>
        <sz val="11"/>
        <rFont val="Calibri"/>
        <family val="2"/>
      </rPr>
      <t xml:space="preserve">  -  SERIE MENSILE</t>
    </r>
  </si>
  <si>
    <r>
      <t xml:space="preserve">  </t>
    </r>
    <r>
      <rPr>
        <b/>
        <sz val="11"/>
        <color indexed="10"/>
        <rFont val="Calibri"/>
        <family val="2"/>
      </rPr>
      <t>ANNO 2019</t>
    </r>
    <r>
      <rPr>
        <b/>
        <sz val="11"/>
        <rFont val="Calibri"/>
        <family val="2"/>
      </rPr>
      <t xml:space="preserve"> -  SERIE MENSILE</t>
    </r>
  </si>
  <si>
    <t>Elaborazione ORML su dati INPS</t>
  </si>
  <si>
    <r>
      <rPr>
        <b/>
        <sz val="10"/>
        <color indexed="10"/>
        <rFont val="Arial"/>
        <family val="2"/>
      </rPr>
      <t>ITALIA</t>
    </r>
    <r>
      <rPr>
        <b/>
        <sz val="10"/>
        <rFont val="Arial"/>
        <family val="2"/>
      </rPr>
      <t xml:space="preserve"> - ORE CIG </t>
    </r>
    <r>
      <rPr>
        <b/>
        <sz val="10"/>
        <color indexed="10"/>
        <rFont val="Arial"/>
        <family val="2"/>
      </rPr>
      <t>IN DEROGA</t>
    </r>
    <r>
      <rPr>
        <b/>
        <sz val="10"/>
        <rFont val="Arial"/>
        <family val="2"/>
      </rPr>
      <t xml:space="preserve"> PER SETTORE</t>
    </r>
  </si>
  <si>
    <r>
      <rPr>
        <b/>
        <sz val="10"/>
        <color indexed="10"/>
        <rFont val="Arial"/>
        <family val="2"/>
      </rPr>
      <t>ITALIA</t>
    </r>
    <r>
      <rPr>
        <b/>
        <sz val="10"/>
        <rFont val="Arial"/>
        <family val="2"/>
      </rPr>
      <t xml:space="preserve"> - ORE CIG </t>
    </r>
    <r>
      <rPr>
        <b/>
        <sz val="10"/>
        <color indexed="10"/>
        <rFont val="Arial"/>
        <family val="2"/>
      </rPr>
      <t>TOTALE</t>
    </r>
    <r>
      <rPr>
        <b/>
        <sz val="10"/>
        <rFont val="Arial"/>
        <family val="2"/>
      </rPr>
      <t xml:space="preserve"> PER SETTORE</t>
    </r>
  </si>
  <si>
    <t>PIEMONTE - CIG TOTALE PER SETTORE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</si>
</sst>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 * #,##0_ ;_ * \-#,##0_ ;_ * &quot;-&quot;_ ;_ @_ "/>
    <numFmt numFmtId="173" formatCode="_ &quot;L.&quot;\ * #,##0_ ;_ &quot;L.&quot;\ * \-#,##0_ ;_ &quot;L.&quot;\ * &quot;-&quot;_ ;_ @_ "/>
    <numFmt numFmtId="174" formatCode="&quot;L.&quot;#,##0;&quot;L.&quot;\ \-#,##0"/>
    <numFmt numFmtId="175" formatCode="#,##0_ ;\-#,##0\ "/>
    <numFmt numFmtId="176" formatCode="0.0_ ;\-0.0\ "/>
    <numFmt numFmtId="177" formatCode="#,##0.0"/>
    <numFmt numFmtId="178" formatCode="_-* #,##0.0_-;\-* #,##0.0_-;_-* &quot;-&quot;?_-;_-@_-"/>
    <numFmt numFmtId="179" formatCode="#,##0.0_ ;\-#,##0.0\ "/>
    <numFmt numFmtId="180" formatCode="0.0"/>
    <numFmt numFmtId="181" formatCode="#,##0_ ;[Red]\-#,##0\ "/>
    <numFmt numFmtId="182" formatCode="&quot;L.&quot;#,##0;\ \-&quot;L.&quot;#,##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_-* #,##0.0\ _€_-;\-* #,##0.0\ _€_-;_-* &quot;-&quot;?\ _€_-;_-@_-"/>
    <numFmt numFmtId="188" formatCode="#,##0.000_ ;\-#,##0.000\ "/>
    <numFmt numFmtId="189" formatCode="0.00_ ;\-0.00\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48">
      <alignment/>
      <protection/>
    </xf>
    <xf numFmtId="174" fontId="2" fillId="0" borderId="10" xfId="48" applyNumberFormat="1" applyFont="1" applyBorder="1" applyAlignment="1" applyProtection="1">
      <alignment horizontal="centerContinuous" vertical="center"/>
      <protection locked="0"/>
    </xf>
    <xf numFmtId="174" fontId="0" fillId="0" borderId="11" xfId="48" applyNumberFormat="1" applyBorder="1" applyAlignment="1" applyProtection="1">
      <alignment horizontal="centerContinuous"/>
      <protection locked="0"/>
    </xf>
    <xf numFmtId="174" fontId="0" fillId="0" borderId="12" xfId="48" applyNumberFormat="1" applyBorder="1" applyAlignment="1" applyProtection="1">
      <alignment horizontal="centerContinuous"/>
      <protection locked="0"/>
    </xf>
    <xf numFmtId="0" fontId="0" fillId="0" borderId="0" xfId="48" applyProtection="1">
      <alignment/>
      <protection locked="0"/>
    </xf>
    <xf numFmtId="1" fontId="0" fillId="0" borderId="13" xfId="48" applyNumberFormat="1" applyFont="1" applyBorder="1" applyAlignment="1" applyProtection="1">
      <alignment horizontal="centerContinuous" vertical="top"/>
      <protection locked="0"/>
    </xf>
    <xf numFmtId="174" fontId="0" fillId="0" borderId="14" xfId="48" applyNumberFormat="1" applyFont="1" applyBorder="1" applyAlignment="1" applyProtection="1">
      <alignment horizontal="centerContinuous" vertical="top"/>
      <protection locked="0"/>
    </xf>
    <xf numFmtId="1" fontId="0" fillId="0" borderId="13" xfId="48" applyNumberFormat="1" applyBorder="1" applyAlignment="1" applyProtection="1">
      <alignment horizontal="centerContinuous" vertical="top"/>
      <protection locked="0"/>
    </xf>
    <xf numFmtId="174" fontId="0" fillId="0" borderId="14" xfId="48" applyNumberFormat="1" applyBorder="1" applyAlignment="1" applyProtection="1">
      <alignment horizontal="centerContinuous" vertical="top"/>
      <protection locked="0"/>
    </xf>
    <xf numFmtId="174" fontId="0" fillId="0" borderId="13" xfId="48" applyNumberFormat="1" applyBorder="1" applyAlignment="1" applyProtection="1">
      <alignment horizontal="centerContinuous"/>
      <protection locked="0"/>
    </xf>
    <xf numFmtId="174" fontId="0" fillId="0" borderId="15" xfId="48" applyNumberFormat="1" applyBorder="1" applyAlignment="1" applyProtection="1">
      <alignment horizontal="centerContinuous"/>
      <protection locked="0"/>
    </xf>
    <xf numFmtId="174" fontId="0" fillId="0" borderId="16" xfId="48" applyNumberFormat="1" applyBorder="1" applyAlignment="1" applyProtection="1">
      <alignment horizontal="centerContinuous"/>
      <protection locked="0"/>
    </xf>
    <xf numFmtId="174" fontId="0" fillId="0" borderId="0" xfId="48" applyNumberFormat="1" applyBorder="1" applyAlignment="1" applyProtection="1">
      <alignment horizontal="center"/>
      <protection locked="0"/>
    </xf>
    <xf numFmtId="174" fontId="0" fillId="0" borderId="17" xfId="48" applyNumberFormat="1" applyBorder="1" applyAlignment="1" applyProtection="1">
      <alignment horizontal="right"/>
      <protection locked="0"/>
    </xf>
    <xf numFmtId="174" fontId="0" fillId="0" borderId="18" xfId="48" applyNumberFormat="1" applyBorder="1" applyAlignment="1" applyProtection="1">
      <alignment horizontal="right"/>
      <protection locked="0"/>
    </xf>
    <xf numFmtId="174" fontId="0" fillId="0" borderId="19" xfId="48" applyNumberFormat="1" applyBorder="1" applyProtection="1">
      <alignment/>
      <protection locked="0"/>
    </xf>
    <xf numFmtId="175" fontId="0" fillId="0" borderId="13" xfId="48" applyNumberFormat="1" applyBorder="1" applyProtection="1">
      <alignment/>
      <protection locked="0"/>
    </xf>
    <xf numFmtId="175" fontId="0" fillId="0" borderId="20" xfId="48" applyNumberFormat="1" applyBorder="1" applyProtection="1">
      <alignment/>
      <protection locked="0"/>
    </xf>
    <xf numFmtId="175" fontId="0" fillId="0" borderId="14" xfId="48" applyNumberFormat="1" applyBorder="1" applyProtection="1">
      <alignment/>
      <protection locked="0"/>
    </xf>
    <xf numFmtId="176" fontId="0" fillId="0" borderId="16" xfId="48" applyNumberFormat="1" applyBorder="1" applyProtection="1">
      <alignment/>
      <protection locked="0"/>
    </xf>
    <xf numFmtId="176" fontId="0" fillId="0" borderId="15" xfId="48" applyNumberFormat="1" applyBorder="1" applyProtection="1">
      <alignment/>
      <protection locked="0"/>
    </xf>
    <xf numFmtId="174" fontId="0" fillId="0" borderId="21" xfId="48" applyNumberFormat="1" applyBorder="1" applyProtection="1">
      <alignment/>
      <protection locked="0"/>
    </xf>
    <xf numFmtId="175" fontId="0" fillId="0" borderId="0" xfId="48" applyNumberFormat="1" applyBorder="1" applyProtection="1">
      <alignment/>
      <protection locked="0"/>
    </xf>
    <xf numFmtId="175" fontId="0" fillId="0" borderId="22" xfId="48" applyNumberFormat="1" applyBorder="1" applyProtection="1">
      <alignment/>
      <protection locked="0"/>
    </xf>
    <xf numFmtId="175" fontId="0" fillId="0" borderId="23" xfId="48" applyNumberFormat="1" applyBorder="1" applyProtection="1">
      <alignment/>
      <protection locked="0"/>
    </xf>
    <xf numFmtId="176" fontId="0" fillId="0" borderId="17" xfId="48" applyNumberFormat="1" applyBorder="1" applyProtection="1">
      <alignment/>
      <protection locked="0"/>
    </xf>
    <xf numFmtId="176" fontId="0" fillId="0" borderId="18" xfId="48" applyNumberFormat="1" applyBorder="1" applyProtection="1">
      <alignment/>
      <protection locked="0"/>
    </xf>
    <xf numFmtId="174" fontId="0" fillId="0" borderId="21" xfId="48" applyNumberFormat="1" applyFill="1" applyBorder="1" applyAlignment="1" applyProtection="1">
      <alignment horizontal="left"/>
      <protection locked="0"/>
    </xf>
    <xf numFmtId="175" fontId="0" fillId="0" borderId="0" xfId="48" applyNumberFormat="1" applyFill="1" applyBorder="1" applyProtection="1">
      <alignment/>
      <protection locked="0"/>
    </xf>
    <xf numFmtId="175" fontId="0" fillId="0" borderId="22" xfId="48" applyNumberFormat="1" applyFill="1" applyBorder="1" applyProtection="1">
      <alignment/>
      <protection locked="0"/>
    </xf>
    <xf numFmtId="175" fontId="0" fillId="0" borderId="23" xfId="48" applyNumberFormat="1" applyFill="1" applyBorder="1" applyProtection="1">
      <alignment/>
      <protection locked="0"/>
    </xf>
    <xf numFmtId="176" fontId="0" fillId="0" borderId="17" xfId="48" applyNumberFormat="1" applyFill="1" applyBorder="1" applyProtection="1">
      <alignment/>
      <protection locked="0"/>
    </xf>
    <xf numFmtId="176" fontId="0" fillId="0" borderId="18" xfId="48" applyNumberFormat="1" applyFill="1" applyBorder="1" applyProtection="1">
      <alignment/>
      <protection locked="0"/>
    </xf>
    <xf numFmtId="174" fontId="0" fillId="0" borderId="21" xfId="48" applyNumberFormat="1" applyBorder="1" applyAlignment="1" applyProtection="1">
      <alignment horizontal="left"/>
      <protection locked="0"/>
    </xf>
    <xf numFmtId="174" fontId="2" fillId="0" borderId="21" xfId="48" applyNumberFormat="1" applyFont="1" applyBorder="1" applyAlignment="1" applyProtection="1">
      <alignment horizontal="center" vertical="center"/>
      <protection locked="0"/>
    </xf>
    <xf numFmtId="175" fontId="2" fillId="0" borderId="0" xfId="48" applyNumberFormat="1" applyFont="1" applyBorder="1" applyAlignment="1" applyProtection="1">
      <alignment vertical="center"/>
      <protection locked="0"/>
    </xf>
    <xf numFmtId="175" fontId="2" fillId="0" borderId="22" xfId="48" applyNumberFormat="1" applyFont="1" applyBorder="1" applyAlignment="1" applyProtection="1">
      <alignment vertical="center"/>
      <protection locked="0"/>
    </xf>
    <xf numFmtId="175" fontId="2" fillId="0" borderId="23" xfId="48" applyNumberFormat="1" applyFont="1" applyBorder="1" applyAlignment="1" applyProtection="1">
      <alignment vertical="center"/>
      <protection locked="0"/>
    </xf>
    <xf numFmtId="176" fontId="2" fillId="0" borderId="17" xfId="48" applyNumberFormat="1" applyFont="1" applyBorder="1" applyAlignment="1" applyProtection="1">
      <alignment vertical="center"/>
      <protection locked="0"/>
    </xf>
    <xf numFmtId="176" fontId="2" fillId="0" borderId="18" xfId="48" applyNumberFormat="1" applyFont="1" applyBorder="1" applyAlignment="1" applyProtection="1">
      <alignment vertical="center"/>
      <protection locked="0"/>
    </xf>
    <xf numFmtId="174" fontId="0" fillId="0" borderId="24" xfId="48" applyNumberFormat="1" applyBorder="1" applyAlignment="1" applyProtection="1">
      <alignment horizontal="centerContinuous"/>
      <protection locked="0"/>
    </xf>
    <xf numFmtId="0" fontId="0" fillId="0" borderId="24" xfId="48" applyBorder="1" applyAlignment="1" applyProtection="1">
      <alignment horizontal="centerContinuous"/>
      <protection locked="0"/>
    </xf>
    <xf numFmtId="3" fontId="0" fillId="0" borderId="24" xfId="48" applyNumberFormat="1" applyBorder="1" applyAlignment="1" applyProtection="1">
      <alignment horizontal="centerContinuous"/>
      <protection locked="0"/>
    </xf>
    <xf numFmtId="177" fontId="0" fillId="0" borderId="25" xfId="48" applyNumberFormat="1" applyBorder="1" applyAlignment="1" applyProtection="1">
      <alignment horizontal="centerContinuous"/>
      <protection locked="0"/>
    </xf>
    <xf numFmtId="0" fontId="2" fillId="0" borderId="26" xfId="48" applyFont="1" applyBorder="1" applyAlignment="1">
      <alignment horizontal="centerContinuous" vertical="center"/>
      <protection/>
    </xf>
    <xf numFmtId="0" fontId="2" fillId="0" borderId="11" xfId="48" applyFont="1" applyBorder="1" applyAlignment="1">
      <alignment horizontal="centerContinuous"/>
      <protection/>
    </xf>
    <xf numFmtId="0" fontId="2" fillId="0" borderId="12" xfId="48" applyFont="1" applyBorder="1" applyAlignment="1">
      <alignment horizontal="centerContinuous"/>
      <protection/>
    </xf>
    <xf numFmtId="169" fontId="0" fillId="0" borderId="21" xfId="48" applyNumberFormat="1" applyBorder="1">
      <alignment/>
      <protection/>
    </xf>
    <xf numFmtId="0" fontId="2" fillId="0" borderId="21" xfId="48" applyFont="1" applyBorder="1" applyAlignment="1">
      <alignment horizontal="center"/>
      <protection/>
    </xf>
    <xf numFmtId="0" fontId="0" fillId="0" borderId="27" xfId="48" applyBorder="1">
      <alignment/>
      <protection/>
    </xf>
    <xf numFmtId="0" fontId="0" fillId="0" borderId="0" xfId="48" applyBorder="1">
      <alignment/>
      <protection/>
    </xf>
    <xf numFmtId="0" fontId="0" fillId="0" borderId="18" xfId="48" applyBorder="1">
      <alignment/>
      <protection/>
    </xf>
    <xf numFmtId="0" fontId="0" fillId="0" borderId="24" xfId="48" applyBorder="1" applyAlignment="1">
      <alignment horizontal="centerContinuous"/>
      <protection/>
    </xf>
    <xf numFmtId="0" fontId="0" fillId="0" borderId="25" xfId="48" applyBorder="1" applyAlignment="1">
      <alignment horizontal="centerContinuous"/>
      <protection/>
    </xf>
    <xf numFmtId="0" fontId="2" fillId="0" borderId="28" xfId="53" applyFont="1" applyBorder="1" applyAlignment="1">
      <alignment horizontal="centerContinuous" vertical="center"/>
      <protection/>
    </xf>
    <xf numFmtId="0" fontId="2" fillId="0" borderId="11" xfId="53" applyFont="1" applyBorder="1" applyAlignment="1">
      <alignment horizontal="centerContinuous"/>
      <protection/>
    </xf>
    <xf numFmtId="0" fontId="2" fillId="0" borderId="12" xfId="53" applyFont="1" applyBorder="1" applyAlignment="1">
      <alignment horizontal="centerContinuous"/>
      <protection/>
    </xf>
    <xf numFmtId="0" fontId="0" fillId="0" borderId="29" xfId="53" applyFont="1" applyBorder="1" applyAlignment="1">
      <alignment horizontal="center" vertical="center"/>
      <protection/>
    </xf>
    <xf numFmtId="0" fontId="0" fillId="0" borderId="30" xfId="53" applyFont="1" applyBorder="1" applyAlignment="1">
      <alignment horizontal="center" vertical="center"/>
      <protection/>
    </xf>
    <xf numFmtId="0" fontId="0" fillId="0" borderId="31" xfId="53" applyFont="1" applyBorder="1" applyAlignment="1">
      <alignment horizontal="center" vertical="center"/>
      <protection/>
    </xf>
    <xf numFmtId="0" fontId="0" fillId="0" borderId="0" xfId="53" applyBorder="1">
      <alignment/>
      <protection/>
    </xf>
    <xf numFmtId="0" fontId="0" fillId="0" borderId="0" xfId="53">
      <alignment/>
      <protection/>
    </xf>
    <xf numFmtId="169" fontId="0" fillId="0" borderId="21" xfId="53" applyNumberFormat="1" applyFont="1" applyBorder="1">
      <alignment/>
      <protection/>
    </xf>
    <xf numFmtId="175" fontId="0" fillId="0" borderId="32" xfId="48" applyNumberFormat="1" applyFont="1" applyBorder="1">
      <alignment/>
      <protection/>
    </xf>
    <xf numFmtId="175" fontId="0" fillId="0" borderId="33" xfId="48" applyNumberFormat="1" applyBorder="1">
      <alignment/>
      <protection/>
    </xf>
    <xf numFmtId="176" fontId="0" fillId="0" borderId="18" xfId="53" applyNumberFormat="1" applyBorder="1">
      <alignment/>
      <protection/>
    </xf>
    <xf numFmtId="175" fontId="0" fillId="0" borderId="32" xfId="53" applyNumberFormat="1" applyFont="1" applyBorder="1">
      <alignment/>
      <protection/>
    </xf>
    <xf numFmtId="175" fontId="0" fillId="0" borderId="33" xfId="53" applyNumberFormat="1" applyBorder="1">
      <alignment/>
      <protection/>
    </xf>
    <xf numFmtId="3" fontId="0" fillId="0" borderId="0" xfId="53" applyNumberFormat="1" applyBorder="1">
      <alignment/>
      <protection/>
    </xf>
    <xf numFmtId="169" fontId="0" fillId="0" borderId="34" xfId="48" applyNumberFormat="1" applyBorder="1">
      <alignment/>
      <protection/>
    </xf>
    <xf numFmtId="175" fontId="0" fillId="0" borderId="35" xfId="48" applyNumberFormat="1" applyBorder="1">
      <alignment/>
      <protection/>
    </xf>
    <xf numFmtId="175" fontId="0" fillId="0" borderId="36" xfId="48" applyNumberFormat="1" applyBorder="1">
      <alignment/>
      <protection/>
    </xf>
    <xf numFmtId="176" fontId="0" fillId="0" borderId="37" xfId="53" applyNumberFormat="1" applyBorder="1">
      <alignment/>
      <protection/>
    </xf>
    <xf numFmtId="175" fontId="0" fillId="0" borderId="35" xfId="53" applyNumberFormat="1" applyBorder="1">
      <alignment/>
      <protection/>
    </xf>
    <xf numFmtId="175" fontId="0" fillId="0" borderId="36" xfId="53" applyNumberFormat="1" applyBorder="1">
      <alignment/>
      <protection/>
    </xf>
    <xf numFmtId="3" fontId="0" fillId="0" borderId="38" xfId="53" applyNumberFormat="1" applyBorder="1">
      <alignment/>
      <protection/>
    </xf>
    <xf numFmtId="175" fontId="0" fillId="0" borderId="32" xfId="48" applyNumberFormat="1" applyBorder="1">
      <alignment/>
      <protection/>
    </xf>
    <xf numFmtId="175" fontId="0" fillId="0" borderId="32" xfId="53" applyNumberFormat="1" applyBorder="1">
      <alignment/>
      <protection/>
    </xf>
    <xf numFmtId="176" fontId="2" fillId="0" borderId="18" xfId="53" applyNumberFormat="1" applyFont="1" applyBorder="1">
      <alignment/>
      <protection/>
    </xf>
    <xf numFmtId="175" fontId="2" fillId="0" borderId="32" xfId="53" applyNumberFormat="1" applyFont="1" applyBorder="1">
      <alignment/>
      <protection/>
    </xf>
    <xf numFmtId="175" fontId="2" fillId="0" borderId="33" xfId="53" applyNumberFormat="1" applyFont="1" applyBorder="1">
      <alignment/>
      <protection/>
    </xf>
    <xf numFmtId="3" fontId="2" fillId="0" borderId="0" xfId="53" applyNumberFormat="1" applyFont="1" applyBorder="1">
      <alignment/>
      <protection/>
    </xf>
    <xf numFmtId="0" fontId="0" fillId="0" borderId="39" xfId="48" applyBorder="1">
      <alignment/>
      <protection/>
    </xf>
    <xf numFmtId="0" fontId="0" fillId="0" borderId="40" xfId="48" applyBorder="1">
      <alignment/>
      <protection/>
    </xf>
    <xf numFmtId="0" fontId="0" fillId="0" borderId="21" xfId="53" applyBorder="1">
      <alignment/>
      <protection/>
    </xf>
    <xf numFmtId="0" fontId="0" fillId="0" borderId="39" xfId="53" applyBorder="1">
      <alignment/>
      <protection/>
    </xf>
    <xf numFmtId="0" fontId="0" fillId="0" borderId="40" xfId="53" applyBorder="1">
      <alignment/>
      <protection/>
    </xf>
    <xf numFmtId="0" fontId="0" fillId="0" borderId="18" xfId="53" applyBorder="1">
      <alignment/>
      <protection/>
    </xf>
    <xf numFmtId="0" fontId="0" fillId="0" borderId="24" xfId="53" applyBorder="1" applyAlignment="1">
      <alignment horizontal="centerContinuous"/>
      <protection/>
    </xf>
    <xf numFmtId="0" fontId="0" fillId="0" borderId="25" xfId="53" applyBorder="1" applyAlignment="1">
      <alignment horizontal="centerContinuous"/>
      <protection/>
    </xf>
    <xf numFmtId="0" fontId="4" fillId="0" borderId="0" xfId="48" applyFont="1">
      <alignment/>
      <protection/>
    </xf>
    <xf numFmtId="175" fontId="4" fillId="0" borderId="0" xfId="48" applyNumberFormat="1" applyFont="1">
      <alignment/>
      <protection/>
    </xf>
    <xf numFmtId="0" fontId="0" fillId="0" borderId="0" xfId="48" applyFo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>
      <alignment/>
      <protection/>
    </xf>
    <xf numFmtId="175" fontId="0" fillId="0" borderId="33" xfId="48" applyNumberFormat="1" applyFont="1" applyBorder="1">
      <alignment/>
      <protection/>
    </xf>
    <xf numFmtId="175" fontId="0" fillId="0" borderId="0" xfId="53" applyNumberFormat="1" applyFont="1" applyBorder="1">
      <alignment/>
      <protection/>
    </xf>
    <xf numFmtId="176" fontId="0" fillId="0" borderId="18" xfId="53" applyNumberFormat="1" applyFont="1" applyBorder="1">
      <alignment/>
      <protection/>
    </xf>
    <xf numFmtId="175" fontId="0" fillId="0" borderId="33" xfId="53" applyNumberFormat="1" applyFont="1" applyBorder="1">
      <alignment/>
      <protection/>
    </xf>
    <xf numFmtId="3" fontId="0" fillId="0" borderId="0" xfId="53" applyNumberFormat="1" applyFont="1" applyBorder="1">
      <alignment/>
      <protection/>
    </xf>
    <xf numFmtId="169" fontId="0" fillId="0" borderId="34" xfId="48" applyNumberFormat="1" applyFont="1" applyBorder="1">
      <alignment/>
      <protection/>
    </xf>
    <xf numFmtId="175" fontId="0" fillId="0" borderId="35" xfId="48" applyNumberFormat="1" applyFont="1" applyBorder="1">
      <alignment/>
      <protection/>
    </xf>
    <xf numFmtId="175" fontId="0" fillId="0" borderId="36" xfId="48" applyNumberFormat="1" applyFont="1" applyBorder="1">
      <alignment/>
      <protection/>
    </xf>
    <xf numFmtId="175" fontId="0" fillId="0" borderId="38" xfId="53" applyNumberFormat="1" applyFont="1" applyBorder="1">
      <alignment/>
      <protection/>
    </xf>
    <xf numFmtId="176" fontId="0" fillId="0" borderId="37" xfId="53" applyNumberFormat="1" applyFont="1" applyBorder="1">
      <alignment/>
      <protection/>
    </xf>
    <xf numFmtId="175" fontId="0" fillId="0" borderId="35" xfId="53" applyNumberFormat="1" applyFont="1" applyBorder="1">
      <alignment/>
      <protection/>
    </xf>
    <xf numFmtId="175" fontId="0" fillId="0" borderId="36" xfId="53" applyNumberFormat="1" applyFont="1" applyBorder="1">
      <alignment/>
      <protection/>
    </xf>
    <xf numFmtId="3" fontId="0" fillId="0" borderId="38" xfId="53" applyNumberFormat="1" applyFont="1" applyBorder="1">
      <alignment/>
      <protection/>
    </xf>
    <xf numFmtId="175" fontId="0" fillId="0" borderId="0" xfId="48" applyNumberFormat="1" applyFont="1">
      <alignment/>
      <protection/>
    </xf>
    <xf numFmtId="169" fontId="0" fillId="0" borderId="21" xfId="48" applyNumberFormat="1" applyFont="1" applyBorder="1">
      <alignment/>
      <protection/>
    </xf>
    <xf numFmtId="175" fontId="2" fillId="0" borderId="0" xfId="53" applyNumberFormat="1" applyFont="1" applyBorder="1">
      <alignment/>
      <protection/>
    </xf>
    <xf numFmtId="0" fontId="2" fillId="0" borderId="21" xfId="53" applyFont="1" applyBorder="1" applyAlignment="1">
      <alignment horizontal="center"/>
      <protection/>
    </xf>
    <xf numFmtId="0" fontId="0" fillId="0" borderId="27" xfId="48" applyFont="1" applyBorder="1">
      <alignment/>
      <protection/>
    </xf>
    <xf numFmtId="0" fontId="0" fillId="0" borderId="0" xfId="48" applyFont="1" applyBorder="1">
      <alignment/>
      <protection/>
    </xf>
    <xf numFmtId="0" fontId="0" fillId="0" borderId="18" xfId="48" applyFont="1" applyBorder="1">
      <alignment/>
      <protection/>
    </xf>
    <xf numFmtId="0" fontId="0" fillId="0" borderId="21" xfId="53" applyFont="1" applyBorder="1">
      <alignment/>
      <protection/>
    </xf>
    <xf numFmtId="0" fontId="0" fillId="0" borderId="39" xfId="53" applyFont="1" applyBorder="1">
      <alignment/>
      <protection/>
    </xf>
    <xf numFmtId="0" fontId="0" fillId="0" borderId="40" xfId="53" applyFont="1" applyBorder="1">
      <alignment/>
      <protection/>
    </xf>
    <xf numFmtId="0" fontId="0" fillId="0" borderId="18" xfId="53" applyFont="1" applyBorder="1">
      <alignment/>
      <protection/>
    </xf>
    <xf numFmtId="0" fontId="0" fillId="0" borderId="24" xfId="48" applyFont="1" applyBorder="1" applyAlignment="1">
      <alignment horizontal="centerContinuous"/>
      <protection/>
    </xf>
    <xf numFmtId="0" fontId="0" fillId="0" borderId="25" xfId="48" applyFont="1" applyBorder="1" applyAlignment="1">
      <alignment horizontal="centerContinuous"/>
      <protection/>
    </xf>
    <xf numFmtId="0" fontId="0" fillId="0" borderId="24" xfId="53" applyFont="1" applyBorder="1" applyAlignment="1">
      <alignment horizontal="centerContinuous"/>
      <protection/>
    </xf>
    <xf numFmtId="0" fontId="0" fillId="0" borderId="25" xfId="53" applyFont="1" applyBorder="1" applyAlignment="1">
      <alignment horizontal="centerContinuous"/>
      <protection/>
    </xf>
    <xf numFmtId="0" fontId="0" fillId="0" borderId="0" xfId="48" applyFont="1">
      <alignment/>
      <protection/>
    </xf>
    <xf numFmtId="0" fontId="0" fillId="0" borderId="0" xfId="48" applyFont="1" applyFill="1">
      <alignment/>
      <protection/>
    </xf>
    <xf numFmtId="0" fontId="4" fillId="0" borderId="0" xfId="48" applyFont="1" applyFill="1">
      <alignment/>
      <protection/>
    </xf>
    <xf numFmtId="169" fontId="0" fillId="0" borderId="34" xfId="48" applyNumberFormat="1" applyFont="1" applyFill="1" applyBorder="1">
      <alignment/>
      <protection/>
    </xf>
    <xf numFmtId="175" fontId="0" fillId="0" borderId="35" xfId="48" applyNumberFormat="1" applyFont="1" applyFill="1" applyBorder="1">
      <alignment/>
      <protection/>
    </xf>
    <xf numFmtId="175" fontId="0" fillId="0" borderId="36" xfId="48" applyNumberFormat="1" applyFont="1" applyFill="1" applyBorder="1">
      <alignment/>
      <protection/>
    </xf>
    <xf numFmtId="175" fontId="0" fillId="0" borderId="38" xfId="53" applyNumberFormat="1" applyFont="1" applyFill="1" applyBorder="1">
      <alignment/>
      <protection/>
    </xf>
    <xf numFmtId="176" fontId="0" fillId="0" borderId="37" xfId="53" applyNumberFormat="1" applyFont="1" applyFill="1" applyBorder="1">
      <alignment/>
      <protection/>
    </xf>
    <xf numFmtId="175" fontId="0" fillId="0" borderId="35" xfId="53" applyNumberFormat="1" applyFont="1" applyFill="1" applyBorder="1">
      <alignment/>
      <protection/>
    </xf>
    <xf numFmtId="175" fontId="0" fillId="0" borderId="36" xfId="53" applyNumberFormat="1" applyFont="1" applyFill="1" applyBorder="1">
      <alignment/>
      <protection/>
    </xf>
    <xf numFmtId="3" fontId="0" fillId="0" borderId="38" xfId="53" applyNumberFormat="1" applyFont="1" applyFill="1" applyBorder="1">
      <alignment/>
      <protection/>
    </xf>
    <xf numFmtId="169" fontId="0" fillId="0" borderId="34" xfId="48" applyNumberFormat="1" applyFill="1" applyBorder="1">
      <alignment/>
      <protection/>
    </xf>
    <xf numFmtId="175" fontId="0" fillId="0" borderId="35" xfId="48" applyNumberFormat="1" applyFill="1" applyBorder="1">
      <alignment/>
      <protection/>
    </xf>
    <xf numFmtId="175" fontId="0" fillId="0" borderId="36" xfId="48" applyNumberFormat="1" applyFill="1" applyBorder="1">
      <alignment/>
      <protection/>
    </xf>
    <xf numFmtId="3" fontId="0" fillId="0" borderId="38" xfId="53" applyNumberFormat="1" applyFill="1" applyBorder="1">
      <alignment/>
      <protection/>
    </xf>
    <xf numFmtId="176" fontId="0" fillId="0" borderId="37" xfId="53" applyNumberFormat="1" applyFill="1" applyBorder="1">
      <alignment/>
      <protection/>
    </xf>
    <xf numFmtId="0" fontId="0" fillId="0" borderId="0" xfId="48" applyFill="1">
      <alignment/>
      <protection/>
    </xf>
    <xf numFmtId="175" fontId="0" fillId="0" borderId="35" xfId="53" applyNumberFormat="1" applyFill="1" applyBorder="1">
      <alignment/>
      <protection/>
    </xf>
    <xf numFmtId="175" fontId="0" fillId="0" borderId="36" xfId="53" applyNumberFormat="1" applyFill="1" applyBorder="1">
      <alignment/>
      <protection/>
    </xf>
    <xf numFmtId="169" fontId="0" fillId="0" borderId="34" xfId="53" applyNumberFormat="1" applyFill="1" applyBorder="1">
      <alignment/>
      <protection/>
    </xf>
    <xf numFmtId="175" fontId="0" fillId="0" borderId="0" xfId="48" applyNumberFormat="1" applyFont="1" applyFill="1">
      <alignment/>
      <protection/>
    </xf>
    <xf numFmtId="169" fontId="0" fillId="0" borderId="34" xfId="53" applyNumberFormat="1" applyFont="1" applyFill="1" applyBorder="1">
      <alignment/>
      <protection/>
    </xf>
    <xf numFmtId="175" fontId="0" fillId="0" borderId="13" xfId="48" applyNumberFormat="1" applyBorder="1" applyProtection="1">
      <alignment/>
      <protection/>
    </xf>
    <xf numFmtId="175" fontId="0" fillId="0" borderId="0" xfId="48" applyNumberFormat="1" applyBorder="1" applyProtection="1">
      <alignment/>
      <protection/>
    </xf>
    <xf numFmtId="175" fontId="2" fillId="0" borderId="0" xfId="48" applyNumberFormat="1" applyFont="1" applyBorder="1" applyAlignment="1" applyProtection="1">
      <alignment vertical="center"/>
      <protection/>
    </xf>
    <xf numFmtId="176" fontId="0" fillId="0" borderId="16" xfId="48" applyNumberFormat="1" applyBorder="1" applyProtection="1">
      <alignment/>
      <protection/>
    </xf>
    <xf numFmtId="176" fontId="0" fillId="0" borderId="17" xfId="48" applyNumberFormat="1" applyBorder="1" applyProtection="1">
      <alignment/>
      <protection/>
    </xf>
    <xf numFmtId="176" fontId="2" fillId="0" borderId="17" xfId="48" applyNumberFormat="1" applyFont="1" applyBorder="1" applyAlignment="1" applyProtection="1">
      <alignment vertical="center"/>
      <protection/>
    </xf>
    <xf numFmtId="176" fontId="0" fillId="0" borderId="15" xfId="48" applyNumberFormat="1" applyBorder="1" applyProtection="1">
      <alignment/>
      <protection/>
    </xf>
    <xf numFmtId="176" fontId="0" fillId="0" borderId="18" xfId="48" applyNumberFormat="1" applyBorder="1" applyProtection="1">
      <alignment/>
      <protection/>
    </xf>
    <xf numFmtId="176" fontId="2" fillId="0" borderId="18" xfId="48" applyNumberFormat="1" applyFont="1" applyBorder="1" applyAlignment="1" applyProtection="1">
      <alignment vertical="center"/>
      <protection/>
    </xf>
    <xf numFmtId="175" fontId="0" fillId="0" borderId="0" xfId="48" applyNumberFormat="1" applyFill="1" applyBorder="1" applyProtection="1">
      <alignment/>
      <protection/>
    </xf>
    <xf numFmtId="176" fontId="0" fillId="0" borderId="17" xfId="48" applyNumberFormat="1" applyFill="1" applyBorder="1" applyProtection="1">
      <alignment/>
      <protection/>
    </xf>
    <xf numFmtId="176" fontId="0" fillId="0" borderId="18" xfId="48" applyNumberFormat="1" applyFill="1" applyBorder="1" applyProtection="1">
      <alignment/>
      <protection/>
    </xf>
    <xf numFmtId="175" fontId="2" fillId="0" borderId="22" xfId="48" applyNumberFormat="1" applyFont="1" applyBorder="1" applyAlignment="1" applyProtection="1">
      <alignment vertical="center"/>
      <protection/>
    </xf>
    <xf numFmtId="174" fontId="0" fillId="0" borderId="24" xfId="48" applyNumberFormat="1" applyBorder="1" applyAlignment="1" applyProtection="1">
      <alignment horizontal="centerContinuous"/>
      <protection/>
    </xf>
    <xf numFmtId="0" fontId="0" fillId="0" borderId="24" xfId="48" applyBorder="1" applyAlignment="1" applyProtection="1">
      <alignment horizontal="centerContinuous"/>
      <protection/>
    </xf>
    <xf numFmtId="3" fontId="0" fillId="0" borderId="24" xfId="48" applyNumberFormat="1" applyBorder="1" applyAlignment="1" applyProtection="1">
      <alignment horizontal="centerContinuous"/>
      <protection/>
    </xf>
    <xf numFmtId="177" fontId="0" fillId="0" borderId="25" xfId="48" applyNumberFormat="1" applyBorder="1" applyAlignment="1" applyProtection="1">
      <alignment horizontal="centerContinuous"/>
      <protection/>
    </xf>
    <xf numFmtId="0" fontId="0" fillId="0" borderId="0" xfId="48" applyProtection="1">
      <alignment/>
      <protection/>
    </xf>
    <xf numFmtId="174" fontId="0" fillId="0" borderId="11" xfId="48" applyNumberFormat="1" applyBorder="1" applyAlignment="1" applyProtection="1">
      <alignment horizontal="centerContinuous"/>
      <protection/>
    </xf>
    <xf numFmtId="174" fontId="0" fillId="0" borderId="12" xfId="48" applyNumberFormat="1" applyBorder="1" applyAlignment="1" applyProtection="1">
      <alignment horizontal="centerContinuous"/>
      <protection/>
    </xf>
    <xf numFmtId="174" fontId="0" fillId="0" borderId="14" xfId="48" applyNumberFormat="1" applyBorder="1" applyAlignment="1" applyProtection="1">
      <alignment horizontal="centerContinuous" vertical="top"/>
      <protection/>
    </xf>
    <xf numFmtId="174" fontId="0" fillId="0" borderId="13" xfId="48" applyNumberFormat="1" applyBorder="1" applyAlignment="1" applyProtection="1">
      <alignment horizontal="centerContinuous"/>
      <protection/>
    </xf>
    <xf numFmtId="174" fontId="0" fillId="0" borderId="15" xfId="48" applyNumberFormat="1" applyBorder="1" applyAlignment="1" applyProtection="1">
      <alignment horizontal="centerContinuous"/>
      <protection/>
    </xf>
    <xf numFmtId="174" fontId="0" fillId="0" borderId="16" xfId="48" applyNumberFormat="1" applyBorder="1" applyAlignment="1" applyProtection="1">
      <alignment horizontal="centerContinuous"/>
      <protection/>
    </xf>
    <xf numFmtId="174" fontId="0" fillId="0" borderId="0" xfId="48" applyNumberFormat="1" applyBorder="1" applyAlignment="1" applyProtection="1">
      <alignment horizontal="center"/>
      <protection/>
    </xf>
    <xf numFmtId="174" fontId="0" fillId="0" borderId="17" xfId="48" applyNumberFormat="1" applyBorder="1" applyAlignment="1" applyProtection="1">
      <alignment horizontal="right"/>
      <protection/>
    </xf>
    <xf numFmtId="174" fontId="0" fillId="0" borderId="18" xfId="48" applyNumberFormat="1" applyBorder="1" applyAlignment="1" applyProtection="1">
      <alignment horizontal="right"/>
      <protection/>
    </xf>
    <xf numFmtId="175" fontId="0" fillId="0" borderId="20" xfId="48" applyNumberFormat="1" applyBorder="1" applyProtection="1">
      <alignment/>
      <protection/>
    </xf>
    <xf numFmtId="175" fontId="0" fillId="0" borderId="14" xfId="48" applyNumberFormat="1" applyBorder="1" applyProtection="1">
      <alignment/>
      <protection/>
    </xf>
    <xf numFmtId="175" fontId="0" fillId="0" borderId="22" xfId="48" applyNumberFormat="1" applyBorder="1" applyProtection="1">
      <alignment/>
      <protection/>
    </xf>
    <xf numFmtId="175" fontId="0" fillId="0" borderId="23" xfId="48" applyNumberFormat="1" applyBorder="1" applyProtection="1">
      <alignment/>
      <protection/>
    </xf>
    <xf numFmtId="0" fontId="0" fillId="0" borderId="41" xfId="53" applyFont="1" applyBorder="1" applyAlignment="1" quotePrefix="1">
      <alignment horizontal="center" vertical="center"/>
      <protection/>
    </xf>
    <xf numFmtId="180" fontId="0" fillId="0" borderId="0" xfId="48" applyNumberFormat="1" applyProtection="1">
      <alignment/>
      <protection locked="0"/>
    </xf>
    <xf numFmtId="0" fontId="0" fillId="0" borderId="0" xfId="48" applyFont="1" applyProtection="1">
      <alignment/>
      <protection locked="0"/>
    </xf>
    <xf numFmtId="174" fontId="2" fillId="0" borderId="10" xfId="48" applyNumberFormat="1" applyFont="1" applyBorder="1" applyAlignment="1" applyProtection="1">
      <alignment horizontal="centerContinuous"/>
      <protection locked="0"/>
    </xf>
    <xf numFmtId="174" fontId="2" fillId="0" borderId="11" xfId="48" applyNumberFormat="1" applyFont="1" applyBorder="1" applyAlignment="1" applyProtection="1">
      <alignment horizontal="centerContinuous"/>
      <protection locked="0"/>
    </xf>
    <xf numFmtId="174" fontId="2" fillId="0" borderId="42" xfId="48" applyNumberFormat="1" applyFont="1" applyBorder="1" applyAlignment="1" applyProtection="1">
      <alignment horizontal="centerContinuous" vertical="top"/>
      <protection locked="0"/>
    </xf>
    <xf numFmtId="174" fontId="2" fillId="0" borderId="0" xfId="48" applyNumberFormat="1" applyFont="1" applyBorder="1" applyAlignment="1" applyProtection="1">
      <alignment horizontal="centerContinuous" vertical="center"/>
      <protection locked="0"/>
    </xf>
    <xf numFmtId="174" fontId="2" fillId="0" borderId="13" xfId="48" applyNumberFormat="1" applyFont="1" applyBorder="1" applyAlignment="1" applyProtection="1">
      <alignment horizontal="centerContinuous" vertical="center"/>
      <protection locked="0"/>
    </xf>
    <xf numFmtId="174" fontId="0" fillId="0" borderId="13" xfId="48" applyNumberFormat="1" applyBorder="1" applyAlignment="1" applyProtection="1">
      <alignment horizontal="centerContinuous" vertical="center"/>
      <protection locked="0"/>
    </xf>
    <xf numFmtId="0" fontId="0" fillId="0" borderId="13" xfId="48" applyBorder="1" applyAlignment="1" applyProtection="1">
      <alignment horizontal="centerContinuous"/>
      <protection locked="0"/>
    </xf>
    <xf numFmtId="0" fontId="0" fillId="0" borderId="13" xfId="48" applyBorder="1" applyAlignment="1" applyProtection="1">
      <alignment horizontal="center"/>
      <protection locked="0"/>
    </xf>
    <xf numFmtId="0" fontId="0" fillId="0" borderId="19" xfId="48" applyBorder="1" applyProtection="1">
      <alignment/>
      <protection locked="0"/>
    </xf>
    <xf numFmtId="0" fontId="0" fillId="0" borderId="16" xfId="48" applyBorder="1" applyProtection="1">
      <alignment/>
      <protection locked="0"/>
    </xf>
    <xf numFmtId="0" fontId="0" fillId="0" borderId="43" xfId="48" applyBorder="1" applyProtection="1">
      <alignment/>
      <protection locked="0"/>
    </xf>
    <xf numFmtId="0" fontId="0" fillId="0" borderId="13" xfId="48" applyBorder="1" applyProtection="1">
      <alignment/>
      <protection locked="0"/>
    </xf>
    <xf numFmtId="0" fontId="0" fillId="0" borderId="15" xfId="48" applyBorder="1" applyProtection="1">
      <alignment/>
      <protection locked="0"/>
    </xf>
    <xf numFmtId="182" fontId="0" fillId="0" borderId="42" xfId="48" applyNumberFormat="1" applyBorder="1" applyProtection="1">
      <alignment/>
      <protection locked="0"/>
    </xf>
    <xf numFmtId="175" fontId="0" fillId="0" borderId="44" xfId="48" applyNumberFormat="1" applyBorder="1" applyProtection="1">
      <alignment/>
      <protection locked="0"/>
    </xf>
    <xf numFmtId="3" fontId="0" fillId="0" borderId="0" xfId="48" applyNumberFormat="1" applyBorder="1" applyProtection="1">
      <alignment/>
      <protection locked="0"/>
    </xf>
    <xf numFmtId="0" fontId="0" fillId="0" borderId="25" xfId="48" applyBorder="1" applyAlignment="1" applyProtection="1">
      <alignment horizontal="centerContinuous"/>
      <protection locked="0"/>
    </xf>
    <xf numFmtId="174" fontId="0" fillId="0" borderId="0" xfId="48" applyNumberFormat="1" applyProtection="1">
      <alignment/>
      <protection locked="0"/>
    </xf>
    <xf numFmtId="174" fontId="2" fillId="0" borderId="12" xfId="48" applyNumberFormat="1" applyFont="1" applyBorder="1" applyAlignment="1" applyProtection="1">
      <alignment horizontal="centerContinuous"/>
      <protection locked="0"/>
    </xf>
    <xf numFmtId="174" fontId="2" fillId="0" borderId="18" xfId="48" applyNumberFormat="1" applyFont="1" applyBorder="1" applyAlignment="1" applyProtection="1">
      <alignment horizontal="centerContinuous" vertical="center"/>
      <protection locked="0"/>
    </xf>
    <xf numFmtId="174" fontId="2" fillId="0" borderId="15" xfId="48" applyNumberFormat="1" applyFont="1" applyBorder="1" applyAlignment="1" applyProtection="1">
      <alignment horizontal="centerContinuous" vertical="center"/>
      <protection locked="0"/>
    </xf>
    <xf numFmtId="0" fontId="0" fillId="0" borderId="45" xfId="48" applyBorder="1" applyProtection="1">
      <alignment/>
      <protection locked="0"/>
    </xf>
    <xf numFmtId="175" fontId="0" fillId="0" borderId="17" xfId="48" applyNumberFormat="1" applyBorder="1" applyProtection="1">
      <alignment/>
      <protection locked="0"/>
    </xf>
    <xf numFmtId="0" fontId="0" fillId="0" borderId="46" xfId="48" applyBorder="1" applyProtection="1">
      <alignment/>
      <protection locked="0"/>
    </xf>
    <xf numFmtId="182" fontId="0" fillId="0" borderId="42" xfId="48" applyNumberFormat="1" applyFont="1" applyBorder="1" applyProtection="1">
      <alignment/>
      <protection locked="0"/>
    </xf>
    <xf numFmtId="178" fontId="0" fillId="0" borderId="37" xfId="53" applyNumberFormat="1" applyBorder="1">
      <alignment/>
      <protection/>
    </xf>
    <xf numFmtId="178" fontId="0" fillId="0" borderId="37" xfId="53" applyNumberFormat="1" applyFont="1" applyBorder="1">
      <alignment/>
      <protection/>
    </xf>
    <xf numFmtId="0" fontId="2" fillId="0" borderId="11" xfId="48" applyFont="1" applyFill="1" applyBorder="1" applyAlignment="1">
      <alignment horizontal="centerContinuous"/>
      <protection/>
    </xf>
    <xf numFmtId="0" fontId="2" fillId="0" borderId="12" xfId="48" applyFont="1" applyFill="1" applyBorder="1" applyAlignment="1">
      <alignment horizontal="centerContinuous"/>
      <protection/>
    </xf>
    <xf numFmtId="0" fontId="2" fillId="0" borderId="0" xfId="48" applyFont="1" applyFill="1" applyBorder="1" applyAlignment="1">
      <alignment horizontal="centerContinuous"/>
      <protection/>
    </xf>
    <xf numFmtId="0" fontId="2" fillId="0" borderId="18" xfId="48" applyFont="1" applyFill="1" applyBorder="1" applyAlignment="1">
      <alignment horizontal="centerContinuous"/>
      <protection/>
    </xf>
    <xf numFmtId="176" fontId="0" fillId="0" borderId="0" xfId="48" applyNumberFormat="1" applyFill="1" applyBorder="1">
      <alignment/>
      <protection/>
    </xf>
    <xf numFmtId="176" fontId="0" fillId="0" borderId="0" xfId="48" applyNumberFormat="1" applyFont="1" applyFill="1" applyBorder="1">
      <alignment/>
      <protection/>
    </xf>
    <xf numFmtId="0" fontId="2" fillId="0" borderId="21" xfId="48" applyFont="1" applyFill="1" applyBorder="1" applyAlignment="1">
      <alignment horizontal="center"/>
      <protection/>
    </xf>
    <xf numFmtId="176" fontId="2" fillId="0" borderId="0" xfId="48" applyNumberFormat="1" applyFont="1" applyFill="1" applyBorder="1">
      <alignment/>
      <protection/>
    </xf>
    <xf numFmtId="0" fontId="0" fillId="0" borderId="27" xfId="48" applyFill="1" applyBorder="1">
      <alignment/>
      <protection/>
    </xf>
    <xf numFmtId="0" fontId="0" fillId="0" borderId="0" xfId="48" applyFill="1" applyBorder="1">
      <alignment/>
      <protection/>
    </xf>
    <xf numFmtId="0" fontId="0" fillId="0" borderId="47" xfId="48" applyFill="1" applyBorder="1">
      <alignment/>
      <protection/>
    </xf>
    <xf numFmtId="3" fontId="0" fillId="0" borderId="0" xfId="0" applyNumberFormat="1" applyAlignment="1">
      <alignment/>
    </xf>
    <xf numFmtId="175" fontId="0" fillId="0" borderId="0" xfId="48" applyNumberFormat="1" applyFont="1" applyBorder="1" applyAlignment="1" applyProtection="1">
      <alignment/>
      <protection locked="0"/>
    </xf>
    <xf numFmtId="175" fontId="0" fillId="0" borderId="22" xfId="48" applyNumberFormat="1" applyFont="1" applyBorder="1" applyAlignment="1" applyProtection="1">
      <alignment/>
      <protection locked="0"/>
    </xf>
    <xf numFmtId="175" fontId="0" fillId="0" borderId="23" xfId="48" applyNumberFormat="1" applyFont="1" applyBorder="1" applyAlignment="1" applyProtection="1">
      <alignment/>
      <protection locked="0"/>
    </xf>
    <xf numFmtId="0" fontId="0" fillId="0" borderId="11" xfId="48" applyBorder="1" applyAlignment="1" applyProtection="1">
      <alignment horizontal="centerContinuous"/>
      <protection locked="0"/>
    </xf>
    <xf numFmtId="0" fontId="0" fillId="0" borderId="0" xfId="48" applyBorder="1" applyAlignment="1" applyProtection="1">
      <alignment horizontal="centerContinuous"/>
      <protection locked="0"/>
    </xf>
    <xf numFmtId="174" fontId="2" fillId="0" borderId="48" xfId="48" applyNumberFormat="1" applyFont="1" applyBorder="1" applyAlignment="1" applyProtection="1">
      <alignment vertical="center"/>
      <protection locked="0"/>
    </xf>
    <xf numFmtId="0" fontId="0" fillId="0" borderId="48" xfId="48" applyBorder="1" applyProtection="1">
      <alignment/>
      <protection locked="0"/>
    </xf>
    <xf numFmtId="174" fontId="0" fillId="0" borderId="13" xfId="48" applyNumberFormat="1" applyFont="1" applyBorder="1" applyAlignment="1" applyProtection="1">
      <alignment horizontal="centerContinuous" vertical="center"/>
      <protection locked="0"/>
    </xf>
    <xf numFmtId="0" fontId="0" fillId="0" borderId="45" xfId="48" applyFont="1" applyBorder="1" applyAlignment="1" applyProtection="1">
      <alignment horizontal="center" vertical="center" wrapText="1"/>
      <protection locked="0"/>
    </xf>
    <xf numFmtId="0" fontId="0" fillId="0" borderId="47" xfId="48" applyFont="1" applyBorder="1" applyAlignment="1" applyProtection="1">
      <alignment horizontal="centerContinuous"/>
      <protection locked="0"/>
    </xf>
    <xf numFmtId="0" fontId="0" fillId="0" borderId="49" xfId="48" applyBorder="1" applyAlignment="1" applyProtection="1">
      <alignment horizontal="centerContinuous"/>
      <protection locked="0"/>
    </xf>
    <xf numFmtId="0" fontId="27" fillId="0" borderId="45" xfId="47" applyBorder="1" applyAlignment="1">
      <alignment horizontal="center" vertical="center"/>
      <protection/>
    </xf>
    <xf numFmtId="0" fontId="0" fillId="0" borderId="20" xfId="48" applyBorder="1" applyAlignment="1" applyProtection="1">
      <alignment horizontal="center"/>
      <protection locked="0"/>
    </xf>
    <xf numFmtId="0" fontId="0" fillId="0" borderId="16" xfId="48" applyBorder="1" applyAlignment="1" applyProtection="1">
      <alignment horizontal="center"/>
      <protection locked="0"/>
    </xf>
    <xf numFmtId="0" fontId="0" fillId="0" borderId="15" xfId="48" applyBorder="1" applyAlignment="1" applyProtection="1">
      <alignment horizontal="center"/>
      <protection locked="0"/>
    </xf>
    <xf numFmtId="0" fontId="0" fillId="0" borderId="50" xfId="48" applyBorder="1" applyProtection="1">
      <alignment/>
      <protection locked="0"/>
    </xf>
    <xf numFmtId="0" fontId="0" fillId="0" borderId="20" xfId="48" applyBorder="1" applyProtection="1">
      <alignment/>
      <protection locked="0"/>
    </xf>
    <xf numFmtId="175" fontId="0" fillId="0" borderId="51" xfId="48" applyNumberFormat="1" applyBorder="1" applyProtection="1">
      <alignment/>
      <protection locked="0"/>
    </xf>
    <xf numFmtId="175" fontId="0" fillId="0" borderId="45" xfId="48" applyNumberFormat="1" applyBorder="1" applyProtection="1">
      <alignment/>
      <protection locked="0"/>
    </xf>
    <xf numFmtId="180" fontId="0" fillId="0" borderId="17" xfId="48" applyNumberFormat="1" applyBorder="1" applyAlignment="1" applyProtection="1">
      <alignment horizontal="center"/>
      <protection/>
    </xf>
    <xf numFmtId="180" fontId="0" fillId="0" borderId="18" xfId="48" applyNumberFormat="1" applyBorder="1" applyAlignment="1" applyProtection="1">
      <alignment horizontal="center"/>
      <protection locked="0"/>
    </xf>
    <xf numFmtId="182" fontId="0" fillId="0" borderId="21" xfId="48" applyNumberFormat="1" applyBorder="1" applyProtection="1">
      <alignment/>
      <protection locked="0"/>
    </xf>
    <xf numFmtId="175" fontId="0" fillId="0" borderId="52" xfId="48" applyNumberFormat="1" applyBorder="1" applyProtection="1">
      <alignment/>
      <protection locked="0"/>
    </xf>
    <xf numFmtId="180" fontId="0" fillId="0" borderId="17" xfId="48" applyNumberFormat="1" applyBorder="1" applyAlignment="1" applyProtection="1">
      <alignment horizontal="center"/>
      <protection locked="0"/>
    </xf>
    <xf numFmtId="182" fontId="2" fillId="0" borderId="21" xfId="48" applyNumberFormat="1" applyFont="1" applyBorder="1" applyAlignment="1" applyProtection="1">
      <alignment horizontal="center"/>
      <protection locked="0"/>
    </xf>
    <xf numFmtId="175" fontId="2" fillId="0" borderId="0" xfId="48" applyNumberFormat="1" applyFont="1" applyBorder="1" applyProtection="1">
      <alignment/>
      <protection locked="0"/>
    </xf>
    <xf numFmtId="175" fontId="2" fillId="0" borderId="22" xfId="48" applyNumberFormat="1" applyFont="1" applyBorder="1" applyProtection="1">
      <alignment/>
      <protection locked="0"/>
    </xf>
    <xf numFmtId="175" fontId="2" fillId="0" borderId="51" xfId="48" applyNumberFormat="1" applyFont="1" applyBorder="1" applyProtection="1">
      <alignment/>
      <protection locked="0"/>
    </xf>
    <xf numFmtId="0" fontId="2" fillId="0" borderId="45" xfId="48" applyFont="1" applyBorder="1" applyProtection="1">
      <alignment/>
      <protection locked="0"/>
    </xf>
    <xf numFmtId="180" fontId="2" fillId="0" borderId="44" xfId="48" applyNumberFormat="1" applyFont="1" applyBorder="1" applyAlignment="1" applyProtection="1">
      <alignment horizontal="center"/>
      <protection locked="0"/>
    </xf>
    <xf numFmtId="180" fontId="2" fillId="0" borderId="18" xfId="48" applyNumberFormat="1" applyFont="1" applyBorder="1" applyAlignment="1" applyProtection="1">
      <alignment horizontal="center"/>
      <protection locked="0"/>
    </xf>
    <xf numFmtId="3" fontId="0" fillId="0" borderId="53" xfId="48" applyNumberFormat="1" applyBorder="1" applyProtection="1">
      <alignment/>
      <protection locked="0"/>
    </xf>
    <xf numFmtId="3" fontId="0" fillId="0" borderId="54" xfId="48" applyNumberFormat="1" applyBorder="1" applyProtection="1">
      <alignment/>
      <protection locked="0"/>
    </xf>
    <xf numFmtId="3" fontId="0" fillId="0" borderId="46" xfId="48" applyNumberFormat="1" applyBorder="1" applyProtection="1">
      <alignment/>
      <protection locked="0"/>
    </xf>
    <xf numFmtId="3" fontId="0" fillId="0" borderId="55" xfId="48" applyNumberFormat="1" applyBorder="1" applyProtection="1">
      <alignment/>
      <protection locked="0"/>
    </xf>
    <xf numFmtId="0" fontId="0" fillId="0" borderId="0" xfId="48" applyBorder="1" applyProtection="1">
      <alignment/>
      <protection locked="0"/>
    </xf>
    <xf numFmtId="0" fontId="0" fillId="0" borderId="56" xfId="48" applyBorder="1" applyProtection="1">
      <alignment/>
      <protection locked="0"/>
    </xf>
    <xf numFmtId="0" fontId="0" fillId="0" borderId="39" xfId="48" applyFont="1" applyFill="1" applyBorder="1">
      <alignment/>
      <protection/>
    </xf>
    <xf numFmtId="0" fontId="0" fillId="0" borderId="40" xfId="48" applyFont="1" applyFill="1" applyBorder="1">
      <alignment/>
      <protection/>
    </xf>
    <xf numFmtId="175" fontId="2" fillId="0" borderId="23" xfId="48" applyNumberFormat="1" applyFont="1" applyFill="1" applyBorder="1" applyAlignment="1" applyProtection="1">
      <alignment vertical="center"/>
      <protection/>
    </xf>
    <xf numFmtId="175" fontId="2" fillId="0" borderId="23" xfId="48" applyNumberFormat="1" applyFont="1" applyFill="1" applyBorder="1" applyAlignment="1" applyProtection="1">
      <alignment vertical="center"/>
      <protection locked="0"/>
    </xf>
    <xf numFmtId="175" fontId="2" fillId="0" borderId="32" xfId="48" applyNumberFormat="1" applyFont="1" applyFill="1" applyBorder="1">
      <alignment/>
      <protection/>
    </xf>
    <xf numFmtId="175" fontId="2" fillId="0" borderId="33" xfId="48" applyNumberFormat="1" applyFont="1" applyFill="1" applyBorder="1">
      <alignment/>
      <protection/>
    </xf>
    <xf numFmtId="175" fontId="2" fillId="0" borderId="32" xfId="53" applyNumberFormat="1" applyFont="1" applyFill="1" applyBorder="1">
      <alignment/>
      <protection/>
    </xf>
    <xf numFmtId="175" fontId="2" fillId="0" borderId="33" xfId="53" applyNumberFormat="1" applyFont="1" applyFill="1" applyBorder="1">
      <alignment/>
      <protection/>
    </xf>
    <xf numFmtId="0" fontId="3" fillId="0" borderId="28" xfId="48" applyFont="1" applyBorder="1" applyAlignment="1">
      <alignment horizontal="centerContinuous" vertical="center"/>
      <protection/>
    </xf>
    <xf numFmtId="0" fontId="3" fillId="0" borderId="28" xfId="53" applyFont="1" applyBorder="1" applyAlignment="1">
      <alignment horizontal="centerContinuous" vertical="center"/>
      <protection/>
    </xf>
    <xf numFmtId="1" fontId="0" fillId="0" borderId="13" xfId="48" applyNumberFormat="1" applyFont="1" applyBorder="1" applyAlignment="1" applyProtection="1">
      <alignment horizontal="centerContinuous" vertical="top"/>
      <protection locked="0"/>
    </xf>
    <xf numFmtId="0" fontId="5" fillId="0" borderId="0" xfId="51" applyFont="1">
      <alignment/>
      <protection/>
    </xf>
    <xf numFmtId="0" fontId="27" fillId="0" borderId="0" xfId="51">
      <alignment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27" fillId="0" borderId="0" xfId="51" applyAlignment="1">
      <alignment horizontal="center"/>
      <protection/>
    </xf>
    <xf numFmtId="0" fontId="5" fillId="0" borderId="0" xfId="51" applyFont="1">
      <alignment/>
      <protection/>
    </xf>
    <xf numFmtId="9" fontId="1" fillId="0" borderId="0" xfId="68" applyFont="1" applyAlignment="1">
      <alignment/>
    </xf>
    <xf numFmtId="0" fontId="5" fillId="0" borderId="0" xfId="51" applyFont="1" applyAlignment="1">
      <alignment horizontal="center"/>
      <protection/>
    </xf>
    <xf numFmtId="3" fontId="27" fillId="0" borderId="0" xfId="51" applyNumberFormat="1">
      <alignment/>
      <protection/>
    </xf>
    <xf numFmtId="181" fontId="27" fillId="0" borderId="0" xfId="57" applyNumberFormat="1">
      <alignment/>
      <protection/>
    </xf>
    <xf numFmtId="175" fontId="27" fillId="0" borderId="0" xfId="51" applyNumberFormat="1">
      <alignment/>
      <protection/>
    </xf>
    <xf numFmtId="0" fontId="8" fillId="0" borderId="10" xfId="48" applyFont="1" applyFill="1" applyBorder="1" applyAlignment="1">
      <alignment horizontal="centerContinuous"/>
      <protection/>
    </xf>
    <xf numFmtId="0" fontId="0" fillId="0" borderId="57" xfId="48" applyFill="1" applyBorder="1">
      <alignment/>
      <protection/>
    </xf>
    <xf numFmtId="0" fontId="8" fillId="0" borderId="11" xfId="48" applyFont="1" applyFill="1" applyBorder="1" applyAlignment="1">
      <alignment horizontal="centerContinuous"/>
      <protection/>
    </xf>
    <xf numFmtId="0" fontId="2" fillId="0" borderId="58" xfId="48" applyFont="1" applyFill="1" applyBorder="1" applyAlignment="1">
      <alignment horizontal="centerContinuous"/>
      <protection/>
    </xf>
    <xf numFmtId="0" fontId="0" fillId="0" borderId="58" xfId="48" applyFill="1" applyBorder="1">
      <alignment/>
      <protection/>
    </xf>
    <xf numFmtId="0" fontId="8" fillId="0" borderId="42" xfId="48" applyFont="1" applyFill="1" applyBorder="1" applyAlignment="1">
      <alignment horizontal="centerContinuous" vertical="top"/>
      <protection/>
    </xf>
    <xf numFmtId="0" fontId="0" fillId="0" borderId="22" xfId="48" applyFill="1" applyBorder="1">
      <alignment/>
      <protection/>
    </xf>
    <xf numFmtId="0" fontId="8" fillId="0" borderId="47" xfId="48" applyFont="1" applyFill="1" applyBorder="1" applyAlignment="1">
      <alignment horizontal="centerContinuous" vertical="top"/>
      <protection/>
    </xf>
    <xf numFmtId="0" fontId="2" fillId="0" borderId="17" xfId="48" applyFont="1" applyFill="1" applyBorder="1" applyAlignment="1">
      <alignment horizontal="centerContinuous"/>
      <protection/>
    </xf>
    <xf numFmtId="0" fontId="0" fillId="0" borderId="17" xfId="48" applyFill="1" applyBorder="1">
      <alignment/>
      <protection/>
    </xf>
    <xf numFmtId="0" fontId="0" fillId="0" borderId="29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0" xfId="0" applyFill="1" applyAlignment="1">
      <alignment/>
    </xf>
    <xf numFmtId="169" fontId="0" fillId="0" borderId="21" xfId="0" applyNumberFormat="1" applyFont="1" applyFill="1" applyBorder="1" applyAlignment="1">
      <alignment/>
    </xf>
    <xf numFmtId="0" fontId="0" fillId="0" borderId="53" xfId="48" applyFill="1" applyBorder="1">
      <alignment/>
      <protection/>
    </xf>
    <xf numFmtId="169" fontId="0" fillId="0" borderId="4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17" xfId="0" applyNumberFormat="1" applyFill="1" applyBorder="1" applyAlignment="1">
      <alignment/>
    </xf>
    <xf numFmtId="179" fontId="0" fillId="0" borderId="18" xfId="0" applyNumberFormat="1" applyFill="1" applyBorder="1" applyAlignment="1">
      <alignment/>
    </xf>
    <xf numFmtId="169" fontId="0" fillId="0" borderId="21" xfId="48" applyNumberFormat="1" applyFill="1" applyBorder="1">
      <alignment/>
      <protection/>
    </xf>
    <xf numFmtId="169" fontId="0" fillId="0" borderId="51" xfId="48" applyNumberFormat="1" applyFill="1" applyBorder="1">
      <alignment/>
      <protection/>
    </xf>
    <xf numFmtId="179" fontId="0" fillId="0" borderId="0" xfId="0" applyNumberFormat="1" applyFill="1" applyBorder="1" applyAlignment="1">
      <alignment/>
    </xf>
    <xf numFmtId="169" fontId="0" fillId="0" borderId="51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69" fontId="0" fillId="0" borderId="5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/>
    </xf>
    <xf numFmtId="179" fontId="2" fillId="0" borderId="18" xfId="0" applyNumberFormat="1" applyFont="1" applyFill="1" applyBorder="1" applyAlignment="1">
      <alignment/>
    </xf>
    <xf numFmtId="179" fontId="2" fillId="0" borderId="17" xfId="0" applyNumberFormat="1" applyFont="1" applyFill="1" applyBorder="1" applyAlignment="1">
      <alignment/>
    </xf>
    <xf numFmtId="0" fontId="0" fillId="0" borderId="55" xfId="48" applyFill="1" applyBorder="1">
      <alignment/>
      <protection/>
    </xf>
    <xf numFmtId="0" fontId="2" fillId="0" borderId="61" xfId="0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/>
    </xf>
    <xf numFmtId="175" fontId="2" fillId="0" borderId="62" xfId="0" applyNumberFormat="1" applyFont="1" applyFill="1" applyBorder="1" applyAlignment="1">
      <alignment/>
    </xf>
    <xf numFmtId="0" fontId="0" fillId="0" borderId="62" xfId="48" applyFill="1" applyBorder="1">
      <alignment/>
      <protection/>
    </xf>
    <xf numFmtId="175" fontId="2" fillId="0" borderId="18" xfId="0" applyNumberFormat="1" applyFont="1" applyFill="1" applyBorder="1" applyAlignment="1">
      <alignment/>
    </xf>
    <xf numFmtId="174" fontId="0" fillId="0" borderId="63" xfId="0" applyNumberFormat="1" applyBorder="1" applyAlignment="1" applyProtection="1">
      <alignment horizontal="centerContinuous" vertical="center"/>
      <protection locked="0"/>
    </xf>
    <xf numFmtId="0" fontId="0" fillId="0" borderId="24" xfId="48" applyFill="1" applyBorder="1" applyAlignment="1">
      <alignment horizontal="centerContinuous"/>
      <protection/>
    </xf>
    <xf numFmtId="174" fontId="0" fillId="0" borderId="24" xfId="0" applyNumberFormat="1" applyFill="1" applyBorder="1" applyAlignment="1" applyProtection="1">
      <alignment horizontal="centerContinuous" vertical="center"/>
      <protection locked="0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178" fontId="0" fillId="0" borderId="17" xfId="0" applyNumberFormat="1" applyFill="1" applyBorder="1" applyAlignment="1">
      <alignment/>
    </xf>
    <xf numFmtId="174" fontId="0" fillId="0" borderId="63" xfId="48" applyNumberFormat="1" applyFont="1" applyBorder="1" applyAlignment="1" applyProtection="1">
      <alignment horizontal="centerContinuous" vertical="center"/>
      <protection locked="0"/>
    </xf>
    <xf numFmtId="174" fontId="0" fillId="0" borderId="0" xfId="48" applyNumberFormat="1" applyFont="1" applyBorder="1" applyAlignment="1" applyProtection="1">
      <alignment horizontal="left" vertical="center"/>
      <protection locked="0"/>
    </xf>
    <xf numFmtId="0" fontId="9" fillId="0" borderId="0" xfId="48" applyFont="1" applyAlignment="1">
      <alignment horizontal="centerContinuous"/>
      <protection/>
    </xf>
    <xf numFmtId="0" fontId="10" fillId="0" borderId="0" xfId="48" applyFont="1" applyAlignment="1">
      <alignment horizontal="centerContinuous"/>
      <protection/>
    </xf>
    <xf numFmtId="0" fontId="0" fillId="0" borderId="0" xfId="48" applyAlignment="1">
      <alignment horizontal="centerContinuous"/>
      <protection/>
    </xf>
    <xf numFmtId="0" fontId="10" fillId="0" borderId="0" xfId="48" applyFont="1">
      <alignment/>
      <protection/>
    </xf>
    <xf numFmtId="0" fontId="9" fillId="0" borderId="0" xfId="48" applyFont="1" applyAlignment="1">
      <alignment/>
      <protection/>
    </xf>
    <xf numFmtId="0" fontId="10" fillId="0" borderId="0" xfId="47" applyFont="1">
      <alignment/>
      <protection/>
    </xf>
    <xf numFmtId="1" fontId="0" fillId="0" borderId="64" xfId="48" applyNumberFormat="1" applyFont="1" applyBorder="1" applyAlignment="1" applyProtection="1">
      <alignment horizontal="centerContinuous" vertical="center"/>
      <protection locked="0"/>
    </xf>
    <xf numFmtId="0" fontId="0" fillId="0" borderId="30" xfId="0" applyBorder="1" applyAlignment="1">
      <alignment horizontal="centerContinuous" vertical="center"/>
    </xf>
    <xf numFmtId="0" fontId="0" fillId="0" borderId="59" xfId="0" applyBorder="1" applyAlignment="1">
      <alignment horizontal="centerContinuous" vertical="center"/>
    </xf>
    <xf numFmtId="0" fontId="0" fillId="0" borderId="65" xfId="53" applyFont="1" applyBorder="1" applyAlignment="1">
      <alignment horizontal="center" vertical="center"/>
      <protection/>
    </xf>
    <xf numFmtId="175" fontId="0" fillId="0" borderId="0" xfId="0" applyNumberFormat="1" applyAlignment="1">
      <alignment/>
    </xf>
    <xf numFmtId="41" fontId="0" fillId="0" borderId="17" xfId="48" applyNumberFormat="1" applyBorder="1" applyProtection="1">
      <alignment/>
      <protection locked="0"/>
    </xf>
    <xf numFmtId="41" fontId="0" fillId="0" borderId="16" xfId="48" applyNumberFormat="1" applyBorder="1" applyProtection="1">
      <alignment/>
      <protection locked="0"/>
    </xf>
    <xf numFmtId="41" fontId="0" fillId="0" borderId="18" xfId="48" applyNumberFormat="1" applyBorder="1" applyProtection="1">
      <alignment/>
      <protection locked="0"/>
    </xf>
    <xf numFmtId="174" fontId="0" fillId="0" borderId="49" xfId="48" applyNumberFormat="1" applyBorder="1" applyAlignment="1" applyProtection="1">
      <alignment horizontal="right"/>
      <protection locked="0"/>
    </xf>
    <xf numFmtId="174" fontId="0" fillId="0" borderId="19" xfId="48" applyNumberFormat="1" applyBorder="1" applyAlignment="1" applyProtection="1">
      <alignment horizontal="center" vertical="center" wrapText="1"/>
      <protection locked="0"/>
    </xf>
    <xf numFmtId="174" fontId="0" fillId="0" borderId="21" xfId="48" applyNumberFormat="1" applyBorder="1" applyAlignment="1" applyProtection="1">
      <alignment horizontal="center" vertical="center" wrapText="1"/>
      <protection locked="0"/>
    </xf>
    <xf numFmtId="174" fontId="0" fillId="0" borderId="27" xfId="48" applyNumberFormat="1" applyBorder="1" applyAlignment="1" applyProtection="1">
      <alignment horizontal="center" vertical="center" wrapText="1"/>
      <protection locked="0"/>
    </xf>
    <xf numFmtId="0" fontId="0" fillId="0" borderId="21" xfId="48" applyBorder="1" applyAlignment="1">
      <alignment horizontal="center" vertical="center" wrapText="1"/>
      <protection/>
    </xf>
    <xf numFmtId="0" fontId="0" fillId="0" borderId="27" xfId="48" applyBorder="1" applyAlignment="1">
      <alignment horizontal="center" vertical="center" wrapText="1"/>
      <protection/>
    </xf>
    <xf numFmtId="1" fontId="0" fillId="0" borderId="66" xfId="48" applyNumberFormat="1" applyBorder="1" applyAlignment="1" applyProtection="1">
      <alignment horizontal="center" vertical="center"/>
      <protection locked="0"/>
    </xf>
    <xf numFmtId="0" fontId="0" fillId="0" borderId="67" xfId="48" applyBorder="1" applyAlignment="1">
      <alignment horizontal="center" vertical="center"/>
      <protection/>
    </xf>
    <xf numFmtId="1" fontId="0" fillId="0" borderId="20" xfId="48" applyNumberFormat="1" applyBorder="1" applyAlignment="1" applyProtection="1">
      <alignment horizontal="center" vertical="center"/>
      <protection locked="0"/>
    </xf>
    <xf numFmtId="0" fontId="0" fillId="0" borderId="55" xfId="48" applyBorder="1" applyAlignment="1">
      <alignment horizontal="center" vertical="center"/>
      <protection/>
    </xf>
    <xf numFmtId="1" fontId="0" fillId="0" borderId="66" xfId="48" applyNumberFormat="1" applyBorder="1" applyAlignment="1" applyProtection="1">
      <alignment horizontal="center" vertical="center"/>
      <protection/>
    </xf>
    <xf numFmtId="1" fontId="0" fillId="0" borderId="67" xfId="48" applyNumberFormat="1" applyBorder="1" applyAlignment="1" applyProtection="1">
      <alignment horizontal="center" vertical="center"/>
      <protection/>
    </xf>
    <xf numFmtId="1" fontId="0" fillId="0" borderId="20" xfId="48" applyNumberFormat="1" applyBorder="1" applyAlignment="1" applyProtection="1">
      <alignment horizontal="center" vertical="center"/>
      <protection/>
    </xf>
    <xf numFmtId="1" fontId="0" fillId="0" borderId="55" xfId="48" applyNumberFormat="1" applyBorder="1" applyAlignment="1" applyProtection="1">
      <alignment horizontal="center" vertical="center"/>
      <protection/>
    </xf>
    <xf numFmtId="174" fontId="0" fillId="0" borderId="43" xfId="48" applyNumberFormat="1" applyBorder="1" applyAlignment="1" applyProtection="1">
      <alignment horizontal="center" vertical="center"/>
      <protection locked="0"/>
    </xf>
    <xf numFmtId="0" fontId="0" fillId="0" borderId="54" xfId="48" applyBorder="1" applyAlignment="1">
      <alignment horizontal="center" vertical="center"/>
      <protection/>
    </xf>
    <xf numFmtId="174" fontId="0" fillId="0" borderId="43" xfId="48" applyNumberFormat="1" applyBorder="1" applyAlignment="1" applyProtection="1">
      <alignment horizontal="center" vertical="center"/>
      <protection/>
    </xf>
    <xf numFmtId="174" fontId="0" fillId="0" borderId="54" xfId="48" applyNumberFormat="1" applyBorder="1" applyAlignment="1" applyProtection="1">
      <alignment horizontal="center" vertical="center"/>
      <protection/>
    </xf>
    <xf numFmtId="1" fontId="0" fillId="0" borderId="67" xfId="48" applyNumberFormat="1" applyBorder="1" applyAlignment="1" applyProtection="1">
      <alignment horizontal="center" vertical="center"/>
      <protection locked="0"/>
    </xf>
    <xf numFmtId="1" fontId="0" fillId="0" borderId="55" xfId="48" applyNumberFormat="1" applyBorder="1" applyAlignment="1" applyProtection="1">
      <alignment horizontal="center" vertical="center"/>
      <protection locked="0"/>
    </xf>
    <xf numFmtId="174" fontId="0" fillId="0" borderId="54" xfId="48" applyNumberFormat="1" applyBorder="1" applyAlignment="1" applyProtection="1">
      <alignment horizontal="center" vertical="center"/>
      <protection locked="0"/>
    </xf>
    <xf numFmtId="174" fontId="0" fillId="0" borderId="19" xfId="48" applyNumberFormat="1" applyFont="1" applyBorder="1" applyAlignment="1" applyProtection="1">
      <alignment horizontal="center" vertical="center" wrapText="1"/>
      <protection locked="0"/>
    </xf>
    <xf numFmtId="0" fontId="27" fillId="0" borderId="21" xfId="47" applyBorder="1" applyAlignment="1">
      <alignment horizontal="center" vertical="center" wrapText="1"/>
      <protection/>
    </xf>
    <xf numFmtId="0" fontId="27" fillId="0" borderId="27" xfId="47" applyBorder="1" applyAlignment="1">
      <alignment horizontal="center" vertical="center" wrapText="1"/>
      <protection/>
    </xf>
    <xf numFmtId="0" fontId="0" fillId="0" borderId="68" xfId="48" applyFont="1" applyBorder="1" applyAlignment="1" applyProtection="1">
      <alignment horizontal="center" vertical="center" wrapText="1"/>
      <protection locked="0"/>
    </xf>
    <xf numFmtId="0" fontId="0" fillId="0" borderId="69" xfId="48" applyFont="1" applyBorder="1" applyAlignment="1">
      <alignment horizontal="center" vertical="center"/>
      <protection/>
    </xf>
    <xf numFmtId="0" fontId="0" fillId="0" borderId="50" xfId="48" applyFont="1" applyBorder="1" applyAlignment="1" applyProtection="1">
      <alignment horizontal="center" vertical="center" wrapText="1"/>
      <protection locked="0"/>
    </xf>
    <xf numFmtId="0" fontId="0" fillId="0" borderId="70" xfId="48" applyFont="1" applyBorder="1" applyAlignment="1">
      <alignment horizontal="center" vertical="center"/>
      <protection/>
    </xf>
    <xf numFmtId="0" fontId="0" fillId="0" borderId="43" xfId="48" applyFont="1" applyBorder="1" applyAlignment="1" applyProtection="1">
      <alignment horizontal="center" vertical="center" wrapText="1"/>
      <protection locked="0"/>
    </xf>
    <xf numFmtId="0" fontId="27" fillId="0" borderId="54" xfId="47" applyBorder="1" applyAlignment="1">
      <alignment horizontal="center" vertical="center"/>
      <protection/>
    </xf>
    <xf numFmtId="41" fontId="0" fillId="0" borderId="37" xfId="53" applyNumberFormat="1" applyFont="1" applyBorder="1">
      <alignment/>
      <protection/>
    </xf>
    <xf numFmtId="175" fontId="2" fillId="0" borderId="0" xfId="0" applyNumberFormat="1" applyFont="1" applyAlignment="1">
      <alignment/>
    </xf>
    <xf numFmtId="0" fontId="0" fillId="0" borderId="41" xfId="53" applyFont="1" applyBorder="1" applyAlignment="1">
      <alignment horizontal="center" vertical="center"/>
      <protection/>
    </xf>
    <xf numFmtId="41" fontId="0" fillId="0" borderId="0" xfId="0" applyNumberFormat="1" applyFont="1" applyFill="1" applyBorder="1" applyAlignment="1">
      <alignment/>
    </xf>
    <xf numFmtId="41" fontId="0" fillId="0" borderId="37" xfId="53" applyNumberFormat="1" applyFill="1" applyBorder="1">
      <alignment/>
      <protection/>
    </xf>
    <xf numFmtId="174" fontId="0" fillId="0" borderId="63" xfId="53" applyNumberFormat="1" applyBorder="1" applyAlignment="1" applyProtection="1">
      <alignment horizontal="centerContinuous" vertical="center"/>
      <protection locked="0"/>
    </xf>
    <xf numFmtId="9" fontId="0" fillId="0" borderId="63" xfId="72" applyFont="1" applyBorder="1" applyAlignment="1" applyProtection="1">
      <alignment horizontal="centerContinuous" vertical="center"/>
      <protection locked="0"/>
    </xf>
    <xf numFmtId="41" fontId="0" fillId="0" borderId="0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0" fontId="8" fillId="0" borderId="71" xfId="48" applyFont="1" applyFill="1" applyBorder="1" applyAlignment="1">
      <alignment horizontal="centerContinuous"/>
      <protection/>
    </xf>
    <xf numFmtId="0" fontId="8" fillId="0" borderId="70" xfId="48" applyFont="1" applyFill="1" applyBorder="1" applyAlignment="1">
      <alignment horizontal="centerContinuous" vertical="top"/>
      <protection/>
    </xf>
    <xf numFmtId="0" fontId="0" fillId="0" borderId="72" xfId="0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189" fontId="0" fillId="0" borderId="17" xfId="0" applyNumberFormat="1" applyFill="1" applyBorder="1" applyAlignment="1">
      <alignment/>
    </xf>
    <xf numFmtId="41" fontId="0" fillId="0" borderId="17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</cellXfs>
  <cellStyles count="7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Neutrale" xfId="46"/>
    <cellStyle name="Normale 10" xfId="47"/>
    <cellStyle name="Normale 2" xfId="48"/>
    <cellStyle name="Normale 2 2" xfId="49"/>
    <cellStyle name="Normale 2 3" xfId="50"/>
    <cellStyle name="Normale 3" xfId="51"/>
    <cellStyle name="Normale 4" xfId="52"/>
    <cellStyle name="Normale 4 2" xfId="53"/>
    <cellStyle name="Normale 5" xfId="54"/>
    <cellStyle name="Normale 5 2" xfId="55"/>
    <cellStyle name="Normale 6" xfId="56"/>
    <cellStyle name="Normale 7" xfId="57"/>
    <cellStyle name="Normale 7 2" xfId="58"/>
    <cellStyle name="Normale 8" xfId="59"/>
    <cellStyle name="Normale 8 2" xfId="60"/>
    <cellStyle name="Normale 9" xfId="61"/>
    <cellStyle name="Normale 9 2" xfId="62"/>
    <cellStyle name="Nota" xfId="63"/>
    <cellStyle name="Output" xfId="64"/>
    <cellStyle name="Percent" xfId="65"/>
    <cellStyle name="Percentuale 2" xfId="66"/>
    <cellStyle name="Percentuale 3" xfId="67"/>
    <cellStyle name="Percentuale 3 2" xfId="68"/>
    <cellStyle name="Percentuale 3 3" xfId="69"/>
    <cellStyle name="Percentuale 4" xfId="70"/>
    <cellStyle name="Percentuale 4 2" xfId="71"/>
    <cellStyle name="Percentuale 4 3" xfId="72"/>
    <cellStyle name="Testo avviso" xfId="73"/>
    <cellStyle name="Testo descrittivo" xfId="74"/>
    <cellStyle name="Titolo" xfId="75"/>
    <cellStyle name="Titolo 1" xfId="76"/>
    <cellStyle name="Titolo 2" xfId="77"/>
    <cellStyle name="Titolo 3" xfId="78"/>
    <cellStyle name="Titolo 4" xfId="79"/>
    <cellStyle name="Totale" xfId="80"/>
    <cellStyle name="Valore non valido" xfId="81"/>
    <cellStyle name="Valore valido" xfId="82"/>
    <cellStyle name="Currency" xfId="83"/>
    <cellStyle name="Valuta (0)_1°Quadrim." xfId="84"/>
    <cellStyle name="Currency [0]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ml\xls\CIG1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e%20CIG%20Italia%20ann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Riep.reg.le"/>
      <sheetName val="Riep.zone TO"/>
      <sheetName val="Foglio5"/>
      <sheetName val="Macro1"/>
      <sheetName val="CIG1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vertenza"/>
      <sheetName val="Riep Italia1"/>
      <sheetName val="Riep Italia2"/>
      <sheetName val="CIGS per causale"/>
      <sheetName val="Settore CIGO CIGS"/>
      <sheetName val="Settore CIGD CIGTOT"/>
      <sheetName val="Serie mensile 2018-19"/>
      <sheetName val="Serie mensile var.2018-19"/>
      <sheetName val="Distribuz. %"/>
      <sheetName val="Ore medie per addetto"/>
    </sheetNames>
    <sheetDataSet>
      <sheetData sheetId="4">
        <row r="3">
          <cell r="B3">
            <v>56811</v>
          </cell>
          <cell r="C3">
            <v>23098</v>
          </cell>
          <cell r="H3">
            <v>0</v>
          </cell>
          <cell r="I3">
            <v>169976</v>
          </cell>
        </row>
        <row r="4">
          <cell r="B4">
            <v>1144964</v>
          </cell>
          <cell r="C4">
            <v>864908</v>
          </cell>
          <cell r="H4">
            <v>185865</v>
          </cell>
          <cell r="I4">
            <v>43664</v>
          </cell>
        </row>
        <row r="5">
          <cell r="B5">
            <v>1423604</v>
          </cell>
          <cell r="C5">
            <v>1022805</v>
          </cell>
          <cell r="H5">
            <v>5177514</v>
          </cell>
          <cell r="I5">
            <v>2942673</v>
          </cell>
        </row>
        <row r="6">
          <cell r="B6">
            <v>11668330</v>
          </cell>
          <cell r="C6">
            <v>15193435</v>
          </cell>
          <cell r="H6">
            <v>6782765</v>
          </cell>
          <cell r="I6">
            <v>7866319</v>
          </cell>
        </row>
        <row r="7">
          <cell r="B7">
            <v>1160711</v>
          </cell>
          <cell r="C7">
            <v>1058052</v>
          </cell>
          <cell r="H7">
            <v>834414</v>
          </cell>
          <cell r="I7">
            <v>996087</v>
          </cell>
        </row>
        <row r="8">
          <cell r="B8">
            <v>2048896</v>
          </cell>
          <cell r="C8">
            <v>1930482</v>
          </cell>
          <cell r="H8">
            <v>6095543</v>
          </cell>
          <cell r="I8">
            <v>4128093</v>
          </cell>
        </row>
        <row r="9">
          <cell r="B9">
            <v>4827393</v>
          </cell>
          <cell r="C9">
            <v>7229314</v>
          </cell>
          <cell r="H9">
            <v>5333223</v>
          </cell>
          <cell r="I9">
            <v>5078630</v>
          </cell>
        </row>
        <row r="10">
          <cell r="B10">
            <v>3903571</v>
          </cell>
          <cell r="C10">
            <v>3718102</v>
          </cell>
          <cell r="H10">
            <v>9617067</v>
          </cell>
          <cell r="I10">
            <v>4965515</v>
          </cell>
        </row>
        <row r="11">
          <cell r="B11">
            <v>34742376</v>
          </cell>
          <cell r="C11">
            <v>47232724</v>
          </cell>
          <cell r="H11">
            <v>43100954</v>
          </cell>
          <cell r="I11">
            <v>84493646</v>
          </cell>
        </row>
        <row r="12">
          <cell r="B12">
            <v>3567812</v>
          </cell>
          <cell r="C12">
            <v>4454195</v>
          </cell>
          <cell r="H12">
            <v>4934164</v>
          </cell>
          <cell r="I12">
            <v>7064120</v>
          </cell>
        </row>
        <row r="13">
          <cell r="B13">
            <v>33238</v>
          </cell>
          <cell r="C13">
            <v>22190</v>
          </cell>
          <cell r="H13">
            <v>208249</v>
          </cell>
          <cell r="I13">
            <v>106974</v>
          </cell>
        </row>
        <row r="14">
          <cell r="B14">
            <v>28644087</v>
          </cell>
          <cell r="C14">
            <v>20165106</v>
          </cell>
          <cell r="H14">
            <v>4084477</v>
          </cell>
          <cell r="I14">
            <v>5807421</v>
          </cell>
        </row>
        <row r="15">
          <cell r="B15">
            <v>995648</v>
          </cell>
          <cell r="C15">
            <v>897752</v>
          </cell>
          <cell r="H15">
            <v>14099081</v>
          </cell>
          <cell r="I15">
            <v>9226212</v>
          </cell>
        </row>
        <row r="16">
          <cell r="B16">
            <v>847022</v>
          </cell>
          <cell r="C16">
            <v>827096</v>
          </cell>
          <cell r="H16">
            <v>10895603</v>
          </cell>
          <cell r="I16">
            <v>14472808</v>
          </cell>
        </row>
        <row r="17">
          <cell r="B17">
            <v>592432</v>
          </cell>
          <cell r="C17">
            <v>797903</v>
          </cell>
          <cell r="H17">
            <v>5260704</v>
          </cell>
          <cell r="I17">
            <v>5626229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13" ht="15">
      <c r="A1" s="326" t="s">
        <v>87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8"/>
    </row>
    <row r="2" ht="9.75" customHeight="1"/>
    <row r="3" ht="14.25">
      <c r="A3" s="329" t="s">
        <v>88</v>
      </c>
    </row>
    <row r="4" ht="14.25">
      <c r="A4" s="329" t="s">
        <v>89</v>
      </c>
    </row>
    <row r="5" ht="14.25">
      <c r="A5" s="329" t="s">
        <v>90</v>
      </c>
    </row>
    <row r="6" ht="14.25">
      <c r="A6" s="329"/>
    </row>
    <row r="7" ht="15">
      <c r="A7" s="330" t="s">
        <v>115</v>
      </c>
    </row>
    <row r="8" ht="15">
      <c r="A8" s="330" t="s">
        <v>91</v>
      </c>
    </row>
    <row r="9" spans="1:13" ht="9.75" customHeight="1">
      <c r="A9" s="326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</row>
    <row r="10" spans="1:13" ht="14.25">
      <c r="A10" s="331" t="s">
        <v>92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</row>
    <row r="11" spans="1:13" ht="14.25">
      <c r="A11" s="331" t="s">
        <v>93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</row>
    <row r="12" spans="1:13" ht="14.25">
      <c r="A12" s="331" t="s">
        <v>94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</row>
    <row r="13" spans="1:13" ht="14.25">
      <c r="A13" s="331" t="s">
        <v>95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</row>
    <row r="14" spans="1:13" ht="14.25">
      <c r="A14" s="331" t="s">
        <v>96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</row>
    <row r="15" spans="1:13" ht="14.25">
      <c r="A15" s="331" t="s">
        <v>112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</row>
    <row r="16" spans="1:13" ht="14.25">
      <c r="A16" s="331" t="s">
        <v>97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</row>
    <row r="17" spans="1:13" ht="9.75" customHeight="1">
      <c r="A17" s="331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</row>
    <row r="18" spans="1:13" ht="15" customHeight="1">
      <c r="A18" s="329" t="s">
        <v>98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</row>
    <row r="19" spans="1:13" ht="14.25">
      <c r="A19" s="329" t="s">
        <v>99</v>
      </c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</row>
    <row r="20" spans="1:13" ht="14.25">
      <c r="A20" s="329" t="s">
        <v>100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</row>
    <row r="21" spans="1:13" ht="14.25">
      <c r="A21" s="329" t="s">
        <v>113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</row>
    <row r="22" spans="1:13" ht="14.25">
      <c r="A22" s="329" t="s">
        <v>114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</row>
    <row r="23" spans="1:13" ht="14.25">
      <c r="A23" s="329" t="s">
        <v>101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</row>
    <row r="24" spans="1:13" ht="14.25">
      <c r="A24" s="329"/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</row>
    <row r="25" spans="1:13" ht="15">
      <c r="A25" s="326" t="s">
        <v>102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</row>
    <row r="26" spans="1:13" ht="12" customHeight="1">
      <c r="A26" s="326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</row>
    <row r="27" ht="18" customHeight="1">
      <c r="A27" s="329" t="s">
        <v>103</v>
      </c>
    </row>
    <row r="28" ht="14.25">
      <c r="A28" s="329" t="s">
        <v>104</v>
      </c>
    </row>
    <row r="29" ht="14.25">
      <c r="A29" s="329" t="s">
        <v>105</v>
      </c>
    </row>
    <row r="30" ht="14.25">
      <c r="A30" s="329" t="s">
        <v>106</v>
      </c>
    </row>
    <row r="31" ht="18" customHeight="1">
      <c r="A31" s="329" t="s">
        <v>107</v>
      </c>
    </row>
    <row r="32" ht="14.25">
      <c r="A32" s="329" t="s">
        <v>108</v>
      </c>
    </row>
    <row r="33" ht="14.25">
      <c r="A33" s="329" t="s">
        <v>109</v>
      </c>
    </row>
    <row r="34" ht="18" customHeight="1">
      <c r="A34" s="329" t="s">
        <v>110</v>
      </c>
    </row>
    <row r="35" ht="14.25">
      <c r="A35" s="329" t="s">
        <v>111</v>
      </c>
    </row>
    <row r="37" ht="14.25">
      <c r="A37" s="329"/>
    </row>
    <row r="38" ht="14.25">
      <c r="A38" s="329"/>
    </row>
    <row r="39" ht="14.25">
      <c r="A39" s="329"/>
    </row>
    <row r="40" ht="14.25">
      <c r="A40" s="329"/>
    </row>
    <row r="41" ht="14.25">
      <c r="A41" s="329"/>
    </row>
    <row r="42" ht="15" customHeight="1">
      <c r="A42" s="329"/>
    </row>
  </sheetData>
  <sheetProtection/>
  <printOptions horizontalCentered="1"/>
  <pageMargins left="0.7480314960629921" right="0.7480314960629921" top="0.5118110236220472" bottom="0.5905511811023623" header="0.5118110236220472" footer="0.5118110236220472"/>
  <pageSetup horizontalDpi="200" verticalDpi="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28125" style="140" customWidth="1"/>
    <col min="2" max="3" width="8.7109375" style="140" customWidth="1"/>
    <col min="4" max="4" width="3.7109375" style="140" customWidth="1"/>
    <col min="5" max="5" width="20.28125" style="295" customWidth="1"/>
    <col min="6" max="7" width="8.7109375" style="295" customWidth="1"/>
    <col min="8" max="8" width="3.7109375" style="140" customWidth="1"/>
    <col min="9" max="9" width="20.28125" style="295" customWidth="1"/>
    <col min="10" max="11" width="8.7109375" style="295" customWidth="1"/>
    <col min="12" max="12" width="3.7109375" style="140" customWidth="1"/>
    <col min="13" max="13" width="21.140625" style="140" bestFit="1" customWidth="1"/>
    <col min="14" max="16384" width="9.140625" style="140" customWidth="1"/>
  </cols>
  <sheetData>
    <row r="1" spans="1:15" ht="19.5" customHeight="1" thickTop="1">
      <c r="A1" s="278" t="s">
        <v>81</v>
      </c>
      <c r="B1" s="207"/>
      <c r="C1" s="207"/>
      <c r="D1" s="279"/>
      <c r="E1" s="280" t="s">
        <v>85</v>
      </c>
      <c r="F1" s="207"/>
      <c r="G1" s="281"/>
      <c r="H1" s="282"/>
      <c r="I1" s="280" t="s">
        <v>82</v>
      </c>
      <c r="J1" s="207"/>
      <c r="K1" s="281"/>
      <c r="L1" s="279"/>
      <c r="M1" s="379" t="s">
        <v>123</v>
      </c>
      <c r="N1" s="207"/>
      <c r="O1" s="208"/>
    </row>
    <row r="2" spans="1:15" ht="19.5" customHeight="1">
      <c r="A2" s="283" t="s">
        <v>83</v>
      </c>
      <c r="B2" s="209"/>
      <c r="C2" s="209"/>
      <c r="D2" s="284"/>
      <c r="E2" s="285" t="s">
        <v>83</v>
      </c>
      <c r="F2" s="209"/>
      <c r="G2" s="286"/>
      <c r="H2" s="287"/>
      <c r="I2" s="285" t="s">
        <v>83</v>
      </c>
      <c r="J2" s="209"/>
      <c r="K2" s="286"/>
      <c r="M2" s="380" t="s">
        <v>83</v>
      </c>
      <c r="N2" s="209"/>
      <c r="O2" s="210"/>
    </row>
    <row r="3" spans="1:15" s="295" customFormat="1" ht="12.75">
      <c r="A3" s="288" t="s">
        <v>84</v>
      </c>
      <c r="B3" s="289">
        <v>2018</v>
      </c>
      <c r="C3" s="289">
        <v>2019</v>
      </c>
      <c r="D3" s="290"/>
      <c r="E3" s="291" t="s">
        <v>84</v>
      </c>
      <c r="F3" s="289">
        <v>2018</v>
      </c>
      <c r="G3" s="292">
        <v>2019</v>
      </c>
      <c r="H3" s="293"/>
      <c r="I3" s="291" t="s">
        <v>84</v>
      </c>
      <c r="J3" s="289">
        <v>2018</v>
      </c>
      <c r="K3" s="292">
        <v>2019</v>
      </c>
      <c r="M3" s="381" t="s">
        <v>84</v>
      </c>
      <c r="N3" s="289">
        <v>2018</v>
      </c>
      <c r="O3" s="294">
        <v>2019</v>
      </c>
    </row>
    <row r="4" spans="1:15" ht="19.5" customHeight="1">
      <c r="A4" s="296" t="s">
        <v>24</v>
      </c>
      <c r="B4" s="212">
        <v>0</v>
      </c>
      <c r="C4" s="211">
        <v>0</v>
      </c>
      <c r="D4" s="297"/>
      <c r="E4" s="298" t="s">
        <v>24</v>
      </c>
      <c r="F4" s="373">
        <v>0</v>
      </c>
      <c r="G4" s="323">
        <v>3.2692850755400764</v>
      </c>
      <c r="H4" s="216"/>
      <c r="I4" s="298" t="s">
        <v>24</v>
      </c>
      <c r="J4" s="299">
        <v>0</v>
      </c>
      <c r="K4" s="300">
        <v>0</v>
      </c>
      <c r="M4" s="298" t="s">
        <v>24</v>
      </c>
      <c r="N4" s="299">
        <f>'Settore CIGD CIGTOT'!H3/'Settore CIGD CIGTOT (2)'!H3%</f>
        <v>0</v>
      </c>
      <c r="O4" s="301">
        <v>2.6636436843316207</v>
      </c>
    </row>
    <row r="5" spans="1:15" ht="15" customHeight="1">
      <c r="A5" s="302" t="s">
        <v>25</v>
      </c>
      <c r="B5" s="211">
        <v>7.094895560035075</v>
      </c>
      <c r="C5" s="211">
        <v>4.363354252706646</v>
      </c>
      <c r="D5" s="297"/>
      <c r="E5" s="303" t="s">
        <v>25</v>
      </c>
      <c r="F5" s="299">
        <v>0</v>
      </c>
      <c r="G5" s="300">
        <v>0</v>
      </c>
      <c r="H5" s="216"/>
      <c r="I5" s="305" t="s">
        <v>25</v>
      </c>
      <c r="J5" s="306">
        <v>12.75073077310755</v>
      </c>
      <c r="K5" s="300">
        <v>0</v>
      </c>
      <c r="M5" s="305" t="s">
        <v>25</v>
      </c>
      <c r="N5" s="306">
        <f>'Settore CIGD CIGTOT'!H4/'Settore CIGD CIGTOT (2)'!H4%</f>
        <v>6.153197837031512</v>
      </c>
      <c r="O5" s="301">
        <v>4.134512149696532</v>
      </c>
    </row>
    <row r="6" spans="1:15" ht="15" customHeight="1">
      <c r="A6" s="302" t="s">
        <v>26</v>
      </c>
      <c r="B6" s="211">
        <v>8.09649312589737</v>
      </c>
      <c r="C6" s="211">
        <v>5.700206784284394</v>
      </c>
      <c r="D6" s="297"/>
      <c r="E6" s="303" t="s">
        <v>26</v>
      </c>
      <c r="F6" s="299">
        <v>4.529799436563571</v>
      </c>
      <c r="G6" s="300">
        <v>12.055264040550886</v>
      </c>
      <c r="H6" s="216"/>
      <c r="I6" s="305" t="s">
        <v>26</v>
      </c>
      <c r="J6" s="304">
        <v>0</v>
      </c>
      <c r="K6" s="300">
        <v>0</v>
      </c>
      <c r="M6" s="305" t="s">
        <v>26</v>
      </c>
      <c r="N6" s="304">
        <f>'Settore CIGD CIGTOT'!H5/'Settore CIGD CIGTOT (2)'!H5%</f>
        <v>5.289721644377207</v>
      </c>
      <c r="O6" s="301">
        <v>10.350276454912102</v>
      </c>
    </row>
    <row r="7" spans="1:15" ht="15" customHeight="1">
      <c r="A7" s="302" t="s">
        <v>27</v>
      </c>
      <c r="B7" s="211">
        <v>5.688543261974935</v>
      </c>
      <c r="C7" s="211">
        <v>12.181327000773688</v>
      </c>
      <c r="D7" s="297"/>
      <c r="E7" s="303" t="s">
        <v>27</v>
      </c>
      <c r="F7" s="299">
        <v>21.32198299660979</v>
      </c>
      <c r="G7" s="300">
        <v>13.513347221235243</v>
      </c>
      <c r="H7" s="216"/>
      <c r="I7" s="305" t="s">
        <v>27</v>
      </c>
      <c r="J7" s="304">
        <v>0.031795407153436685</v>
      </c>
      <c r="K7" s="384">
        <v>0.027774563129267446</v>
      </c>
      <c r="M7" s="305" t="s">
        <v>27</v>
      </c>
      <c r="N7" s="304">
        <f>'Settore CIGD CIGTOT'!H6/'Settore CIGD CIGTOT (2)'!H6%</f>
        <v>11.206931531696512</v>
      </c>
      <c r="O7" s="378">
        <v>12.612137691972704</v>
      </c>
    </row>
    <row r="8" spans="1:15" ht="15" customHeight="1">
      <c r="A8" s="302" t="s">
        <v>28</v>
      </c>
      <c r="B8" s="211">
        <v>12.787765429982139</v>
      </c>
      <c r="C8" s="211">
        <v>12.355158347604844</v>
      </c>
      <c r="D8" s="297"/>
      <c r="E8" s="303" t="s">
        <v>28</v>
      </c>
      <c r="F8" s="299">
        <v>7.0759838641250035</v>
      </c>
      <c r="G8" s="300">
        <v>0</v>
      </c>
      <c r="H8" s="216"/>
      <c r="I8" s="305" t="s">
        <v>28</v>
      </c>
      <c r="J8" s="304">
        <v>0</v>
      </c>
      <c r="K8" s="300">
        <v>0</v>
      </c>
      <c r="M8" s="305" t="s">
        <v>28</v>
      </c>
      <c r="N8" s="304">
        <f>'Settore CIGD CIGTOT'!H7/'Settore CIGD CIGTOT (2)'!H7%</f>
        <v>10.362274034480313</v>
      </c>
      <c r="O8" s="301">
        <v>6.3303374268779296</v>
      </c>
    </row>
    <row r="9" spans="1:15" ht="15" customHeight="1">
      <c r="A9" s="302" t="s">
        <v>29</v>
      </c>
      <c r="B9" s="211">
        <v>9.117349050415443</v>
      </c>
      <c r="C9" s="211">
        <v>11.963747913733462</v>
      </c>
      <c r="D9" s="297"/>
      <c r="E9" s="303" t="s">
        <v>29</v>
      </c>
      <c r="F9" s="299">
        <v>20.59504788990907</v>
      </c>
      <c r="G9" s="300">
        <v>20.855150307902463</v>
      </c>
      <c r="H9" s="216"/>
      <c r="I9" s="305" t="s">
        <v>29</v>
      </c>
      <c r="J9" s="304">
        <v>0</v>
      </c>
      <c r="K9" s="300">
        <v>0</v>
      </c>
      <c r="M9" s="305" t="s">
        <v>29</v>
      </c>
      <c r="N9" s="304">
        <f>'Settore CIGD CIGTOT'!H8/'Settore CIGD CIGTOT (2)'!H8%</f>
        <v>17.701926746254568</v>
      </c>
      <c r="O9" s="301">
        <v>18.00026970450212</v>
      </c>
    </row>
    <row r="10" spans="1:15" ht="15" customHeight="1">
      <c r="A10" s="302" t="s">
        <v>30</v>
      </c>
      <c r="B10" s="211">
        <v>10.726638581114072</v>
      </c>
      <c r="C10" s="211">
        <v>23.21142780628978</v>
      </c>
      <c r="D10" s="297"/>
      <c r="E10" s="303" t="s">
        <v>30</v>
      </c>
      <c r="F10" s="299">
        <v>36.88388803543373</v>
      </c>
      <c r="G10" s="300">
        <v>7.334340166540976</v>
      </c>
      <c r="H10" s="216"/>
      <c r="I10" s="305" t="s">
        <v>30</v>
      </c>
      <c r="J10" s="304">
        <v>0</v>
      </c>
      <c r="K10" s="300">
        <v>0</v>
      </c>
      <c r="M10" s="305" t="s">
        <v>30</v>
      </c>
      <c r="N10" s="304">
        <f>'Settore CIGD CIGTOT'!H9/'Settore CIGD CIGTOT (2)'!H9%</f>
        <v>24.263402926547297</v>
      </c>
      <c r="O10" s="301">
        <v>16.650773877207516</v>
      </c>
    </row>
    <row r="11" spans="1:15" ht="15" customHeight="1">
      <c r="A11" s="302" t="s">
        <v>31</v>
      </c>
      <c r="B11" s="211">
        <v>6.1891790875585455</v>
      </c>
      <c r="C11" s="211">
        <v>4.75409227611292</v>
      </c>
      <c r="D11" s="297"/>
      <c r="E11" s="303" t="s">
        <v>31</v>
      </c>
      <c r="F11" s="299">
        <v>6.898610563906854</v>
      </c>
      <c r="G11" s="300">
        <v>7.219069925274619</v>
      </c>
      <c r="H11" s="216"/>
      <c r="I11" s="305" t="s">
        <v>31</v>
      </c>
      <c r="J11" s="304">
        <v>0.06247401980207647</v>
      </c>
      <c r="K11" s="300">
        <v>0</v>
      </c>
      <c r="M11" s="305" t="s">
        <v>31</v>
      </c>
      <c r="N11" s="304">
        <f>'Settore CIGD CIGTOT'!H10/'Settore CIGD CIGTOT (2)'!H10%</f>
        <v>6.497986040634915</v>
      </c>
      <c r="O11" s="301">
        <v>6.157378492304743</v>
      </c>
    </row>
    <row r="12" spans="1:15" ht="15" customHeight="1">
      <c r="A12" s="296" t="s">
        <v>32</v>
      </c>
      <c r="B12" s="211">
        <v>21.272733332918854</v>
      </c>
      <c r="C12" s="211">
        <v>16.19975803216431</v>
      </c>
      <c r="D12" s="297"/>
      <c r="E12" s="307" t="s">
        <v>32</v>
      </c>
      <c r="F12" s="299">
        <v>20.007503778222635</v>
      </c>
      <c r="G12" s="300">
        <v>16.55701423986367</v>
      </c>
      <c r="H12" s="216"/>
      <c r="I12" s="307" t="s">
        <v>32</v>
      </c>
      <c r="J12" s="304">
        <v>0.6335122503377515</v>
      </c>
      <c r="K12" s="300">
        <v>0.7111450548251596</v>
      </c>
      <c r="M12" s="307" t="s">
        <v>32</v>
      </c>
      <c r="N12" s="304">
        <f>'Settore CIGD CIGTOT'!H11/'Settore CIGD CIGTOT (2)'!H11%</f>
        <v>20.516228896088883</v>
      </c>
      <c r="O12" s="301">
        <v>16.37442155251845</v>
      </c>
    </row>
    <row r="13" spans="1:15" ht="15" customHeight="1">
      <c r="A13" s="302" t="s">
        <v>33</v>
      </c>
      <c r="B13" s="211">
        <v>5.593680384504564</v>
      </c>
      <c r="C13" s="211">
        <v>4.0040231736598875</v>
      </c>
      <c r="D13" s="297"/>
      <c r="E13" s="303" t="s">
        <v>33</v>
      </c>
      <c r="F13" s="299">
        <v>0.402742997597972</v>
      </c>
      <c r="G13" s="300">
        <v>0.14325917453270895</v>
      </c>
      <c r="H13" s="216"/>
      <c r="I13" s="305" t="s">
        <v>33</v>
      </c>
      <c r="J13" s="304">
        <v>0</v>
      </c>
      <c r="K13" s="300">
        <v>0</v>
      </c>
      <c r="M13" s="305" t="s">
        <v>33</v>
      </c>
      <c r="N13" s="304">
        <f>'Settore CIGD CIGTOT'!H12/'Settore CIGD CIGTOT (2)'!H12%</f>
        <v>2.575592690069736</v>
      </c>
      <c r="O13" s="301">
        <v>1.6336007562512205</v>
      </c>
    </row>
    <row r="14" spans="1:15" ht="15" customHeight="1">
      <c r="A14" s="302" t="s">
        <v>34</v>
      </c>
      <c r="B14" s="211">
        <v>8.026957097298274</v>
      </c>
      <c r="C14" s="211">
        <v>13.303289770166742</v>
      </c>
      <c r="D14" s="297"/>
      <c r="E14" s="303" t="s">
        <v>34</v>
      </c>
      <c r="F14" s="299">
        <v>29.04551762553482</v>
      </c>
      <c r="G14" s="300">
        <v>29.223923570213323</v>
      </c>
      <c r="H14" s="216"/>
      <c r="I14" s="305" t="s">
        <v>34</v>
      </c>
      <c r="J14" s="377">
        <v>0</v>
      </c>
      <c r="K14" s="385">
        <v>0</v>
      </c>
      <c r="M14" s="305" t="s">
        <v>34</v>
      </c>
      <c r="N14" s="386">
        <f>'Settore CIGD CIGTOT'!H13/'Settore CIGD CIGTOT (2)'!H13%</f>
        <v>26.152546513891018</v>
      </c>
      <c r="O14" s="378">
        <v>26.4888049301663</v>
      </c>
    </row>
    <row r="15" spans="1:15" ht="15" customHeight="1">
      <c r="A15" s="302" t="s">
        <v>35</v>
      </c>
      <c r="B15" s="211">
        <v>6.9950946595016275</v>
      </c>
      <c r="C15" s="211">
        <v>6.075103200548512</v>
      </c>
      <c r="D15" s="297"/>
      <c r="E15" s="303" t="s">
        <v>35</v>
      </c>
      <c r="F15" s="299">
        <v>0.12691955420485904</v>
      </c>
      <c r="G15" s="300">
        <v>5.692303003346924</v>
      </c>
      <c r="H15" s="216"/>
      <c r="I15" s="305" t="s">
        <v>35</v>
      </c>
      <c r="J15" s="304">
        <v>0</v>
      </c>
      <c r="K15" s="300">
        <v>0.42797341215177004</v>
      </c>
      <c r="M15" s="305" t="s">
        <v>35</v>
      </c>
      <c r="N15" s="304">
        <f>'Settore CIGD CIGTOT'!H14/'Settore CIGD CIGTOT (2)'!H14%</f>
        <v>6.120199970027589</v>
      </c>
      <c r="O15" s="301">
        <v>5.973544741569739</v>
      </c>
    </row>
    <row r="16" spans="1:15" ht="15" customHeight="1">
      <c r="A16" s="302" t="s">
        <v>36</v>
      </c>
      <c r="B16" s="211">
        <v>73.75086375907952</v>
      </c>
      <c r="C16" s="211">
        <v>51.152211301116566</v>
      </c>
      <c r="D16" s="297"/>
      <c r="E16" s="303" t="s">
        <v>36</v>
      </c>
      <c r="F16" s="299">
        <v>8.074036882262043</v>
      </c>
      <c r="G16" s="300">
        <v>6.373048874229207</v>
      </c>
      <c r="H16" s="216"/>
      <c r="I16" s="303" t="s">
        <v>36</v>
      </c>
      <c r="J16" s="304">
        <v>0.7800911708052864</v>
      </c>
      <c r="K16" s="300">
        <v>0.10323695443662642</v>
      </c>
      <c r="M16" s="303" t="s">
        <v>36</v>
      </c>
      <c r="N16" s="304">
        <f>'Settore CIGD CIGTOT'!H15/'Settore CIGD CIGTOT (2)'!H15%</f>
        <v>12.224622833091823</v>
      </c>
      <c r="O16" s="301">
        <v>10.074836094065262</v>
      </c>
    </row>
    <row r="17" spans="1:15" ht="15" customHeight="1">
      <c r="A17" s="302" t="s">
        <v>37</v>
      </c>
      <c r="B17" s="211">
        <v>8.776867661052489</v>
      </c>
      <c r="C17" s="211">
        <v>6.351620609941289</v>
      </c>
      <c r="D17" s="297"/>
      <c r="E17" s="303" t="s">
        <v>37</v>
      </c>
      <c r="F17" s="299">
        <v>1.0667330665406953</v>
      </c>
      <c r="G17" s="300">
        <v>1.9178379206025535</v>
      </c>
      <c r="H17" s="216"/>
      <c r="I17" s="303" t="s">
        <v>37</v>
      </c>
      <c r="J17" s="304">
        <v>10.097655035143372</v>
      </c>
      <c r="K17" s="300">
        <v>1.4845114440665501</v>
      </c>
      <c r="M17" s="303" t="s">
        <v>37</v>
      </c>
      <c r="N17" s="304">
        <f>'Settore CIGD CIGTOT'!H16/'Settore CIGD CIGTOT (2)'!H16%</f>
        <v>1.6805026807894097</v>
      </c>
      <c r="O17" s="301">
        <v>2.1546642674754564</v>
      </c>
    </row>
    <row r="18" spans="1:15" ht="15" customHeight="1">
      <c r="A18" s="296" t="s">
        <v>38</v>
      </c>
      <c r="B18" s="211">
        <v>27.669504685769844</v>
      </c>
      <c r="C18" s="211">
        <v>10.223423147926503</v>
      </c>
      <c r="D18" s="297"/>
      <c r="E18" s="307" t="s">
        <v>38</v>
      </c>
      <c r="F18" s="299">
        <v>6.705528385554481</v>
      </c>
      <c r="G18" s="300">
        <v>7.161493071113885</v>
      </c>
      <c r="H18" s="216"/>
      <c r="I18" s="307" t="s">
        <v>39</v>
      </c>
      <c r="J18" s="304">
        <v>0</v>
      </c>
      <c r="K18" s="300">
        <v>0</v>
      </c>
      <c r="M18" s="307" t="s">
        <v>38</v>
      </c>
      <c r="N18" s="304">
        <f>'Settore CIGD CIGTOT'!H17/'Settore CIGD CIGTOT (2)'!H17%</f>
        <v>7.064402238680504</v>
      </c>
      <c r="O18" s="301">
        <v>7.296567490557287</v>
      </c>
    </row>
    <row r="19" spans="1:15" ht="15" customHeight="1">
      <c r="A19" s="213"/>
      <c r="B19" s="211"/>
      <c r="C19" s="214"/>
      <c r="D19" s="297"/>
      <c r="E19" s="303"/>
      <c r="F19" s="304"/>
      <c r="G19" s="300"/>
      <c r="H19" s="216"/>
      <c r="I19" s="303" t="s">
        <v>38</v>
      </c>
      <c r="J19" s="304">
        <v>2.136128564763805</v>
      </c>
      <c r="K19" s="300">
        <v>0</v>
      </c>
      <c r="M19" s="303"/>
      <c r="N19" s="304"/>
      <c r="O19" s="301"/>
    </row>
    <row r="20" spans="1:15" ht="12.75">
      <c r="A20" s="213"/>
      <c r="B20" s="211"/>
      <c r="C20" s="211"/>
      <c r="D20" s="284"/>
      <c r="E20" s="308"/>
      <c r="F20" s="299"/>
      <c r="G20" s="300"/>
      <c r="H20" s="287"/>
      <c r="I20" s="308"/>
      <c r="J20" s="309"/>
      <c r="K20" s="311"/>
      <c r="M20" s="382"/>
      <c r="N20" s="304"/>
      <c r="O20" s="301"/>
    </row>
    <row r="21" spans="1:15" ht="12.75">
      <c r="A21" s="213" t="s">
        <v>20</v>
      </c>
      <c r="B21" s="214">
        <v>13.092670423810015</v>
      </c>
      <c r="C21" s="214">
        <v>13.102152730552438</v>
      </c>
      <c r="D21" s="284"/>
      <c r="E21" s="308" t="s">
        <v>20</v>
      </c>
      <c r="F21" s="309">
        <v>13.67128680280529</v>
      </c>
      <c r="G21" s="311">
        <v>12.187355395459578</v>
      </c>
      <c r="H21" s="287"/>
      <c r="I21" s="308" t="s">
        <v>20</v>
      </c>
      <c r="J21" s="309">
        <v>0.5201780734923185</v>
      </c>
      <c r="K21" s="311">
        <v>0.3942762360218</v>
      </c>
      <c r="M21" s="382" t="s">
        <v>20</v>
      </c>
      <c r="N21" s="309">
        <v>13.187175726886082</v>
      </c>
      <c r="O21" s="310">
        <v>12.503048580855042</v>
      </c>
    </row>
    <row r="22" spans="1:15" ht="9.75" customHeight="1">
      <c r="A22" s="215"/>
      <c r="B22" s="217"/>
      <c r="C22" s="217"/>
      <c r="D22" s="312"/>
      <c r="E22" s="313"/>
      <c r="F22" s="314"/>
      <c r="G22" s="315"/>
      <c r="H22" s="316"/>
      <c r="I22" s="313"/>
      <c r="J22" s="314"/>
      <c r="K22" s="315"/>
      <c r="M22" s="383"/>
      <c r="N22" s="314"/>
      <c r="O22" s="317"/>
    </row>
    <row r="23" spans="1:15" ht="19.5" customHeight="1" thickBot="1">
      <c r="A23" s="318" t="s">
        <v>60</v>
      </c>
      <c r="B23" s="319"/>
      <c r="C23" s="319"/>
      <c r="D23" s="319"/>
      <c r="E23" s="320"/>
      <c r="F23" s="321"/>
      <c r="G23" s="322"/>
      <c r="H23" s="319"/>
      <c r="I23" s="320"/>
      <c r="J23" s="321"/>
      <c r="K23" s="321"/>
      <c r="L23" s="319"/>
      <c r="M23" s="320"/>
      <c r="N23" s="321"/>
      <c r="O23" s="322"/>
    </row>
    <row r="24" ht="13.5" thickTop="1"/>
  </sheetData>
  <sheetProtection/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200" verticalDpi="2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5" customWidth="1"/>
    <col min="2" max="8" width="11.28125" style="5" customWidth="1"/>
    <col min="9" max="9" width="7.140625" style="5" customWidth="1"/>
    <col min="10" max="10" width="10.7109375" style="5" customWidth="1"/>
    <col min="11" max="11" width="8.140625" style="5" customWidth="1"/>
    <col min="12" max="12" width="11.28125" style="5" customWidth="1"/>
    <col min="13" max="13" width="7.140625" style="5" customWidth="1"/>
    <col min="14" max="15" width="10.00390625" style="5" bestFit="1" customWidth="1"/>
    <col min="16" max="16384" width="9.140625" style="5" customWidth="1"/>
  </cols>
  <sheetData>
    <row r="1" spans="1:13" ht="19.5" customHeight="1" thickTop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.75">
      <c r="A2" s="341" t="s">
        <v>1</v>
      </c>
      <c r="B2" s="266" t="s">
        <v>64</v>
      </c>
      <c r="C2" s="6"/>
      <c r="D2" s="7"/>
      <c r="E2" s="266" t="s">
        <v>116</v>
      </c>
      <c r="F2" s="8"/>
      <c r="G2" s="9"/>
      <c r="H2" s="10" t="s">
        <v>2</v>
      </c>
      <c r="I2" s="10"/>
      <c r="J2" s="10"/>
      <c r="K2" s="10"/>
      <c r="L2" s="10"/>
      <c r="M2" s="11"/>
    </row>
    <row r="3" spans="1:13" ht="12.75">
      <c r="A3" s="344"/>
      <c r="B3" s="346" t="s">
        <v>3</v>
      </c>
      <c r="C3" s="348" t="s">
        <v>4</v>
      </c>
      <c r="D3" s="354" t="s">
        <v>5</v>
      </c>
      <c r="E3" s="346" t="s">
        <v>3</v>
      </c>
      <c r="F3" s="348" t="s">
        <v>4</v>
      </c>
      <c r="G3" s="354" t="s">
        <v>5</v>
      </c>
      <c r="H3" s="10" t="s">
        <v>3</v>
      </c>
      <c r="I3" s="12"/>
      <c r="J3" s="10" t="s">
        <v>4</v>
      </c>
      <c r="K3" s="12"/>
      <c r="L3" s="10" t="s">
        <v>5</v>
      </c>
      <c r="M3" s="11"/>
    </row>
    <row r="4" spans="1:13" ht="12.75">
      <c r="A4" s="345"/>
      <c r="B4" s="347"/>
      <c r="C4" s="349"/>
      <c r="D4" s="355"/>
      <c r="E4" s="347"/>
      <c r="F4" s="349"/>
      <c r="G4" s="355"/>
      <c r="H4" s="13" t="s">
        <v>6</v>
      </c>
      <c r="I4" s="14" t="s">
        <v>7</v>
      </c>
      <c r="J4" s="13" t="s">
        <v>6</v>
      </c>
      <c r="K4" s="14" t="s">
        <v>7</v>
      </c>
      <c r="L4" s="13" t="s">
        <v>6</v>
      </c>
      <c r="M4" s="15" t="s">
        <v>7</v>
      </c>
    </row>
    <row r="5" spans="1:13" ht="24" customHeight="1">
      <c r="A5" s="16" t="s">
        <v>8</v>
      </c>
      <c r="B5" s="17">
        <v>493402</v>
      </c>
      <c r="C5" s="18">
        <v>63569</v>
      </c>
      <c r="D5" s="19">
        <v>556971</v>
      </c>
      <c r="E5" s="17">
        <v>390091</v>
      </c>
      <c r="F5" s="18">
        <v>85099</v>
      </c>
      <c r="G5" s="19">
        <v>475190</v>
      </c>
      <c r="H5" s="146">
        <f aca="true" t="shared" si="0" ref="H5:H13">E5-B5</f>
        <v>-103311</v>
      </c>
      <c r="I5" s="149">
        <f aca="true" t="shared" si="1" ref="I5:I13">H5/B5%</f>
        <v>-20.93850450545397</v>
      </c>
      <c r="J5" s="146">
        <f aca="true" t="shared" si="2" ref="J5:J13">F5-C5</f>
        <v>21530</v>
      </c>
      <c r="K5" s="149">
        <f aca="true" t="shared" si="3" ref="K5:K11">J5/C5%</f>
        <v>33.868709591152914</v>
      </c>
      <c r="L5" s="146">
        <f aca="true" t="shared" si="4" ref="L5:L13">G5-D5</f>
        <v>-81781</v>
      </c>
      <c r="M5" s="152">
        <f aca="true" t="shared" si="5" ref="M5:M13">L5/D5%</f>
        <v>-14.683170218916246</v>
      </c>
    </row>
    <row r="6" spans="1:13" ht="18" customHeight="1">
      <c r="A6" s="22" t="s">
        <v>9</v>
      </c>
      <c r="B6" s="23">
        <v>240328</v>
      </c>
      <c r="C6" s="24">
        <v>50978</v>
      </c>
      <c r="D6" s="25">
        <v>291306</v>
      </c>
      <c r="E6" s="23">
        <v>251048</v>
      </c>
      <c r="F6" s="24">
        <v>32845</v>
      </c>
      <c r="G6" s="25">
        <v>283893</v>
      </c>
      <c r="H6" s="147">
        <f t="shared" si="0"/>
        <v>10720</v>
      </c>
      <c r="I6" s="150">
        <f t="shared" si="1"/>
        <v>4.460570553576778</v>
      </c>
      <c r="J6" s="147">
        <f t="shared" si="2"/>
        <v>-18133</v>
      </c>
      <c r="K6" s="150">
        <f t="shared" si="3"/>
        <v>-35.570245988465615</v>
      </c>
      <c r="L6" s="147">
        <f t="shared" si="4"/>
        <v>-7413</v>
      </c>
      <c r="M6" s="153">
        <f t="shared" si="5"/>
        <v>-2.5447467611377728</v>
      </c>
    </row>
    <row r="7" spans="1:13" ht="18" customHeight="1">
      <c r="A7" s="22" t="s">
        <v>10</v>
      </c>
      <c r="B7" s="23">
        <v>279607</v>
      </c>
      <c r="C7" s="24">
        <v>54414</v>
      </c>
      <c r="D7" s="25">
        <v>334021</v>
      </c>
      <c r="E7" s="23">
        <v>1062121</v>
      </c>
      <c r="F7" s="24">
        <v>237463</v>
      </c>
      <c r="G7" s="25">
        <v>1299584</v>
      </c>
      <c r="H7" s="147">
        <f t="shared" si="0"/>
        <v>782514</v>
      </c>
      <c r="I7" s="150">
        <f t="shared" si="1"/>
        <v>279.8620921507687</v>
      </c>
      <c r="J7" s="147">
        <f t="shared" si="2"/>
        <v>183049</v>
      </c>
      <c r="K7" s="150">
        <f t="shared" si="3"/>
        <v>336.40055867975155</v>
      </c>
      <c r="L7" s="147">
        <f t="shared" si="4"/>
        <v>965563</v>
      </c>
      <c r="M7" s="153">
        <f t="shared" si="5"/>
        <v>289.0725433430832</v>
      </c>
    </row>
    <row r="8" spans="1:13" ht="18" customHeight="1">
      <c r="A8" s="22" t="s">
        <v>11</v>
      </c>
      <c r="B8" s="23">
        <v>949677</v>
      </c>
      <c r="C8" s="24">
        <v>147739</v>
      </c>
      <c r="D8" s="25">
        <v>1097416</v>
      </c>
      <c r="E8" s="23">
        <v>1104236</v>
      </c>
      <c r="F8" s="24">
        <v>159616</v>
      </c>
      <c r="G8" s="25">
        <v>1263852</v>
      </c>
      <c r="H8" s="147">
        <f t="shared" si="0"/>
        <v>154559</v>
      </c>
      <c r="I8" s="150">
        <f t="shared" si="1"/>
        <v>16.274901887694448</v>
      </c>
      <c r="J8" s="147">
        <f t="shared" si="2"/>
        <v>11877</v>
      </c>
      <c r="K8" s="150">
        <f t="shared" si="3"/>
        <v>8.039177197625541</v>
      </c>
      <c r="L8" s="147">
        <f t="shared" si="4"/>
        <v>166436</v>
      </c>
      <c r="M8" s="153">
        <f t="shared" si="5"/>
        <v>15.166172171719749</v>
      </c>
    </row>
    <row r="9" spans="1:13" ht="18" customHeight="1">
      <c r="A9" s="28" t="s">
        <v>12</v>
      </c>
      <c r="B9" s="29">
        <v>639387</v>
      </c>
      <c r="C9" s="30">
        <v>90389</v>
      </c>
      <c r="D9" s="31">
        <v>729776</v>
      </c>
      <c r="E9" s="29">
        <v>453519</v>
      </c>
      <c r="F9" s="30">
        <v>83590</v>
      </c>
      <c r="G9" s="31">
        <v>537109</v>
      </c>
      <c r="H9" s="155">
        <f t="shared" si="0"/>
        <v>-185868</v>
      </c>
      <c r="I9" s="156">
        <f t="shared" si="1"/>
        <v>-29.069718339597145</v>
      </c>
      <c r="J9" s="155">
        <f t="shared" si="2"/>
        <v>-6799</v>
      </c>
      <c r="K9" s="156">
        <f t="shared" si="3"/>
        <v>-7.521932978570401</v>
      </c>
      <c r="L9" s="155">
        <f t="shared" si="4"/>
        <v>-192667</v>
      </c>
      <c r="M9" s="157">
        <f t="shared" si="5"/>
        <v>-26.400840805945933</v>
      </c>
    </row>
    <row r="10" spans="1:13" ht="18" customHeight="1">
      <c r="A10" s="34" t="s">
        <v>13</v>
      </c>
      <c r="B10" s="23">
        <v>5444068</v>
      </c>
      <c r="C10" s="24">
        <v>2382757</v>
      </c>
      <c r="D10" s="25">
        <v>7826825</v>
      </c>
      <c r="E10" s="23">
        <v>6295512</v>
      </c>
      <c r="F10" s="24">
        <v>2567615</v>
      </c>
      <c r="G10" s="25">
        <v>8863127</v>
      </c>
      <c r="H10" s="147">
        <f t="shared" si="0"/>
        <v>851444</v>
      </c>
      <c r="I10" s="150">
        <f t="shared" si="1"/>
        <v>15.639848730765303</v>
      </c>
      <c r="J10" s="147">
        <f t="shared" si="2"/>
        <v>184858</v>
      </c>
      <c r="K10" s="150">
        <f t="shared" si="3"/>
        <v>7.758155783405526</v>
      </c>
      <c r="L10" s="147">
        <f t="shared" si="4"/>
        <v>1036302</v>
      </c>
      <c r="M10" s="27">
        <f t="shared" si="5"/>
        <v>13.240388024518243</v>
      </c>
    </row>
    <row r="11" spans="1:13" ht="18" customHeight="1">
      <c r="A11" s="34" t="s">
        <v>14</v>
      </c>
      <c r="B11" s="23">
        <v>481578</v>
      </c>
      <c r="C11" s="24">
        <v>273643</v>
      </c>
      <c r="D11" s="25">
        <v>755221</v>
      </c>
      <c r="E11" s="23">
        <v>271421</v>
      </c>
      <c r="F11" s="24">
        <v>34224</v>
      </c>
      <c r="G11" s="25">
        <v>305645</v>
      </c>
      <c r="H11" s="147">
        <f t="shared" si="0"/>
        <v>-210157</v>
      </c>
      <c r="I11" s="150">
        <f t="shared" si="1"/>
        <v>-43.6392443176391</v>
      </c>
      <c r="J11" s="147">
        <f t="shared" si="2"/>
        <v>-239419</v>
      </c>
      <c r="K11" s="150">
        <f t="shared" si="3"/>
        <v>-87.49319368666475</v>
      </c>
      <c r="L11" s="147">
        <f t="shared" si="4"/>
        <v>-449576</v>
      </c>
      <c r="M11" s="27">
        <f t="shared" si="5"/>
        <v>-59.52906500216493</v>
      </c>
    </row>
    <row r="12" spans="1:13" ht="18" customHeight="1">
      <c r="A12" s="22" t="s">
        <v>15</v>
      </c>
      <c r="B12" s="23">
        <v>745480</v>
      </c>
      <c r="C12" s="24">
        <v>187026</v>
      </c>
      <c r="D12" s="25">
        <v>932506</v>
      </c>
      <c r="E12" s="23">
        <v>664567</v>
      </c>
      <c r="F12" s="24">
        <v>121571</v>
      </c>
      <c r="G12" s="25">
        <v>786138</v>
      </c>
      <c r="H12" s="147">
        <f t="shared" si="0"/>
        <v>-80913</v>
      </c>
      <c r="I12" s="150">
        <f t="shared" si="1"/>
        <v>-10.85381230884799</v>
      </c>
      <c r="J12" s="147">
        <f t="shared" si="2"/>
        <v>-65455</v>
      </c>
      <c r="K12" s="150">
        <f>J12/C12%</f>
        <v>-34.99780779143007</v>
      </c>
      <c r="L12" s="147">
        <f t="shared" si="4"/>
        <v>-146368</v>
      </c>
      <c r="M12" s="27">
        <f t="shared" si="5"/>
        <v>-15.696199273784835</v>
      </c>
    </row>
    <row r="13" spans="1:13" ht="30" customHeight="1">
      <c r="A13" s="35" t="s">
        <v>16</v>
      </c>
      <c r="B13" s="148">
        <v>9273527</v>
      </c>
      <c r="C13" s="158">
        <v>3250515</v>
      </c>
      <c r="D13" s="258">
        <v>12524042</v>
      </c>
      <c r="E13" s="148">
        <v>10492515</v>
      </c>
      <c r="F13" s="158">
        <v>3322023</v>
      </c>
      <c r="G13" s="258">
        <v>13814538</v>
      </c>
      <c r="H13" s="148">
        <f t="shared" si="0"/>
        <v>1218988</v>
      </c>
      <c r="I13" s="151">
        <f t="shared" si="1"/>
        <v>13.144815343719817</v>
      </c>
      <c r="J13" s="148">
        <f t="shared" si="2"/>
        <v>71508</v>
      </c>
      <c r="K13" s="151">
        <f>J13/C13%</f>
        <v>2.199897554695179</v>
      </c>
      <c r="L13" s="148">
        <f t="shared" si="4"/>
        <v>1290496</v>
      </c>
      <c r="M13" s="154">
        <f t="shared" si="5"/>
        <v>10.304149411188497</v>
      </c>
    </row>
    <row r="14" spans="1:13" ht="18" customHeight="1" thickBot="1">
      <c r="A14" s="324" t="s">
        <v>60</v>
      </c>
      <c r="B14" s="159"/>
      <c r="C14" s="159"/>
      <c r="D14" s="160"/>
      <c r="E14" s="161"/>
      <c r="F14" s="161"/>
      <c r="G14" s="160"/>
      <c r="H14" s="161"/>
      <c r="I14" s="161"/>
      <c r="J14" s="161"/>
      <c r="K14" s="161"/>
      <c r="L14" s="161"/>
      <c r="M14" s="162"/>
    </row>
    <row r="15" spans="2:13" ht="13.5" thickTop="1"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</row>
    <row r="16" spans="2:13" ht="13.5" thickBot="1"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</row>
    <row r="17" spans="1:13" ht="19.5" customHeight="1" thickTop="1">
      <c r="A17" s="2" t="s">
        <v>17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5"/>
    </row>
    <row r="18" spans="1:13" ht="12.75" customHeight="1">
      <c r="A18" s="341" t="s">
        <v>1</v>
      </c>
      <c r="B18" s="266" t="s">
        <v>64</v>
      </c>
      <c r="C18" s="6"/>
      <c r="D18" s="7"/>
      <c r="E18" s="266" t="s">
        <v>116</v>
      </c>
      <c r="F18" s="8"/>
      <c r="G18" s="166"/>
      <c r="H18" s="167" t="s">
        <v>2</v>
      </c>
      <c r="I18" s="167"/>
      <c r="J18" s="167"/>
      <c r="K18" s="167"/>
      <c r="L18" s="167"/>
      <c r="M18" s="168"/>
    </row>
    <row r="19" spans="1:13" ht="12.75">
      <c r="A19" s="342"/>
      <c r="B19" s="350" t="s">
        <v>3</v>
      </c>
      <c r="C19" s="352" t="s">
        <v>4</v>
      </c>
      <c r="D19" s="356" t="s">
        <v>5</v>
      </c>
      <c r="E19" s="350" t="s">
        <v>3</v>
      </c>
      <c r="F19" s="352" t="s">
        <v>4</v>
      </c>
      <c r="G19" s="356" t="s">
        <v>5</v>
      </c>
      <c r="H19" s="167" t="s">
        <v>3</v>
      </c>
      <c r="I19" s="169"/>
      <c r="J19" s="167" t="s">
        <v>4</v>
      </c>
      <c r="K19" s="169"/>
      <c r="L19" s="167" t="s">
        <v>5</v>
      </c>
      <c r="M19" s="168"/>
    </row>
    <row r="20" spans="1:13" ht="12.75">
      <c r="A20" s="343"/>
      <c r="B20" s="351"/>
      <c r="C20" s="353"/>
      <c r="D20" s="357"/>
      <c r="E20" s="351"/>
      <c r="F20" s="353"/>
      <c r="G20" s="357"/>
      <c r="H20" s="170" t="s">
        <v>6</v>
      </c>
      <c r="I20" s="171" t="s">
        <v>7</v>
      </c>
      <c r="J20" s="170" t="s">
        <v>6</v>
      </c>
      <c r="K20" s="171" t="s">
        <v>7</v>
      </c>
      <c r="L20" s="170" t="s">
        <v>6</v>
      </c>
      <c r="M20" s="172" t="s">
        <v>7</v>
      </c>
    </row>
    <row r="21" spans="1:13" ht="24" customHeight="1">
      <c r="A21" s="16" t="s">
        <v>8</v>
      </c>
      <c r="B21" s="146">
        <v>972425</v>
      </c>
      <c r="C21" s="173">
        <v>415311</v>
      </c>
      <c r="D21" s="174">
        <v>1387736</v>
      </c>
      <c r="E21" s="146">
        <v>783652</v>
      </c>
      <c r="F21" s="173">
        <v>415172</v>
      </c>
      <c r="G21" s="174">
        <v>1198824</v>
      </c>
      <c r="H21" s="146">
        <f aca="true" t="shared" si="6" ref="H21:H29">E21-B21</f>
        <v>-188773</v>
      </c>
      <c r="I21" s="149">
        <f aca="true" t="shared" si="7" ref="I21:I29">H21/B21%</f>
        <v>-19.412602514332725</v>
      </c>
      <c r="J21" s="146">
        <f aca="true" t="shared" si="8" ref="J21:J29">F21-C21</f>
        <v>-139</v>
      </c>
      <c r="K21" s="149">
        <f aca="true" t="shared" si="9" ref="K21:K29">J21/C21%</f>
        <v>-0.03346889439480293</v>
      </c>
      <c r="L21" s="146">
        <f aca="true" t="shared" si="10" ref="L21:L29">G21-D21</f>
        <v>-188912</v>
      </c>
      <c r="M21" s="152">
        <f aca="true" t="shared" si="11" ref="M21:M29">L21/D21%</f>
        <v>-13.612963849031804</v>
      </c>
    </row>
    <row r="22" spans="1:13" ht="18" customHeight="1">
      <c r="A22" s="22" t="s">
        <v>9</v>
      </c>
      <c r="B22" s="147">
        <v>392741</v>
      </c>
      <c r="C22" s="175">
        <v>265903</v>
      </c>
      <c r="D22" s="176">
        <v>658644</v>
      </c>
      <c r="E22" s="147">
        <v>124893</v>
      </c>
      <c r="F22" s="175">
        <v>51151</v>
      </c>
      <c r="G22" s="176">
        <v>176044</v>
      </c>
      <c r="H22" s="147">
        <f t="shared" si="6"/>
        <v>-267848</v>
      </c>
      <c r="I22" s="150">
        <f t="shared" si="7"/>
        <v>-68.19965320656617</v>
      </c>
      <c r="J22" s="147">
        <f t="shared" si="8"/>
        <v>-214752</v>
      </c>
      <c r="K22" s="150">
        <f t="shared" si="9"/>
        <v>-80.76328585988122</v>
      </c>
      <c r="L22" s="147">
        <f t="shared" si="10"/>
        <v>-482600</v>
      </c>
      <c r="M22" s="153">
        <f t="shared" si="11"/>
        <v>-73.27175226677842</v>
      </c>
    </row>
    <row r="23" spans="1:13" ht="18" customHeight="1">
      <c r="A23" s="22" t="s">
        <v>10</v>
      </c>
      <c r="B23" s="147">
        <v>65575</v>
      </c>
      <c r="C23" s="175">
        <v>86241</v>
      </c>
      <c r="D23" s="176">
        <v>151816</v>
      </c>
      <c r="E23" s="147">
        <v>576497</v>
      </c>
      <c r="F23" s="175">
        <v>173026</v>
      </c>
      <c r="G23" s="176">
        <v>749523</v>
      </c>
      <c r="H23" s="147">
        <f t="shared" si="6"/>
        <v>510922</v>
      </c>
      <c r="I23" s="150">
        <f t="shared" si="7"/>
        <v>779.1414410979794</v>
      </c>
      <c r="J23" s="147">
        <f t="shared" si="8"/>
        <v>86785</v>
      </c>
      <c r="K23" s="150">
        <f t="shared" si="9"/>
        <v>100.6307904592943</v>
      </c>
      <c r="L23" s="147">
        <f t="shared" si="10"/>
        <v>597707</v>
      </c>
      <c r="M23" s="153">
        <f t="shared" si="11"/>
        <v>393.7048795910839</v>
      </c>
    </row>
    <row r="24" spans="1:13" ht="18" customHeight="1">
      <c r="A24" s="22" t="s">
        <v>11</v>
      </c>
      <c r="B24" s="147">
        <v>1365351</v>
      </c>
      <c r="C24" s="175">
        <v>1264790</v>
      </c>
      <c r="D24" s="176">
        <v>2630141</v>
      </c>
      <c r="E24" s="147">
        <v>393018</v>
      </c>
      <c r="F24" s="175">
        <v>159442</v>
      </c>
      <c r="G24" s="176">
        <v>552460</v>
      </c>
      <c r="H24" s="147">
        <f t="shared" si="6"/>
        <v>-972333</v>
      </c>
      <c r="I24" s="150">
        <f t="shared" si="7"/>
        <v>-71.21487441690817</v>
      </c>
      <c r="J24" s="147">
        <f t="shared" si="8"/>
        <v>-1105348</v>
      </c>
      <c r="K24" s="150">
        <f t="shared" si="9"/>
        <v>-87.39379659864484</v>
      </c>
      <c r="L24" s="147">
        <f t="shared" si="10"/>
        <v>-2077681</v>
      </c>
      <c r="M24" s="153">
        <f t="shared" si="11"/>
        <v>-78.99504247110707</v>
      </c>
    </row>
    <row r="25" spans="1:13" ht="18" customHeight="1">
      <c r="A25" s="34" t="s">
        <v>12</v>
      </c>
      <c r="B25" s="147">
        <v>182123</v>
      </c>
      <c r="C25" s="175">
        <v>282369</v>
      </c>
      <c r="D25" s="176">
        <v>464492</v>
      </c>
      <c r="E25" s="147">
        <v>415642</v>
      </c>
      <c r="F25" s="175">
        <v>392142</v>
      </c>
      <c r="G25" s="176">
        <v>807784</v>
      </c>
      <c r="H25" s="147">
        <f t="shared" si="6"/>
        <v>233519</v>
      </c>
      <c r="I25" s="150">
        <f t="shared" si="7"/>
        <v>128.22048835127907</v>
      </c>
      <c r="J25" s="147">
        <f t="shared" si="8"/>
        <v>109773</v>
      </c>
      <c r="K25" s="150">
        <f t="shared" si="9"/>
        <v>38.875726443058554</v>
      </c>
      <c r="L25" s="147">
        <f t="shared" si="10"/>
        <v>343292</v>
      </c>
      <c r="M25" s="153">
        <f t="shared" si="11"/>
        <v>73.90697794579884</v>
      </c>
    </row>
    <row r="26" spans="1:13" ht="18" customHeight="1">
      <c r="A26" s="34" t="s">
        <v>13</v>
      </c>
      <c r="B26" s="147">
        <v>6701419</v>
      </c>
      <c r="C26" s="175">
        <v>2924076</v>
      </c>
      <c r="D26" s="176">
        <v>9625495</v>
      </c>
      <c r="E26" s="147">
        <v>11754509</v>
      </c>
      <c r="F26" s="175">
        <v>2308821</v>
      </c>
      <c r="G26" s="176">
        <v>14063330</v>
      </c>
      <c r="H26" s="147">
        <f t="shared" si="6"/>
        <v>5053090</v>
      </c>
      <c r="I26" s="150">
        <f t="shared" si="7"/>
        <v>75.40328399104726</v>
      </c>
      <c r="J26" s="147">
        <f t="shared" si="8"/>
        <v>-615255</v>
      </c>
      <c r="K26" s="150">
        <f t="shared" si="9"/>
        <v>-21.041005774131726</v>
      </c>
      <c r="L26" s="147">
        <f t="shared" si="10"/>
        <v>4437835</v>
      </c>
      <c r="M26" s="153">
        <f t="shared" si="11"/>
        <v>46.1050055088076</v>
      </c>
    </row>
    <row r="27" spans="1:13" ht="18" customHeight="1">
      <c r="A27" s="34" t="s">
        <v>14</v>
      </c>
      <c r="B27" s="147">
        <v>134740</v>
      </c>
      <c r="C27" s="175">
        <v>283821</v>
      </c>
      <c r="D27" s="176">
        <v>418561</v>
      </c>
      <c r="E27" s="147">
        <v>130505</v>
      </c>
      <c r="F27" s="175">
        <v>135558</v>
      </c>
      <c r="G27" s="176">
        <v>266063</v>
      </c>
      <c r="H27" s="147">
        <f t="shared" si="6"/>
        <v>-4235</v>
      </c>
      <c r="I27" s="150">
        <f t="shared" si="7"/>
        <v>-3.143090396318836</v>
      </c>
      <c r="J27" s="147">
        <f t="shared" si="8"/>
        <v>-148263</v>
      </c>
      <c r="K27" s="150">
        <f t="shared" si="9"/>
        <v>-52.23820647520797</v>
      </c>
      <c r="L27" s="147">
        <f t="shared" si="10"/>
        <v>-152498</v>
      </c>
      <c r="M27" s="153">
        <f t="shared" si="11"/>
        <v>-36.43387702150941</v>
      </c>
    </row>
    <row r="28" spans="1:13" ht="18" customHeight="1">
      <c r="A28" s="22" t="s">
        <v>15</v>
      </c>
      <c r="B28" s="147">
        <v>404273</v>
      </c>
      <c r="C28" s="175">
        <v>200878</v>
      </c>
      <c r="D28" s="176">
        <v>605151</v>
      </c>
      <c r="E28" s="147">
        <v>685757</v>
      </c>
      <c r="F28" s="175">
        <v>145451</v>
      </c>
      <c r="G28" s="176">
        <v>831208</v>
      </c>
      <c r="H28" s="147">
        <f t="shared" si="6"/>
        <v>281484</v>
      </c>
      <c r="I28" s="150">
        <f t="shared" si="7"/>
        <v>69.62720735740453</v>
      </c>
      <c r="J28" s="147">
        <f t="shared" si="8"/>
        <v>-55427</v>
      </c>
      <c r="K28" s="150">
        <f t="shared" si="9"/>
        <v>-27.5923694979042</v>
      </c>
      <c r="L28" s="147">
        <f t="shared" si="10"/>
        <v>226057</v>
      </c>
      <c r="M28" s="153">
        <f t="shared" si="11"/>
        <v>37.35546995708509</v>
      </c>
    </row>
    <row r="29" spans="1:13" ht="30" customHeight="1">
      <c r="A29" s="35" t="s">
        <v>16</v>
      </c>
      <c r="B29" s="148">
        <v>10218647</v>
      </c>
      <c r="C29" s="158">
        <v>5723389</v>
      </c>
      <c r="D29" s="258">
        <v>15942036</v>
      </c>
      <c r="E29" s="148">
        <v>14864473</v>
      </c>
      <c r="F29" s="158">
        <v>3780763</v>
      </c>
      <c r="G29" s="258">
        <v>18645236</v>
      </c>
      <c r="H29" s="148">
        <f t="shared" si="6"/>
        <v>4645826</v>
      </c>
      <c r="I29" s="151">
        <f t="shared" si="7"/>
        <v>45.46419892966261</v>
      </c>
      <c r="J29" s="148">
        <f t="shared" si="8"/>
        <v>-1942626</v>
      </c>
      <c r="K29" s="151">
        <f t="shared" si="9"/>
        <v>-33.94188303468452</v>
      </c>
      <c r="L29" s="148">
        <f t="shared" si="10"/>
        <v>2703200</v>
      </c>
      <c r="M29" s="154">
        <f t="shared" si="11"/>
        <v>16.956428902807648</v>
      </c>
    </row>
    <row r="30" spans="1:13" ht="18" customHeight="1" thickBot="1">
      <c r="A30" s="324" t="s">
        <v>60</v>
      </c>
      <c r="B30" s="159"/>
      <c r="C30" s="159"/>
      <c r="D30" s="160"/>
      <c r="E30" s="161"/>
      <c r="F30" s="161"/>
      <c r="G30" s="160"/>
      <c r="H30" s="161"/>
      <c r="I30" s="161"/>
      <c r="J30" s="161"/>
      <c r="K30" s="161"/>
      <c r="L30" s="161"/>
      <c r="M30" s="162"/>
    </row>
    <row r="31" ht="13.5" thickTop="1"/>
  </sheetData>
  <sheetProtection/>
  <mergeCells count="14">
    <mergeCell ref="D3:D4"/>
    <mergeCell ref="E3:E4"/>
    <mergeCell ref="D19:D20"/>
    <mergeCell ref="E19:E20"/>
    <mergeCell ref="F19:F20"/>
    <mergeCell ref="G19:G20"/>
    <mergeCell ref="G3:G4"/>
    <mergeCell ref="F3:F4"/>
    <mergeCell ref="A18:A20"/>
    <mergeCell ref="A2:A4"/>
    <mergeCell ref="B3:B4"/>
    <mergeCell ref="C3:C4"/>
    <mergeCell ref="B19:B20"/>
    <mergeCell ref="C19:C20"/>
  </mergeCells>
  <printOptions horizontalCentered="1" verticalCentered="1"/>
  <pageMargins left="0.7086614173228347" right="0.7086614173228347" top="0.7086614173228347" bottom="0.7086614173228347" header="0.5118110236220472" footer="0.5118110236220472"/>
  <pageSetup fitToHeight="1" fitToWidth="1" horizontalDpi="300" verticalDpi="300" orientation="landscape" paperSize="9" scale="94" r:id="rId1"/>
  <ignoredErrors>
    <ignoredError sqref="M10:M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zoomScalePageLayoutView="0" workbookViewId="0" topLeftCell="A1">
      <selection activeCell="A1" sqref="A1"/>
    </sheetView>
  </sheetViews>
  <sheetFormatPr defaultColWidth="10.7109375" defaultRowHeight="12.75"/>
  <cols>
    <col min="1" max="1" width="13.7109375" style="5" customWidth="1"/>
    <col min="2" max="2" width="11.7109375" style="5" customWidth="1"/>
    <col min="3" max="3" width="10.7109375" style="5" customWidth="1"/>
    <col min="4" max="5" width="11.7109375" style="5" customWidth="1"/>
    <col min="6" max="6" width="10.7109375" style="5" customWidth="1"/>
    <col min="7" max="7" width="11.7109375" style="5" customWidth="1"/>
    <col min="8" max="8" width="11.28125" style="5" customWidth="1"/>
    <col min="9" max="9" width="6.7109375" style="5" customWidth="1"/>
    <col min="10" max="10" width="10.7109375" style="5" customWidth="1"/>
    <col min="11" max="11" width="7.140625" style="5" customWidth="1"/>
    <col min="12" max="12" width="11.28125" style="5" customWidth="1"/>
    <col min="13" max="13" width="6.7109375" style="5" customWidth="1"/>
    <col min="14" max="14" width="10.7109375" style="5" customWidth="1"/>
    <col min="15" max="15" width="10.00390625" style="5" bestFit="1" customWidth="1"/>
    <col min="16" max="16384" width="10.7109375" style="5" customWidth="1"/>
  </cols>
  <sheetData>
    <row r="1" spans="1:13" ht="19.5" customHeight="1" thickTop="1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.75">
      <c r="A2" s="341" t="s">
        <v>1</v>
      </c>
      <c r="B2" s="266" t="s">
        <v>64</v>
      </c>
      <c r="C2" s="6"/>
      <c r="D2" s="7"/>
      <c r="E2" s="266" t="s">
        <v>116</v>
      </c>
      <c r="F2" s="8"/>
      <c r="G2" s="9"/>
      <c r="H2" s="185" t="s">
        <v>2</v>
      </c>
      <c r="I2" s="10"/>
      <c r="J2" s="10"/>
      <c r="K2" s="10"/>
      <c r="L2" s="10"/>
      <c r="M2" s="11"/>
    </row>
    <row r="3" spans="1:13" ht="12.75">
      <c r="A3" s="344"/>
      <c r="B3" s="346" t="s">
        <v>3</v>
      </c>
      <c r="C3" s="348" t="s">
        <v>4</v>
      </c>
      <c r="D3" s="354" t="s">
        <v>5</v>
      </c>
      <c r="E3" s="346" t="s">
        <v>3</v>
      </c>
      <c r="F3" s="348" t="s">
        <v>4</v>
      </c>
      <c r="G3" s="354" t="s">
        <v>5</v>
      </c>
      <c r="H3" s="10" t="s">
        <v>3</v>
      </c>
      <c r="I3" s="12"/>
      <c r="J3" s="10" t="s">
        <v>4</v>
      </c>
      <c r="K3" s="12"/>
      <c r="L3" s="10" t="s">
        <v>5</v>
      </c>
      <c r="M3" s="11"/>
    </row>
    <row r="4" spans="1:13" ht="12.75">
      <c r="A4" s="345"/>
      <c r="B4" s="347"/>
      <c r="C4" s="349"/>
      <c r="D4" s="355"/>
      <c r="E4" s="347"/>
      <c r="F4" s="349"/>
      <c r="G4" s="355"/>
      <c r="H4" s="13" t="s">
        <v>6</v>
      </c>
      <c r="I4" s="14" t="s">
        <v>7</v>
      </c>
      <c r="J4" s="13" t="s">
        <v>6</v>
      </c>
      <c r="K4" s="14" t="s">
        <v>7</v>
      </c>
      <c r="L4" s="13" t="s">
        <v>6</v>
      </c>
      <c r="M4" s="340" t="s">
        <v>7</v>
      </c>
    </row>
    <row r="5" spans="1:18" ht="24" customHeight="1">
      <c r="A5" s="16" t="s">
        <v>8</v>
      </c>
      <c r="B5" s="17">
        <v>0</v>
      </c>
      <c r="C5" s="18">
        <v>0</v>
      </c>
      <c r="D5" s="19">
        <v>0</v>
      </c>
      <c r="E5" s="23">
        <v>1880</v>
      </c>
      <c r="F5" s="24">
        <v>680</v>
      </c>
      <c r="G5" s="25">
        <v>2560</v>
      </c>
      <c r="H5" s="17">
        <f aca="true" t="shared" si="0" ref="H5:H13">E5-B5</f>
        <v>1880</v>
      </c>
      <c r="I5" s="338">
        <v>0</v>
      </c>
      <c r="J5" s="17">
        <f aca="true" t="shared" si="1" ref="J5:J13">F5-C5</f>
        <v>680</v>
      </c>
      <c r="K5" s="338">
        <v>0</v>
      </c>
      <c r="L5" s="17">
        <f aca="true" t="shared" si="2" ref="L5:L13">G5-D5</f>
        <v>2560</v>
      </c>
      <c r="M5" s="339">
        <v>0</v>
      </c>
      <c r="P5" s="178"/>
      <c r="R5" s="178"/>
    </row>
    <row r="6" spans="1:18" ht="18" customHeight="1">
      <c r="A6" s="22" t="s">
        <v>9</v>
      </c>
      <c r="B6" s="23">
        <v>0</v>
      </c>
      <c r="C6" s="24">
        <v>0</v>
      </c>
      <c r="D6" s="25">
        <v>0</v>
      </c>
      <c r="E6" s="23">
        <v>0</v>
      </c>
      <c r="F6" s="24">
        <v>32</v>
      </c>
      <c r="G6" s="25">
        <v>32</v>
      </c>
      <c r="H6" s="23">
        <f t="shared" si="0"/>
        <v>0</v>
      </c>
      <c r="I6" s="337">
        <v>0</v>
      </c>
      <c r="J6" s="23">
        <f t="shared" si="1"/>
        <v>32</v>
      </c>
      <c r="K6" s="337">
        <v>0</v>
      </c>
      <c r="L6" s="23">
        <f t="shared" si="2"/>
        <v>32</v>
      </c>
      <c r="M6" s="339">
        <v>0</v>
      </c>
      <c r="P6" s="178"/>
      <c r="R6" s="178"/>
    </row>
    <row r="7" spans="1:18" ht="18" customHeight="1">
      <c r="A7" s="22" t="s">
        <v>10</v>
      </c>
      <c r="B7" s="23">
        <v>325</v>
      </c>
      <c r="C7" s="24">
        <v>52</v>
      </c>
      <c r="D7" s="25">
        <v>377</v>
      </c>
      <c r="E7" s="23">
        <v>0</v>
      </c>
      <c r="F7" s="24">
        <v>767</v>
      </c>
      <c r="G7" s="25">
        <v>767</v>
      </c>
      <c r="H7" s="23">
        <f t="shared" si="0"/>
        <v>-325</v>
      </c>
      <c r="I7" s="26">
        <f aca="true" t="shared" si="3" ref="I7:I13">H7/B7%</f>
        <v>-100</v>
      </c>
      <c r="J7" s="23">
        <f t="shared" si="1"/>
        <v>715</v>
      </c>
      <c r="K7" s="26">
        <f>J7/C7%</f>
        <v>1375</v>
      </c>
      <c r="L7" s="23">
        <f t="shared" si="2"/>
        <v>390</v>
      </c>
      <c r="M7" s="27">
        <f aca="true" t="shared" si="4" ref="M7:M13">L7/D7%</f>
        <v>103.44827586206897</v>
      </c>
      <c r="P7" s="178"/>
      <c r="R7" s="178"/>
    </row>
    <row r="8" spans="1:18" ht="18" customHeight="1">
      <c r="A8" s="22" t="s">
        <v>11</v>
      </c>
      <c r="B8" s="23">
        <v>0</v>
      </c>
      <c r="C8" s="24">
        <v>40</v>
      </c>
      <c r="D8" s="25">
        <v>40</v>
      </c>
      <c r="E8" s="29">
        <v>0</v>
      </c>
      <c r="F8" s="30">
        <v>0</v>
      </c>
      <c r="G8" s="31">
        <v>0</v>
      </c>
      <c r="H8" s="23">
        <f t="shared" si="0"/>
        <v>0</v>
      </c>
      <c r="I8" s="337">
        <v>0</v>
      </c>
      <c r="J8" s="23">
        <f t="shared" si="1"/>
        <v>-40</v>
      </c>
      <c r="K8" s="26">
        <f>J8/C8%</f>
        <v>-100</v>
      </c>
      <c r="L8" s="23">
        <f t="shared" si="2"/>
        <v>-40</v>
      </c>
      <c r="M8" s="27">
        <f t="shared" si="4"/>
        <v>-100</v>
      </c>
      <c r="P8" s="178"/>
      <c r="R8" s="178"/>
    </row>
    <row r="9" spans="1:18" ht="18" customHeight="1">
      <c r="A9" s="28" t="s">
        <v>12</v>
      </c>
      <c r="B9" s="29">
        <v>891</v>
      </c>
      <c r="C9" s="30">
        <v>1480</v>
      </c>
      <c r="D9" s="31">
        <v>2371</v>
      </c>
      <c r="E9" s="23">
        <v>12</v>
      </c>
      <c r="F9" s="24">
        <v>241</v>
      </c>
      <c r="G9" s="25">
        <v>253</v>
      </c>
      <c r="H9" s="29">
        <f t="shared" si="0"/>
        <v>-879</v>
      </c>
      <c r="I9" s="32">
        <f t="shared" si="3"/>
        <v>-98.65319865319866</v>
      </c>
      <c r="J9" s="29">
        <f t="shared" si="1"/>
        <v>-1239</v>
      </c>
      <c r="K9" s="26">
        <f>J9/C9%</f>
        <v>-83.71621621621621</v>
      </c>
      <c r="L9" s="29">
        <f t="shared" si="2"/>
        <v>-2118</v>
      </c>
      <c r="M9" s="33">
        <f t="shared" si="4"/>
        <v>-89.32939687895403</v>
      </c>
      <c r="P9" s="178"/>
      <c r="R9" s="178"/>
    </row>
    <row r="10" spans="1:18" ht="18" customHeight="1">
      <c r="A10" s="34" t="s">
        <v>13</v>
      </c>
      <c r="B10" s="23">
        <v>1743</v>
      </c>
      <c r="C10" s="24">
        <v>14939</v>
      </c>
      <c r="D10" s="25">
        <v>16682</v>
      </c>
      <c r="E10" s="23">
        <v>1105</v>
      </c>
      <c r="F10" s="24">
        <v>125</v>
      </c>
      <c r="G10" s="25">
        <v>1230</v>
      </c>
      <c r="H10" s="23">
        <f t="shared" si="0"/>
        <v>-638</v>
      </c>
      <c r="I10" s="26">
        <f t="shared" si="3"/>
        <v>-36.603557085484795</v>
      </c>
      <c r="J10" s="23">
        <f t="shared" si="1"/>
        <v>-14814</v>
      </c>
      <c r="K10" s="26">
        <f>J10/C10%</f>
        <v>-99.16326394002277</v>
      </c>
      <c r="L10" s="23">
        <f t="shared" si="2"/>
        <v>-15452</v>
      </c>
      <c r="M10" s="27">
        <f t="shared" si="4"/>
        <v>-92.62678335930944</v>
      </c>
      <c r="P10" s="178"/>
      <c r="R10" s="178"/>
    </row>
    <row r="11" spans="1:18" ht="18" customHeight="1">
      <c r="A11" s="34" t="s">
        <v>14</v>
      </c>
      <c r="B11" s="23">
        <v>0</v>
      </c>
      <c r="C11" s="24">
        <v>0</v>
      </c>
      <c r="D11" s="25">
        <v>0</v>
      </c>
      <c r="E11" s="23">
        <v>0</v>
      </c>
      <c r="F11" s="24">
        <v>0</v>
      </c>
      <c r="G11" s="25">
        <v>0</v>
      </c>
      <c r="H11" s="23">
        <f t="shared" si="0"/>
        <v>0</v>
      </c>
      <c r="I11" s="337">
        <v>0</v>
      </c>
      <c r="J11" s="23">
        <f t="shared" si="1"/>
        <v>0</v>
      </c>
      <c r="K11" s="337">
        <v>0</v>
      </c>
      <c r="L11" s="23">
        <f t="shared" si="2"/>
        <v>0</v>
      </c>
      <c r="M11" s="339">
        <v>0</v>
      </c>
      <c r="P11" s="178"/>
      <c r="R11" s="178"/>
    </row>
    <row r="12" spans="1:18" ht="18" customHeight="1">
      <c r="A12" s="22" t="s">
        <v>15</v>
      </c>
      <c r="B12" s="23">
        <v>0</v>
      </c>
      <c r="C12" s="24">
        <v>0</v>
      </c>
      <c r="D12" s="25">
        <v>0</v>
      </c>
      <c r="E12" s="219">
        <v>0</v>
      </c>
      <c r="F12" s="220">
        <v>0</v>
      </c>
      <c r="G12" s="221">
        <v>0</v>
      </c>
      <c r="H12" s="23">
        <f t="shared" si="0"/>
        <v>0</v>
      </c>
      <c r="I12" s="337">
        <v>0</v>
      </c>
      <c r="J12" s="23">
        <f t="shared" si="1"/>
        <v>0</v>
      </c>
      <c r="K12" s="337">
        <v>0</v>
      </c>
      <c r="L12" s="23">
        <f t="shared" si="2"/>
        <v>0</v>
      </c>
      <c r="M12" s="339">
        <v>0</v>
      </c>
      <c r="P12" s="178"/>
      <c r="R12" s="178"/>
    </row>
    <row r="13" spans="1:16" ht="30" customHeight="1">
      <c r="A13" s="35" t="s">
        <v>16</v>
      </c>
      <c r="B13" s="36">
        <v>2959</v>
      </c>
      <c r="C13" s="37">
        <v>16511</v>
      </c>
      <c r="D13" s="259">
        <v>19470</v>
      </c>
      <c r="E13" s="36">
        <v>2997</v>
      </c>
      <c r="F13" s="37">
        <v>1845</v>
      </c>
      <c r="G13" s="259">
        <v>4842</v>
      </c>
      <c r="H13" s="36">
        <f t="shared" si="0"/>
        <v>38</v>
      </c>
      <c r="I13" s="39">
        <f t="shared" si="3"/>
        <v>1.2842176410949646</v>
      </c>
      <c r="J13" s="36">
        <f t="shared" si="1"/>
        <v>-14666</v>
      </c>
      <c r="K13" s="39">
        <f>J13/C13%</f>
        <v>-88.8256313972503</v>
      </c>
      <c r="L13" s="36">
        <f t="shared" si="2"/>
        <v>-14628</v>
      </c>
      <c r="M13" s="40">
        <f t="shared" si="4"/>
        <v>-75.13097072419107</v>
      </c>
      <c r="P13" s="178"/>
    </row>
    <row r="14" spans="1:13" ht="18" customHeight="1" thickBot="1">
      <c r="A14" s="324" t="s">
        <v>60</v>
      </c>
      <c r="B14" s="41"/>
      <c r="C14" s="41"/>
      <c r="D14" s="42"/>
      <c r="E14" s="43"/>
      <c r="F14" s="43"/>
      <c r="G14" s="42"/>
      <c r="H14" s="43"/>
      <c r="I14" s="43"/>
      <c r="J14" s="43"/>
      <c r="K14" s="43"/>
      <c r="L14" s="43"/>
      <c r="M14" s="44"/>
    </row>
    <row r="15" ht="19.5" customHeight="1" thickTop="1">
      <c r="A15" s="179"/>
    </row>
    <row r="16" ht="13.5" thickBot="1"/>
    <row r="17" spans="1:13" ht="19.5" customHeight="1" thickTop="1">
      <c r="A17" s="2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12.75" customHeight="1">
      <c r="A18" s="341" t="s">
        <v>1</v>
      </c>
      <c r="B18" s="266" t="s">
        <v>64</v>
      </c>
      <c r="C18" s="6"/>
      <c r="D18" s="7"/>
      <c r="E18" s="266" t="s">
        <v>116</v>
      </c>
      <c r="F18" s="8"/>
      <c r="G18" s="9"/>
      <c r="H18" s="10" t="s">
        <v>2</v>
      </c>
      <c r="I18" s="10"/>
      <c r="J18" s="10"/>
      <c r="K18" s="10"/>
      <c r="L18" s="10"/>
      <c r="M18" s="11"/>
    </row>
    <row r="19" spans="1:13" ht="12.75">
      <c r="A19" s="342"/>
      <c r="B19" s="346" t="s">
        <v>3</v>
      </c>
      <c r="C19" s="348" t="s">
        <v>4</v>
      </c>
      <c r="D19" s="354" t="s">
        <v>5</v>
      </c>
      <c r="E19" s="346" t="s">
        <v>3</v>
      </c>
      <c r="F19" s="348" t="s">
        <v>4</v>
      </c>
      <c r="G19" s="354" t="s">
        <v>5</v>
      </c>
      <c r="H19" s="10" t="s">
        <v>3</v>
      </c>
      <c r="I19" s="12"/>
      <c r="J19" s="10" t="s">
        <v>4</v>
      </c>
      <c r="K19" s="12"/>
      <c r="L19" s="10" t="s">
        <v>5</v>
      </c>
      <c r="M19" s="11"/>
    </row>
    <row r="20" spans="1:13" ht="12.75">
      <c r="A20" s="343"/>
      <c r="B20" s="358"/>
      <c r="C20" s="359"/>
      <c r="D20" s="360"/>
      <c r="E20" s="358"/>
      <c r="F20" s="359"/>
      <c r="G20" s="360"/>
      <c r="H20" s="13" t="s">
        <v>6</v>
      </c>
      <c r="I20" s="14" t="s">
        <v>7</v>
      </c>
      <c r="J20" s="13" t="s">
        <v>6</v>
      </c>
      <c r="K20" s="14" t="s">
        <v>7</v>
      </c>
      <c r="L20" s="13" t="s">
        <v>6</v>
      </c>
      <c r="M20" s="15" t="s">
        <v>7</v>
      </c>
    </row>
    <row r="21" spans="1:13" ht="24" customHeight="1">
      <c r="A21" s="16" t="s">
        <v>8</v>
      </c>
      <c r="B21" s="17">
        <f>B5+'CIGO e CIGS province'!B5+'CIGO e CIGS province'!B21</f>
        <v>1465827</v>
      </c>
      <c r="C21" s="18">
        <f>C5+'CIGO e CIGS province'!C5+'CIGO e CIGS province'!C21</f>
        <v>478880</v>
      </c>
      <c r="D21" s="19">
        <f>D5+'CIGO e CIGS province'!D5+'CIGO e CIGS province'!D21</f>
        <v>1944707</v>
      </c>
      <c r="E21" s="17">
        <f>E5+'CIGO e CIGS province'!E5+'CIGO e CIGS province'!E21</f>
        <v>1175623</v>
      </c>
      <c r="F21" s="18">
        <f>F5+'CIGO e CIGS province'!F5+'CIGO e CIGS province'!F21</f>
        <v>500951</v>
      </c>
      <c r="G21" s="19">
        <f>G5+'CIGO e CIGS province'!G5+'CIGO e CIGS province'!G21</f>
        <v>1676574</v>
      </c>
      <c r="H21" s="17">
        <f aca="true" t="shared" si="5" ref="H21:H29">E21-B21</f>
        <v>-290204</v>
      </c>
      <c r="I21" s="20">
        <f aca="true" t="shared" si="6" ref="I21:I29">H21/B21%</f>
        <v>-19.79797070186318</v>
      </c>
      <c r="J21" s="17">
        <f aca="true" t="shared" si="7" ref="J21:J29">F21-C21</f>
        <v>22071</v>
      </c>
      <c r="K21" s="20">
        <f aca="true" t="shared" si="8" ref="K21:K29">J21/C21%</f>
        <v>4.6088790511192785</v>
      </c>
      <c r="L21" s="17">
        <f aca="true" t="shared" si="9" ref="L21:L29">G21-D21</f>
        <v>-268133</v>
      </c>
      <c r="M21" s="21">
        <f aca="true" t="shared" si="10" ref="M21:M29">L21/D21%</f>
        <v>-13.787835391141185</v>
      </c>
    </row>
    <row r="22" spans="1:13" ht="18" customHeight="1">
      <c r="A22" s="22" t="s">
        <v>9</v>
      </c>
      <c r="B22" s="23">
        <f>B6+'CIGO e CIGS province'!B6+'CIGO e CIGS province'!B22</f>
        <v>633069</v>
      </c>
      <c r="C22" s="24">
        <f>C6+'CIGO e CIGS province'!C6+'CIGO e CIGS province'!C22</f>
        <v>316881</v>
      </c>
      <c r="D22" s="25">
        <f>D6+'CIGO e CIGS province'!D6+'CIGO e CIGS province'!D22</f>
        <v>949950</v>
      </c>
      <c r="E22" s="23">
        <f>E6+'CIGO e CIGS province'!E6+'CIGO e CIGS province'!E22</f>
        <v>375941</v>
      </c>
      <c r="F22" s="24">
        <f>F6+'CIGO e CIGS province'!F6+'CIGO e CIGS province'!F22</f>
        <v>84028</v>
      </c>
      <c r="G22" s="25">
        <f>G6+'CIGO e CIGS province'!G6+'CIGO e CIGS province'!G22</f>
        <v>459969</v>
      </c>
      <c r="H22" s="23">
        <f t="shared" si="5"/>
        <v>-257128</v>
      </c>
      <c r="I22" s="26">
        <f t="shared" si="6"/>
        <v>-40.6161097763435</v>
      </c>
      <c r="J22" s="23">
        <f t="shared" si="7"/>
        <v>-232853</v>
      </c>
      <c r="K22" s="26">
        <f t="shared" si="8"/>
        <v>-73.48279006945825</v>
      </c>
      <c r="L22" s="23">
        <f t="shared" si="9"/>
        <v>-489981</v>
      </c>
      <c r="M22" s="27">
        <f t="shared" si="10"/>
        <v>-51.57966208747829</v>
      </c>
    </row>
    <row r="23" spans="1:13" ht="18" customHeight="1">
      <c r="A23" s="22" t="s">
        <v>10</v>
      </c>
      <c r="B23" s="23">
        <f>B7+'CIGO e CIGS province'!B7+'CIGO e CIGS province'!B23</f>
        <v>345507</v>
      </c>
      <c r="C23" s="24">
        <f>C7+'CIGO e CIGS province'!C7+'CIGO e CIGS province'!C23</f>
        <v>140707</v>
      </c>
      <c r="D23" s="25">
        <f>D7+'CIGO e CIGS province'!D7+'CIGO e CIGS province'!D23</f>
        <v>486214</v>
      </c>
      <c r="E23" s="23">
        <f>E7+'CIGO e CIGS province'!E7+'CIGO e CIGS province'!E23</f>
        <v>1638618</v>
      </c>
      <c r="F23" s="24">
        <f>F7+'CIGO e CIGS province'!F7+'CIGO e CIGS province'!F23</f>
        <v>411256</v>
      </c>
      <c r="G23" s="25">
        <f>G7+'CIGO e CIGS province'!G7+'CIGO e CIGS province'!G23</f>
        <v>2049874</v>
      </c>
      <c r="H23" s="23">
        <f t="shared" si="5"/>
        <v>1293111</v>
      </c>
      <c r="I23" s="26">
        <f t="shared" si="6"/>
        <v>374.26477611162727</v>
      </c>
      <c r="J23" s="23">
        <f t="shared" si="7"/>
        <v>270549</v>
      </c>
      <c r="K23" s="26">
        <f t="shared" si="8"/>
        <v>192.27828039827443</v>
      </c>
      <c r="L23" s="23">
        <f t="shared" si="9"/>
        <v>1563660</v>
      </c>
      <c r="M23" s="27">
        <f t="shared" si="10"/>
        <v>321.59913124673494</v>
      </c>
    </row>
    <row r="24" spans="1:13" ht="18" customHeight="1">
      <c r="A24" s="22" t="s">
        <v>11</v>
      </c>
      <c r="B24" s="23">
        <f>B8+'CIGO e CIGS province'!B8+'CIGO e CIGS province'!B24</f>
        <v>2315028</v>
      </c>
      <c r="C24" s="24">
        <f>C8+'CIGO e CIGS province'!C8+'CIGO e CIGS province'!C24</f>
        <v>1412569</v>
      </c>
      <c r="D24" s="25">
        <f>D8+'CIGO e CIGS province'!D8+'CIGO e CIGS province'!D24</f>
        <v>3727597</v>
      </c>
      <c r="E24" s="23">
        <f>E8+'CIGO e CIGS province'!E8+'CIGO e CIGS province'!E24</f>
        <v>1497254</v>
      </c>
      <c r="F24" s="24">
        <f>F8+'CIGO e CIGS province'!F8+'CIGO e CIGS province'!F24</f>
        <v>319058</v>
      </c>
      <c r="G24" s="25">
        <f>G8+'CIGO e CIGS province'!G8+'CIGO e CIGS province'!G24</f>
        <v>1816312</v>
      </c>
      <c r="H24" s="23">
        <f t="shared" si="5"/>
        <v>-817774</v>
      </c>
      <c r="I24" s="26">
        <f t="shared" si="6"/>
        <v>-35.324583547153644</v>
      </c>
      <c r="J24" s="23">
        <f t="shared" si="7"/>
        <v>-1093511</v>
      </c>
      <c r="K24" s="26">
        <f t="shared" si="8"/>
        <v>-77.41292637740173</v>
      </c>
      <c r="L24" s="23">
        <f t="shared" si="9"/>
        <v>-1911285</v>
      </c>
      <c r="M24" s="27">
        <f t="shared" si="10"/>
        <v>-51.27391721798252</v>
      </c>
    </row>
    <row r="25" spans="1:13" ht="18" customHeight="1">
      <c r="A25" s="34" t="s">
        <v>12</v>
      </c>
      <c r="B25" s="23">
        <f>B9+'CIGO e CIGS province'!B9+'CIGO e CIGS province'!B25</f>
        <v>822401</v>
      </c>
      <c r="C25" s="24">
        <f>C9+'CIGO e CIGS province'!C9+'CIGO e CIGS province'!C25</f>
        <v>374238</v>
      </c>
      <c r="D25" s="25">
        <f>D9+'CIGO e CIGS province'!D9+'CIGO e CIGS province'!D25</f>
        <v>1196639</v>
      </c>
      <c r="E25" s="23">
        <f>E9+'CIGO e CIGS province'!E9+'CIGO e CIGS province'!E25</f>
        <v>869173</v>
      </c>
      <c r="F25" s="24">
        <f>F9+'CIGO e CIGS province'!F9+'CIGO e CIGS province'!F25</f>
        <v>475973</v>
      </c>
      <c r="G25" s="25">
        <f>G9+'CIGO e CIGS province'!G9+'CIGO e CIGS province'!G25</f>
        <v>1345146</v>
      </c>
      <c r="H25" s="23">
        <f t="shared" si="5"/>
        <v>46772</v>
      </c>
      <c r="I25" s="26">
        <f t="shared" si="6"/>
        <v>5.687249893908203</v>
      </c>
      <c r="J25" s="23">
        <f t="shared" si="7"/>
        <v>101735</v>
      </c>
      <c r="K25" s="26">
        <f t="shared" si="8"/>
        <v>27.18457238441847</v>
      </c>
      <c r="L25" s="23">
        <f t="shared" si="9"/>
        <v>148507</v>
      </c>
      <c r="M25" s="27">
        <f t="shared" si="10"/>
        <v>12.410342634662586</v>
      </c>
    </row>
    <row r="26" spans="1:13" ht="18" customHeight="1">
      <c r="A26" s="34" t="s">
        <v>13</v>
      </c>
      <c r="B26" s="23">
        <f>B10+'CIGO e CIGS province'!B10+'CIGO e CIGS province'!B26</f>
        <v>12147230</v>
      </c>
      <c r="C26" s="24">
        <f>C10+'CIGO e CIGS province'!C10+'CIGO e CIGS province'!C26</f>
        <v>5321772</v>
      </c>
      <c r="D26" s="25">
        <f>D10+'CIGO e CIGS province'!D10+'CIGO e CIGS province'!D26</f>
        <v>17469002</v>
      </c>
      <c r="E26" s="23">
        <f>E10+'CIGO e CIGS province'!E10+'CIGO e CIGS province'!E26</f>
        <v>18051126</v>
      </c>
      <c r="F26" s="24">
        <f>F10+'CIGO e CIGS province'!F10+'CIGO e CIGS province'!F26</f>
        <v>4876561</v>
      </c>
      <c r="G26" s="25">
        <f>G10+'CIGO e CIGS province'!G10+'CIGO e CIGS province'!G26</f>
        <v>22927687</v>
      </c>
      <c r="H26" s="23">
        <f t="shared" si="5"/>
        <v>5903896</v>
      </c>
      <c r="I26" s="26">
        <f t="shared" si="6"/>
        <v>48.60281726780509</v>
      </c>
      <c r="J26" s="23">
        <f t="shared" si="7"/>
        <v>-445211</v>
      </c>
      <c r="K26" s="26">
        <f t="shared" si="8"/>
        <v>-8.365841302483458</v>
      </c>
      <c r="L26" s="23">
        <f t="shared" si="9"/>
        <v>5458685</v>
      </c>
      <c r="M26" s="27">
        <f t="shared" si="10"/>
        <v>31.24783545161882</v>
      </c>
    </row>
    <row r="27" spans="1:13" ht="18" customHeight="1">
      <c r="A27" s="34" t="s">
        <v>14</v>
      </c>
      <c r="B27" s="23">
        <f>B11+'CIGO e CIGS province'!B11+'CIGO e CIGS province'!B27</f>
        <v>616318</v>
      </c>
      <c r="C27" s="24">
        <f>C11+'CIGO e CIGS province'!C11+'CIGO e CIGS province'!C27</f>
        <v>557464</v>
      </c>
      <c r="D27" s="25">
        <f>D11+'CIGO e CIGS province'!D11+'CIGO e CIGS province'!D27</f>
        <v>1173782</v>
      </c>
      <c r="E27" s="23">
        <f>E11+'CIGO e CIGS province'!E11+'CIGO e CIGS province'!E27</f>
        <v>401926</v>
      </c>
      <c r="F27" s="24">
        <f>F11+'CIGO e CIGS province'!F11+'CIGO e CIGS province'!F27</f>
        <v>169782</v>
      </c>
      <c r="G27" s="25">
        <f>G11+'CIGO e CIGS province'!G11+'CIGO e CIGS province'!G27</f>
        <v>571708</v>
      </c>
      <c r="H27" s="23">
        <f t="shared" si="5"/>
        <v>-214392</v>
      </c>
      <c r="I27" s="26">
        <f t="shared" si="6"/>
        <v>-34.7859384278895</v>
      </c>
      <c r="J27" s="23">
        <f t="shared" si="7"/>
        <v>-387682</v>
      </c>
      <c r="K27" s="26">
        <f t="shared" si="8"/>
        <v>-69.54386292209003</v>
      </c>
      <c r="L27" s="23">
        <f t="shared" si="9"/>
        <v>-602074</v>
      </c>
      <c r="M27" s="27">
        <f t="shared" si="10"/>
        <v>-51.293511060827306</v>
      </c>
    </row>
    <row r="28" spans="1:13" ht="18" customHeight="1">
      <c r="A28" s="22" t="s">
        <v>15</v>
      </c>
      <c r="B28" s="23">
        <f>B12+'CIGO e CIGS province'!B12+'CIGO e CIGS province'!B28</f>
        <v>1149753</v>
      </c>
      <c r="C28" s="24">
        <f>C12+'CIGO e CIGS province'!C12+'CIGO e CIGS province'!C28</f>
        <v>387904</v>
      </c>
      <c r="D28" s="25">
        <f>D12+'CIGO e CIGS province'!D12+'CIGO e CIGS province'!D28</f>
        <v>1537657</v>
      </c>
      <c r="E28" s="23">
        <f>E12+'CIGO e CIGS province'!E12+'CIGO e CIGS province'!E28</f>
        <v>1350324</v>
      </c>
      <c r="F28" s="24">
        <f>F12+'CIGO e CIGS province'!F12+'CIGO e CIGS province'!F28</f>
        <v>267022</v>
      </c>
      <c r="G28" s="25">
        <f>G12+'CIGO e CIGS province'!G12+'CIGO e CIGS province'!G28</f>
        <v>1617346</v>
      </c>
      <c r="H28" s="23">
        <f t="shared" si="5"/>
        <v>200571</v>
      </c>
      <c r="I28" s="26">
        <f t="shared" si="6"/>
        <v>17.44470334063055</v>
      </c>
      <c r="J28" s="23">
        <f t="shared" si="7"/>
        <v>-120882</v>
      </c>
      <c r="K28" s="26">
        <f t="shared" si="8"/>
        <v>-31.16286503877248</v>
      </c>
      <c r="L28" s="23">
        <f t="shared" si="9"/>
        <v>79689</v>
      </c>
      <c r="M28" s="27">
        <f t="shared" si="10"/>
        <v>5.182495185857444</v>
      </c>
    </row>
    <row r="29" spans="1:13" ht="30" customHeight="1">
      <c r="A29" s="35" t="s">
        <v>16</v>
      </c>
      <c r="B29" s="36">
        <f>B13+'CIGO e CIGS province'!B13+'CIGO e CIGS province'!B29</f>
        <v>19495133</v>
      </c>
      <c r="C29" s="37">
        <f>C13+'CIGO e CIGS province'!C13+'CIGO e CIGS province'!C29</f>
        <v>8990415</v>
      </c>
      <c r="D29" s="38">
        <f>D13+'CIGO e CIGS province'!D13+'CIGO e CIGS province'!D29</f>
        <v>28485548</v>
      </c>
      <c r="E29" s="36">
        <f>E13+'CIGO e CIGS province'!E13+'CIGO e CIGS province'!E29</f>
        <v>25359985</v>
      </c>
      <c r="F29" s="37">
        <f>F13+'CIGO e CIGS province'!F13+'CIGO e CIGS province'!F29</f>
        <v>7104631</v>
      </c>
      <c r="G29" s="38">
        <f>G13+'CIGO e CIGS province'!G13+'CIGO e CIGS province'!G29</f>
        <v>32464616</v>
      </c>
      <c r="H29" s="36">
        <f t="shared" si="5"/>
        <v>5864852</v>
      </c>
      <c r="I29" s="39">
        <f t="shared" si="6"/>
        <v>30.083672678714223</v>
      </c>
      <c r="J29" s="36">
        <f t="shared" si="7"/>
        <v>-1885784</v>
      </c>
      <c r="K29" s="39">
        <f t="shared" si="8"/>
        <v>-20.975494457152426</v>
      </c>
      <c r="L29" s="36">
        <f t="shared" si="9"/>
        <v>3979068</v>
      </c>
      <c r="M29" s="40">
        <f t="shared" si="10"/>
        <v>13.968725474405478</v>
      </c>
    </row>
    <row r="30" spans="1:13" ht="18" customHeight="1" thickBot="1">
      <c r="A30" s="324" t="s">
        <v>60</v>
      </c>
      <c r="B30" s="41"/>
      <c r="C30" s="41"/>
      <c r="D30" s="42"/>
      <c r="E30" s="43"/>
      <c r="F30" s="43"/>
      <c r="G30" s="42"/>
      <c r="H30" s="43"/>
      <c r="I30" s="43"/>
      <c r="J30" s="43"/>
      <c r="K30" s="43"/>
      <c r="L30" s="43"/>
      <c r="M30" s="44"/>
    </row>
    <row r="31" ht="13.5" thickTop="1"/>
  </sheetData>
  <sheetProtection/>
  <mergeCells count="14">
    <mergeCell ref="D3:D4"/>
    <mergeCell ref="E3:E4"/>
    <mergeCell ref="D19:D20"/>
    <mergeCell ref="E19:E20"/>
    <mergeCell ref="F19:F20"/>
    <mergeCell ref="G19:G20"/>
    <mergeCell ref="G3:G4"/>
    <mergeCell ref="F3:F4"/>
    <mergeCell ref="A18:A20"/>
    <mergeCell ref="A2:A4"/>
    <mergeCell ref="B3:B4"/>
    <mergeCell ref="C3:C4"/>
    <mergeCell ref="B19:B20"/>
    <mergeCell ref="C19:C20"/>
  </mergeCells>
  <printOptions horizontalCentered="1" verticalCentered="1"/>
  <pageMargins left="0.7874015748031497" right="0.7874015748031497" top="0.7086614173228347" bottom="0.7086614173228347" header="0.5118110236220472" footer="0.5118110236220472"/>
  <pageSetup fitToHeight="1" fitToWidth="1" horizontalDpi="300" verticalDpi="300" orientation="landscape" paperSize="9" scale="93" r:id="rId1"/>
  <ignoredErrors>
    <ignoredError sqref="H7:M7 B21:G29 H5 J5 H6 J6 H9:M10 H8 J8:M8 H13:M29 H11 J11 H12 J12 L5 L6 L11 L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5" customWidth="1"/>
    <col min="2" max="3" width="11.140625" style="5" customWidth="1"/>
    <col min="4" max="4" width="11.7109375" style="5" customWidth="1"/>
    <col min="5" max="6" width="11.140625" style="5" customWidth="1"/>
    <col min="7" max="7" width="11.7109375" style="5" customWidth="1"/>
    <col min="8" max="8" width="2.7109375" style="5" customWidth="1"/>
    <col min="9" max="10" width="11.7109375" style="5" customWidth="1"/>
    <col min="11" max="11" width="12.7109375" style="5" customWidth="1"/>
    <col min="12" max="12" width="2.7109375" style="5" customWidth="1"/>
    <col min="13" max="13" width="11.00390625" style="5" bestFit="1" customWidth="1"/>
    <col min="14" max="14" width="9.7109375" style="5" bestFit="1" customWidth="1"/>
    <col min="15" max="16384" width="9.140625" style="5" customWidth="1"/>
  </cols>
  <sheetData>
    <row r="1" spans="1:14" ht="18" customHeight="1" thickTop="1">
      <c r="A1" s="180" t="s">
        <v>51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222"/>
      <c r="M1" s="181"/>
      <c r="N1" s="198"/>
    </row>
    <row r="2" spans="1:14" ht="18" customHeight="1">
      <c r="A2" s="182" t="s">
        <v>52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223"/>
      <c r="M2" s="183"/>
      <c r="N2" s="199"/>
    </row>
    <row r="3" spans="1:14" ht="18" customHeight="1">
      <c r="A3" s="361" t="s">
        <v>53</v>
      </c>
      <c r="B3" s="332" t="s">
        <v>64</v>
      </c>
      <c r="C3" s="333"/>
      <c r="D3" s="334"/>
      <c r="E3" s="332" t="s">
        <v>116</v>
      </c>
      <c r="F3" s="333"/>
      <c r="G3" s="334"/>
      <c r="H3" s="224"/>
      <c r="I3" s="185" t="s">
        <v>2</v>
      </c>
      <c r="J3" s="184"/>
      <c r="K3" s="184"/>
      <c r="L3" s="225"/>
      <c r="M3" s="226" t="s">
        <v>54</v>
      </c>
      <c r="N3" s="200"/>
    </row>
    <row r="4" spans="1:14" ht="12.75" customHeight="1">
      <c r="A4" s="362"/>
      <c r="B4" s="364" t="s">
        <v>55</v>
      </c>
      <c r="C4" s="366" t="s">
        <v>56</v>
      </c>
      <c r="D4" s="368" t="s">
        <v>20</v>
      </c>
      <c r="E4" s="364" t="s">
        <v>55</v>
      </c>
      <c r="F4" s="366" t="s">
        <v>56</v>
      </c>
      <c r="G4" s="368" t="s">
        <v>20</v>
      </c>
      <c r="H4" s="227"/>
      <c r="I4" s="186" t="s">
        <v>57</v>
      </c>
      <c r="J4" s="186"/>
      <c r="K4" s="186"/>
      <c r="L4" s="201"/>
      <c r="M4" s="228" t="s">
        <v>56</v>
      </c>
      <c r="N4" s="229"/>
    </row>
    <row r="5" spans="1:14" ht="15">
      <c r="A5" s="363"/>
      <c r="B5" s="365"/>
      <c r="C5" s="367"/>
      <c r="D5" s="369"/>
      <c r="E5" s="365"/>
      <c r="F5" s="367"/>
      <c r="G5" s="369"/>
      <c r="H5" s="230"/>
      <c r="I5" s="187" t="s">
        <v>58</v>
      </c>
      <c r="J5" s="231" t="s">
        <v>59</v>
      </c>
      <c r="K5" s="187" t="s">
        <v>20</v>
      </c>
      <c r="L5" s="201"/>
      <c r="M5" s="232">
        <v>2018</v>
      </c>
      <c r="N5" s="233">
        <v>2019</v>
      </c>
    </row>
    <row r="6" spans="1:14" ht="9" customHeight="1">
      <c r="A6" s="188"/>
      <c r="B6" s="189"/>
      <c r="C6" s="234"/>
      <c r="D6" s="190"/>
      <c r="E6" s="189"/>
      <c r="F6" s="234"/>
      <c r="G6" s="190"/>
      <c r="H6" s="201"/>
      <c r="I6" s="191"/>
      <c r="J6" s="235"/>
      <c r="K6" s="191"/>
      <c r="L6" s="201"/>
      <c r="M6" s="189"/>
      <c r="N6" s="192"/>
    </row>
    <row r="7" spans="1:14" ht="12.75">
      <c r="A7" s="204" t="s">
        <v>8</v>
      </c>
      <c r="B7" s="194">
        <v>483912</v>
      </c>
      <c r="C7" s="23">
        <v>903824</v>
      </c>
      <c r="D7" s="236">
        <v>1387736</v>
      </c>
      <c r="E7" s="202">
        <v>963178</v>
      </c>
      <c r="F7" s="23">
        <v>235646</v>
      </c>
      <c r="G7" s="236">
        <v>1198824</v>
      </c>
      <c r="H7" s="237"/>
      <c r="I7" s="147">
        <f aca="true" t="shared" si="0" ref="I7:K14">E7-B7</f>
        <v>479266</v>
      </c>
      <c r="J7" s="175">
        <f t="shared" si="0"/>
        <v>-668178</v>
      </c>
      <c r="K7" s="23">
        <f t="shared" si="0"/>
        <v>-188912</v>
      </c>
      <c r="L7" s="201"/>
      <c r="M7" s="238">
        <f aca="true" t="shared" si="1" ref="M7:M14">C7/D7%</f>
        <v>65.12939060455302</v>
      </c>
      <c r="N7" s="239">
        <f aca="true" t="shared" si="2" ref="N7:N14">F7/G7%</f>
        <v>19.65642996803534</v>
      </c>
    </row>
    <row r="8" spans="1:14" ht="18" customHeight="1">
      <c r="A8" s="240" t="s">
        <v>9</v>
      </c>
      <c r="B8" s="194">
        <v>313436</v>
      </c>
      <c r="C8" s="23">
        <v>345208</v>
      </c>
      <c r="D8" s="236">
        <v>658644</v>
      </c>
      <c r="E8" s="202">
        <v>86443</v>
      </c>
      <c r="F8" s="23">
        <v>89601</v>
      </c>
      <c r="G8" s="236">
        <v>176044</v>
      </c>
      <c r="H8" s="237"/>
      <c r="I8" s="241">
        <f t="shared" si="0"/>
        <v>-226993</v>
      </c>
      <c r="J8" s="24">
        <f t="shared" si="0"/>
        <v>-255607</v>
      </c>
      <c r="K8" s="23">
        <f t="shared" si="0"/>
        <v>-482600</v>
      </c>
      <c r="L8" s="201"/>
      <c r="M8" s="242">
        <f t="shared" si="1"/>
        <v>52.411925106734444</v>
      </c>
      <c r="N8" s="239">
        <f t="shared" si="2"/>
        <v>50.89693485719479</v>
      </c>
    </row>
    <row r="9" spans="1:14" ht="18" customHeight="1">
      <c r="A9" s="240" t="s">
        <v>10</v>
      </c>
      <c r="B9" s="194">
        <v>62849</v>
      </c>
      <c r="C9" s="23">
        <v>88967</v>
      </c>
      <c r="D9" s="236">
        <v>151816</v>
      </c>
      <c r="E9" s="202">
        <v>261291</v>
      </c>
      <c r="F9" s="23">
        <v>488232</v>
      </c>
      <c r="G9" s="236">
        <v>749523</v>
      </c>
      <c r="H9" s="237"/>
      <c r="I9" s="241">
        <f t="shared" si="0"/>
        <v>198442</v>
      </c>
      <c r="J9" s="24">
        <f t="shared" si="0"/>
        <v>399265</v>
      </c>
      <c r="K9" s="23">
        <f t="shared" si="0"/>
        <v>597707</v>
      </c>
      <c r="L9" s="201"/>
      <c r="M9" s="242">
        <f t="shared" si="1"/>
        <v>58.60186014649312</v>
      </c>
      <c r="N9" s="239">
        <f t="shared" si="2"/>
        <v>65.13902842207645</v>
      </c>
    </row>
    <row r="10" spans="1:14" ht="18" customHeight="1">
      <c r="A10" s="240" t="s">
        <v>11</v>
      </c>
      <c r="B10" s="194">
        <v>2253750</v>
      </c>
      <c r="C10" s="23">
        <v>376391</v>
      </c>
      <c r="D10" s="236">
        <v>2630141</v>
      </c>
      <c r="E10" s="202">
        <v>270998</v>
      </c>
      <c r="F10" s="23">
        <v>281462</v>
      </c>
      <c r="G10" s="236">
        <v>552460</v>
      </c>
      <c r="H10" s="237"/>
      <c r="I10" s="241">
        <f t="shared" si="0"/>
        <v>-1982752</v>
      </c>
      <c r="J10" s="24">
        <f t="shared" si="0"/>
        <v>-94929</v>
      </c>
      <c r="K10" s="23">
        <f t="shared" si="0"/>
        <v>-2077681</v>
      </c>
      <c r="L10" s="201"/>
      <c r="M10" s="242">
        <f t="shared" si="1"/>
        <v>14.310677640476309</v>
      </c>
      <c r="N10" s="239">
        <f t="shared" si="2"/>
        <v>50.94703688954856</v>
      </c>
    </row>
    <row r="11" spans="1:14" ht="18" customHeight="1">
      <c r="A11" s="240" t="s">
        <v>12</v>
      </c>
      <c r="B11" s="194">
        <v>295040</v>
      </c>
      <c r="C11" s="23">
        <v>169452</v>
      </c>
      <c r="D11" s="236">
        <v>464492</v>
      </c>
      <c r="E11" s="202">
        <v>684316</v>
      </c>
      <c r="F11" s="23">
        <v>123468</v>
      </c>
      <c r="G11" s="236">
        <v>807784</v>
      </c>
      <c r="H11" s="237"/>
      <c r="I11" s="241">
        <f t="shared" si="0"/>
        <v>389276</v>
      </c>
      <c r="J11" s="24">
        <f t="shared" si="0"/>
        <v>-45984</v>
      </c>
      <c r="K11" s="23">
        <f t="shared" si="0"/>
        <v>343292</v>
      </c>
      <c r="L11" s="201"/>
      <c r="M11" s="242">
        <f t="shared" si="1"/>
        <v>36.48114499280935</v>
      </c>
      <c r="N11" s="239">
        <f t="shared" si="2"/>
        <v>15.284779099363195</v>
      </c>
    </row>
    <row r="12" spans="1:14" ht="18" customHeight="1">
      <c r="A12" s="240" t="s">
        <v>13</v>
      </c>
      <c r="B12" s="194">
        <v>3908547</v>
      </c>
      <c r="C12" s="23">
        <v>5716948</v>
      </c>
      <c r="D12" s="236">
        <v>9625495</v>
      </c>
      <c r="E12" s="202">
        <v>7171578</v>
      </c>
      <c r="F12" s="218">
        <v>6891752</v>
      </c>
      <c r="G12" s="236">
        <v>14063330</v>
      </c>
      <c r="H12" s="237"/>
      <c r="I12" s="241">
        <f t="shared" si="0"/>
        <v>3263031</v>
      </c>
      <c r="J12" s="24">
        <f t="shared" si="0"/>
        <v>1174804</v>
      </c>
      <c r="K12" s="23">
        <f t="shared" si="0"/>
        <v>4437835</v>
      </c>
      <c r="L12" s="201"/>
      <c r="M12" s="242">
        <f t="shared" si="1"/>
        <v>59.39380779897554</v>
      </c>
      <c r="N12" s="239">
        <f t="shared" si="2"/>
        <v>49.00512183103149</v>
      </c>
    </row>
    <row r="13" spans="1:14" ht="18" customHeight="1">
      <c r="A13" s="240" t="s">
        <v>14</v>
      </c>
      <c r="B13" s="194">
        <v>397021</v>
      </c>
      <c r="C13" s="23">
        <v>21540</v>
      </c>
      <c r="D13" s="236">
        <v>418561</v>
      </c>
      <c r="E13" s="202">
        <v>256390</v>
      </c>
      <c r="F13" s="23">
        <v>9673</v>
      </c>
      <c r="G13" s="236">
        <v>266063</v>
      </c>
      <c r="H13" s="237"/>
      <c r="I13" s="241">
        <f t="shared" si="0"/>
        <v>-140631</v>
      </c>
      <c r="J13" s="24">
        <f t="shared" si="0"/>
        <v>-11867</v>
      </c>
      <c r="K13" s="23">
        <f t="shared" si="0"/>
        <v>-152498</v>
      </c>
      <c r="L13" s="201"/>
      <c r="M13" s="242">
        <f t="shared" si="1"/>
        <v>5.14620330131092</v>
      </c>
      <c r="N13" s="239">
        <f t="shared" si="2"/>
        <v>3.635605101047496</v>
      </c>
    </row>
    <row r="14" spans="1:14" ht="18" customHeight="1">
      <c r="A14" s="193" t="s">
        <v>15</v>
      </c>
      <c r="B14" s="194">
        <v>293070</v>
      </c>
      <c r="C14" s="23">
        <v>312081</v>
      </c>
      <c r="D14" s="236">
        <v>605151</v>
      </c>
      <c r="E14" s="202">
        <v>697984</v>
      </c>
      <c r="F14" s="23">
        <v>133224</v>
      </c>
      <c r="G14" s="236">
        <v>831208</v>
      </c>
      <c r="H14" s="237"/>
      <c r="I14" s="23">
        <f t="shared" si="0"/>
        <v>404914</v>
      </c>
      <c r="J14" s="24">
        <f t="shared" si="0"/>
        <v>-178857</v>
      </c>
      <c r="K14" s="23">
        <f t="shared" si="0"/>
        <v>226057</v>
      </c>
      <c r="L14" s="201"/>
      <c r="M14" s="242">
        <f t="shared" si="1"/>
        <v>51.57076498262417</v>
      </c>
      <c r="N14" s="239">
        <f t="shared" si="2"/>
        <v>16.02775719194233</v>
      </c>
    </row>
    <row r="15" spans="1:14" ht="24" customHeight="1">
      <c r="A15" s="243" t="s">
        <v>50</v>
      </c>
      <c r="B15" s="244">
        <v>8007625</v>
      </c>
      <c r="C15" s="245">
        <v>7934411</v>
      </c>
      <c r="D15" s="246">
        <v>15942036</v>
      </c>
      <c r="E15" s="244">
        <v>10392178</v>
      </c>
      <c r="F15" s="245">
        <v>8253058</v>
      </c>
      <c r="G15" s="246">
        <v>18645236</v>
      </c>
      <c r="H15" s="237"/>
      <c r="I15" s="244">
        <f>E15-B15</f>
        <v>2384553</v>
      </c>
      <c r="J15" s="245">
        <f>F15-C15</f>
        <v>318647</v>
      </c>
      <c r="K15" s="244">
        <f>G15-D15</f>
        <v>2703200</v>
      </c>
      <c r="L15" s="247"/>
      <c r="M15" s="248">
        <f>C15/D15%</f>
        <v>49.77037437376255</v>
      </c>
      <c r="N15" s="249">
        <f>F15/G15%</f>
        <v>44.26362852151617</v>
      </c>
    </row>
    <row r="16" spans="1:14" ht="9" customHeight="1">
      <c r="A16" s="22"/>
      <c r="B16" s="195"/>
      <c r="C16" s="250"/>
      <c r="D16" s="251"/>
      <c r="E16" s="195"/>
      <c r="F16" s="250"/>
      <c r="G16" s="251"/>
      <c r="H16" s="252"/>
      <c r="I16" s="195"/>
      <c r="J16" s="253"/>
      <c r="K16" s="254"/>
      <c r="L16" s="203"/>
      <c r="M16" s="195"/>
      <c r="N16" s="255"/>
    </row>
    <row r="17" spans="1:14" ht="19.5" customHeight="1" thickBot="1">
      <c r="A17" s="324" t="s">
        <v>60</v>
      </c>
      <c r="B17" s="41"/>
      <c r="C17" s="43"/>
      <c r="D17" s="43"/>
      <c r="E17" s="41"/>
      <c r="F17" s="43"/>
      <c r="G17" s="43"/>
      <c r="H17" s="43"/>
      <c r="I17" s="43"/>
      <c r="J17" s="43"/>
      <c r="K17" s="42"/>
      <c r="L17" s="42"/>
      <c r="M17" s="43"/>
      <c r="N17" s="196"/>
    </row>
    <row r="18" spans="1:14" ht="13.5" thickTop="1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M18" s="197"/>
      <c r="N18" s="197"/>
    </row>
  </sheetData>
  <sheetProtection/>
  <mergeCells count="7">
    <mergeCell ref="G4:G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9" scale="93" r:id="rId1"/>
  <ignoredErrors>
    <ignoredError sqref="K7:N15 I8:J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93" customWidth="1"/>
    <col min="2" max="3" width="12.7109375" style="93" customWidth="1"/>
    <col min="4" max="4" width="11.7109375" style="93" customWidth="1"/>
    <col min="5" max="5" width="6.7109375" style="93" customWidth="1"/>
    <col min="6" max="6" width="4.7109375" style="93" customWidth="1"/>
    <col min="7" max="7" width="20.140625" style="95" customWidth="1"/>
    <col min="8" max="9" width="12.7109375" style="95" customWidth="1"/>
    <col min="10" max="10" width="10.7109375" style="95" customWidth="1"/>
    <col min="11" max="11" width="7.140625" style="95" customWidth="1"/>
    <col min="12" max="12" width="11.8515625" style="93" bestFit="1" customWidth="1"/>
    <col min="13" max="13" width="11.7109375" style="93" bestFit="1" customWidth="1"/>
    <col min="14" max="16384" width="9.140625" style="93" customWidth="1"/>
  </cols>
  <sheetData>
    <row r="1" spans="1:11" ht="24" customHeight="1" thickTop="1">
      <c r="A1" s="264" t="s">
        <v>61</v>
      </c>
      <c r="B1" s="46"/>
      <c r="C1" s="46"/>
      <c r="D1" s="46"/>
      <c r="E1" s="47"/>
      <c r="G1" s="265" t="s">
        <v>62</v>
      </c>
      <c r="H1" s="56"/>
      <c r="I1" s="56"/>
      <c r="J1" s="56"/>
      <c r="K1" s="57"/>
    </row>
    <row r="2" spans="1:11" s="95" customFormat="1" ht="18" customHeight="1">
      <c r="A2" s="58" t="s">
        <v>63</v>
      </c>
      <c r="B2" s="335" t="s">
        <v>64</v>
      </c>
      <c r="C2" s="177" t="s">
        <v>116</v>
      </c>
      <c r="D2" s="59" t="s">
        <v>22</v>
      </c>
      <c r="E2" s="60" t="s">
        <v>23</v>
      </c>
      <c r="F2" s="94"/>
      <c r="G2" s="58" t="s">
        <v>63</v>
      </c>
      <c r="H2" s="335" t="s">
        <v>64</v>
      </c>
      <c r="I2" s="177" t="s">
        <v>116</v>
      </c>
      <c r="J2" s="59" t="s">
        <v>22</v>
      </c>
      <c r="K2" s="60" t="s">
        <v>23</v>
      </c>
    </row>
    <row r="3" spans="1:11" s="91" customFormat="1" ht="19.5" customHeight="1">
      <c r="A3" s="63" t="s">
        <v>24</v>
      </c>
      <c r="B3" s="64">
        <v>0</v>
      </c>
      <c r="C3" s="96">
        <v>0</v>
      </c>
      <c r="D3" s="97">
        <f aca="true" t="shared" si="0" ref="D3:D19">C3-B3</f>
        <v>0</v>
      </c>
      <c r="E3" s="370">
        <v>0</v>
      </c>
      <c r="G3" s="63" t="s">
        <v>24</v>
      </c>
      <c r="H3" s="67">
        <v>0</v>
      </c>
      <c r="I3" s="99">
        <v>5557</v>
      </c>
      <c r="J3" s="100">
        <f aca="true" t="shared" si="1" ref="J3:J19">I3-H3</f>
        <v>5557</v>
      </c>
      <c r="K3" s="206">
        <v>0</v>
      </c>
    </row>
    <row r="4" spans="1:11" s="91" customFormat="1" ht="19.5" customHeight="1">
      <c r="A4" s="101" t="s">
        <v>25</v>
      </c>
      <c r="B4" s="102">
        <v>81234</v>
      </c>
      <c r="C4" s="103">
        <v>37739</v>
      </c>
      <c r="D4" s="104">
        <f t="shared" si="0"/>
        <v>-43495</v>
      </c>
      <c r="E4" s="105">
        <f aca="true" t="shared" si="2" ref="E3:E14">D4/B4%</f>
        <v>-53.54285151537533</v>
      </c>
      <c r="G4" s="101" t="s">
        <v>25</v>
      </c>
      <c r="H4" s="106">
        <v>0</v>
      </c>
      <c r="I4" s="107">
        <v>0</v>
      </c>
      <c r="J4" s="108">
        <f t="shared" si="1"/>
        <v>0</v>
      </c>
      <c r="K4" s="206">
        <v>0</v>
      </c>
    </row>
    <row r="5" spans="1:11" s="91" customFormat="1" ht="15.75" customHeight="1">
      <c r="A5" s="101" t="s">
        <v>26</v>
      </c>
      <c r="B5" s="102">
        <v>115262</v>
      </c>
      <c r="C5" s="103">
        <v>58302</v>
      </c>
      <c r="D5" s="104">
        <f t="shared" si="0"/>
        <v>-56960</v>
      </c>
      <c r="E5" s="105">
        <f t="shared" si="2"/>
        <v>-49.4178480331766</v>
      </c>
      <c r="G5" s="101" t="s">
        <v>26</v>
      </c>
      <c r="H5" s="106">
        <v>234531</v>
      </c>
      <c r="I5" s="107">
        <v>354747</v>
      </c>
      <c r="J5" s="108">
        <f t="shared" si="1"/>
        <v>120216</v>
      </c>
      <c r="K5" s="105">
        <f aca="true" t="shared" si="3" ref="K5:K19">J5/H5%</f>
        <v>51.25804264681428</v>
      </c>
    </row>
    <row r="6" spans="1:13" s="91" customFormat="1" ht="15.75" customHeight="1">
      <c r="A6" s="101" t="s">
        <v>27</v>
      </c>
      <c r="B6" s="102">
        <v>663758</v>
      </c>
      <c r="C6" s="103">
        <v>1850762</v>
      </c>
      <c r="D6" s="104">
        <f t="shared" si="0"/>
        <v>1187004</v>
      </c>
      <c r="E6" s="105">
        <f t="shared" si="2"/>
        <v>178.83083895034034</v>
      </c>
      <c r="G6" s="101" t="s">
        <v>27</v>
      </c>
      <c r="H6" s="106">
        <v>1446220</v>
      </c>
      <c r="I6" s="107">
        <v>1063003</v>
      </c>
      <c r="J6" s="108">
        <f t="shared" si="1"/>
        <v>-383217</v>
      </c>
      <c r="K6" s="105">
        <f t="shared" si="3"/>
        <v>-26.497835737301376</v>
      </c>
      <c r="L6" s="92"/>
      <c r="M6" s="92"/>
    </row>
    <row r="7" spans="1:11" s="91" customFormat="1" ht="15.75" customHeight="1">
      <c r="A7" s="101" t="s">
        <v>28</v>
      </c>
      <c r="B7" s="102">
        <v>148429</v>
      </c>
      <c r="C7" s="103">
        <v>130724</v>
      </c>
      <c r="D7" s="104">
        <f t="shared" si="0"/>
        <v>-17705</v>
      </c>
      <c r="E7" s="105">
        <f t="shared" si="2"/>
        <v>-11.928261997318584</v>
      </c>
      <c r="G7" s="101" t="s">
        <v>28</v>
      </c>
      <c r="H7" s="106">
        <v>59043</v>
      </c>
      <c r="I7" s="107">
        <v>0</v>
      </c>
      <c r="J7" s="108">
        <f t="shared" si="1"/>
        <v>-59043</v>
      </c>
      <c r="K7" s="105">
        <f t="shared" si="3"/>
        <v>-100.00000000000001</v>
      </c>
    </row>
    <row r="8" spans="1:11" s="91" customFormat="1" ht="15.75" customHeight="1">
      <c r="A8" s="101" t="s">
        <v>29</v>
      </c>
      <c r="B8" s="102">
        <v>186805</v>
      </c>
      <c r="C8" s="103">
        <v>230958</v>
      </c>
      <c r="D8" s="104">
        <f t="shared" si="0"/>
        <v>44153</v>
      </c>
      <c r="E8" s="105">
        <f t="shared" si="2"/>
        <v>23.635876984020772</v>
      </c>
      <c r="G8" s="101" t="s">
        <v>29</v>
      </c>
      <c r="H8" s="106">
        <v>1255380</v>
      </c>
      <c r="I8" s="107">
        <v>860920</v>
      </c>
      <c r="J8" s="108">
        <f t="shared" si="1"/>
        <v>-394460</v>
      </c>
      <c r="K8" s="105">
        <f t="shared" si="3"/>
        <v>-31.42156159887843</v>
      </c>
    </row>
    <row r="9" spans="1:11" s="91" customFormat="1" ht="15.75" customHeight="1">
      <c r="A9" s="101" t="s">
        <v>30</v>
      </c>
      <c r="B9" s="102">
        <v>517817</v>
      </c>
      <c r="C9" s="103">
        <v>1678027</v>
      </c>
      <c r="D9" s="104">
        <f t="shared" si="0"/>
        <v>1160210</v>
      </c>
      <c r="E9" s="105">
        <f t="shared" si="2"/>
        <v>224.0579200760114</v>
      </c>
      <c r="G9" s="101" t="s">
        <v>30</v>
      </c>
      <c r="H9" s="106">
        <v>1967100</v>
      </c>
      <c r="I9" s="107">
        <v>372484</v>
      </c>
      <c r="J9" s="108">
        <f t="shared" si="1"/>
        <v>-1594616</v>
      </c>
      <c r="K9" s="105">
        <f t="shared" si="3"/>
        <v>-81.06430786436887</v>
      </c>
    </row>
    <row r="10" spans="1:11" s="91" customFormat="1" ht="15.75" customHeight="1">
      <c r="A10" s="101" t="s">
        <v>31</v>
      </c>
      <c r="B10" s="102">
        <v>241599</v>
      </c>
      <c r="C10" s="103">
        <v>176762</v>
      </c>
      <c r="D10" s="104">
        <f t="shared" si="0"/>
        <v>-64837</v>
      </c>
      <c r="E10" s="105">
        <f t="shared" si="2"/>
        <v>-26.83661770123221</v>
      </c>
      <c r="G10" s="101" t="s">
        <v>31</v>
      </c>
      <c r="H10" s="106">
        <v>663444</v>
      </c>
      <c r="I10" s="107">
        <v>358464</v>
      </c>
      <c r="J10" s="108">
        <f t="shared" si="1"/>
        <v>-304980</v>
      </c>
      <c r="K10" s="105">
        <f t="shared" si="3"/>
        <v>-45.96921518621014</v>
      </c>
    </row>
    <row r="11" spans="1:13" s="125" customFormat="1" ht="15.75" customHeight="1">
      <c r="A11" s="127" t="s">
        <v>32</v>
      </c>
      <c r="B11" s="128">
        <v>7390653</v>
      </c>
      <c r="C11" s="129">
        <v>7651587</v>
      </c>
      <c r="D11" s="130">
        <f t="shared" si="0"/>
        <v>260934</v>
      </c>
      <c r="E11" s="131">
        <f t="shared" si="2"/>
        <v>3.530594657873939</v>
      </c>
      <c r="G11" s="127" t="s">
        <v>32</v>
      </c>
      <c r="H11" s="132">
        <v>8623425</v>
      </c>
      <c r="I11" s="133">
        <v>13989625</v>
      </c>
      <c r="J11" s="134">
        <f t="shared" si="1"/>
        <v>5366200</v>
      </c>
      <c r="K11" s="131">
        <f t="shared" si="3"/>
        <v>62.228175000072476</v>
      </c>
      <c r="L11" s="144"/>
      <c r="M11" s="144"/>
    </row>
    <row r="12" spans="1:11" s="125" customFormat="1" ht="15.75" customHeight="1">
      <c r="A12" s="145" t="s">
        <v>33</v>
      </c>
      <c r="B12" s="128">
        <v>199572</v>
      </c>
      <c r="C12" s="129">
        <v>178347</v>
      </c>
      <c r="D12" s="130">
        <f t="shared" si="0"/>
        <v>-21225</v>
      </c>
      <c r="E12" s="131">
        <f t="shared" si="2"/>
        <v>-10.635259455234202</v>
      </c>
      <c r="G12" s="145" t="s">
        <v>33</v>
      </c>
      <c r="H12" s="132">
        <v>19872</v>
      </c>
      <c r="I12" s="133">
        <v>10120</v>
      </c>
      <c r="J12" s="134">
        <f t="shared" si="1"/>
        <v>-9752</v>
      </c>
      <c r="K12" s="131">
        <f t="shared" si="3"/>
        <v>-49.074074074074076</v>
      </c>
    </row>
    <row r="13" spans="1:12" s="125" customFormat="1" ht="15.75" customHeight="1">
      <c r="A13" s="127" t="s">
        <v>34</v>
      </c>
      <c r="B13" s="128">
        <v>2668</v>
      </c>
      <c r="C13" s="129">
        <v>2952</v>
      </c>
      <c r="D13" s="130">
        <f t="shared" si="0"/>
        <v>284</v>
      </c>
      <c r="E13" s="131">
        <f t="shared" si="2"/>
        <v>10.644677661169416</v>
      </c>
      <c r="G13" s="127" t="s">
        <v>34</v>
      </c>
      <c r="H13" s="132">
        <v>60487</v>
      </c>
      <c r="I13" s="133">
        <v>31262</v>
      </c>
      <c r="J13" s="134">
        <f t="shared" si="1"/>
        <v>-29225</v>
      </c>
      <c r="K13" s="131">
        <f t="shared" si="3"/>
        <v>-48.31616711028816</v>
      </c>
      <c r="L13" s="126"/>
    </row>
    <row r="14" spans="1:14" ht="19.5" customHeight="1">
      <c r="A14" s="101" t="s">
        <v>35</v>
      </c>
      <c r="B14" s="102">
        <v>2003681</v>
      </c>
      <c r="C14" s="103">
        <v>1225051</v>
      </c>
      <c r="D14" s="104">
        <f t="shared" si="0"/>
        <v>-778630</v>
      </c>
      <c r="E14" s="105">
        <f t="shared" si="2"/>
        <v>-38.8599782101043</v>
      </c>
      <c r="G14" s="101" t="s">
        <v>35</v>
      </c>
      <c r="H14" s="106">
        <v>5184</v>
      </c>
      <c r="I14" s="107">
        <v>330576</v>
      </c>
      <c r="J14" s="108">
        <f t="shared" si="1"/>
        <v>325392</v>
      </c>
      <c r="K14" s="105">
        <f t="shared" si="3"/>
        <v>6276.851851851851</v>
      </c>
      <c r="N14" s="124"/>
    </row>
    <row r="15" spans="1:14" ht="19.5" customHeight="1">
      <c r="A15" s="101" t="s">
        <v>36</v>
      </c>
      <c r="B15" s="102">
        <v>734299</v>
      </c>
      <c r="C15" s="103">
        <v>459220</v>
      </c>
      <c r="D15" s="104">
        <f>C15-B15</f>
        <v>-275079</v>
      </c>
      <c r="E15" s="105">
        <f>D15/B15%</f>
        <v>-37.461442818252515</v>
      </c>
      <c r="G15" s="101" t="s">
        <v>36</v>
      </c>
      <c r="H15" s="106">
        <v>1138365</v>
      </c>
      <c r="I15" s="107">
        <v>587991</v>
      </c>
      <c r="J15" s="108">
        <f>I15-H15</f>
        <v>-550374</v>
      </c>
      <c r="K15" s="105">
        <f>J15/H15%</f>
        <v>-48.347761921703494</v>
      </c>
      <c r="N15" s="124"/>
    </row>
    <row r="16" spans="1:13" ht="15.75" customHeight="1">
      <c r="A16" s="101" t="s">
        <v>37</v>
      </c>
      <c r="B16" s="102">
        <v>74342</v>
      </c>
      <c r="C16" s="103">
        <v>52534</v>
      </c>
      <c r="D16" s="104">
        <f t="shared" si="0"/>
        <v>-21808</v>
      </c>
      <c r="E16" s="105">
        <f>D16/B16%</f>
        <v>-29.33469640310995</v>
      </c>
      <c r="G16" s="101" t="s">
        <v>37</v>
      </c>
      <c r="H16" s="106">
        <v>116227</v>
      </c>
      <c r="I16" s="107">
        <v>277565</v>
      </c>
      <c r="J16" s="108">
        <f t="shared" si="1"/>
        <v>161338</v>
      </c>
      <c r="K16" s="105">
        <f t="shared" si="3"/>
        <v>138.8128403899266</v>
      </c>
      <c r="M16" s="109"/>
    </row>
    <row r="17" spans="1:13" ht="15.75" customHeight="1">
      <c r="A17" s="101" t="s">
        <v>38</v>
      </c>
      <c r="B17" s="102">
        <v>163923</v>
      </c>
      <c r="C17" s="103">
        <v>81573</v>
      </c>
      <c r="D17" s="104">
        <f t="shared" si="0"/>
        <v>-82350</v>
      </c>
      <c r="E17" s="105">
        <f>D17/B17%</f>
        <v>-50.23700151900587</v>
      </c>
      <c r="G17" s="101" t="s">
        <v>38</v>
      </c>
      <c r="H17" s="106">
        <v>352758</v>
      </c>
      <c r="I17" s="107">
        <v>402922</v>
      </c>
      <c r="J17" s="108">
        <f t="shared" si="1"/>
        <v>50164</v>
      </c>
      <c r="K17" s="105">
        <f t="shared" si="3"/>
        <v>14.220513779985145</v>
      </c>
      <c r="L17" s="109"/>
      <c r="M17" s="109"/>
    </row>
    <row r="18" spans="1:11" ht="7.5" customHeight="1">
      <c r="A18" s="110"/>
      <c r="B18" s="64"/>
      <c r="C18" s="96"/>
      <c r="D18" s="97"/>
      <c r="E18" s="98"/>
      <c r="G18" s="110"/>
      <c r="H18" s="67"/>
      <c r="I18" s="99"/>
      <c r="J18" s="100"/>
      <c r="K18" s="98"/>
    </row>
    <row r="19" spans="1:11" ht="12.75">
      <c r="A19" s="49" t="s">
        <v>20</v>
      </c>
      <c r="B19" s="260">
        <f>SUM(B3:B17)</f>
        <v>12524042</v>
      </c>
      <c r="C19" s="261">
        <f>SUM(C3:C17)</f>
        <v>13814538</v>
      </c>
      <c r="D19" s="111">
        <f t="shared" si="0"/>
        <v>1290496</v>
      </c>
      <c r="E19" s="79">
        <f>D19/B19%</f>
        <v>10.304149411188497</v>
      </c>
      <c r="G19" s="112" t="s">
        <v>20</v>
      </c>
      <c r="H19" s="262">
        <f>SUM(H3:H17)</f>
        <v>15942036</v>
      </c>
      <c r="I19" s="263">
        <f>SUM(I3:I17)</f>
        <v>18645236</v>
      </c>
      <c r="J19" s="82">
        <f t="shared" si="1"/>
        <v>2703200</v>
      </c>
      <c r="K19" s="79">
        <f t="shared" si="3"/>
        <v>16.956428902807648</v>
      </c>
    </row>
    <row r="20" spans="1:11" ht="7.5" customHeight="1">
      <c r="A20" s="113"/>
      <c r="B20" s="256"/>
      <c r="C20" s="257"/>
      <c r="D20" s="114"/>
      <c r="E20" s="115"/>
      <c r="G20" s="116"/>
      <c r="H20" s="117"/>
      <c r="I20" s="118"/>
      <c r="J20" s="94"/>
      <c r="K20" s="119"/>
    </row>
    <row r="21" spans="1:11" ht="19.5" customHeight="1" thickBot="1">
      <c r="A21" s="324" t="s">
        <v>60</v>
      </c>
      <c r="B21" s="120"/>
      <c r="C21" s="120"/>
      <c r="D21" s="120"/>
      <c r="E21" s="121"/>
      <c r="G21" s="324" t="s">
        <v>60</v>
      </c>
      <c r="H21" s="122"/>
      <c r="I21" s="122"/>
      <c r="J21" s="122"/>
      <c r="K21" s="123"/>
    </row>
    <row r="22" ht="13.5" thickTop="1"/>
    <row r="23" ht="12.75">
      <c r="A23" s="124"/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1" customWidth="1"/>
    <col min="2" max="3" width="12.7109375" style="1" customWidth="1"/>
    <col min="4" max="4" width="10.7109375" style="1" bestFit="1" customWidth="1"/>
    <col min="5" max="5" width="6.7109375" style="1" customWidth="1"/>
    <col min="6" max="6" width="4.7109375" style="1" customWidth="1"/>
    <col min="7" max="7" width="20.140625" style="62" customWidth="1"/>
    <col min="8" max="9" width="13.421875" style="62" customWidth="1"/>
    <col min="10" max="10" width="11.140625" style="62" customWidth="1"/>
    <col min="11" max="11" width="7.140625" style="62" customWidth="1"/>
    <col min="12" max="16384" width="9.140625" style="1" customWidth="1"/>
  </cols>
  <sheetData>
    <row r="1" spans="1:11" ht="24" customHeight="1" thickTop="1">
      <c r="A1" s="45" t="s">
        <v>40</v>
      </c>
      <c r="B1" s="46"/>
      <c r="C1" s="46"/>
      <c r="D1" s="46"/>
      <c r="E1" s="47"/>
      <c r="G1" s="55" t="s">
        <v>41</v>
      </c>
      <c r="H1" s="56"/>
      <c r="I1" s="56"/>
      <c r="J1" s="56"/>
      <c r="K1" s="57"/>
    </row>
    <row r="2" spans="1:11" s="95" customFormat="1" ht="18" customHeight="1">
      <c r="A2" s="58" t="s">
        <v>21</v>
      </c>
      <c r="B2" s="335" t="s">
        <v>64</v>
      </c>
      <c r="C2" s="177" t="s">
        <v>116</v>
      </c>
      <c r="D2" s="59" t="s">
        <v>22</v>
      </c>
      <c r="E2" s="60" t="s">
        <v>23</v>
      </c>
      <c r="F2" s="94"/>
      <c r="G2" s="58" t="s">
        <v>21</v>
      </c>
      <c r="H2" s="335" t="s">
        <v>64</v>
      </c>
      <c r="I2" s="177" t="s">
        <v>116</v>
      </c>
      <c r="J2" s="59" t="s">
        <v>22</v>
      </c>
      <c r="K2" s="60" t="s">
        <v>23</v>
      </c>
    </row>
    <row r="3" spans="1:11" ht="19.5" customHeight="1">
      <c r="A3" s="63" t="s">
        <v>24</v>
      </c>
      <c r="B3" s="64">
        <v>0</v>
      </c>
      <c r="C3" s="65">
        <v>0</v>
      </c>
      <c r="D3" s="69">
        <f aca="true" t="shared" si="0" ref="D3:D20">C3-B3</f>
        <v>0</v>
      </c>
      <c r="E3" s="205">
        <v>0</v>
      </c>
      <c r="G3" s="63" t="s">
        <v>24</v>
      </c>
      <c r="H3" s="67">
        <f>B3+'Settore CIGO CIGS'!B3+'Settore CIGO CIGS'!H3</f>
        <v>0</v>
      </c>
      <c r="I3" s="68">
        <f>C3+'Settore CIGO CIGS'!C3+'Settore CIGO CIGS'!I3</f>
        <v>5557</v>
      </c>
      <c r="J3" s="69">
        <f aca="true" t="shared" si="1" ref="J3:J19">I3-H3</f>
        <v>5557</v>
      </c>
      <c r="K3" s="205">
        <v>0</v>
      </c>
    </row>
    <row r="4" spans="1:11" ht="19.5" customHeight="1">
      <c r="A4" s="70" t="s">
        <v>25</v>
      </c>
      <c r="B4" s="71">
        <v>1265</v>
      </c>
      <c r="C4" s="72">
        <v>0</v>
      </c>
      <c r="D4" s="76">
        <f t="shared" si="0"/>
        <v>-1265</v>
      </c>
      <c r="E4" s="73">
        <f>D4/B4%</f>
        <v>-100</v>
      </c>
      <c r="G4" s="70" t="s">
        <v>25</v>
      </c>
      <c r="H4" s="74">
        <f>B4+'Settore CIGO CIGS'!B4+'Settore CIGO CIGS'!H4</f>
        <v>82499</v>
      </c>
      <c r="I4" s="75">
        <f>C4+'Settore CIGO CIGS'!C4+'Settore CIGO CIGS'!I4</f>
        <v>37739</v>
      </c>
      <c r="J4" s="76">
        <f t="shared" si="1"/>
        <v>-44760</v>
      </c>
      <c r="K4" s="73">
        <f aca="true" t="shared" si="2" ref="K3:K19">J4/H4%</f>
        <v>-54.25520309337083</v>
      </c>
    </row>
    <row r="5" spans="1:11" ht="15.75" customHeight="1">
      <c r="A5" s="70" t="s">
        <v>26</v>
      </c>
      <c r="B5" s="71">
        <v>0</v>
      </c>
      <c r="C5" s="72">
        <v>0</v>
      </c>
      <c r="D5" s="76">
        <f t="shared" si="0"/>
        <v>0</v>
      </c>
      <c r="E5" s="205">
        <v>0</v>
      </c>
      <c r="G5" s="70" t="s">
        <v>26</v>
      </c>
      <c r="H5" s="74">
        <f>B5+'Settore CIGO CIGS'!B5+'Settore CIGO CIGS'!H5</f>
        <v>349793</v>
      </c>
      <c r="I5" s="75">
        <f>C5+'Settore CIGO CIGS'!C5+'Settore CIGO CIGS'!I5</f>
        <v>413049</v>
      </c>
      <c r="J5" s="76">
        <f>I5-H5</f>
        <v>63256</v>
      </c>
      <c r="K5" s="73">
        <f>J5/H5%</f>
        <v>18.083838155709234</v>
      </c>
    </row>
    <row r="6" spans="1:11" ht="15.75" customHeight="1">
      <c r="A6" s="70" t="s">
        <v>27</v>
      </c>
      <c r="B6" s="71">
        <v>120</v>
      </c>
      <c r="C6" s="72">
        <v>12</v>
      </c>
      <c r="D6" s="76">
        <f>C6-B6</f>
        <v>-108</v>
      </c>
      <c r="E6" s="73">
        <f>D6/B6%</f>
        <v>-90</v>
      </c>
      <c r="G6" s="70" t="s">
        <v>27</v>
      </c>
      <c r="H6" s="74">
        <f>B6+'Settore CIGO CIGS'!B6+'Settore CIGO CIGS'!H6</f>
        <v>2110098</v>
      </c>
      <c r="I6" s="75">
        <f>C6+'Settore CIGO CIGS'!C6+'Settore CIGO CIGS'!I6</f>
        <v>2913777</v>
      </c>
      <c r="J6" s="76">
        <f>I6-H6</f>
        <v>803679</v>
      </c>
      <c r="K6" s="73">
        <f>J6/H6%</f>
        <v>38.08728314988214</v>
      </c>
    </row>
    <row r="7" spans="1:11" ht="15.75" customHeight="1">
      <c r="A7" s="70" t="s">
        <v>28</v>
      </c>
      <c r="B7" s="71">
        <v>0</v>
      </c>
      <c r="C7" s="72">
        <v>0</v>
      </c>
      <c r="D7" s="76">
        <f>C7-B7</f>
        <v>0</v>
      </c>
      <c r="E7" s="205">
        <v>0</v>
      </c>
      <c r="G7" s="70" t="s">
        <v>28</v>
      </c>
      <c r="H7" s="74">
        <f>B7+'Settore CIGO CIGS'!B7+'Settore CIGO CIGS'!H7</f>
        <v>207472</v>
      </c>
      <c r="I7" s="75">
        <f>C7+'Settore CIGO CIGS'!C7+'Settore CIGO CIGS'!I7</f>
        <v>130724</v>
      </c>
      <c r="J7" s="76">
        <f>I7-H7</f>
        <v>-76748</v>
      </c>
      <c r="K7" s="73">
        <f>J7/H7%</f>
        <v>-36.991979640626205</v>
      </c>
    </row>
    <row r="8" spans="1:11" ht="15.75" customHeight="1">
      <c r="A8" s="70" t="s">
        <v>29</v>
      </c>
      <c r="B8" s="71">
        <v>0</v>
      </c>
      <c r="C8" s="72">
        <v>0</v>
      </c>
      <c r="D8" s="76">
        <f>C8-B8</f>
        <v>0</v>
      </c>
      <c r="E8" s="205">
        <v>0</v>
      </c>
      <c r="G8" s="70" t="s">
        <v>29</v>
      </c>
      <c r="H8" s="74">
        <f>B8+'Settore CIGO CIGS'!B8+'Settore CIGO CIGS'!H8</f>
        <v>1442185</v>
      </c>
      <c r="I8" s="75">
        <f>C8+'Settore CIGO CIGS'!C8+'Settore CIGO CIGS'!I8</f>
        <v>1091878</v>
      </c>
      <c r="J8" s="76">
        <f>I8-H8</f>
        <v>-350307</v>
      </c>
      <c r="K8" s="73">
        <f>J8/H8%</f>
        <v>-24.290018270887575</v>
      </c>
    </row>
    <row r="9" spans="1:11" ht="15.75" customHeight="1">
      <c r="A9" s="70" t="s">
        <v>30</v>
      </c>
      <c r="B9" s="71">
        <v>0</v>
      </c>
      <c r="C9" s="72">
        <v>0</v>
      </c>
      <c r="D9" s="76">
        <f t="shared" si="0"/>
        <v>0</v>
      </c>
      <c r="E9" s="205">
        <v>0</v>
      </c>
      <c r="G9" s="70" t="s">
        <v>30</v>
      </c>
      <c r="H9" s="74">
        <f>B9+'Settore CIGO CIGS'!B9+'Settore CIGO CIGS'!H9</f>
        <v>2484917</v>
      </c>
      <c r="I9" s="75">
        <f>C9+'Settore CIGO CIGS'!C9+'Settore CIGO CIGS'!I9</f>
        <v>2050511</v>
      </c>
      <c r="J9" s="76">
        <f t="shared" si="1"/>
        <v>-434406</v>
      </c>
      <c r="K9" s="73">
        <f t="shared" si="2"/>
        <v>-17.48171065673421</v>
      </c>
    </row>
    <row r="10" spans="1:11" ht="15.75" customHeight="1">
      <c r="A10" s="70" t="s">
        <v>31</v>
      </c>
      <c r="B10" s="71">
        <v>257</v>
      </c>
      <c r="C10" s="72">
        <v>0</v>
      </c>
      <c r="D10" s="76">
        <f t="shared" si="0"/>
        <v>-257</v>
      </c>
      <c r="E10" s="73">
        <f>D10/B10%</f>
        <v>-100</v>
      </c>
      <c r="G10" s="70" t="s">
        <v>31</v>
      </c>
      <c r="H10" s="74">
        <f>B10+'Settore CIGO CIGS'!B10+'Settore CIGO CIGS'!H10</f>
        <v>905300</v>
      </c>
      <c r="I10" s="75">
        <f>C10+'Settore CIGO CIGS'!C10+'Settore CIGO CIGS'!I10</f>
        <v>535226</v>
      </c>
      <c r="J10" s="76">
        <f t="shared" si="1"/>
        <v>-370074</v>
      </c>
      <c r="K10" s="73">
        <f t="shared" si="2"/>
        <v>-40.878603777753234</v>
      </c>
    </row>
    <row r="11" spans="1:11" s="140" customFormat="1" ht="15.75" customHeight="1">
      <c r="A11" s="135" t="s">
        <v>32</v>
      </c>
      <c r="B11" s="136">
        <v>1388</v>
      </c>
      <c r="C11" s="137">
        <v>3259</v>
      </c>
      <c r="D11" s="138">
        <f t="shared" si="0"/>
        <v>1871</v>
      </c>
      <c r="E11" s="139">
        <f>D11/B11%</f>
        <v>134.79827089337175</v>
      </c>
      <c r="G11" s="135" t="s">
        <v>32</v>
      </c>
      <c r="H11" s="141">
        <f>B11+'Settore CIGO CIGS'!B11+'Settore CIGO CIGS'!H11</f>
        <v>16015466</v>
      </c>
      <c r="I11" s="142">
        <f>C11+'Settore CIGO CIGS'!C11+'Settore CIGO CIGS'!I11</f>
        <v>21644471</v>
      </c>
      <c r="J11" s="138">
        <f t="shared" si="1"/>
        <v>5629005</v>
      </c>
      <c r="K11" s="139">
        <f t="shared" si="2"/>
        <v>35.14730698438622</v>
      </c>
    </row>
    <row r="12" spans="1:11" s="140" customFormat="1" ht="15.75" customHeight="1">
      <c r="A12" s="143" t="s">
        <v>33</v>
      </c>
      <c r="B12" s="136">
        <v>0</v>
      </c>
      <c r="C12" s="137">
        <v>0</v>
      </c>
      <c r="D12" s="138">
        <f t="shared" si="0"/>
        <v>0</v>
      </c>
      <c r="E12" s="205">
        <v>0</v>
      </c>
      <c r="G12" s="143" t="s">
        <v>33</v>
      </c>
      <c r="H12" s="141">
        <f>B12+'Settore CIGO CIGS'!B12+'Settore CIGO CIGS'!H12</f>
        <v>219444</v>
      </c>
      <c r="I12" s="142">
        <f>C12+'Settore CIGO CIGS'!C12+'Settore CIGO CIGS'!I12</f>
        <v>188467</v>
      </c>
      <c r="J12" s="138">
        <f t="shared" si="1"/>
        <v>-30977</v>
      </c>
      <c r="K12" s="139">
        <f t="shared" si="2"/>
        <v>-14.116129855452872</v>
      </c>
    </row>
    <row r="13" spans="1:11" ht="15.75" customHeight="1">
      <c r="A13" s="70" t="s">
        <v>34</v>
      </c>
      <c r="B13" s="71">
        <v>0</v>
      </c>
      <c r="C13" s="72">
        <v>0</v>
      </c>
      <c r="D13" s="76">
        <f t="shared" si="0"/>
        <v>0</v>
      </c>
      <c r="E13" s="205">
        <v>0</v>
      </c>
      <c r="G13" s="70" t="s">
        <v>34</v>
      </c>
      <c r="H13" s="74">
        <f>B13+'Settore CIGO CIGS'!B13+'Settore CIGO CIGS'!H13</f>
        <v>63155</v>
      </c>
      <c r="I13" s="75">
        <f>C13+'Settore CIGO CIGS'!C13+'Settore CIGO CIGS'!I13</f>
        <v>34214</v>
      </c>
      <c r="J13" s="76">
        <f t="shared" si="1"/>
        <v>-28941</v>
      </c>
      <c r="K13" s="139">
        <f t="shared" si="2"/>
        <v>-45.82535032855673</v>
      </c>
    </row>
    <row r="14" spans="1:11" ht="19.5" customHeight="1">
      <c r="A14" s="70" t="s">
        <v>35</v>
      </c>
      <c r="B14" s="71">
        <v>0</v>
      </c>
      <c r="C14" s="72">
        <v>320</v>
      </c>
      <c r="D14" s="76">
        <f t="shared" si="0"/>
        <v>320</v>
      </c>
      <c r="E14" s="205">
        <v>0</v>
      </c>
      <c r="G14" s="70" t="s">
        <v>35</v>
      </c>
      <c r="H14" s="74">
        <f>B14+'Settore CIGO CIGS'!B14+'Settore CIGO CIGS'!H14</f>
        <v>2008865</v>
      </c>
      <c r="I14" s="75">
        <f>C14+'Settore CIGO CIGS'!C14+'Settore CIGO CIGS'!I14</f>
        <v>1555947</v>
      </c>
      <c r="J14" s="76">
        <f t="shared" si="1"/>
        <v>-452918</v>
      </c>
      <c r="K14" s="73">
        <f t="shared" si="2"/>
        <v>-22.54596501009276</v>
      </c>
    </row>
    <row r="15" spans="1:11" ht="19.5" customHeight="1">
      <c r="A15" s="70" t="s">
        <v>36</v>
      </c>
      <c r="B15" s="71">
        <v>1867</v>
      </c>
      <c r="C15" s="72">
        <v>282</v>
      </c>
      <c r="D15" s="76">
        <f t="shared" si="0"/>
        <v>-1585</v>
      </c>
      <c r="E15" s="73">
        <f>D15/B15%</f>
        <v>-84.8955543652919</v>
      </c>
      <c r="G15" s="70" t="s">
        <v>36</v>
      </c>
      <c r="H15" s="74">
        <f>B15+'Settore CIGO CIGS'!B15+'Settore CIGO CIGS'!H15</f>
        <v>1874531</v>
      </c>
      <c r="I15" s="75">
        <f>C15+'Settore CIGO CIGS'!C15+'Settore CIGO CIGS'!I15</f>
        <v>1047493</v>
      </c>
      <c r="J15" s="76">
        <f t="shared" si="1"/>
        <v>-827038</v>
      </c>
      <c r="K15" s="73">
        <f t="shared" si="2"/>
        <v>-44.11972914825095</v>
      </c>
    </row>
    <row r="16" spans="1:11" ht="15.75" customHeight="1">
      <c r="A16" s="70" t="s">
        <v>37</v>
      </c>
      <c r="B16" s="71">
        <v>8117</v>
      </c>
      <c r="C16" s="72">
        <v>969</v>
      </c>
      <c r="D16" s="76">
        <f t="shared" si="0"/>
        <v>-7148</v>
      </c>
      <c r="E16" s="73">
        <f>D16/B16%</f>
        <v>-88.06209190587656</v>
      </c>
      <c r="G16" s="70" t="s">
        <v>37</v>
      </c>
      <c r="H16" s="74">
        <f>B16+'Settore CIGO CIGS'!B16+'Settore CIGO CIGS'!H16</f>
        <v>198686</v>
      </c>
      <c r="I16" s="75">
        <f>C16+'Settore CIGO CIGS'!C16+'Settore CIGO CIGS'!I16</f>
        <v>331068</v>
      </c>
      <c r="J16" s="76">
        <f t="shared" si="1"/>
        <v>132382</v>
      </c>
      <c r="K16" s="73">
        <f>J16/H16%</f>
        <v>66.62875089336944</v>
      </c>
    </row>
    <row r="17" spans="1:11" ht="15.75" customHeight="1">
      <c r="A17" s="70" t="s">
        <v>39</v>
      </c>
      <c r="B17" s="71">
        <v>0</v>
      </c>
      <c r="C17" s="72">
        <v>0</v>
      </c>
      <c r="D17" s="76">
        <f>C17-B17</f>
        <v>0</v>
      </c>
      <c r="E17" s="205">
        <v>0</v>
      </c>
      <c r="G17" s="70" t="s">
        <v>38</v>
      </c>
      <c r="H17" s="74">
        <f>B17+B18+'Settore CIGO CIGS'!B17+'Settore CIGO CIGS'!H17</f>
        <v>523137</v>
      </c>
      <c r="I17" s="75">
        <f>C17+C18+'Settore CIGO CIGS'!C17+'Settore CIGO CIGS'!I17</f>
        <v>484495</v>
      </c>
      <c r="J17" s="76">
        <f t="shared" si="1"/>
        <v>-38642</v>
      </c>
      <c r="K17" s="73">
        <f>J17/H17%</f>
        <v>-7.386592804561712</v>
      </c>
    </row>
    <row r="18" spans="1:11" ht="15.75" customHeight="1">
      <c r="A18" s="70" t="s">
        <v>38</v>
      </c>
      <c r="B18" s="71">
        <v>6456</v>
      </c>
      <c r="C18" s="72">
        <v>0</v>
      </c>
      <c r="D18" s="76">
        <f t="shared" si="0"/>
        <v>-6456</v>
      </c>
      <c r="E18" s="73">
        <f>D18/B18%</f>
        <v>-100</v>
      </c>
      <c r="G18" s="48"/>
      <c r="H18" s="78"/>
      <c r="I18" s="68"/>
      <c r="J18" s="69"/>
      <c r="K18" s="66"/>
    </row>
    <row r="19" spans="1:11" ht="12.75">
      <c r="A19" s="48"/>
      <c r="B19" s="77"/>
      <c r="C19" s="65"/>
      <c r="D19" s="69"/>
      <c r="E19" s="66"/>
      <c r="G19" s="49" t="s">
        <v>20</v>
      </c>
      <c r="H19" s="80">
        <f>SUM(H3:H17)</f>
        <v>28485548</v>
      </c>
      <c r="I19" s="81">
        <f>SUM(I3:I17)</f>
        <v>32464616</v>
      </c>
      <c r="J19" s="82">
        <f t="shared" si="1"/>
        <v>3979068</v>
      </c>
      <c r="K19" s="79">
        <f t="shared" si="2"/>
        <v>13.968725474405478</v>
      </c>
    </row>
    <row r="20" spans="1:11" ht="12.75">
      <c r="A20" s="49" t="s">
        <v>20</v>
      </c>
      <c r="B20" s="260">
        <f>SUM(B3:B18)</f>
        <v>19470</v>
      </c>
      <c r="C20" s="261">
        <f>SUM(C3:C18)</f>
        <v>4842</v>
      </c>
      <c r="D20" s="82">
        <f t="shared" si="0"/>
        <v>-14628</v>
      </c>
      <c r="E20" s="79">
        <f>D20/B20%</f>
        <v>-75.13097072419107</v>
      </c>
      <c r="G20" s="85"/>
      <c r="H20" s="86"/>
      <c r="I20" s="87"/>
      <c r="J20" s="61"/>
      <c r="K20" s="88"/>
    </row>
    <row r="21" spans="1:11" ht="15.75" customHeight="1" thickBot="1">
      <c r="A21" s="50"/>
      <c r="B21" s="83"/>
      <c r="C21" s="84"/>
      <c r="D21" s="51"/>
      <c r="E21" s="52"/>
      <c r="G21" s="324" t="s">
        <v>60</v>
      </c>
      <c r="H21" s="89"/>
      <c r="I21" s="89"/>
      <c r="J21" s="89"/>
      <c r="K21" s="90"/>
    </row>
    <row r="22" spans="1:5" ht="14.25" thickBot="1" thickTop="1">
      <c r="A22" s="324" t="s">
        <v>60</v>
      </c>
      <c r="B22" s="53"/>
      <c r="C22" s="53"/>
      <c r="D22" s="53"/>
      <c r="E22" s="54"/>
    </row>
    <row r="23" ht="13.5" thickTop="1"/>
    <row r="24" ht="12.75">
      <c r="A24" s="124"/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1" customWidth="1"/>
    <col min="2" max="3" width="12.7109375" style="1" customWidth="1"/>
    <col min="4" max="4" width="10.7109375" style="1" bestFit="1" customWidth="1"/>
    <col min="5" max="5" width="6.7109375" style="1" customWidth="1"/>
    <col min="6" max="6" width="4.7109375" style="1" customWidth="1"/>
    <col min="7" max="7" width="20.140625" style="62" customWidth="1"/>
    <col min="8" max="9" width="13.421875" style="62" customWidth="1"/>
    <col min="10" max="10" width="12.140625" style="62" customWidth="1"/>
    <col min="11" max="11" width="7.140625" style="62" customWidth="1"/>
    <col min="12" max="16384" width="9.140625" style="1" customWidth="1"/>
  </cols>
  <sheetData>
    <row r="1" spans="1:11" ht="24" customHeight="1" thickTop="1">
      <c r="A1" s="45" t="s">
        <v>121</v>
      </c>
      <c r="B1" s="46"/>
      <c r="C1" s="46"/>
      <c r="D1" s="46"/>
      <c r="E1" s="47"/>
      <c r="G1" s="55" t="s">
        <v>122</v>
      </c>
      <c r="H1" s="56"/>
      <c r="I1" s="56"/>
      <c r="J1" s="56"/>
      <c r="K1" s="57"/>
    </row>
    <row r="2" spans="1:11" s="95" customFormat="1" ht="18" customHeight="1">
      <c r="A2" s="58" t="s">
        <v>21</v>
      </c>
      <c r="B2" s="335" t="s">
        <v>64</v>
      </c>
      <c r="C2" s="372" t="s">
        <v>116</v>
      </c>
      <c r="D2" s="59" t="s">
        <v>22</v>
      </c>
      <c r="E2" s="60" t="s">
        <v>23</v>
      </c>
      <c r="F2" s="94"/>
      <c r="G2" s="58" t="s">
        <v>21</v>
      </c>
      <c r="H2" s="335" t="s">
        <v>64</v>
      </c>
      <c r="I2" s="372" t="s">
        <v>116</v>
      </c>
      <c r="J2" s="59" t="s">
        <v>22</v>
      </c>
      <c r="K2" s="60" t="s">
        <v>23</v>
      </c>
    </row>
    <row r="3" spans="1:11" ht="19.5" customHeight="1">
      <c r="A3" s="63" t="s">
        <v>24</v>
      </c>
      <c r="B3" s="64">
        <v>638147</v>
      </c>
      <c r="C3" s="65">
        <v>15550</v>
      </c>
      <c r="D3" s="69">
        <f aca="true" t="shared" si="0" ref="D3:D20">C3-B3</f>
        <v>-622597</v>
      </c>
      <c r="E3" s="66">
        <f aca="true" t="shared" si="1" ref="E3:E14">D3/B3%</f>
        <v>-97.56325736860002</v>
      </c>
      <c r="G3" s="63" t="s">
        <v>24</v>
      </c>
      <c r="H3" s="67">
        <f>B3+'[2]Settore CIGO CIGS'!B3+'[2]Settore CIGO CIGS'!H3</f>
        <v>694958</v>
      </c>
      <c r="I3" s="68">
        <f>C3+'[2]Settore CIGO CIGS'!C3+'[2]Settore CIGO CIGS'!I3</f>
        <v>208624</v>
      </c>
      <c r="J3" s="69">
        <f aca="true" t="shared" si="2" ref="J3:J19">I3-H3</f>
        <v>-486334</v>
      </c>
      <c r="K3" s="66">
        <f aca="true" t="shared" si="3" ref="K3:K19">J3/H3%</f>
        <v>-69.98034413590462</v>
      </c>
    </row>
    <row r="4" spans="1:11" ht="19.5" customHeight="1">
      <c r="A4" s="70" t="s">
        <v>25</v>
      </c>
      <c r="B4" s="71">
        <v>9921</v>
      </c>
      <c r="C4" s="72">
        <v>4208</v>
      </c>
      <c r="D4" s="76">
        <f t="shared" si="0"/>
        <v>-5713</v>
      </c>
      <c r="E4" s="73">
        <f t="shared" si="1"/>
        <v>-57.58492087491181</v>
      </c>
      <c r="G4" s="70" t="s">
        <v>25</v>
      </c>
      <c r="H4" s="74">
        <f>B4+'[2]Settore CIGO CIGS'!B4+'[2]Settore CIGO CIGS'!H4</f>
        <v>1340750</v>
      </c>
      <c r="I4" s="75">
        <f>C4+'[2]Settore CIGO CIGS'!C4+'[2]Settore CIGO CIGS'!I4</f>
        <v>912780</v>
      </c>
      <c r="J4" s="76">
        <f t="shared" si="2"/>
        <v>-427970</v>
      </c>
      <c r="K4" s="73">
        <f t="shared" si="3"/>
        <v>-31.9201939213127</v>
      </c>
    </row>
    <row r="5" spans="1:11" ht="15.75" customHeight="1">
      <c r="A5" s="70" t="s">
        <v>26</v>
      </c>
      <c r="B5" s="71">
        <v>11574</v>
      </c>
      <c r="C5" s="72">
        <v>25227</v>
      </c>
      <c r="D5" s="76">
        <f t="shared" si="0"/>
        <v>13653</v>
      </c>
      <c r="E5" s="73">
        <f t="shared" si="1"/>
        <v>117.96267496111976</v>
      </c>
      <c r="G5" s="70" t="s">
        <v>26</v>
      </c>
      <c r="H5" s="74">
        <f>B5+'[2]Settore CIGO CIGS'!B5+'[2]Settore CIGO CIGS'!H5</f>
        <v>6612692</v>
      </c>
      <c r="I5" s="75">
        <f>C5+'[2]Settore CIGO CIGS'!C5+'[2]Settore CIGO CIGS'!I5</f>
        <v>3990705</v>
      </c>
      <c r="J5" s="76">
        <f>I5-H5</f>
        <v>-2621987</v>
      </c>
      <c r="K5" s="73">
        <f>J5/H5%</f>
        <v>-39.65082601760373</v>
      </c>
    </row>
    <row r="6" spans="1:11" ht="15.75" customHeight="1">
      <c r="A6" s="70" t="s">
        <v>27</v>
      </c>
      <c r="B6" s="71">
        <v>377413</v>
      </c>
      <c r="C6" s="72">
        <v>43205</v>
      </c>
      <c r="D6" s="76">
        <f>C6-B6</f>
        <v>-334208</v>
      </c>
      <c r="E6" s="73">
        <f>D6/B6%</f>
        <v>-88.55232861613139</v>
      </c>
      <c r="G6" s="70" t="s">
        <v>27</v>
      </c>
      <c r="H6" s="74">
        <f>B6+'[2]Settore CIGO CIGS'!B6+'[2]Settore CIGO CIGS'!H6</f>
        <v>18828508</v>
      </c>
      <c r="I6" s="75">
        <f>C6+'[2]Settore CIGO CIGS'!C6+'[2]Settore CIGO CIGS'!I6</f>
        <v>23102959</v>
      </c>
      <c r="J6" s="76">
        <f>I6-H6</f>
        <v>4274451</v>
      </c>
      <c r="K6" s="73">
        <f>J6/H6%</f>
        <v>22.702016537900935</v>
      </c>
    </row>
    <row r="7" spans="1:11" ht="15.75" customHeight="1">
      <c r="A7" s="70" t="s">
        <v>28</v>
      </c>
      <c r="B7" s="71">
        <v>7061</v>
      </c>
      <c r="C7" s="72">
        <v>10901</v>
      </c>
      <c r="D7" s="76">
        <f>C7-B7</f>
        <v>3840</v>
      </c>
      <c r="E7" s="73">
        <f>D7/B7%</f>
        <v>54.38323183685031</v>
      </c>
      <c r="G7" s="70" t="s">
        <v>28</v>
      </c>
      <c r="H7" s="74">
        <f>B7+'[2]Settore CIGO CIGS'!B7+'[2]Settore CIGO CIGS'!H7</f>
        <v>2002186</v>
      </c>
      <c r="I7" s="75">
        <f>C7+'[2]Settore CIGO CIGS'!C7+'[2]Settore CIGO CIGS'!I7</f>
        <v>2065040</v>
      </c>
      <c r="J7" s="76">
        <f>I7-H7</f>
        <v>62854</v>
      </c>
      <c r="K7" s="73">
        <f>J7/H7%</f>
        <v>3.1392687792243077</v>
      </c>
    </row>
    <row r="8" spans="1:11" ht="15.75" customHeight="1">
      <c r="A8" s="70" t="s">
        <v>29</v>
      </c>
      <c r="B8" s="71">
        <v>2612</v>
      </c>
      <c r="C8" s="72">
        <v>7323</v>
      </c>
      <c r="D8" s="76">
        <f>C8-B8</f>
        <v>4711</v>
      </c>
      <c r="E8" s="73">
        <f>D8/B8%</f>
        <v>180.35987748851454</v>
      </c>
      <c r="G8" s="70" t="s">
        <v>29</v>
      </c>
      <c r="H8" s="74">
        <f>B8+'[2]Settore CIGO CIGS'!B8+'[2]Settore CIGO CIGS'!H8</f>
        <v>8147051</v>
      </c>
      <c r="I8" s="75">
        <f>C8+'[2]Settore CIGO CIGS'!C8+'[2]Settore CIGO CIGS'!I8</f>
        <v>6065898</v>
      </c>
      <c r="J8" s="76">
        <f>I8-H8</f>
        <v>-2081153</v>
      </c>
      <c r="K8" s="73">
        <f>J8/H8%</f>
        <v>-25.54486279759388</v>
      </c>
    </row>
    <row r="9" spans="1:11" ht="15.75" customHeight="1">
      <c r="A9" s="70" t="s">
        <v>30</v>
      </c>
      <c r="B9" s="71">
        <v>80804</v>
      </c>
      <c r="C9" s="72">
        <v>6865</v>
      </c>
      <c r="D9" s="76">
        <f t="shared" si="0"/>
        <v>-73939</v>
      </c>
      <c r="E9" s="73">
        <f t="shared" si="1"/>
        <v>-91.50413345873967</v>
      </c>
      <c r="G9" s="70" t="s">
        <v>30</v>
      </c>
      <c r="H9" s="74">
        <f>B9+'[2]Settore CIGO CIGS'!B9+'[2]Settore CIGO CIGS'!H9</f>
        <v>10241420</v>
      </c>
      <c r="I9" s="75">
        <f>C9+'[2]Settore CIGO CIGS'!C9+'[2]Settore CIGO CIGS'!I9</f>
        <v>12314809</v>
      </c>
      <c r="J9" s="76">
        <f t="shared" si="2"/>
        <v>2073389</v>
      </c>
      <c r="K9" s="73">
        <f t="shared" si="3"/>
        <v>20.24513202270779</v>
      </c>
    </row>
    <row r="10" spans="1:11" ht="15.75" customHeight="1">
      <c r="A10" s="70" t="s">
        <v>31</v>
      </c>
      <c r="B10" s="71">
        <v>411371</v>
      </c>
      <c r="C10" s="72">
        <v>8816</v>
      </c>
      <c r="D10" s="76">
        <f t="shared" si="0"/>
        <v>-402555</v>
      </c>
      <c r="E10" s="73">
        <f t="shared" si="1"/>
        <v>-97.85692234017468</v>
      </c>
      <c r="G10" s="70" t="s">
        <v>31</v>
      </c>
      <c r="H10" s="74">
        <f>B10+'[2]Settore CIGO CIGS'!B10+'[2]Settore CIGO CIGS'!H10</f>
        <v>13932009</v>
      </c>
      <c r="I10" s="75">
        <f>C10+'[2]Settore CIGO CIGS'!C10+'[2]Settore CIGO CIGS'!I10</f>
        <v>8692433</v>
      </c>
      <c r="J10" s="76">
        <f t="shared" si="2"/>
        <v>-5239576</v>
      </c>
      <c r="K10" s="73">
        <f t="shared" si="3"/>
        <v>-37.60818701739283</v>
      </c>
    </row>
    <row r="11" spans="1:11" s="140" customFormat="1" ht="15.75" customHeight="1">
      <c r="A11" s="135" t="s">
        <v>32</v>
      </c>
      <c r="B11" s="136">
        <v>219096</v>
      </c>
      <c r="C11" s="137">
        <v>458275</v>
      </c>
      <c r="D11" s="138">
        <f t="shared" si="0"/>
        <v>239179</v>
      </c>
      <c r="E11" s="139">
        <f t="shared" si="1"/>
        <v>109.16630152992296</v>
      </c>
      <c r="G11" s="135" t="s">
        <v>32</v>
      </c>
      <c r="H11" s="141">
        <f>B11+'[2]Settore CIGO CIGS'!B11+'[2]Settore CIGO CIGS'!H11</f>
        <v>78062426</v>
      </c>
      <c r="I11" s="142">
        <f>C11+'[2]Settore CIGO CIGS'!C11+'[2]Settore CIGO CIGS'!I11</f>
        <v>132184645</v>
      </c>
      <c r="J11" s="138">
        <f t="shared" si="2"/>
        <v>54122219</v>
      </c>
      <c r="K11" s="139">
        <f t="shared" si="3"/>
        <v>69.33197156849826</v>
      </c>
    </row>
    <row r="12" spans="1:11" s="140" customFormat="1" ht="15.75" customHeight="1">
      <c r="A12" s="143" t="s">
        <v>33</v>
      </c>
      <c r="B12" s="136">
        <v>18160</v>
      </c>
      <c r="C12" s="137">
        <v>18592</v>
      </c>
      <c r="D12" s="138">
        <f t="shared" si="0"/>
        <v>432</v>
      </c>
      <c r="E12" s="139">
        <f t="shared" si="1"/>
        <v>2.378854625550661</v>
      </c>
      <c r="G12" s="143" t="s">
        <v>33</v>
      </c>
      <c r="H12" s="141">
        <f>B12+'[2]Settore CIGO CIGS'!B12+'[2]Settore CIGO CIGS'!H12</f>
        <v>8520136</v>
      </c>
      <c r="I12" s="142">
        <f>C12+'[2]Settore CIGO CIGS'!C12+'[2]Settore CIGO CIGS'!I12</f>
        <v>11536907</v>
      </c>
      <c r="J12" s="138">
        <f t="shared" si="2"/>
        <v>3016771</v>
      </c>
      <c r="K12" s="139">
        <f t="shared" si="3"/>
        <v>35.40754513777714</v>
      </c>
    </row>
    <row r="13" spans="1:11" ht="15.75" customHeight="1">
      <c r="A13" s="70" t="s">
        <v>34</v>
      </c>
      <c r="B13" s="71">
        <v>0</v>
      </c>
      <c r="C13" s="72">
        <v>0</v>
      </c>
      <c r="D13" s="76">
        <f t="shared" si="0"/>
        <v>0</v>
      </c>
      <c r="E13" s="374">
        <v>0</v>
      </c>
      <c r="G13" s="70" t="s">
        <v>34</v>
      </c>
      <c r="H13" s="74">
        <f>B13+'[2]Settore CIGO CIGS'!B13+'[2]Settore CIGO CIGS'!H13</f>
        <v>241487</v>
      </c>
      <c r="I13" s="75">
        <f>C13+'[2]Settore CIGO CIGS'!C13+'[2]Settore CIGO CIGS'!I13</f>
        <v>129164</v>
      </c>
      <c r="J13" s="76">
        <f t="shared" si="2"/>
        <v>-112323</v>
      </c>
      <c r="K13" s="139">
        <f t="shared" si="3"/>
        <v>-46.51306281497555</v>
      </c>
    </row>
    <row r="14" spans="1:11" ht="19.5" customHeight="1">
      <c r="A14" s="70" t="s">
        <v>35</v>
      </c>
      <c r="B14" s="71">
        <v>94955</v>
      </c>
      <c r="C14" s="72">
        <v>74771</v>
      </c>
      <c r="D14" s="76">
        <f t="shared" si="0"/>
        <v>-20184</v>
      </c>
      <c r="E14" s="73">
        <f t="shared" si="1"/>
        <v>-21.256384603233112</v>
      </c>
      <c r="G14" s="70" t="s">
        <v>35</v>
      </c>
      <c r="H14" s="74">
        <f>B14+'[2]Settore CIGO CIGS'!B14+'[2]Settore CIGO CIGS'!H14</f>
        <v>32823519</v>
      </c>
      <c r="I14" s="75">
        <f>C14+'[2]Settore CIGO CIGS'!C14+'[2]Settore CIGO CIGS'!I14</f>
        <v>26047298</v>
      </c>
      <c r="J14" s="76">
        <f t="shared" si="2"/>
        <v>-6776221</v>
      </c>
      <c r="K14" s="73">
        <f t="shared" si="3"/>
        <v>-20.644407444552183</v>
      </c>
    </row>
    <row r="15" spans="1:11" ht="19.5" customHeight="1">
      <c r="A15" s="70" t="s">
        <v>36</v>
      </c>
      <c r="B15" s="71">
        <v>239331</v>
      </c>
      <c r="C15" s="72">
        <v>273158</v>
      </c>
      <c r="D15" s="76">
        <f t="shared" si="0"/>
        <v>33827</v>
      </c>
      <c r="E15" s="73">
        <f>D15/B15%</f>
        <v>14.13398180762208</v>
      </c>
      <c r="G15" s="70" t="s">
        <v>36</v>
      </c>
      <c r="H15" s="74">
        <f>B15+'[2]Settore CIGO CIGS'!B15+'[2]Settore CIGO CIGS'!H15</f>
        <v>15334060</v>
      </c>
      <c r="I15" s="75">
        <f>C15+'[2]Settore CIGO CIGS'!C15+'[2]Settore CIGO CIGS'!I15</f>
        <v>10397122</v>
      </c>
      <c r="J15" s="76">
        <f t="shared" si="2"/>
        <v>-4936938</v>
      </c>
      <c r="K15" s="73">
        <f t="shared" si="3"/>
        <v>-32.19589593362749</v>
      </c>
    </row>
    <row r="16" spans="1:11" ht="15.75" customHeight="1">
      <c r="A16" s="70" t="s">
        <v>37</v>
      </c>
      <c r="B16" s="71">
        <v>80385</v>
      </c>
      <c r="C16" s="72">
        <v>65274</v>
      </c>
      <c r="D16" s="76">
        <f t="shared" si="0"/>
        <v>-15111</v>
      </c>
      <c r="E16" s="73">
        <f>D16/B16%</f>
        <v>-18.798283261802574</v>
      </c>
      <c r="G16" s="70" t="s">
        <v>37</v>
      </c>
      <c r="H16" s="74">
        <f>B16+'[2]Settore CIGO CIGS'!B16+'[2]Settore CIGO CIGS'!H16</f>
        <v>11823010</v>
      </c>
      <c r="I16" s="75">
        <f>C16+'[2]Settore CIGO CIGS'!C16+'[2]Settore CIGO CIGS'!I16</f>
        <v>15365178</v>
      </c>
      <c r="J16" s="76">
        <f t="shared" si="2"/>
        <v>3542168</v>
      </c>
      <c r="K16" s="73">
        <f>J16/H16%</f>
        <v>29.959950976950875</v>
      </c>
    </row>
    <row r="17" spans="1:11" ht="15.75" customHeight="1">
      <c r="A17" s="70" t="s">
        <v>39</v>
      </c>
      <c r="B17" s="71">
        <v>1249890</v>
      </c>
      <c r="C17" s="72">
        <v>185436</v>
      </c>
      <c r="D17" s="76">
        <f>C17-B17</f>
        <v>-1064454</v>
      </c>
      <c r="E17" s="73">
        <f>D17/B17%</f>
        <v>-85.16381441566858</v>
      </c>
      <c r="G17" s="70" t="s">
        <v>38</v>
      </c>
      <c r="H17" s="74">
        <f>B17+B18+'[2]Settore CIGO CIGS'!B17+'[2]Settore CIGO CIGS'!H17</f>
        <v>7405255</v>
      </c>
      <c r="I17" s="75">
        <f>C17+C18+'[2]Settore CIGO CIGS'!C17+'[2]Settore CIGO CIGS'!I17</f>
        <v>6640040</v>
      </c>
      <c r="J17" s="76">
        <f t="shared" si="2"/>
        <v>-765215</v>
      </c>
      <c r="K17" s="73">
        <f>J17/H17%</f>
        <v>-10.333405129195416</v>
      </c>
    </row>
    <row r="18" spans="1:11" ht="15.75" customHeight="1">
      <c r="A18" s="70" t="s">
        <v>38</v>
      </c>
      <c r="B18" s="71">
        <v>302229</v>
      </c>
      <c r="C18" s="72">
        <v>30472</v>
      </c>
      <c r="D18" s="76">
        <f t="shared" si="0"/>
        <v>-271757</v>
      </c>
      <c r="E18" s="73">
        <f>D18/B18%</f>
        <v>-89.91757905429327</v>
      </c>
      <c r="G18" s="48"/>
      <c r="H18" s="78"/>
      <c r="I18" s="68"/>
      <c r="J18" s="69"/>
      <c r="K18" s="66"/>
    </row>
    <row r="19" spans="1:11" ht="12.75">
      <c r="A19" s="48"/>
      <c r="B19" s="77"/>
      <c r="C19" s="65"/>
      <c r="D19" s="69"/>
      <c r="E19" s="66"/>
      <c r="G19" s="49" t="s">
        <v>20</v>
      </c>
      <c r="H19" s="80">
        <f>SUM(H3:H17)</f>
        <v>216009467</v>
      </c>
      <c r="I19" s="81">
        <f>SUM(I3:I17)</f>
        <v>259653602</v>
      </c>
      <c r="J19" s="82">
        <f t="shared" si="2"/>
        <v>43644135</v>
      </c>
      <c r="K19" s="79">
        <f t="shared" si="3"/>
        <v>20.204732508321037</v>
      </c>
    </row>
    <row r="20" spans="1:11" ht="12.75">
      <c r="A20" s="49" t="s">
        <v>20</v>
      </c>
      <c r="B20" s="260">
        <f>SUM(B3:B18)</f>
        <v>3742949</v>
      </c>
      <c r="C20" s="261">
        <f>SUM(C3:C18)</f>
        <v>1228073</v>
      </c>
      <c r="D20" s="82">
        <f t="shared" si="0"/>
        <v>-2514876</v>
      </c>
      <c r="E20" s="79">
        <f>D20/B20%</f>
        <v>-67.18969454299271</v>
      </c>
      <c r="G20" s="85"/>
      <c r="H20" s="86"/>
      <c r="I20" s="87"/>
      <c r="J20" s="61"/>
      <c r="K20" s="88"/>
    </row>
    <row r="21" spans="1:11" ht="15.75" customHeight="1" thickBot="1">
      <c r="A21" s="50"/>
      <c r="B21" s="83"/>
      <c r="C21" s="84"/>
      <c r="D21" s="51"/>
      <c r="E21" s="52"/>
      <c r="G21" s="375" t="s">
        <v>120</v>
      </c>
      <c r="H21" s="89"/>
      <c r="I21" s="89"/>
      <c r="J21" s="89"/>
      <c r="K21" s="90"/>
    </row>
    <row r="22" spans="1:5" ht="14.25" thickBot="1" thickTop="1">
      <c r="A22" s="376" t="s">
        <v>120</v>
      </c>
      <c r="B22" s="53"/>
      <c r="C22" s="53"/>
      <c r="D22" s="53"/>
      <c r="E22" s="54"/>
    </row>
    <row r="23" ht="13.5" thickTop="1"/>
    <row r="24" ht="12.75">
      <c r="A24" s="124"/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268" customWidth="1"/>
    <col min="2" max="2" width="11.28125" style="268" customWidth="1"/>
    <col min="3" max="3" width="10.7109375" style="268" customWidth="1"/>
    <col min="4" max="5" width="10.57421875" style="268" customWidth="1"/>
    <col min="6" max="6" width="10.7109375" style="268" customWidth="1"/>
    <col min="7" max="7" width="10.57421875" style="268" customWidth="1"/>
    <col min="8" max="9" width="9.7109375" style="268" customWidth="1"/>
    <col min="10" max="10" width="10.57421875" style="268" customWidth="1"/>
    <col min="11" max="11" width="9.7109375" style="268" customWidth="1"/>
    <col min="12" max="12" width="10.7109375" style="268" customWidth="1"/>
    <col min="13" max="13" width="10.57421875" style="268" customWidth="1"/>
    <col min="14" max="14" width="9.7109375" style="268" customWidth="1"/>
    <col min="15" max="15" width="4.7109375" style="268" customWidth="1"/>
    <col min="16" max="16" width="9.7109375" style="268" customWidth="1"/>
    <col min="17" max="17" width="11.28125" style="268" customWidth="1"/>
    <col min="18" max="22" width="10.57421875" style="268" customWidth="1"/>
    <col min="23" max="24" width="9.7109375" style="268" customWidth="1"/>
    <col min="25" max="25" width="10.57421875" style="268" customWidth="1"/>
    <col min="26" max="26" width="9.7109375" style="268" customWidth="1"/>
    <col min="27" max="27" width="10.7109375" style="268" customWidth="1"/>
    <col min="28" max="28" width="10.57421875" style="268" customWidth="1"/>
    <col min="29" max="29" width="9.7109375" style="268" customWidth="1"/>
    <col min="30" max="16384" width="9.140625" style="268" customWidth="1"/>
  </cols>
  <sheetData>
    <row r="1" spans="1:16" ht="15">
      <c r="A1" s="267" t="s">
        <v>65</v>
      </c>
      <c r="P1" s="267" t="s">
        <v>65</v>
      </c>
    </row>
    <row r="2" spans="1:17" ht="15">
      <c r="A2" s="269" t="s">
        <v>118</v>
      </c>
      <c r="B2" s="270"/>
      <c r="P2" s="269" t="s">
        <v>119</v>
      </c>
      <c r="Q2" s="270"/>
    </row>
    <row r="3" spans="3:29" ht="15">
      <c r="C3" s="271" t="s">
        <v>66</v>
      </c>
      <c r="D3" s="271" t="s">
        <v>67</v>
      </c>
      <c r="E3" s="271" t="s">
        <v>68</v>
      </c>
      <c r="F3" s="271" t="s">
        <v>69</v>
      </c>
      <c r="G3" s="271" t="s">
        <v>70</v>
      </c>
      <c r="H3" s="271" t="s">
        <v>71</v>
      </c>
      <c r="I3" s="271" t="s">
        <v>72</v>
      </c>
      <c r="J3" s="271" t="s">
        <v>73</v>
      </c>
      <c r="K3" s="271" t="s">
        <v>74</v>
      </c>
      <c r="L3" s="271" t="s">
        <v>75</v>
      </c>
      <c r="M3" s="271" t="s">
        <v>76</v>
      </c>
      <c r="N3" s="271" t="s">
        <v>77</v>
      </c>
      <c r="R3" s="271" t="s">
        <v>66</v>
      </c>
      <c r="S3" s="271" t="s">
        <v>67</v>
      </c>
      <c r="T3" s="271" t="s">
        <v>68</v>
      </c>
      <c r="U3" s="271" t="s">
        <v>69</v>
      </c>
      <c r="V3" s="271" t="s">
        <v>70</v>
      </c>
      <c r="W3" s="271" t="s">
        <v>71</v>
      </c>
      <c r="X3" s="271" t="s">
        <v>72</v>
      </c>
      <c r="Y3" s="271" t="s">
        <v>73</v>
      </c>
      <c r="Z3" s="271" t="s">
        <v>74</v>
      </c>
      <c r="AA3" s="271" t="s">
        <v>75</v>
      </c>
      <c r="AB3" s="271" t="s">
        <v>76</v>
      </c>
      <c r="AC3" s="271" t="s">
        <v>77</v>
      </c>
    </row>
    <row r="4" spans="1:29" ht="18" customHeight="1">
      <c r="A4" s="272" t="s">
        <v>78</v>
      </c>
      <c r="B4" s="273" t="s">
        <v>42</v>
      </c>
      <c r="C4" s="336">
        <v>5916</v>
      </c>
      <c r="D4" s="336">
        <v>54021</v>
      </c>
      <c r="E4" s="336">
        <v>96704</v>
      </c>
      <c r="F4" s="336">
        <v>62916</v>
      </c>
      <c r="G4" s="336">
        <v>95794</v>
      </c>
      <c r="H4" s="336">
        <v>45748</v>
      </c>
      <c r="I4" s="336">
        <v>69196</v>
      </c>
      <c r="J4" s="336">
        <v>2038</v>
      </c>
      <c r="K4" s="336">
        <v>2346</v>
      </c>
      <c r="L4" s="336">
        <v>35301</v>
      </c>
      <c r="M4" s="336">
        <v>43052</v>
      </c>
      <c r="N4" s="336">
        <v>43939</v>
      </c>
      <c r="P4" s="272" t="s">
        <v>78</v>
      </c>
      <c r="Q4" s="273" t="s">
        <v>42</v>
      </c>
      <c r="R4" s="336">
        <v>28005</v>
      </c>
      <c r="S4" s="336">
        <v>44228</v>
      </c>
      <c r="T4" s="336">
        <v>41743</v>
      </c>
      <c r="U4" s="336">
        <v>75405</v>
      </c>
      <c r="V4" s="336">
        <v>30159</v>
      </c>
      <c r="W4" s="336">
        <v>15667</v>
      </c>
      <c r="X4" s="336">
        <v>68774</v>
      </c>
      <c r="Y4" s="336">
        <v>16054</v>
      </c>
      <c r="Z4" s="336">
        <v>1151</v>
      </c>
      <c r="AA4" s="336">
        <v>74881</v>
      </c>
      <c r="AB4" s="336">
        <v>35278</v>
      </c>
      <c r="AC4" s="336">
        <v>43845</v>
      </c>
    </row>
    <row r="5" spans="2:29" ht="15">
      <c r="B5" s="268" t="s">
        <v>43</v>
      </c>
      <c r="C5" s="336">
        <v>9294</v>
      </c>
      <c r="D5" s="336">
        <v>22588</v>
      </c>
      <c r="E5" s="336">
        <v>16227</v>
      </c>
      <c r="F5" s="336">
        <v>22556</v>
      </c>
      <c r="G5" s="336">
        <v>32702</v>
      </c>
      <c r="H5" s="336">
        <v>61374</v>
      </c>
      <c r="I5" s="336">
        <v>22528</v>
      </c>
      <c r="J5" s="336">
        <v>12778</v>
      </c>
      <c r="K5" s="336">
        <v>5800</v>
      </c>
      <c r="L5" s="336">
        <v>43989</v>
      </c>
      <c r="M5" s="336">
        <v>29761</v>
      </c>
      <c r="N5" s="336">
        <v>11709</v>
      </c>
      <c r="Q5" s="268" t="s">
        <v>43</v>
      </c>
      <c r="R5" s="336">
        <v>2349</v>
      </c>
      <c r="S5" s="336">
        <v>13801</v>
      </c>
      <c r="T5" s="336">
        <v>37851</v>
      </c>
      <c r="U5" s="336">
        <v>26250</v>
      </c>
      <c r="V5" s="336">
        <v>6440</v>
      </c>
      <c r="W5" s="336">
        <v>21347</v>
      </c>
      <c r="X5" s="336">
        <v>26347</v>
      </c>
      <c r="Y5" s="336">
        <v>33133</v>
      </c>
      <c r="Z5" s="336">
        <v>17769</v>
      </c>
      <c r="AA5" s="336">
        <v>8819</v>
      </c>
      <c r="AB5" s="336">
        <v>82860</v>
      </c>
      <c r="AC5" s="336">
        <v>6927</v>
      </c>
    </row>
    <row r="6" spans="2:29" ht="15">
      <c r="B6" s="268" t="s">
        <v>44</v>
      </c>
      <c r="C6" s="336">
        <v>33280</v>
      </c>
      <c r="D6" s="336">
        <v>7149</v>
      </c>
      <c r="E6" s="336">
        <v>13254</v>
      </c>
      <c r="F6" s="336">
        <v>105891</v>
      </c>
      <c r="G6" s="336">
        <v>9137</v>
      </c>
      <c r="H6" s="336">
        <v>18132</v>
      </c>
      <c r="I6" s="336">
        <v>21297</v>
      </c>
      <c r="J6" s="336">
        <v>17517</v>
      </c>
      <c r="K6" s="336">
        <v>28284</v>
      </c>
      <c r="L6" s="336">
        <v>17953</v>
      </c>
      <c r="M6" s="336">
        <v>17214</v>
      </c>
      <c r="N6" s="336">
        <v>44913</v>
      </c>
      <c r="Q6" s="268" t="s">
        <v>44</v>
      </c>
      <c r="R6" s="336">
        <v>20125</v>
      </c>
      <c r="S6" s="336">
        <v>41652</v>
      </c>
      <c r="T6" s="336">
        <v>12381</v>
      </c>
      <c r="U6" s="336">
        <v>76841</v>
      </c>
      <c r="V6" s="336">
        <v>22319</v>
      </c>
      <c r="W6" s="336">
        <v>35303</v>
      </c>
      <c r="X6" s="336">
        <v>269481</v>
      </c>
      <c r="Y6" s="336">
        <v>44539</v>
      </c>
      <c r="Z6" s="336">
        <v>143616</v>
      </c>
      <c r="AA6" s="336">
        <v>133100</v>
      </c>
      <c r="AB6" s="336">
        <v>396558</v>
      </c>
      <c r="AC6" s="336">
        <v>103669</v>
      </c>
    </row>
    <row r="7" spans="2:29" ht="15">
      <c r="B7" s="268" t="s">
        <v>45</v>
      </c>
      <c r="C7" s="336">
        <v>28286</v>
      </c>
      <c r="D7" s="336">
        <v>187029</v>
      </c>
      <c r="E7" s="336">
        <v>115228</v>
      </c>
      <c r="F7" s="336">
        <v>91111</v>
      </c>
      <c r="G7" s="336">
        <v>130005</v>
      </c>
      <c r="H7" s="336">
        <v>63364</v>
      </c>
      <c r="I7" s="336">
        <v>128625</v>
      </c>
      <c r="J7" s="336">
        <v>29654</v>
      </c>
      <c r="K7" s="336">
        <v>3324</v>
      </c>
      <c r="L7" s="336">
        <v>38864</v>
      </c>
      <c r="M7" s="336">
        <v>222505</v>
      </c>
      <c r="N7" s="336">
        <v>59421</v>
      </c>
      <c r="Q7" s="268" t="s">
        <v>45</v>
      </c>
      <c r="R7" s="336">
        <v>77121</v>
      </c>
      <c r="S7" s="336">
        <v>98290</v>
      </c>
      <c r="T7" s="336">
        <v>111290</v>
      </c>
      <c r="U7" s="336">
        <v>197399</v>
      </c>
      <c r="V7" s="336">
        <v>117744</v>
      </c>
      <c r="W7" s="336">
        <v>67440</v>
      </c>
      <c r="X7" s="336">
        <v>130793</v>
      </c>
      <c r="Y7" s="336">
        <v>55762</v>
      </c>
      <c r="Z7" s="336">
        <v>130857</v>
      </c>
      <c r="AA7" s="336">
        <v>51260</v>
      </c>
      <c r="AB7" s="336">
        <v>121490</v>
      </c>
      <c r="AC7" s="336">
        <v>104406</v>
      </c>
    </row>
    <row r="8" spans="2:29" ht="15">
      <c r="B8" s="268" t="s">
        <v>46</v>
      </c>
      <c r="C8" s="336">
        <v>14546</v>
      </c>
      <c r="D8" s="336">
        <v>76510</v>
      </c>
      <c r="E8" s="336">
        <v>79165</v>
      </c>
      <c r="F8" s="336">
        <v>37307</v>
      </c>
      <c r="G8" s="336">
        <v>29322</v>
      </c>
      <c r="H8" s="336">
        <v>68369</v>
      </c>
      <c r="I8" s="336">
        <v>100648</v>
      </c>
      <c r="J8" s="336">
        <v>62546</v>
      </c>
      <c r="K8" s="336">
        <v>0</v>
      </c>
      <c r="L8" s="336">
        <v>83739</v>
      </c>
      <c r="M8" s="336">
        <v>65084</v>
      </c>
      <c r="N8" s="336">
        <v>112540</v>
      </c>
      <c r="Q8" s="268" t="s">
        <v>46</v>
      </c>
      <c r="R8" s="336">
        <v>33589</v>
      </c>
      <c r="S8" s="336">
        <v>34407</v>
      </c>
      <c r="T8" s="336">
        <v>118817</v>
      </c>
      <c r="U8" s="336">
        <v>75776</v>
      </c>
      <c r="V8" s="336">
        <v>17048</v>
      </c>
      <c r="W8" s="336">
        <v>26182</v>
      </c>
      <c r="X8" s="336">
        <v>16369</v>
      </c>
      <c r="Y8" s="336">
        <v>18529</v>
      </c>
      <c r="Z8" s="336">
        <v>86006</v>
      </c>
      <c r="AA8" s="336">
        <v>91682</v>
      </c>
      <c r="AB8" s="336">
        <v>13470</v>
      </c>
      <c r="AC8" s="336">
        <v>5234</v>
      </c>
    </row>
    <row r="9" spans="2:29" ht="15">
      <c r="B9" s="268" t="s">
        <v>47</v>
      </c>
      <c r="C9" s="336">
        <v>798722</v>
      </c>
      <c r="D9" s="336">
        <v>681980</v>
      </c>
      <c r="E9" s="336">
        <v>937300</v>
      </c>
      <c r="F9" s="336">
        <v>898271</v>
      </c>
      <c r="G9" s="336">
        <v>539161</v>
      </c>
      <c r="H9" s="336">
        <v>1421857</v>
      </c>
      <c r="I9" s="336">
        <v>133908</v>
      </c>
      <c r="J9" s="336">
        <v>463041</v>
      </c>
      <c r="K9" s="336">
        <v>194955</v>
      </c>
      <c r="L9" s="336">
        <v>473953</v>
      </c>
      <c r="M9" s="336">
        <v>832733</v>
      </c>
      <c r="N9" s="336">
        <v>450944</v>
      </c>
      <c r="Q9" s="268" t="s">
        <v>47</v>
      </c>
      <c r="R9" s="336">
        <v>431088</v>
      </c>
      <c r="S9" s="336">
        <v>1234157</v>
      </c>
      <c r="T9" s="336">
        <v>1185142</v>
      </c>
      <c r="U9" s="336">
        <v>742775</v>
      </c>
      <c r="V9" s="336">
        <v>832501</v>
      </c>
      <c r="W9" s="336">
        <v>489423</v>
      </c>
      <c r="X9" s="336">
        <v>673378</v>
      </c>
      <c r="Y9" s="336">
        <v>111401</v>
      </c>
      <c r="Z9" s="336">
        <v>119202</v>
      </c>
      <c r="AA9" s="336">
        <v>832211</v>
      </c>
      <c r="AB9" s="336">
        <v>1660502</v>
      </c>
      <c r="AC9" s="336">
        <v>551347</v>
      </c>
    </row>
    <row r="10" spans="2:29" ht="15">
      <c r="B10" s="268" t="s">
        <v>48</v>
      </c>
      <c r="C10" s="336">
        <v>8577</v>
      </c>
      <c r="D10" s="336">
        <v>171824</v>
      </c>
      <c r="E10" s="336">
        <v>34001</v>
      </c>
      <c r="F10" s="336">
        <v>24315</v>
      </c>
      <c r="G10" s="336">
        <v>120646</v>
      </c>
      <c r="H10" s="336">
        <v>12484</v>
      </c>
      <c r="I10" s="336">
        <v>167717</v>
      </c>
      <c r="J10" s="336">
        <v>12650</v>
      </c>
      <c r="K10" s="336">
        <v>3736</v>
      </c>
      <c r="L10" s="336">
        <v>159222</v>
      </c>
      <c r="M10" s="336">
        <v>10508</v>
      </c>
      <c r="N10" s="336">
        <v>29541</v>
      </c>
      <c r="Q10" s="268" t="s">
        <v>48</v>
      </c>
      <c r="R10" s="336">
        <v>49381</v>
      </c>
      <c r="S10" s="336">
        <v>26094</v>
      </c>
      <c r="T10" s="336">
        <v>26610</v>
      </c>
      <c r="U10" s="336">
        <v>8496</v>
      </c>
      <c r="V10" s="336">
        <v>26531</v>
      </c>
      <c r="W10" s="336">
        <v>22794</v>
      </c>
      <c r="X10" s="336">
        <v>5715</v>
      </c>
      <c r="Y10" s="336">
        <v>16314</v>
      </c>
      <c r="Z10" s="336">
        <v>13239</v>
      </c>
      <c r="AA10" s="336">
        <v>8090</v>
      </c>
      <c r="AB10" s="336">
        <v>80217</v>
      </c>
      <c r="AC10" s="336">
        <v>22164</v>
      </c>
    </row>
    <row r="11" spans="2:29" ht="15">
      <c r="B11" s="268" t="s">
        <v>49</v>
      </c>
      <c r="C11" s="336">
        <v>115140</v>
      </c>
      <c r="D11" s="336">
        <v>69169</v>
      </c>
      <c r="E11" s="336">
        <v>295797</v>
      </c>
      <c r="F11" s="336">
        <v>16253</v>
      </c>
      <c r="G11" s="336">
        <v>68048</v>
      </c>
      <c r="H11" s="336">
        <v>20300</v>
      </c>
      <c r="I11" s="336">
        <v>18492</v>
      </c>
      <c r="J11" s="336">
        <v>28167</v>
      </c>
      <c r="K11" s="336">
        <v>105892</v>
      </c>
      <c r="L11" s="336">
        <v>134209</v>
      </c>
      <c r="M11" s="336">
        <v>53497</v>
      </c>
      <c r="N11" s="336">
        <v>7542</v>
      </c>
      <c r="Q11" s="268" t="s">
        <v>49</v>
      </c>
      <c r="R11" s="336">
        <v>22984</v>
      </c>
      <c r="S11" s="336">
        <v>43271</v>
      </c>
      <c r="T11" s="336">
        <v>19959</v>
      </c>
      <c r="U11" s="336">
        <v>9117</v>
      </c>
      <c r="V11" s="336">
        <v>177585</v>
      </c>
      <c r="W11" s="336">
        <v>21603</v>
      </c>
      <c r="X11" s="336">
        <v>102783</v>
      </c>
      <c r="Y11" s="336">
        <v>10686</v>
      </c>
      <c r="Z11" s="336">
        <v>41667</v>
      </c>
      <c r="AA11" s="336">
        <v>263271</v>
      </c>
      <c r="AB11" s="336">
        <v>59089</v>
      </c>
      <c r="AC11" s="336">
        <v>14123</v>
      </c>
    </row>
    <row r="12" spans="2:29" ht="18" customHeight="1">
      <c r="B12" s="274" t="s">
        <v>20</v>
      </c>
      <c r="C12" s="371">
        <v>1013761</v>
      </c>
      <c r="D12" s="371">
        <v>1270270</v>
      </c>
      <c r="E12" s="371">
        <v>1587676</v>
      </c>
      <c r="F12" s="371">
        <v>1258620</v>
      </c>
      <c r="G12" s="371">
        <v>1024815</v>
      </c>
      <c r="H12" s="371">
        <v>1711628</v>
      </c>
      <c r="I12" s="371">
        <v>662411</v>
      </c>
      <c r="J12" s="371">
        <v>628391</v>
      </c>
      <c r="K12" s="371">
        <v>344337</v>
      </c>
      <c r="L12" s="371">
        <v>987230</v>
      </c>
      <c r="M12" s="371">
        <v>1274354</v>
      </c>
      <c r="N12" s="371">
        <v>760549</v>
      </c>
      <c r="Q12" s="274" t="s">
        <v>20</v>
      </c>
      <c r="R12" s="371">
        <v>664642</v>
      </c>
      <c r="S12" s="371">
        <v>1535900</v>
      </c>
      <c r="T12" s="371">
        <v>1553793</v>
      </c>
      <c r="U12" s="371">
        <v>1212059</v>
      </c>
      <c r="V12" s="371">
        <v>1230327</v>
      </c>
      <c r="W12" s="371">
        <v>699759</v>
      </c>
      <c r="X12" s="371">
        <v>1293640</v>
      </c>
      <c r="Y12" s="371">
        <v>306418</v>
      </c>
      <c r="Z12" s="371">
        <v>553507</v>
      </c>
      <c r="AA12" s="371">
        <v>1463314</v>
      </c>
      <c r="AB12" s="371">
        <v>2449464</v>
      </c>
      <c r="AC12" s="371">
        <v>851715</v>
      </c>
    </row>
    <row r="13" spans="3:29" ht="15"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</row>
    <row r="14" spans="1:29" ht="15">
      <c r="A14" s="272" t="s">
        <v>79</v>
      </c>
      <c r="B14" s="268" t="s">
        <v>42</v>
      </c>
      <c r="C14" s="336">
        <v>60361</v>
      </c>
      <c r="D14" s="336">
        <v>277140</v>
      </c>
      <c r="E14" s="336">
        <v>156933</v>
      </c>
      <c r="F14" s="336">
        <v>136192</v>
      </c>
      <c r="G14" s="336">
        <v>195875</v>
      </c>
      <c r="H14" s="336">
        <v>107024</v>
      </c>
      <c r="I14" s="336">
        <v>129454</v>
      </c>
      <c r="J14" s="336">
        <v>78540</v>
      </c>
      <c r="K14" s="336">
        <v>0</v>
      </c>
      <c r="L14" s="336">
        <v>40064</v>
      </c>
      <c r="M14" s="336">
        <v>203100</v>
      </c>
      <c r="N14" s="336">
        <v>3053</v>
      </c>
      <c r="P14" s="272" t="s">
        <v>79</v>
      </c>
      <c r="Q14" s="268" t="s">
        <v>42</v>
      </c>
      <c r="R14" s="336">
        <v>132177</v>
      </c>
      <c r="S14" s="336">
        <v>51120</v>
      </c>
      <c r="T14" s="336">
        <v>460939</v>
      </c>
      <c r="U14" s="336">
        <v>82344</v>
      </c>
      <c r="V14" s="336">
        <v>225680</v>
      </c>
      <c r="W14" s="336">
        <v>59172</v>
      </c>
      <c r="X14" s="336">
        <v>6720</v>
      </c>
      <c r="Y14" s="336">
        <v>32210</v>
      </c>
      <c r="Z14" s="336">
        <v>0</v>
      </c>
      <c r="AA14" s="336">
        <v>12272</v>
      </c>
      <c r="AB14" s="336">
        <v>117600</v>
      </c>
      <c r="AC14" s="336">
        <v>18590</v>
      </c>
    </row>
    <row r="15" spans="2:29" ht="15">
      <c r="B15" s="268" t="s">
        <v>43</v>
      </c>
      <c r="C15" s="336">
        <v>300422</v>
      </c>
      <c r="D15" s="336">
        <v>55093</v>
      </c>
      <c r="E15" s="336">
        <v>3744</v>
      </c>
      <c r="F15" s="336">
        <v>0</v>
      </c>
      <c r="G15" s="336">
        <v>0</v>
      </c>
      <c r="H15" s="336">
        <v>0</v>
      </c>
      <c r="I15" s="336">
        <v>200024</v>
      </c>
      <c r="J15" s="336">
        <v>0</v>
      </c>
      <c r="K15" s="336">
        <v>0</v>
      </c>
      <c r="L15" s="336">
        <v>74880</v>
      </c>
      <c r="M15" s="336">
        <v>4081</v>
      </c>
      <c r="N15" s="336">
        <v>20400</v>
      </c>
      <c r="Q15" s="268" t="s">
        <v>43</v>
      </c>
      <c r="R15" s="336">
        <v>0</v>
      </c>
      <c r="S15" s="336">
        <v>0</v>
      </c>
      <c r="T15" s="336">
        <v>0</v>
      </c>
      <c r="U15" s="336">
        <v>0</v>
      </c>
      <c r="V15" s="336">
        <v>7680</v>
      </c>
      <c r="W15" s="336">
        <v>117764</v>
      </c>
      <c r="X15" s="336">
        <v>1652</v>
      </c>
      <c r="Y15" s="336">
        <v>0</v>
      </c>
      <c r="Z15" s="336">
        <v>9516</v>
      </c>
      <c r="AA15" s="336">
        <v>0</v>
      </c>
      <c r="AB15" s="336">
        <v>0</v>
      </c>
      <c r="AC15" s="336">
        <v>39432</v>
      </c>
    </row>
    <row r="16" spans="2:29" ht="15">
      <c r="B16" s="268" t="s">
        <v>44</v>
      </c>
      <c r="C16" s="336">
        <v>0</v>
      </c>
      <c r="D16" s="336">
        <v>50960</v>
      </c>
      <c r="E16" s="336">
        <v>51131</v>
      </c>
      <c r="F16" s="336">
        <v>0</v>
      </c>
      <c r="G16" s="336">
        <v>0</v>
      </c>
      <c r="H16" s="336">
        <v>0</v>
      </c>
      <c r="I16" s="336">
        <v>3328</v>
      </c>
      <c r="J16" s="336">
        <v>0</v>
      </c>
      <c r="K16" s="336">
        <v>1060</v>
      </c>
      <c r="L16" s="336">
        <v>42753</v>
      </c>
      <c r="M16" s="336">
        <v>2584</v>
      </c>
      <c r="N16" s="336">
        <v>0</v>
      </c>
      <c r="Q16" s="268" t="s">
        <v>44</v>
      </c>
      <c r="R16" s="336">
        <v>0</v>
      </c>
      <c r="S16" s="336">
        <v>0</v>
      </c>
      <c r="T16" s="336">
        <v>224099</v>
      </c>
      <c r="U16" s="336">
        <v>0</v>
      </c>
      <c r="V16" s="336">
        <v>0</v>
      </c>
      <c r="W16" s="336">
        <v>0</v>
      </c>
      <c r="X16" s="336">
        <v>0</v>
      </c>
      <c r="Y16" s="336">
        <v>0</v>
      </c>
      <c r="Z16" s="336">
        <v>357291</v>
      </c>
      <c r="AA16" s="336">
        <v>93261</v>
      </c>
      <c r="AB16" s="336">
        <v>59608</v>
      </c>
      <c r="AC16" s="336">
        <v>15264</v>
      </c>
    </row>
    <row r="17" spans="2:29" ht="15">
      <c r="B17" s="268" t="s">
        <v>45</v>
      </c>
      <c r="C17" s="336">
        <v>9292</v>
      </c>
      <c r="D17" s="336">
        <v>20592</v>
      </c>
      <c r="E17" s="336">
        <v>764475</v>
      </c>
      <c r="F17" s="336">
        <v>226892</v>
      </c>
      <c r="G17" s="336">
        <v>323388</v>
      </c>
      <c r="H17" s="336">
        <v>0</v>
      </c>
      <c r="I17" s="336">
        <v>0</v>
      </c>
      <c r="J17" s="336">
        <v>1240016</v>
      </c>
      <c r="K17" s="336">
        <v>15552</v>
      </c>
      <c r="L17" s="336">
        <v>8286</v>
      </c>
      <c r="M17" s="336">
        <v>0</v>
      </c>
      <c r="N17" s="336">
        <v>21648</v>
      </c>
      <c r="Q17" s="268" t="s">
        <v>45</v>
      </c>
      <c r="R17" s="336">
        <v>4598</v>
      </c>
      <c r="S17" s="336">
        <v>0</v>
      </c>
      <c r="T17" s="336">
        <v>31262</v>
      </c>
      <c r="U17" s="336">
        <v>52000</v>
      </c>
      <c r="V17" s="336">
        <v>1465</v>
      </c>
      <c r="W17" s="336">
        <v>46000</v>
      </c>
      <c r="X17" s="336">
        <v>32356</v>
      </c>
      <c r="Y17" s="336">
        <v>133747</v>
      </c>
      <c r="Z17" s="336">
        <v>0</v>
      </c>
      <c r="AA17" s="336">
        <v>0</v>
      </c>
      <c r="AB17" s="336">
        <v>0</v>
      </c>
      <c r="AC17" s="336">
        <v>251032</v>
      </c>
    </row>
    <row r="18" spans="2:29" ht="15">
      <c r="B18" s="268" t="s">
        <v>46</v>
      </c>
      <c r="C18" s="336">
        <v>462</v>
      </c>
      <c r="D18" s="336">
        <v>240210</v>
      </c>
      <c r="E18" s="336">
        <v>29513</v>
      </c>
      <c r="F18" s="336">
        <v>0</v>
      </c>
      <c r="G18" s="336">
        <v>0</v>
      </c>
      <c r="H18" s="336">
        <v>126047</v>
      </c>
      <c r="I18" s="336">
        <v>5982</v>
      </c>
      <c r="J18" s="336">
        <v>16694</v>
      </c>
      <c r="K18" s="336">
        <v>0</v>
      </c>
      <c r="L18" s="336">
        <v>0</v>
      </c>
      <c r="M18" s="336">
        <v>45584</v>
      </c>
      <c r="N18" s="336">
        <v>0</v>
      </c>
      <c r="Q18" s="268" t="s">
        <v>46</v>
      </c>
      <c r="R18" s="336">
        <v>26119</v>
      </c>
      <c r="S18" s="336">
        <v>79694</v>
      </c>
      <c r="T18" s="336">
        <v>109802</v>
      </c>
      <c r="U18" s="336">
        <v>0</v>
      </c>
      <c r="V18" s="336">
        <v>132074</v>
      </c>
      <c r="W18" s="336">
        <v>323533</v>
      </c>
      <c r="X18" s="336">
        <v>0</v>
      </c>
      <c r="Y18" s="336">
        <v>0</v>
      </c>
      <c r="Z18" s="336">
        <v>0</v>
      </c>
      <c r="AA18" s="336">
        <v>97235</v>
      </c>
      <c r="AB18" s="336">
        <v>0</v>
      </c>
      <c r="AC18" s="336">
        <v>39327</v>
      </c>
    </row>
    <row r="19" spans="2:29" ht="15">
      <c r="B19" s="268" t="s">
        <v>47</v>
      </c>
      <c r="C19" s="336">
        <v>159317</v>
      </c>
      <c r="D19" s="336">
        <v>546632</v>
      </c>
      <c r="E19" s="336">
        <v>1098426</v>
      </c>
      <c r="F19" s="336">
        <v>651356</v>
      </c>
      <c r="G19" s="336">
        <v>1612512</v>
      </c>
      <c r="H19" s="336">
        <v>363090</v>
      </c>
      <c r="I19" s="336">
        <v>22154</v>
      </c>
      <c r="J19" s="336">
        <v>59568</v>
      </c>
      <c r="K19" s="336">
        <v>391263</v>
      </c>
      <c r="L19" s="336">
        <v>2201654</v>
      </c>
      <c r="M19" s="336">
        <v>2412393</v>
      </c>
      <c r="N19" s="336">
        <v>107130</v>
      </c>
      <c r="Q19" s="268" t="s">
        <v>47</v>
      </c>
      <c r="R19" s="336">
        <v>300488</v>
      </c>
      <c r="S19" s="336">
        <v>3385503</v>
      </c>
      <c r="T19" s="336">
        <v>390374</v>
      </c>
      <c r="U19" s="336">
        <v>580245</v>
      </c>
      <c r="V19" s="336">
        <v>217717</v>
      </c>
      <c r="W19" s="336">
        <v>453453</v>
      </c>
      <c r="X19" s="336">
        <v>632476</v>
      </c>
      <c r="Y19" s="336">
        <v>212563</v>
      </c>
      <c r="Z19" s="336">
        <v>1585961</v>
      </c>
      <c r="AA19" s="336">
        <v>1536955</v>
      </c>
      <c r="AB19" s="336">
        <v>4071316</v>
      </c>
      <c r="AC19" s="336">
        <v>696279</v>
      </c>
    </row>
    <row r="20" spans="2:29" ht="15">
      <c r="B20" s="268" t="s">
        <v>48</v>
      </c>
      <c r="C20" s="336">
        <v>0</v>
      </c>
      <c r="D20" s="336">
        <v>126412</v>
      </c>
      <c r="E20" s="336">
        <v>270500</v>
      </c>
      <c r="F20" s="336">
        <v>0</v>
      </c>
      <c r="G20" s="336">
        <v>5940</v>
      </c>
      <c r="H20" s="336">
        <v>984</v>
      </c>
      <c r="I20" s="336">
        <v>0</v>
      </c>
      <c r="J20" s="336">
        <v>0</v>
      </c>
      <c r="K20" s="336">
        <v>0</v>
      </c>
      <c r="L20" s="336">
        <v>0</v>
      </c>
      <c r="M20" s="336">
        <v>0</v>
      </c>
      <c r="N20" s="336">
        <v>14725</v>
      </c>
      <c r="Q20" s="268" t="s">
        <v>48</v>
      </c>
      <c r="R20" s="336">
        <v>0</v>
      </c>
      <c r="S20" s="336">
        <v>0</v>
      </c>
      <c r="T20" s="336">
        <v>103</v>
      </c>
      <c r="U20" s="336">
        <v>0</v>
      </c>
      <c r="V20" s="336">
        <v>0</v>
      </c>
      <c r="W20" s="336">
        <v>2</v>
      </c>
      <c r="X20" s="336">
        <v>48825</v>
      </c>
      <c r="Y20" s="336">
        <v>8600</v>
      </c>
      <c r="Z20" s="336">
        <v>0</v>
      </c>
      <c r="AA20" s="336">
        <v>207565</v>
      </c>
      <c r="AB20" s="336">
        <v>0</v>
      </c>
      <c r="AC20" s="336">
        <v>968</v>
      </c>
    </row>
    <row r="21" spans="2:29" ht="15">
      <c r="B21" s="268" t="s">
        <v>49</v>
      </c>
      <c r="C21" s="336">
        <v>21710</v>
      </c>
      <c r="D21" s="336">
        <v>52020</v>
      </c>
      <c r="E21" s="336">
        <v>6120</v>
      </c>
      <c r="F21" s="336">
        <v>136640</v>
      </c>
      <c r="G21" s="336">
        <v>152909</v>
      </c>
      <c r="H21" s="336">
        <v>204552</v>
      </c>
      <c r="I21" s="336">
        <v>0</v>
      </c>
      <c r="J21" s="336">
        <v>0</v>
      </c>
      <c r="K21" s="336">
        <v>0</v>
      </c>
      <c r="L21" s="336">
        <v>0</v>
      </c>
      <c r="M21" s="336">
        <v>31200</v>
      </c>
      <c r="N21" s="336">
        <v>0</v>
      </c>
      <c r="Q21" s="268" t="s">
        <v>49</v>
      </c>
      <c r="R21" s="336">
        <v>0</v>
      </c>
      <c r="S21" s="336">
        <v>0</v>
      </c>
      <c r="T21" s="336">
        <v>0</v>
      </c>
      <c r="U21" s="336">
        <v>0</v>
      </c>
      <c r="V21" s="336">
        <v>192768</v>
      </c>
      <c r="W21" s="336">
        <v>133224</v>
      </c>
      <c r="X21" s="336">
        <v>10176</v>
      </c>
      <c r="Y21" s="336">
        <v>251680</v>
      </c>
      <c r="Z21" s="336">
        <v>0</v>
      </c>
      <c r="AA21" s="336">
        <v>49920</v>
      </c>
      <c r="AB21" s="336">
        <v>193440</v>
      </c>
      <c r="AC21" s="336">
        <v>0</v>
      </c>
    </row>
    <row r="22" spans="2:29" ht="18" customHeight="1">
      <c r="B22" s="274" t="s">
        <v>20</v>
      </c>
      <c r="C22" s="371">
        <v>551564</v>
      </c>
      <c r="D22" s="371">
        <v>1369059</v>
      </c>
      <c r="E22" s="371">
        <v>2380842</v>
      </c>
      <c r="F22" s="371">
        <v>1151080</v>
      </c>
      <c r="G22" s="371">
        <v>2290624</v>
      </c>
      <c r="H22" s="371">
        <v>801697</v>
      </c>
      <c r="I22" s="371">
        <v>360942</v>
      </c>
      <c r="J22" s="371">
        <v>1394818</v>
      </c>
      <c r="K22" s="371">
        <v>407875</v>
      </c>
      <c r="L22" s="371">
        <v>2367637</v>
      </c>
      <c r="M22" s="371">
        <v>2698942</v>
      </c>
      <c r="N22" s="371">
        <v>166956</v>
      </c>
      <c r="Q22" s="274" t="s">
        <v>20</v>
      </c>
      <c r="R22" s="371">
        <v>463382</v>
      </c>
      <c r="S22" s="371">
        <v>3516317</v>
      </c>
      <c r="T22" s="371">
        <v>1216579</v>
      </c>
      <c r="U22" s="371">
        <v>714589</v>
      </c>
      <c r="V22" s="371">
        <v>777384</v>
      </c>
      <c r="W22" s="371">
        <v>1133148</v>
      </c>
      <c r="X22" s="371">
        <v>732205</v>
      </c>
      <c r="Y22" s="371">
        <v>638800</v>
      </c>
      <c r="Z22" s="371">
        <v>1952768</v>
      </c>
      <c r="AA22" s="371">
        <v>1997208</v>
      </c>
      <c r="AB22" s="371">
        <v>4441964</v>
      </c>
      <c r="AC22" s="371">
        <v>1060892</v>
      </c>
    </row>
    <row r="23" spans="3:29" ht="15"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</row>
    <row r="24" spans="1:29" ht="15">
      <c r="A24" s="272" t="s">
        <v>80</v>
      </c>
      <c r="B24" s="268" t="s">
        <v>42</v>
      </c>
      <c r="C24" s="336">
        <v>0</v>
      </c>
      <c r="D24" s="336">
        <v>0</v>
      </c>
      <c r="E24" s="336">
        <v>0</v>
      </c>
      <c r="F24" s="336">
        <v>0</v>
      </c>
      <c r="G24" s="336">
        <v>0</v>
      </c>
      <c r="H24" s="336">
        <v>0</v>
      </c>
      <c r="I24" s="336">
        <v>0</v>
      </c>
      <c r="J24" s="336">
        <v>0</v>
      </c>
      <c r="K24" s="336">
        <v>0</v>
      </c>
      <c r="L24" s="336">
        <v>0</v>
      </c>
      <c r="M24" s="336">
        <v>0</v>
      </c>
      <c r="N24" s="336">
        <v>0</v>
      </c>
      <c r="P24" s="272" t="s">
        <v>80</v>
      </c>
      <c r="Q24" s="268" t="s">
        <v>42</v>
      </c>
      <c r="R24" s="336">
        <v>0</v>
      </c>
      <c r="S24" s="336">
        <v>0</v>
      </c>
      <c r="T24" s="336">
        <v>0</v>
      </c>
      <c r="U24" s="336">
        <v>0</v>
      </c>
      <c r="V24" s="336">
        <v>0</v>
      </c>
      <c r="W24" s="336">
        <v>2560</v>
      </c>
      <c r="X24" s="336">
        <v>0</v>
      </c>
      <c r="Y24" s="336">
        <v>0</v>
      </c>
      <c r="Z24" s="336">
        <v>0</v>
      </c>
      <c r="AA24" s="336">
        <v>0</v>
      </c>
      <c r="AB24" s="336">
        <v>0</v>
      </c>
      <c r="AC24" s="336">
        <v>0</v>
      </c>
    </row>
    <row r="25" spans="2:29" ht="15">
      <c r="B25" s="268" t="s">
        <v>43</v>
      </c>
      <c r="C25" s="336">
        <v>0</v>
      </c>
      <c r="D25" s="336">
        <v>0</v>
      </c>
      <c r="E25" s="336">
        <v>0</v>
      </c>
      <c r="F25" s="336">
        <v>0</v>
      </c>
      <c r="G25" s="336">
        <v>0</v>
      </c>
      <c r="H25" s="336">
        <v>0</v>
      </c>
      <c r="I25" s="336">
        <v>0</v>
      </c>
      <c r="J25" s="336">
        <v>0</v>
      </c>
      <c r="K25" s="336">
        <v>0</v>
      </c>
      <c r="L25" s="336">
        <v>0</v>
      </c>
      <c r="M25" s="336">
        <v>0</v>
      </c>
      <c r="N25" s="336">
        <v>0</v>
      </c>
      <c r="Q25" s="268" t="s">
        <v>43</v>
      </c>
      <c r="R25" s="336">
        <v>0</v>
      </c>
      <c r="S25" s="336">
        <v>32</v>
      </c>
      <c r="T25" s="336">
        <v>0</v>
      </c>
      <c r="U25" s="336">
        <v>0</v>
      </c>
      <c r="V25" s="336">
        <v>0</v>
      </c>
      <c r="W25" s="336">
        <v>0</v>
      </c>
      <c r="X25" s="336">
        <v>0</v>
      </c>
      <c r="Y25" s="336">
        <v>0</v>
      </c>
      <c r="Z25" s="336">
        <v>0</v>
      </c>
      <c r="AA25" s="336">
        <v>0</v>
      </c>
      <c r="AB25" s="336">
        <v>0</v>
      </c>
      <c r="AC25" s="336">
        <v>0</v>
      </c>
    </row>
    <row r="26" spans="2:29" ht="15">
      <c r="B26" s="268" t="s">
        <v>44</v>
      </c>
      <c r="C26" s="336">
        <v>0</v>
      </c>
      <c r="D26" s="336">
        <v>0</v>
      </c>
      <c r="E26" s="336">
        <v>0</v>
      </c>
      <c r="F26" s="336">
        <v>120</v>
      </c>
      <c r="G26" s="336">
        <v>0</v>
      </c>
      <c r="H26" s="336">
        <v>0</v>
      </c>
      <c r="I26" s="336">
        <v>0</v>
      </c>
      <c r="J26" s="336">
        <v>0</v>
      </c>
      <c r="K26" s="336">
        <v>0</v>
      </c>
      <c r="L26" s="336">
        <v>257</v>
      </c>
      <c r="M26" s="336">
        <v>0</v>
      </c>
      <c r="N26" s="336">
        <v>0</v>
      </c>
      <c r="Q26" s="268" t="s">
        <v>44</v>
      </c>
      <c r="R26" s="336">
        <v>0</v>
      </c>
      <c r="S26" s="336">
        <v>0</v>
      </c>
      <c r="T26" s="336">
        <v>0</v>
      </c>
      <c r="U26" s="336">
        <v>0</v>
      </c>
      <c r="V26" s="336">
        <v>0</v>
      </c>
      <c r="W26" s="336">
        <v>0</v>
      </c>
      <c r="X26" s="336">
        <v>0</v>
      </c>
      <c r="Y26" s="336">
        <v>0</v>
      </c>
      <c r="Z26" s="336">
        <v>0</v>
      </c>
      <c r="AA26" s="336">
        <v>767</v>
      </c>
      <c r="AB26" s="336">
        <v>0</v>
      </c>
      <c r="AC26" s="336">
        <v>0</v>
      </c>
    </row>
    <row r="27" spans="2:29" ht="15">
      <c r="B27" s="268" t="s">
        <v>45</v>
      </c>
      <c r="C27" s="336">
        <v>40</v>
      </c>
      <c r="D27" s="336">
        <v>0</v>
      </c>
      <c r="E27" s="336">
        <v>0</v>
      </c>
      <c r="F27" s="336">
        <v>0</v>
      </c>
      <c r="G27" s="336">
        <v>0</v>
      </c>
      <c r="H27" s="336">
        <v>0</v>
      </c>
      <c r="I27" s="336">
        <v>0</v>
      </c>
      <c r="J27" s="336">
        <v>0</v>
      </c>
      <c r="K27" s="336">
        <v>0</v>
      </c>
      <c r="L27" s="336">
        <v>0</v>
      </c>
      <c r="M27" s="336">
        <v>0</v>
      </c>
      <c r="N27" s="336">
        <v>0</v>
      </c>
      <c r="Q27" s="268" t="s">
        <v>45</v>
      </c>
      <c r="R27" s="336">
        <v>0</v>
      </c>
      <c r="S27" s="336">
        <v>0</v>
      </c>
      <c r="T27" s="336">
        <v>0</v>
      </c>
      <c r="U27" s="336">
        <v>0</v>
      </c>
      <c r="V27" s="336">
        <v>0</v>
      </c>
      <c r="W27" s="336">
        <v>0</v>
      </c>
      <c r="X27" s="336">
        <v>0</v>
      </c>
      <c r="Y27" s="336">
        <v>0</v>
      </c>
      <c r="Z27" s="336">
        <v>0</v>
      </c>
      <c r="AA27" s="336">
        <v>0</v>
      </c>
      <c r="AB27" s="336">
        <v>0</v>
      </c>
      <c r="AC27" s="336">
        <v>0</v>
      </c>
    </row>
    <row r="28" spans="2:29" ht="15">
      <c r="B28" s="268" t="s">
        <v>46</v>
      </c>
      <c r="C28" s="336">
        <v>0</v>
      </c>
      <c r="D28" s="336">
        <v>0</v>
      </c>
      <c r="E28" s="336">
        <v>0</v>
      </c>
      <c r="F28" s="336">
        <v>0</v>
      </c>
      <c r="G28" s="336">
        <v>0</v>
      </c>
      <c r="H28" s="336">
        <v>0</v>
      </c>
      <c r="I28" s="336">
        <v>0</v>
      </c>
      <c r="J28" s="336">
        <v>0</v>
      </c>
      <c r="K28" s="336">
        <v>2371</v>
      </c>
      <c r="L28" s="336">
        <v>0</v>
      </c>
      <c r="M28" s="336">
        <v>0</v>
      </c>
      <c r="N28" s="336">
        <v>0</v>
      </c>
      <c r="Q28" s="268" t="s">
        <v>46</v>
      </c>
      <c r="R28" s="336">
        <v>0</v>
      </c>
      <c r="S28" s="336">
        <v>0</v>
      </c>
      <c r="T28" s="336">
        <v>0</v>
      </c>
      <c r="U28" s="336">
        <v>0</v>
      </c>
      <c r="V28" s="336">
        <v>0</v>
      </c>
      <c r="W28" s="336">
        <v>83</v>
      </c>
      <c r="X28" s="336">
        <v>0</v>
      </c>
      <c r="Y28" s="336">
        <v>0</v>
      </c>
      <c r="Z28" s="336">
        <v>0</v>
      </c>
      <c r="AA28" s="336">
        <v>0</v>
      </c>
      <c r="AB28" s="336">
        <v>0</v>
      </c>
      <c r="AC28" s="336">
        <v>170</v>
      </c>
    </row>
    <row r="29" spans="2:29" ht="15">
      <c r="B29" s="268" t="s">
        <v>47</v>
      </c>
      <c r="C29" s="336">
        <v>0</v>
      </c>
      <c r="D29" s="336">
        <v>0</v>
      </c>
      <c r="E29" s="336">
        <v>3157</v>
      </c>
      <c r="F29" s="336">
        <v>0</v>
      </c>
      <c r="G29" s="336">
        <v>7069</v>
      </c>
      <c r="H29" s="336">
        <v>0</v>
      </c>
      <c r="I29" s="336">
        <v>0</v>
      </c>
      <c r="J29" s="336">
        <v>0</v>
      </c>
      <c r="K29" s="336">
        <v>6456</v>
      </c>
      <c r="L29" s="336">
        <v>0</v>
      </c>
      <c r="M29" s="336">
        <v>0</v>
      </c>
      <c r="N29" s="336">
        <v>0</v>
      </c>
      <c r="Q29" s="268" t="s">
        <v>47</v>
      </c>
      <c r="R29" s="336">
        <v>0</v>
      </c>
      <c r="S29" s="336">
        <v>0</v>
      </c>
      <c r="T29" s="336">
        <v>0</v>
      </c>
      <c r="U29" s="336">
        <v>0</v>
      </c>
      <c r="V29" s="336">
        <v>0</v>
      </c>
      <c r="W29" s="336">
        <v>491</v>
      </c>
      <c r="X29" s="336">
        <v>0</v>
      </c>
      <c r="Y29" s="336">
        <v>0</v>
      </c>
      <c r="Z29" s="336">
        <v>0</v>
      </c>
      <c r="AA29" s="336">
        <v>120</v>
      </c>
      <c r="AB29" s="336">
        <v>0</v>
      </c>
      <c r="AC29" s="336">
        <v>619</v>
      </c>
    </row>
    <row r="30" spans="2:29" ht="15">
      <c r="B30" s="268" t="s">
        <v>48</v>
      </c>
      <c r="C30" s="336">
        <v>0</v>
      </c>
      <c r="D30" s="336">
        <v>0</v>
      </c>
      <c r="E30" s="336">
        <v>0</v>
      </c>
      <c r="F30" s="336">
        <v>0</v>
      </c>
      <c r="G30" s="336">
        <v>0</v>
      </c>
      <c r="H30" s="336">
        <v>0</v>
      </c>
      <c r="I30" s="336">
        <v>0</v>
      </c>
      <c r="J30" s="336">
        <v>0</v>
      </c>
      <c r="K30" s="336">
        <v>0</v>
      </c>
      <c r="L30" s="336">
        <v>0</v>
      </c>
      <c r="M30" s="336">
        <v>0</v>
      </c>
      <c r="N30" s="336">
        <v>0</v>
      </c>
      <c r="Q30" s="268" t="s">
        <v>48</v>
      </c>
      <c r="R30" s="336">
        <v>0</v>
      </c>
      <c r="S30" s="336">
        <v>0</v>
      </c>
      <c r="T30" s="336">
        <v>0</v>
      </c>
      <c r="U30" s="336">
        <v>0</v>
      </c>
      <c r="V30" s="336">
        <v>0</v>
      </c>
      <c r="W30" s="336">
        <v>0</v>
      </c>
      <c r="X30" s="336">
        <v>0</v>
      </c>
      <c r="Y30" s="336">
        <v>0</v>
      </c>
      <c r="Z30" s="336">
        <v>0</v>
      </c>
      <c r="AA30" s="336">
        <v>0</v>
      </c>
      <c r="AB30" s="336">
        <v>0</v>
      </c>
      <c r="AC30" s="336">
        <v>0</v>
      </c>
    </row>
    <row r="31" spans="2:29" ht="15">
      <c r="B31" s="268" t="s">
        <v>49</v>
      </c>
      <c r="C31" s="336">
        <v>0</v>
      </c>
      <c r="D31" s="336">
        <v>0</v>
      </c>
      <c r="E31" s="336">
        <v>0</v>
      </c>
      <c r="F31" s="336">
        <v>0</v>
      </c>
      <c r="G31" s="336">
        <v>0</v>
      </c>
      <c r="H31" s="336">
        <v>0</v>
      </c>
      <c r="I31" s="336">
        <v>0</v>
      </c>
      <c r="J31" s="336">
        <v>0</v>
      </c>
      <c r="K31" s="336">
        <v>0</v>
      </c>
      <c r="L31" s="336">
        <v>0</v>
      </c>
      <c r="M31" s="336">
        <v>0</v>
      </c>
      <c r="N31" s="336">
        <v>0</v>
      </c>
      <c r="Q31" s="268" t="s">
        <v>49</v>
      </c>
      <c r="R31" s="336">
        <v>0</v>
      </c>
      <c r="S31" s="336">
        <v>0</v>
      </c>
      <c r="T31" s="336">
        <v>0</v>
      </c>
      <c r="U31" s="336">
        <v>0</v>
      </c>
      <c r="V31" s="336">
        <v>0</v>
      </c>
      <c r="W31" s="336">
        <v>0</v>
      </c>
      <c r="X31" s="336">
        <v>0</v>
      </c>
      <c r="Y31" s="336">
        <v>0</v>
      </c>
      <c r="Z31" s="336">
        <v>0</v>
      </c>
      <c r="AA31" s="336">
        <v>0</v>
      </c>
      <c r="AB31" s="336">
        <v>0</v>
      </c>
      <c r="AC31" s="336">
        <v>0</v>
      </c>
    </row>
    <row r="32" spans="2:29" ht="18" customHeight="1">
      <c r="B32" s="274" t="s">
        <v>20</v>
      </c>
      <c r="C32" s="371">
        <v>40</v>
      </c>
      <c r="D32" s="371">
        <v>0</v>
      </c>
      <c r="E32" s="371">
        <v>3157</v>
      </c>
      <c r="F32" s="371">
        <v>120</v>
      </c>
      <c r="G32" s="371">
        <v>7069</v>
      </c>
      <c r="H32" s="371">
        <v>0</v>
      </c>
      <c r="I32" s="371">
        <v>0</v>
      </c>
      <c r="J32" s="371">
        <v>0</v>
      </c>
      <c r="K32" s="371">
        <v>8827</v>
      </c>
      <c r="L32" s="371">
        <v>257</v>
      </c>
      <c r="M32" s="371">
        <v>0</v>
      </c>
      <c r="N32" s="371">
        <v>0</v>
      </c>
      <c r="Q32" s="274" t="s">
        <v>20</v>
      </c>
      <c r="R32" s="371">
        <v>0</v>
      </c>
      <c r="S32" s="371">
        <v>32</v>
      </c>
      <c r="T32" s="371">
        <v>0</v>
      </c>
      <c r="U32" s="371">
        <v>0</v>
      </c>
      <c r="V32" s="371">
        <v>0</v>
      </c>
      <c r="W32" s="371">
        <v>3134</v>
      </c>
      <c r="X32" s="371">
        <v>0</v>
      </c>
      <c r="Y32" s="371">
        <v>0</v>
      </c>
      <c r="Z32" s="371">
        <v>0</v>
      </c>
      <c r="AA32" s="371">
        <v>887</v>
      </c>
      <c r="AB32" s="371">
        <v>0</v>
      </c>
      <c r="AC32" s="371">
        <v>789</v>
      </c>
    </row>
    <row r="34" spans="1:16" ht="15">
      <c r="A34" s="325" t="s">
        <v>86</v>
      </c>
      <c r="P34" s="325" t="s">
        <v>86</v>
      </c>
    </row>
    <row r="35" ht="15">
      <c r="D35" s="275"/>
    </row>
    <row r="36" ht="15">
      <c r="D36" s="275"/>
    </row>
  </sheetData>
  <sheetProtection/>
  <printOptions gridLines="1" horizontalCentered="1" verticalCentered="1"/>
  <pageMargins left="0.3937007874015748" right="0.3937007874015748" top="0.7480314960629921" bottom="0.7480314960629921" header="0.31496062992125984" footer="0.31496062992125984"/>
  <pageSetup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268" customWidth="1"/>
    <col min="2" max="2" width="11.28125" style="268" customWidth="1"/>
    <col min="3" max="3" width="10.7109375" style="268" customWidth="1"/>
    <col min="4" max="6" width="10.28125" style="268" customWidth="1"/>
    <col min="7" max="7" width="11.28125" style="268" customWidth="1"/>
    <col min="8" max="9" width="10.28125" style="268" customWidth="1"/>
    <col min="10" max="10" width="11.28125" style="268" customWidth="1"/>
    <col min="11" max="12" width="10.28125" style="268" customWidth="1"/>
    <col min="13" max="13" width="11.28125" style="268" customWidth="1"/>
    <col min="14" max="14" width="10.28125" style="268" customWidth="1"/>
    <col min="15" max="15" width="9.140625" style="268" customWidth="1"/>
    <col min="16" max="19" width="10.57421875" style="268" bestFit="1" customWidth="1"/>
    <col min="20" max="16384" width="9.140625" style="268" customWidth="1"/>
  </cols>
  <sheetData>
    <row r="1" ht="15">
      <c r="A1" s="267" t="s">
        <v>65</v>
      </c>
    </row>
    <row r="2" spans="1:2" ht="15">
      <c r="A2" s="269" t="s">
        <v>117</v>
      </c>
      <c r="B2" s="270"/>
    </row>
    <row r="3" spans="3:14" ht="15">
      <c r="C3" s="271" t="s">
        <v>66</v>
      </c>
      <c r="D3" s="271" t="s">
        <v>67</v>
      </c>
      <c r="E3" s="271" t="s">
        <v>68</v>
      </c>
      <c r="F3" s="271" t="s">
        <v>69</v>
      </c>
      <c r="G3" s="271" t="s">
        <v>70</v>
      </c>
      <c r="H3" s="271" t="s">
        <v>71</v>
      </c>
      <c r="I3" s="271" t="s">
        <v>72</v>
      </c>
      <c r="J3" s="271" t="s">
        <v>73</v>
      </c>
      <c r="K3" s="271" t="s">
        <v>74</v>
      </c>
      <c r="L3" s="271" t="s">
        <v>75</v>
      </c>
      <c r="M3" s="271" t="s">
        <v>76</v>
      </c>
      <c r="N3" s="271" t="s">
        <v>77</v>
      </c>
    </row>
    <row r="4" spans="1:19" ht="18" customHeight="1">
      <c r="A4" s="272" t="s">
        <v>78</v>
      </c>
      <c r="B4" s="273" t="s">
        <v>42</v>
      </c>
      <c r="C4" s="276">
        <f>'Serie mensile 2018-19'!R4-'Serie mensile 2018-19'!C4</f>
        <v>22089</v>
      </c>
      <c r="D4" s="276">
        <f>'Serie mensile 2018-19'!S4-'Serie mensile 2018-19'!D4</f>
        <v>-9793</v>
      </c>
      <c r="E4" s="276">
        <f>'Serie mensile 2018-19'!T4-'Serie mensile 2018-19'!E4</f>
        <v>-54961</v>
      </c>
      <c r="F4" s="276">
        <f>'Serie mensile 2018-19'!U4-'Serie mensile 2018-19'!F4</f>
        <v>12489</v>
      </c>
      <c r="G4" s="276">
        <f>'Serie mensile 2018-19'!V4-'Serie mensile 2018-19'!G4</f>
        <v>-65635</v>
      </c>
      <c r="H4" s="276">
        <f>'Serie mensile 2018-19'!W4-'Serie mensile 2018-19'!H4</f>
        <v>-30081</v>
      </c>
      <c r="I4" s="276">
        <f>'Serie mensile 2018-19'!X4-'Serie mensile 2018-19'!I4</f>
        <v>-422</v>
      </c>
      <c r="J4" s="276">
        <f>'Serie mensile 2018-19'!Y4-'Serie mensile 2018-19'!J4</f>
        <v>14016</v>
      </c>
      <c r="K4" s="276">
        <f>'Serie mensile 2018-19'!Z4-'Serie mensile 2018-19'!K4</f>
        <v>-1195</v>
      </c>
      <c r="L4" s="276">
        <f>'Serie mensile 2018-19'!AA4-'Serie mensile 2018-19'!L4</f>
        <v>39580</v>
      </c>
      <c r="M4" s="276">
        <f>'Serie mensile 2018-19'!AB4-'Serie mensile 2018-19'!M4</f>
        <v>-7774</v>
      </c>
      <c r="N4" s="276">
        <f>'Serie mensile 2018-19'!AC4-'Serie mensile 2018-19'!N4</f>
        <v>-94</v>
      </c>
      <c r="P4" s="277"/>
      <c r="Q4" s="277"/>
      <c r="R4" s="277"/>
      <c r="S4" s="277"/>
    </row>
    <row r="5" spans="2:19" ht="15">
      <c r="B5" s="268" t="s">
        <v>43</v>
      </c>
      <c r="C5" s="276">
        <f>'Serie mensile 2018-19'!R5-'Serie mensile 2018-19'!C5</f>
        <v>-6945</v>
      </c>
      <c r="D5" s="276">
        <f>'Serie mensile 2018-19'!S5-'Serie mensile 2018-19'!D5</f>
        <v>-8787</v>
      </c>
      <c r="E5" s="276">
        <f>'Serie mensile 2018-19'!T5-'Serie mensile 2018-19'!E5</f>
        <v>21624</v>
      </c>
      <c r="F5" s="276">
        <f>'Serie mensile 2018-19'!U5-'Serie mensile 2018-19'!F5</f>
        <v>3694</v>
      </c>
      <c r="G5" s="276">
        <f>'Serie mensile 2018-19'!V5-'Serie mensile 2018-19'!G5</f>
        <v>-26262</v>
      </c>
      <c r="H5" s="276">
        <f>'Serie mensile 2018-19'!W5-'Serie mensile 2018-19'!H5</f>
        <v>-40027</v>
      </c>
      <c r="I5" s="276">
        <f>'Serie mensile 2018-19'!X5-'Serie mensile 2018-19'!I5</f>
        <v>3819</v>
      </c>
      <c r="J5" s="276">
        <f>'Serie mensile 2018-19'!Y5-'Serie mensile 2018-19'!J5</f>
        <v>20355</v>
      </c>
      <c r="K5" s="276">
        <f>'Serie mensile 2018-19'!Z5-'Serie mensile 2018-19'!K5</f>
        <v>11969</v>
      </c>
      <c r="L5" s="276">
        <f>'Serie mensile 2018-19'!AA5-'Serie mensile 2018-19'!L5</f>
        <v>-35170</v>
      </c>
      <c r="M5" s="276">
        <f>'Serie mensile 2018-19'!AB5-'Serie mensile 2018-19'!M5</f>
        <v>53099</v>
      </c>
      <c r="N5" s="276">
        <f>'Serie mensile 2018-19'!AC5-'Serie mensile 2018-19'!N5</f>
        <v>-4782</v>
      </c>
      <c r="P5" s="277"/>
      <c r="Q5" s="277"/>
      <c r="R5" s="277"/>
      <c r="S5" s="277"/>
    </row>
    <row r="6" spans="2:19" ht="15">
      <c r="B6" s="268" t="s">
        <v>44</v>
      </c>
      <c r="C6" s="276">
        <f>'Serie mensile 2018-19'!R6-'Serie mensile 2018-19'!C6</f>
        <v>-13155</v>
      </c>
      <c r="D6" s="276">
        <f>'Serie mensile 2018-19'!S6-'Serie mensile 2018-19'!D6</f>
        <v>34503</v>
      </c>
      <c r="E6" s="276">
        <f>'Serie mensile 2018-19'!T6-'Serie mensile 2018-19'!E6</f>
        <v>-873</v>
      </c>
      <c r="F6" s="276">
        <f>'Serie mensile 2018-19'!U6-'Serie mensile 2018-19'!F6</f>
        <v>-29050</v>
      </c>
      <c r="G6" s="276">
        <f>'Serie mensile 2018-19'!V6-'Serie mensile 2018-19'!G6</f>
        <v>13182</v>
      </c>
      <c r="H6" s="276">
        <f>'Serie mensile 2018-19'!W6-'Serie mensile 2018-19'!H6</f>
        <v>17171</v>
      </c>
      <c r="I6" s="276">
        <f>'Serie mensile 2018-19'!X6-'Serie mensile 2018-19'!I6</f>
        <v>248184</v>
      </c>
      <c r="J6" s="276">
        <f>'Serie mensile 2018-19'!Y6-'Serie mensile 2018-19'!J6</f>
        <v>27022</v>
      </c>
      <c r="K6" s="276">
        <f>'Serie mensile 2018-19'!Z6-'Serie mensile 2018-19'!K6</f>
        <v>115332</v>
      </c>
      <c r="L6" s="276">
        <f>'Serie mensile 2018-19'!AA6-'Serie mensile 2018-19'!L6</f>
        <v>115147</v>
      </c>
      <c r="M6" s="276">
        <f>'Serie mensile 2018-19'!AB6-'Serie mensile 2018-19'!M6</f>
        <v>379344</v>
      </c>
      <c r="N6" s="276">
        <f>'Serie mensile 2018-19'!AC6-'Serie mensile 2018-19'!N6</f>
        <v>58756</v>
      </c>
      <c r="P6" s="277"/>
      <c r="Q6" s="277"/>
      <c r="R6" s="277"/>
      <c r="S6" s="277"/>
    </row>
    <row r="7" spans="2:19" ht="15">
      <c r="B7" s="268" t="s">
        <v>45</v>
      </c>
      <c r="C7" s="276">
        <f>'Serie mensile 2018-19'!R7-'Serie mensile 2018-19'!C7</f>
        <v>48835</v>
      </c>
      <c r="D7" s="276">
        <f>'Serie mensile 2018-19'!S7-'Serie mensile 2018-19'!D7</f>
        <v>-88739</v>
      </c>
      <c r="E7" s="276">
        <f>'Serie mensile 2018-19'!T7-'Serie mensile 2018-19'!E7</f>
        <v>-3938</v>
      </c>
      <c r="F7" s="276">
        <f>'Serie mensile 2018-19'!U7-'Serie mensile 2018-19'!F7</f>
        <v>106288</v>
      </c>
      <c r="G7" s="276">
        <f>'Serie mensile 2018-19'!V7-'Serie mensile 2018-19'!G7</f>
        <v>-12261</v>
      </c>
      <c r="H7" s="276">
        <f>'Serie mensile 2018-19'!W7-'Serie mensile 2018-19'!H7</f>
        <v>4076</v>
      </c>
      <c r="I7" s="276">
        <f>'Serie mensile 2018-19'!X7-'Serie mensile 2018-19'!I7</f>
        <v>2168</v>
      </c>
      <c r="J7" s="276">
        <f>'Serie mensile 2018-19'!Y7-'Serie mensile 2018-19'!J7</f>
        <v>26108</v>
      </c>
      <c r="K7" s="276">
        <f>'Serie mensile 2018-19'!Z7-'Serie mensile 2018-19'!K7</f>
        <v>127533</v>
      </c>
      <c r="L7" s="276">
        <f>'Serie mensile 2018-19'!AA7-'Serie mensile 2018-19'!L7</f>
        <v>12396</v>
      </c>
      <c r="M7" s="276">
        <f>'Serie mensile 2018-19'!AB7-'Serie mensile 2018-19'!M7</f>
        <v>-101015</v>
      </c>
      <c r="N7" s="276">
        <f>'Serie mensile 2018-19'!AC7-'Serie mensile 2018-19'!N7</f>
        <v>44985</v>
      </c>
      <c r="P7" s="277"/>
      <c r="Q7" s="277"/>
      <c r="R7" s="277"/>
      <c r="S7" s="277"/>
    </row>
    <row r="8" spans="2:19" ht="15">
      <c r="B8" s="268" t="s">
        <v>46</v>
      </c>
      <c r="C8" s="276">
        <f>'Serie mensile 2018-19'!R8-'Serie mensile 2018-19'!C8</f>
        <v>19043</v>
      </c>
      <c r="D8" s="276">
        <f>'Serie mensile 2018-19'!S8-'Serie mensile 2018-19'!D8</f>
        <v>-42103</v>
      </c>
      <c r="E8" s="276">
        <f>'Serie mensile 2018-19'!T8-'Serie mensile 2018-19'!E8</f>
        <v>39652</v>
      </c>
      <c r="F8" s="276">
        <f>'Serie mensile 2018-19'!U8-'Serie mensile 2018-19'!F8</f>
        <v>38469</v>
      </c>
      <c r="G8" s="276">
        <f>'Serie mensile 2018-19'!V8-'Serie mensile 2018-19'!G8</f>
        <v>-12274</v>
      </c>
      <c r="H8" s="276">
        <f>'Serie mensile 2018-19'!W8-'Serie mensile 2018-19'!H8</f>
        <v>-42187</v>
      </c>
      <c r="I8" s="276">
        <f>'Serie mensile 2018-19'!X8-'Serie mensile 2018-19'!I8</f>
        <v>-84279</v>
      </c>
      <c r="J8" s="276">
        <f>'Serie mensile 2018-19'!Y8-'Serie mensile 2018-19'!J8</f>
        <v>-44017</v>
      </c>
      <c r="K8" s="276">
        <f>'Serie mensile 2018-19'!Z8-'Serie mensile 2018-19'!K8</f>
        <v>86006</v>
      </c>
      <c r="L8" s="276">
        <f>'Serie mensile 2018-19'!AA8-'Serie mensile 2018-19'!L8</f>
        <v>7943</v>
      </c>
      <c r="M8" s="276">
        <f>'Serie mensile 2018-19'!AB8-'Serie mensile 2018-19'!M8</f>
        <v>-51614</v>
      </c>
      <c r="N8" s="276">
        <f>'Serie mensile 2018-19'!AC8-'Serie mensile 2018-19'!N8</f>
        <v>-107306</v>
      </c>
      <c r="P8" s="277"/>
      <c r="Q8" s="277"/>
      <c r="R8" s="277"/>
      <c r="S8" s="277"/>
    </row>
    <row r="9" spans="2:19" ht="15">
      <c r="B9" s="268" t="s">
        <v>47</v>
      </c>
      <c r="C9" s="276">
        <f>'Serie mensile 2018-19'!R9-'Serie mensile 2018-19'!C9</f>
        <v>-367634</v>
      </c>
      <c r="D9" s="276">
        <f>'Serie mensile 2018-19'!S9-'Serie mensile 2018-19'!D9</f>
        <v>552177</v>
      </c>
      <c r="E9" s="276">
        <f>'Serie mensile 2018-19'!T9-'Serie mensile 2018-19'!E9</f>
        <v>247842</v>
      </c>
      <c r="F9" s="276">
        <f>'Serie mensile 2018-19'!U9-'Serie mensile 2018-19'!F9</f>
        <v>-155496</v>
      </c>
      <c r="G9" s="276">
        <f>'Serie mensile 2018-19'!V9-'Serie mensile 2018-19'!G9</f>
        <v>293340</v>
      </c>
      <c r="H9" s="276">
        <f>'Serie mensile 2018-19'!W9-'Serie mensile 2018-19'!H9</f>
        <v>-932434</v>
      </c>
      <c r="I9" s="276">
        <f>'Serie mensile 2018-19'!X9-'Serie mensile 2018-19'!I9</f>
        <v>539470</v>
      </c>
      <c r="J9" s="276">
        <f>'Serie mensile 2018-19'!Y9-'Serie mensile 2018-19'!J9</f>
        <v>-351640</v>
      </c>
      <c r="K9" s="276">
        <f>'Serie mensile 2018-19'!Z9-'Serie mensile 2018-19'!K9</f>
        <v>-75753</v>
      </c>
      <c r="L9" s="276">
        <f>'Serie mensile 2018-19'!AA9-'Serie mensile 2018-19'!L9</f>
        <v>358258</v>
      </c>
      <c r="M9" s="276">
        <f>'Serie mensile 2018-19'!AB9-'Serie mensile 2018-19'!M9</f>
        <v>827769</v>
      </c>
      <c r="N9" s="276">
        <f>'Serie mensile 2018-19'!AC9-'Serie mensile 2018-19'!N9</f>
        <v>100403</v>
      </c>
      <c r="P9" s="277"/>
      <c r="Q9" s="277"/>
      <c r="R9" s="277"/>
      <c r="S9" s="277"/>
    </row>
    <row r="10" spans="2:19" ht="15">
      <c r="B10" s="268" t="s">
        <v>48</v>
      </c>
      <c r="C10" s="276">
        <f>'Serie mensile 2018-19'!R10-'Serie mensile 2018-19'!C10</f>
        <v>40804</v>
      </c>
      <c r="D10" s="276">
        <f>'Serie mensile 2018-19'!S10-'Serie mensile 2018-19'!D10</f>
        <v>-145730</v>
      </c>
      <c r="E10" s="276">
        <f>'Serie mensile 2018-19'!T10-'Serie mensile 2018-19'!E10</f>
        <v>-7391</v>
      </c>
      <c r="F10" s="276">
        <f>'Serie mensile 2018-19'!U10-'Serie mensile 2018-19'!F10</f>
        <v>-15819</v>
      </c>
      <c r="G10" s="276">
        <f>'Serie mensile 2018-19'!V10-'Serie mensile 2018-19'!G10</f>
        <v>-94115</v>
      </c>
      <c r="H10" s="276">
        <f>'Serie mensile 2018-19'!W10-'Serie mensile 2018-19'!H10</f>
        <v>10310</v>
      </c>
      <c r="I10" s="276">
        <f>'Serie mensile 2018-19'!X10-'Serie mensile 2018-19'!I10</f>
        <v>-162002</v>
      </c>
      <c r="J10" s="276">
        <f>'Serie mensile 2018-19'!Y10-'Serie mensile 2018-19'!J10</f>
        <v>3664</v>
      </c>
      <c r="K10" s="276">
        <f>'Serie mensile 2018-19'!Z10-'Serie mensile 2018-19'!K10</f>
        <v>9503</v>
      </c>
      <c r="L10" s="276">
        <f>'Serie mensile 2018-19'!AA10-'Serie mensile 2018-19'!L10</f>
        <v>-151132</v>
      </c>
      <c r="M10" s="276">
        <f>'Serie mensile 2018-19'!AB10-'Serie mensile 2018-19'!M10</f>
        <v>69709</v>
      </c>
      <c r="N10" s="276">
        <f>'Serie mensile 2018-19'!AC10-'Serie mensile 2018-19'!N10</f>
        <v>-7377</v>
      </c>
      <c r="P10" s="277"/>
      <c r="Q10" s="277"/>
      <c r="R10" s="277"/>
      <c r="S10" s="277"/>
    </row>
    <row r="11" spans="2:19" ht="15">
      <c r="B11" s="268" t="s">
        <v>49</v>
      </c>
      <c r="C11" s="276">
        <f>'Serie mensile 2018-19'!R11-'Serie mensile 2018-19'!C11</f>
        <v>-92156</v>
      </c>
      <c r="D11" s="276">
        <f>'Serie mensile 2018-19'!S11-'Serie mensile 2018-19'!D11</f>
        <v>-25898</v>
      </c>
      <c r="E11" s="276">
        <f>'Serie mensile 2018-19'!T11-'Serie mensile 2018-19'!E11</f>
        <v>-275838</v>
      </c>
      <c r="F11" s="276">
        <f>'Serie mensile 2018-19'!U11-'Serie mensile 2018-19'!F11</f>
        <v>-7136</v>
      </c>
      <c r="G11" s="276">
        <f>'Serie mensile 2018-19'!V11-'Serie mensile 2018-19'!G11</f>
        <v>109537</v>
      </c>
      <c r="H11" s="276">
        <f>'Serie mensile 2018-19'!W11-'Serie mensile 2018-19'!H11</f>
        <v>1303</v>
      </c>
      <c r="I11" s="276">
        <f>'Serie mensile 2018-19'!X11-'Serie mensile 2018-19'!I11</f>
        <v>84291</v>
      </c>
      <c r="J11" s="276">
        <f>'Serie mensile 2018-19'!Y11-'Serie mensile 2018-19'!J11</f>
        <v>-17481</v>
      </c>
      <c r="K11" s="276">
        <f>'Serie mensile 2018-19'!Z11-'Serie mensile 2018-19'!K11</f>
        <v>-64225</v>
      </c>
      <c r="L11" s="276">
        <f>'Serie mensile 2018-19'!AA11-'Serie mensile 2018-19'!L11</f>
        <v>129062</v>
      </c>
      <c r="M11" s="276">
        <f>'Serie mensile 2018-19'!AB11-'Serie mensile 2018-19'!M11</f>
        <v>5592</v>
      </c>
      <c r="N11" s="276">
        <f>'Serie mensile 2018-19'!AC11-'Serie mensile 2018-19'!N11</f>
        <v>6581</v>
      </c>
      <c r="P11" s="277"/>
      <c r="Q11" s="277"/>
      <c r="R11" s="277"/>
      <c r="S11" s="277"/>
    </row>
    <row r="12" spans="2:19" ht="18" customHeight="1">
      <c r="B12" s="274" t="s">
        <v>20</v>
      </c>
      <c r="C12" s="276">
        <f>'Serie mensile 2018-19'!R12-'Serie mensile 2018-19'!C12</f>
        <v>-349119</v>
      </c>
      <c r="D12" s="276">
        <f>'Serie mensile 2018-19'!S12-'Serie mensile 2018-19'!D12</f>
        <v>265630</v>
      </c>
      <c r="E12" s="276">
        <f>'Serie mensile 2018-19'!T12-'Serie mensile 2018-19'!E12</f>
        <v>-33883</v>
      </c>
      <c r="F12" s="276">
        <f>'Serie mensile 2018-19'!U12-'Serie mensile 2018-19'!F12</f>
        <v>-46561</v>
      </c>
      <c r="G12" s="276">
        <f>'Serie mensile 2018-19'!V12-'Serie mensile 2018-19'!G12</f>
        <v>205512</v>
      </c>
      <c r="H12" s="276">
        <f>'Serie mensile 2018-19'!W12-'Serie mensile 2018-19'!H12</f>
        <v>-1011869</v>
      </c>
      <c r="I12" s="276">
        <f>'Serie mensile 2018-19'!X12-'Serie mensile 2018-19'!I12</f>
        <v>631229</v>
      </c>
      <c r="J12" s="276">
        <f>'Serie mensile 2018-19'!Y12-'Serie mensile 2018-19'!J12</f>
        <v>-321973</v>
      </c>
      <c r="K12" s="276">
        <f>'Serie mensile 2018-19'!Z12-'Serie mensile 2018-19'!K12</f>
        <v>209170</v>
      </c>
      <c r="L12" s="276">
        <f>'Serie mensile 2018-19'!AA12-'Serie mensile 2018-19'!L12</f>
        <v>476084</v>
      </c>
      <c r="M12" s="276">
        <f>'Serie mensile 2018-19'!AB12-'Serie mensile 2018-19'!M12</f>
        <v>1175110</v>
      </c>
      <c r="N12" s="276">
        <f>'Serie mensile 2018-19'!AC12-'Serie mensile 2018-19'!N12</f>
        <v>91166</v>
      </c>
      <c r="P12" s="277"/>
      <c r="Q12" s="277"/>
      <c r="R12" s="277"/>
      <c r="S12" s="277"/>
    </row>
    <row r="13" spans="3:14" ht="15"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</row>
    <row r="14" spans="1:19" ht="15">
      <c r="A14" s="272" t="s">
        <v>79</v>
      </c>
      <c r="B14" s="268" t="s">
        <v>42</v>
      </c>
      <c r="C14" s="276">
        <f>'Serie mensile 2018-19'!R14-'Serie mensile 2018-19'!C14</f>
        <v>71816</v>
      </c>
      <c r="D14" s="276">
        <f>'Serie mensile 2018-19'!S14-'Serie mensile 2018-19'!D14</f>
        <v>-226020</v>
      </c>
      <c r="E14" s="276">
        <f>'Serie mensile 2018-19'!T14-'Serie mensile 2018-19'!E14</f>
        <v>304006</v>
      </c>
      <c r="F14" s="276">
        <f>'Serie mensile 2018-19'!U14-'Serie mensile 2018-19'!F14</f>
        <v>-53848</v>
      </c>
      <c r="G14" s="276">
        <f>'Serie mensile 2018-19'!V14-'Serie mensile 2018-19'!G14</f>
        <v>29805</v>
      </c>
      <c r="H14" s="276">
        <f>'Serie mensile 2018-19'!W14-'Serie mensile 2018-19'!H14</f>
        <v>-47852</v>
      </c>
      <c r="I14" s="276">
        <f>'Serie mensile 2018-19'!X14-'Serie mensile 2018-19'!I14</f>
        <v>-122734</v>
      </c>
      <c r="J14" s="276">
        <f>'Serie mensile 2018-19'!Y14-'Serie mensile 2018-19'!J14</f>
        <v>-46330</v>
      </c>
      <c r="K14" s="276">
        <f>'Serie mensile 2018-19'!Z14-'Serie mensile 2018-19'!K14</f>
        <v>0</v>
      </c>
      <c r="L14" s="276">
        <f>'Serie mensile 2018-19'!AA14-'Serie mensile 2018-19'!L14</f>
        <v>-27792</v>
      </c>
      <c r="M14" s="276">
        <f>'Serie mensile 2018-19'!AB14-'Serie mensile 2018-19'!M14</f>
        <v>-85500</v>
      </c>
      <c r="N14" s="276">
        <f>'Serie mensile 2018-19'!AC14-'Serie mensile 2018-19'!N14</f>
        <v>15537</v>
      </c>
      <c r="P14" s="277"/>
      <c r="Q14" s="277"/>
      <c r="R14" s="277"/>
      <c r="S14" s="277"/>
    </row>
    <row r="15" spans="2:19" ht="15">
      <c r="B15" s="268" t="s">
        <v>43</v>
      </c>
      <c r="C15" s="276">
        <f>'Serie mensile 2018-19'!R15-'Serie mensile 2018-19'!C15</f>
        <v>-300422</v>
      </c>
      <c r="D15" s="276">
        <f>'Serie mensile 2018-19'!S15-'Serie mensile 2018-19'!D15</f>
        <v>-55093</v>
      </c>
      <c r="E15" s="276">
        <f>'Serie mensile 2018-19'!T15-'Serie mensile 2018-19'!E15</f>
        <v>-3744</v>
      </c>
      <c r="F15" s="276">
        <f>'Serie mensile 2018-19'!U15-'Serie mensile 2018-19'!F15</f>
        <v>0</v>
      </c>
      <c r="G15" s="276">
        <f>'Serie mensile 2018-19'!V15-'Serie mensile 2018-19'!G15</f>
        <v>7680</v>
      </c>
      <c r="H15" s="276">
        <f>'Serie mensile 2018-19'!W15-'Serie mensile 2018-19'!H15</f>
        <v>117764</v>
      </c>
      <c r="I15" s="276">
        <f>'Serie mensile 2018-19'!X15-'Serie mensile 2018-19'!I15</f>
        <v>-198372</v>
      </c>
      <c r="J15" s="276">
        <f>'Serie mensile 2018-19'!Y15-'Serie mensile 2018-19'!J15</f>
        <v>0</v>
      </c>
      <c r="K15" s="276">
        <f>'Serie mensile 2018-19'!Z15-'Serie mensile 2018-19'!K15</f>
        <v>9516</v>
      </c>
      <c r="L15" s="276">
        <f>'Serie mensile 2018-19'!AA15-'Serie mensile 2018-19'!L15</f>
        <v>-74880</v>
      </c>
      <c r="M15" s="276">
        <f>'Serie mensile 2018-19'!AB15-'Serie mensile 2018-19'!M15</f>
        <v>-4081</v>
      </c>
      <c r="N15" s="276">
        <f>'Serie mensile 2018-19'!AC15-'Serie mensile 2018-19'!N15</f>
        <v>19032</v>
      </c>
      <c r="P15" s="277"/>
      <c r="Q15" s="277"/>
      <c r="R15" s="277"/>
      <c r="S15" s="277"/>
    </row>
    <row r="16" spans="2:19" ht="15">
      <c r="B16" s="268" t="s">
        <v>44</v>
      </c>
      <c r="C16" s="276">
        <f>'Serie mensile 2018-19'!R16-'Serie mensile 2018-19'!C16</f>
        <v>0</v>
      </c>
      <c r="D16" s="276">
        <f>'Serie mensile 2018-19'!S16-'Serie mensile 2018-19'!D16</f>
        <v>-50960</v>
      </c>
      <c r="E16" s="276">
        <f>'Serie mensile 2018-19'!T16-'Serie mensile 2018-19'!E16</f>
        <v>172968</v>
      </c>
      <c r="F16" s="276">
        <f>'Serie mensile 2018-19'!U16-'Serie mensile 2018-19'!F16</f>
        <v>0</v>
      </c>
      <c r="G16" s="276">
        <f>'Serie mensile 2018-19'!V16-'Serie mensile 2018-19'!G16</f>
        <v>0</v>
      </c>
      <c r="H16" s="276">
        <f>'Serie mensile 2018-19'!W16-'Serie mensile 2018-19'!H16</f>
        <v>0</v>
      </c>
      <c r="I16" s="276">
        <f>'Serie mensile 2018-19'!X16-'Serie mensile 2018-19'!I16</f>
        <v>-3328</v>
      </c>
      <c r="J16" s="276">
        <f>'Serie mensile 2018-19'!Y16-'Serie mensile 2018-19'!J16</f>
        <v>0</v>
      </c>
      <c r="K16" s="276">
        <f>'Serie mensile 2018-19'!Z16-'Serie mensile 2018-19'!K16</f>
        <v>356231</v>
      </c>
      <c r="L16" s="276">
        <f>'Serie mensile 2018-19'!AA16-'Serie mensile 2018-19'!L16</f>
        <v>50508</v>
      </c>
      <c r="M16" s="276">
        <f>'Serie mensile 2018-19'!AB16-'Serie mensile 2018-19'!M16</f>
        <v>57024</v>
      </c>
      <c r="N16" s="276">
        <f>'Serie mensile 2018-19'!AC16-'Serie mensile 2018-19'!N16</f>
        <v>15264</v>
      </c>
      <c r="P16" s="277"/>
      <c r="Q16" s="277"/>
      <c r="R16" s="277"/>
      <c r="S16" s="277"/>
    </row>
    <row r="17" spans="2:19" ht="15">
      <c r="B17" s="268" t="s">
        <v>45</v>
      </c>
      <c r="C17" s="276">
        <f>'Serie mensile 2018-19'!R17-'Serie mensile 2018-19'!C17</f>
        <v>-4694</v>
      </c>
      <c r="D17" s="276">
        <f>'Serie mensile 2018-19'!S17-'Serie mensile 2018-19'!D17</f>
        <v>-20592</v>
      </c>
      <c r="E17" s="276">
        <f>'Serie mensile 2018-19'!T17-'Serie mensile 2018-19'!E17</f>
        <v>-733213</v>
      </c>
      <c r="F17" s="276">
        <f>'Serie mensile 2018-19'!U17-'Serie mensile 2018-19'!F17</f>
        <v>-174892</v>
      </c>
      <c r="G17" s="276">
        <f>'Serie mensile 2018-19'!V17-'Serie mensile 2018-19'!G17</f>
        <v>-321923</v>
      </c>
      <c r="H17" s="276">
        <f>'Serie mensile 2018-19'!W17-'Serie mensile 2018-19'!H17</f>
        <v>46000</v>
      </c>
      <c r="I17" s="276">
        <f>'Serie mensile 2018-19'!X17-'Serie mensile 2018-19'!I17</f>
        <v>32356</v>
      </c>
      <c r="J17" s="276">
        <f>'Serie mensile 2018-19'!Y17-'Serie mensile 2018-19'!J17</f>
        <v>-1106269</v>
      </c>
      <c r="K17" s="276">
        <f>'Serie mensile 2018-19'!Z17-'Serie mensile 2018-19'!K17</f>
        <v>-15552</v>
      </c>
      <c r="L17" s="276">
        <f>'Serie mensile 2018-19'!AA17-'Serie mensile 2018-19'!L17</f>
        <v>-8286</v>
      </c>
      <c r="M17" s="276">
        <f>'Serie mensile 2018-19'!AB17-'Serie mensile 2018-19'!M17</f>
        <v>0</v>
      </c>
      <c r="N17" s="276">
        <f>'Serie mensile 2018-19'!AC17-'Serie mensile 2018-19'!N17</f>
        <v>229384</v>
      </c>
      <c r="P17" s="277"/>
      <c r="Q17" s="277"/>
      <c r="R17" s="277"/>
      <c r="S17" s="277"/>
    </row>
    <row r="18" spans="2:19" ht="15">
      <c r="B18" s="268" t="s">
        <v>46</v>
      </c>
      <c r="C18" s="276">
        <f>'Serie mensile 2018-19'!R18-'Serie mensile 2018-19'!C18</f>
        <v>25657</v>
      </c>
      <c r="D18" s="276">
        <f>'Serie mensile 2018-19'!S18-'Serie mensile 2018-19'!D18</f>
        <v>-160516</v>
      </c>
      <c r="E18" s="276">
        <f>'Serie mensile 2018-19'!T18-'Serie mensile 2018-19'!E18</f>
        <v>80289</v>
      </c>
      <c r="F18" s="276">
        <f>'Serie mensile 2018-19'!U18-'Serie mensile 2018-19'!F18</f>
        <v>0</v>
      </c>
      <c r="G18" s="276">
        <f>'Serie mensile 2018-19'!V18-'Serie mensile 2018-19'!G18</f>
        <v>132074</v>
      </c>
      <c r="H18" s="276">
        <f>'Serie mensile 2018-19'!W18-'Serie mensile 2018-19'!H18</f>
        <v>197486</v>
      </c>
      <c r="I18" s="276">
        <f>'Serie mensile 2018-19'!X18-'Serie mensile 2018-19'!I18</f>
        <v>-5982</v>
      </c>
      <c r="J18" s="276">
        <f>'Serie mensile 2018-19'!Y18-'Serie mensile 2018-19'!J18</f>
        <v>-16694</v>
      </c>
      <c r="K18" s="276">
        <f>'Serie mensile 2018-19'!Z18-'Serie mensile 2018-19'!K18</f>
        <v>0</v>
      </c>
      <c r="L18" s="276">
        <f>'Serie mensile 2018-19'!AA18-'Serie mensile 2018-19'!L18</f>
        <v>97235</v>
      </c>
      <c r="M18" s="276">
        <f>'Serie mensile 2018-19'!AB18-'Serie mensile 2018-19'!M18</f>
        <v>-45584</v>
      </c>
      <c r="N18" s="276">
        <f>'Serie mensile 2018-19'!AC18-'Serie mensile 2018-19'!N18</f>
        <v>39327</v>
      </c>
      <c r="P18" s="277"/>
      <c r="Q18" s="277"/>
      <c r="R18" s="277"/>
      <c r="S18" s="277"/>
    </row>
    <row r="19" spans="2:19" ht="15">
      <c r="B19" s="268" t="s">
        <v>47</v>
      </c>
      <c r="C19" s="276">
        <f>'Serie mensile 2018-19'!R19-'Serie mensile 2018-19'!C19</f>
        <v>141171</v>
      </c>
      <c r="D19" s="276">
        <f>'Serie mensile 2018-19'!S19-'Serie mensile 2018-19'!D19</f>
        <v>2838871</v>
      </c>
      <c r="E19" s="276">
        <f>'Serie mensile 2018-19'!T19-'Serie mensile 2018-19'!E19</f>
        <v>-708052</v>
      </c>
      <c r="F19" s="276">
        <f>'Serie mensile 2018-19'!U19-'Serie mensile 2018-19'!F19</f>
        <v>-71111</v>
      </c>
      <c r="G19" s="276">
        <f>'Serie mensile 2018-19'!V19-'Serie mensile 2018-19'!G19</f>
        <v>-1394795</v>
      </c>
      <c r="H19" s="276">
        <f>'Serie mensile 2018-19'!W19-'Serie mensile 2018-19'!H19</f>
        <v>90363</v>
      </c>
      <c r="I19" s="276">
        <f>'Serie mensile 2018-19'!X19-'Serie mensile 2018-19'!I19</f>
        <v>610322</v>
      </c>
      <c r="J19" s="276">
        <f>'Serie mensile 2018-19'!Y19-'Serie mensile 2018-19'!J19</f>
        <v>152995</v>
      </c>
      <c r="K19" s="276">
        <f>'Serie mensile 2018-19'!Z19-'Serie mensile 2018-19'!K19</f>
        <v>1194698</v>
      </c>
      <c r="L19" s="276">
        <f>'Serie mensile 2018-19'!AA19-'Serie mensile 2018-19'!L19</f>
        <v>-664699</v>
      </c>
      <c r="M19" s="276">
        <f>'Serie mensile 2018-19'!AB19-'Serie mensile 2018-19'!M19</f>
        <v>1658923</v>
      </c>
      <c r="N19" s="276">
        <f>'Serie mensile 2018-19'!AC19-'Serie mensile 2018-19'!N19</f>
        <v>589149</v>
      </c>
      <c r="P19" s="277"/>
      <c r="Q19" s="277"/>
      <c r="R19" s="277"/>
      <c r="S19" s="277"/>
    </row>
    <row r="20" spans="2:19" ht="15">
      <c r="B20" s="268" t="s">
        <v>48</v>
      </c>
      <c r="C20" s="276">
        <f>'Serie mensile 2018-19'!R20-'Serie mensile 2018-19'!C20</f>
        <v>0</v>
      </c>
      <c r="D20" s="276">
        <f>'Serie mensile 2018-19'!S20-'Serie mensile 2018-19'!D20</f>
        <v>-126412</v>
      </c>
      <c r="E20" s="276">
        <f>'Serie mensile 2018-19'!T20-'Serie mensile 2018-19'!E20</f>
        <v>-270397</v>
      </c>
      <c r="F20" s="276">
        <f>'Serie mensile 2018-19'!U20-'Serie mensile 2018-19'!F20</f>
        <v>0</v>
      </c>
      <c r="G20" s="276">
        <f>'Serie mensile 2018-19'!V20-'Serie mensile 2018-19'!G20</f>
        <v>-5940</v>
      </c>
      <c r="H20" s="276">
        <f>'Serie mensile 2018-19'!W20-'Serie mensile 2018-19'!H20</f>
        <v>-982</v>
      </c>
      <c r="I20" s="276">
        <f>'Serie mensile 2018-19'!X20-'Serie mensile 2018-19'!I20</f>
        <v>48825</v>
      </c>
      <c r="J20" s="276">
        <f>'Serie mensile 2018-19'!Y20-'Serie mensile 2018-19'!J20</f>
        <v>8600</v>
      </c>
      <c r="K20" s="276">
        <f>'Serie mensile 2018-19'!Z20-'Serie mensile 2018-19'!K20</f>
        <v>0</v>
      </c>
      <c r="L20" s="276">
        <f>'Serie mensile 2018-19'!AA20-'Serie mensile 2018-19'!L20</f>
        <v>207565</v>
      </c>
      <c r="M20" s="276">
        <f>'Serie mensile 2018-19'!AB20-'Serie mensile 2018-19'!M20</f>
        <v>0</v>
      </c>
      <c r="N20" s="276">
        <f>'Serie mensile 2018-19'!AC20-'Serie mensile 2018-19'!N20</f>
        <v>-13757</v>
      </c>
      <c r="P20" s="277"/>
      <c r="Q20" s="277"/>
      <c r="R20" s="277"/>
      <c r="S20" s="277"/>
    </row>
    <row r="21" spans="2:19" ht="15">
      <c r="B21" s="268" t="s">
        <v>49</v>
      </c>
      <c r="C21" s="276">
        <f>'Serie mensile 2018-19'!R21-'Serie mensile 2018-19'!C21</f>
        <v>-21710</v>
      </c>
      <c r="D21" s="276">
        <f>'Serie mensile 2018-19'!S21-'Serie mensile 2018-19'!D21</f>
        <v>-52020</v>
      </c>
      <c r="E21" s="276">
        <f>'Serie mensile 2018-19'!T21-'Serie mensile 2018-19'!E21</f>
        <v>-6120</v>
      </c>
      <c r="F21" s="276">
        <f>'Serie mensile 2018-19'!U21-'Serie mensile 2018-19'!F21</f>
        <v>-136640</v>
      </c>
      <c r="G21" s="276">
        <f>'Serie mensile 2018-19'!V21-'Serie mensile 2018-19'!G21</f>
        <v>39859</v>
      </c>
      <c r="H21" s="276">
        <f>'Serie mensile 2018-19'!W21-'Serie mensile 2018-19'!H21</f>
        <v>-71328</v>
      </c>
      <c r="I21" s="276">
        <f>'Serie mensile 2018-19'!X21-'Serie mensile 2018-19'!I21</f>
        <v>10176</v>
      </c>
      <c r="J21" s="276">
        <f>'Serie mensile 2018-19'!Y21-'Serie mensile 2018-19'!J21</f>
        <v>251680</v>
      </c>
      <c r="K21" s="276">
        <f>'Serie mensile 2018-19'!Z21-'Serie mensile 2018-19'!K21</f>
        <v>0</v>
      </c>
      <c r="L21" s="276">
        <f>'Serie mensile 2018-19'!AA21-'Serie mensile 2018-19'!L21</f>
        <v>49920</v>
      </c>
      <c r="M21" s="276">
        <f>'Serie mensile 2018-19'!AB21-'Serie mensile 2018-19'!M21</f>
        <v>162240</v>
      </c>
      <c r="N21" s="276">
        <f>'Serie mensile 2018-19'!AC21-'Serie mensile 2018-19'!N21</f>
        <v>0</v>
      </c>
      <c r="P21" s="277"/>
      <c r="Q21" s="277"/>
      <c r="R21" s="277"/>
      <c r="S21" s="277"/>
    </row>
    <row r="22" spans="2:14" ht="18" customHeight="1">
      <c r="B22" s="274" t="s">
        <v>20</v>
      </c>
      <c r="C22" s="276">
        <f>'Serie mensile 2018-19'!R22-'Serie mensile 2018-19'!C22</f>
        <v>-88182</v>
      </c>
      <c r="D22" s="276">
        <f>'Serie mensile 2018-19'!S22-'Serie mensile 2018-19'!D22</f>
        <v>2147258</v>
      </c>
      <c r="E22" s="276">
        <f>'Serie mensile 2018-19'!T22-'Serie mensile 2018-19'!E22</f>
        <v>-1164263</v>
      </c>
      <c r="F22" s="276">
        <f>'Serie mensile 2018-19'!U22-'Serie mensile 2018-19'!F22</f>
        <v>-436491</v>
      </c>
      <c r="G22" s="276">
        <f>'Serie mensile 2018-19'!V22-'Serie mensile 2018-19'!G22</f>
        <v>-1513240</v>
      </c>
      <c r="H22" s="276">
        <f>'Serie mensile 2018-19'!W22-'Serie mensile 2018-19'!H22</f>
        <v>331451</v>
      </c>
      <c r="I22" s="276">
        <f>'Serie mensile 2018-19'!X22-'Serie mensile 2018-19'!I22</f>
        <v>371263</v>
      </c>
      <c r="J22" s="276">
        <f>'Serie mensile 2018-19'!Y22-'Serie mensile 2018-19'!J22</f>
        <v>-756018</v>
      </c>
      <c r="K22" s="276">
        <f>'Serie mensile 2018-19'!Z22-'Serie mensile 2018-19'!K22</f>
        <v>1544893</v>
      </c>
      <c r="L22" s="276">
        <f>'Serie mensile 2018-19'!AA22-'Serie mensile 2018-19'!L22</f>
        <v>-370429</v>
      </c>
      <c r="M22" s="276">
        <f>'Serie mensile 2018-19'!AB22-'Serie mensile 2018-19'!M22</f>
        <v>1743022</v>
      </c>
      <c r="N22" s="276">
        <f>'Serie mensile 2018-19'!AC22-'Serie mensile 2018-19'!N22</f>
        <v>893936</v>
      </c>
    </row>
    <row r="23" spans="3:14" ht="15"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</row>
    <row r="24" spans="1:19" ht="15">
      <c r="A24" s="272" t="s">
        <v>80</v>
      </c>
      <c r="B24" s="268" t="s">
        <v>42</v>
      </c>
      <c r="C24" s="276">
        <f>'Serie mensile 2018-19'!R24-'Serie mensile 2018-19'!C24</f>
        <v>0</v>
      </c>
      <c r="D24" s="276">
        <f>'Serie mensile 2018-19'!S24-'Serie mensile 2018-19'!D24</f>
        <v>0</v>
      </c>
      <c r="E24" s="276">
        <f>'Serie mensile 2018-19'!T24-'Serie mensile 2018-19'!E24</f>
        <v>0</v>
      </c>
      <c r="F24" s="276">
        <f>'Serie mensile 2018-19'!U24-'Serie mensile 2018-19'!F24</f>
        <v>0</v>
      </c>
      <c r="G24" s="276">
        <f>'Serie mensile 2018-19'!V24-'Serie mensile 2018-19'!G24</f>
        <v>0</v>
      </c>
      <c r="H24" s="276">
        <f>'Serie mensile 2018-19'!W24-'Serie mensile 2018-19'!H24</f>
        <v>2560</v>
      </c>
      <c r="I24" s="276">
        <f>'Serie mensile 2018-19'!X24-'Serie mensile 2018-19'!I24</f>
        <v>0</v>
      </c>
      <c r="J24" s="276">
        <f>'Serie mensile 2018-19'!Y24-'Serie mensile 2018-19'!J24</f>
        <v>0</v>
      </c>
      <c r="K24" s="276">
        <f>'Serie mensile 2018-19'!Z24-'Serie mensile 2018-19'!K24</f>
        <v>0</v>
      </c>
      <c r="L24" s="276">
        <f>'Serie mensile 2018-19'!AA24-'Serie mensile 2018-19'!L24</f>
        <v>0</v>
      </c>
      <c r="M24" s="276">
        <f>'Serie mensile 2018-19'!AB24-'Serie mensile 2018-19'!M24</f>
        <v>0</v>
      </c>
      <c r="N24" s="276">
        <f>'Serie mensile 2018-19'!AC24-'Serie mensile 2018-19'!N24</f>
        <v>0</v>
      </c>
      <c r="P24" s="277"/>
      <c r="Q24" s="277"/>
      <c r="R24" s="277"/>
      <c r="S24" s="277"/>
    </row>
    <row r="25" spans="2:19" ht="15">
      <c r="B25" s="268" t="s">
        <v>43</v>
      </c>
      <c r="C25" s="276">
        <f>'Serie mensile 2018-19'!R25-'Serie mensile 2018-19'!C25</f>
        <v>0</v>
      </c>
      <c r="D25" s="276">
        <f>'Serie mensile 2018-19'!S25-'Serie mensile 2018-19'!D25</f>
        <v>32</v>
      </c>
      <c r="E25" s="276">
        <f>'Serie mensile 2018-19'!T25-'Serie mensile 2018-19'!E25</f>
        <v>0</v>
      </c>
      <c r="F25" s="276">
        <f>'Serie mensile 2018-19'!U25-'Serie mensile 2018-19'!F25</f>
        <v>0</v>
      </c>
      <c r="G25" s="276">
        <f>'Serie mensile 2018-19'!V25-'Serie mensile 2018-19'!G25</f>
        <v>0</v>
      </c>
      <c r="H25" s="276">
        <f>'Serie mensile 2018-19'!W25-'Serie mensile 2018-19'!H25</f>
        <v>0</v>
      </c>
      <c r="I25" s="276">
        <f>'Serie mensile 2018-19'!X25-'Serie mensile 2018-19'!I25</f>
        <v>0</v>
      </c>
      <c r="J25" s="276">
        <f>'Serie mensile 2018-19'!Y25-'Serie mensile 2018-19'!J25</f>
        <v>0</v>
      </c>
      <c r="K25" s="276">
        <f>'Serie mensile 2018-19'!Z25-'Serie mensile 2018-19'!K25</f>
        <v>0</v>
      </c>
      <c r="L25" s="276">
        <f>'Serie mensile 2018-19'!AA25-'Serie mensile 2018-19'!L25</f>
        <v>0</v>
      </c>
      <c r="M25" s="276">
        <f>'Serie mensile 2018-19'!AB25-'Serie mensile 2018-19'!M25</f>
        <v>0</v>
      </c>
      <c r="N25" s="276">
        <f>'Serie mensile 2018-19'!AC25-'Serie mensile 2018-19'!N25</f>
        <v>0</v>
      </c>
      <c r="P25" s="277"/>
      <c r="Q25" s="277"/>
      <c r="R25" s="277"/>
      <c r="S25" s="277"/>
    </row>
    <row r="26" spans="2:19" ht="15">
      <c r="B26" s="268" t="s">
        <v>44</v>
      </c>
      <c r="C26" s="276">
        <f>'Serie mensile 2018-19'!R26-'Serie mensile 2018-19'!C26</f>
        <v>0</v>
      </c>
      <c r="D26" s="276">
        <f>'Serie mensile 2018-19'!S26-'Serie mensile 2018-19'!D26</f>
        <v>0</v>
      </c>
      <c r="E26" s="276">
        <f>'Serie mensile 2018-19'!T26-'Serie mensile 2018-19'!E26</f>
        <v>0</v>
      </c>
      <c r="F26" s="276">
        <f>'Serie mensile 2018-19'!U26-'Serie mensile 2018-19'!F26</f>
        <v>-120</v>
      </c>
      <c r="G26" s="276">
        <f>'Serie mensile 2018-19'!V26-'Serie mensile 2018-19'!G26</f>
        <v>0</v>
      </c>
      <c r="H26" s="276">
        <f>'Serie mensile 2018-19'!W26-'Serie mensile 2018-19'!H26</f>
        <v>0</v>
      </c>
      <c r="I26" s="276">
        <f>'Serie mensile 2018-19'!X26-'Serie mensile 2018-19'!I26</f>
        <v>0</v>
      </c>
      <c r="J26" s="276">
        <f>'Serie mensile 2018-19'!Y26-'Serie mensile 2018-19'!J26</f>
        <v>0</v>
      </c>
      <c r="K26" s="276">
        <f>'Serie mensile 2018-19'!Z26-'Serie mensile 2018-19'!K26</f>
        <v>0</v>
      </c>
      <c r="L26" s="276">
        <f>'Serie mensile 2018-19'!AA26-'Serie mensile 2018-19'!L26</f>
        <v>510</v>
      </c>
      <c r="M26" s="276">
        <f>'Serie mensile 2018-19'!AB26-'Serie mensile 2018-19'!M26</f>
        <v>0</v>
      </c>
      <c r="N26" s="276">
        <f>'Serie mensile 2018-19'!AC26-'Serie mensile 2018-19'!N26</f>
        <v>0</v>
      </c>
      <c r="P26" s="277"/>
      <c r="Q26" s="277"/>
      <c r="R26" s="277"/>
      <c r="S26" s="277"/>
    </row>
    <row r="27" spans="2:19" ht="15">
      <c r="B27" s="268" t="s">
        <v>45</v>
      </c>
      <c r="C27" s="276">
        <f>'Serie mensile 2018-19'!R27-'Serie mensile 2018-19'!C27</f>
        <v>-40</v>
      </c>
      <c r="D27" s="276">
        <f>'Serie mensile 2018-19'!S27-'Serie mensile 2018-19'!D27</f>
        <v>0</v>
      </c>
      <c r="E27" s="276">
        <f>'Serie mensile 2018-19'!T27-'Serie mensile 2018-19'!E27</f>
        <v>0</v>
      </c>
      <c r="F27" s="276">
        <f>'Serie mensile 2018-19'!U27-'Serie mensile 2018-19'!F27</f>
        <v>0</v>
      </c>
      <c r="G27" s="276">
        <f>'Serie mensile 2018-19'!V27-'Serie mensile 2018-19'!G27</f>
        <v>0</v>
      </c>
      <c r="H27" s="276">
        <f>'Serie mensile 2018-19'!W27-'Serie mensile 2018-19'!H27</f>
        <v>0</v>
      </c>
      <c r="I27" s="276">
        <f>'Serie mensile 2018-19'!X27-'Serie mensile 2018-19'!I27</f>
        <v>0</v>
      </c>
      <c r="J27" s="276">
        <f>'Serie mensile 2018-19'!Y27-'Serie mensile 2018-19'!J27</f>
        <v>0</v>
      </c>
      <c r="K27" s="276">
        <f>'Serie mensile 2018-19'!Z27-'Serie mensile 2018-19'!K27</f>
        <v>0</v>
      </c>
      <c r="L27" s="276">
        <f>'Serie mensile 2018-19'!AA27-'Serie mensile 2018-19'!L27</f>
        <v>0</v>
      </c>
      <c r="M27" s="276">
        <f>'Serie mensile 2018-19'!AB27-'Serie mensile 2018-19'!M27</f>
        <v>0</v>
      </c>
      <c r="N27" s="276">
        <f>'Serie mensile 2018-19'!AC27-'Serie mensile 2018-19'!N27</f>
        <v>0</v>
      </c>
      <c r="P27" s="277"/>
      <c r="Q27" s="277"/>
      <c r="R27" s="277"/>
      <c r="S27" s="277"/>
    </row>
    <row r="28" spans="2:19" ht="15">
      <c r="B28" s="268" t="s">
        <v>46</v>
      </c>
      <c r="C28" s="276">
        <f>'Serie mensile 2018-19'!R28-'Serie mensile 2018-19'!C28</f>
        <v>0</v>
      </c>
      <c r="D28" s="276">
        <f>'Serie mensile 2018-19'!S28-'Serie mensile 2018-19'!D28</f>
        <v>0</v>
      </c>
      <c r="E28" s="276">
        <f>'Serie mensile 2018-19'!T28-'Serie mensile 2018-19'!E28</f>
        <v>0</v>
      </c>
      <c r="F28" s="276">
        <f>'Serie mensile 2018-19'!U28-'Serie mensile 2018-19'!F28</f>
        <v>0</v>
      </c>
      <c r="G28" s="276">
        <f>'Serie mensile 2018-19'!V28-'Serie mensile 2018-19'!G28</f>
        <v>0</v>
      </c>
      <c r="H28" s="276">
        <f>'Serie mensile 2018-19'!W28-'Serie mensile 2018-19'!H28</f>
        <v>83</v>
      </c>
      <c r="I28" s="276">
        <f>'Serie mensile 2018-19'!X28-'Serie mensile 2018-19'!I28</f>
        <v>0</v>
      </c>
      <c r="J28" s="276">
        <f>'Serie mensile 2018-19'!Y28-'Serie mensile 2018-19'!J28</f>
        <v>0</v>
      </c>
      <c r="K28" s="276">
        <f>'Serie mensile 2018-19'!Z28-'Serie mensile 2018-19'!K28</f>
        <v>-2371</v>
      </c>
      <c r="L28" s="276">
        <f>'Serie mensile 2018-19'!AA28-'Serie mensile 2018-19'!L28</f>
        <v>0</v>
      </c>
      <c r="M28" s="276">
        <f>'Serie mensile 2018-19'!AB28-'Serie mensile 2018-19'!M28</f>
        <v>0</v>
      </c>
      <c r="N28" s="276">
        <f>'Serie mensile 2018-19'!AC28-'Serie mensile 2018-19'!N28</f>
        <v>170</v>
      </c>
      <c r="P28" s="277"/>
      <c r="Q28" s="277"/>
      <c r="R28" s="277"/>
      <c r="S28" s="277"/>
    </row>
    <row r="29" spans="2:19" ht="15">
      <c r="B29" s="268" t="s">
        <v>47</v>
      </c>
      <c r="C29" s="276">
        <f>'Serie mensile 2018-19'!R29-'Serie mensile 2018-19'!C29</f>
        <v>0</v>
      </c>
      <c r="D29" s="276">
        <f>'Serie mensile 2018-19'!S29-'Serie mensile 2018-19'!D29</f>
        <v>0</v>
      </c>
      <c r="E29" s="276">
        <f>'Serie mensile 2018-19'!T29-'Serie mensile 2018-19'!E29</f>
        <v>-3157</v>
      </c>
      <c r="F29" s="276">
        <f>'Serie mensile 2018-19'!U29-'Serie mensile 2018-19'!F29</f>
        <v>0</v>
      </c>
      <c r="G29" s="276">
        <f>'Serie mensile 2018-19'!V29-'Serie mensile 2018-19'!G29</f>
        <v>-7069</v>
      </c>
      <c r="H29" s="276">
        <f>'Serie mensile 2018-19'!W29-'Serie mensile 2018-19'!H29</f>
        <v>491</v>
      </c>
      <c r="I29" s="276">
        <f>'Serie mensile 2018-19'!X29-'Serie mensile 2018-19'!I29</f>
        <v>0</v>
      </c>
      <c r="J29" s="276">
        <f>'Serie mensile 2018-19'!Y29-'Serie mensile 2018-19'!J29</f>
        <v>0</v>
      </c>
      <c r="K29" s="276">
        <f>'Serie mensile 2018-19'!Z29-'Serie mensile 2018-19'!K29</f>
        <v>-6456</v>
      </c>
      <c r="L29" s="276">
        <f>'Serie mensile 2018-19'!AA29-'Serie mensile 2018-19'!L29</f>
        <v>120</v>
      </c>
      <c r="M29" s="276">
        <f>'Serie mensile 2018-19'!AB29-'Serie mensile 2018-19'!M29</f>
        <v>0</v>
      </c>
      <c r="N29" s="276">
        <f>'Serie mensile 2018-19'!AC29-'Serie mensile 2018-19'!N29</f>
        <v>619</v>
      </c>
      <c r="P29" s="277"/>
      <c r="Q29" s="277"/>
      <c r="R29" s="277"/>
      <c r="S29" s="277"/>
    </row>
    <row r="30" spans="2:19" ht="15">
      <c r="B30" s="268" t="s">
        <v>48</v>
      </c>
      <c r="C30" s="276">
        <f>'Serie mensile 2018-19'!R30-'Serie mensile 2018-19'!C30</f>
        <v>0</v>
      </c>
      <c r="D30" s="276">
        <f>'Serie mensile 2018-19'!S30-'Serie mensile 2018-19'!D30</f>
        <v>0</v>
      </c>
      <c r="E30" s="276">
        <f>'Serie mensile 2018-19'!T30-'Serie mensile 2018-19'!E30</f>
        <v>0</v>
      </c>
      <c r="F30" s="276">
        <f>'Serie mensile 2018-19'!U30-'Serie mensile 2018-19'!F30</f>
        <v>0</v>
      </c>
      <c r="G30" s="276">
        <f>'Serie mensile 2018-19'!V30-'Serie mensile 2018-19'!G30</f>
        <v>0</v>
      </c>
      <c r="H30" s="276">
        <f>'Serie mensile 2018-19'!W30-'Serie mensile 2018-19'!H30</f>
        <v>0</v>
      </c>
      <c r="I30" s="276">
        <f>'Serie mensile 2018-19'!X30-'Serie mensile 2018-19'!I30</f>
        <v>0</v>
      </c>
      <c r="J30" s="276">
        <f>'Serie mensile 2018-19'!Y30-'Serie mensile 2018-19'!J30</f>
        <v>0</v>
      </c>
      <c r="K30" s="276">
        <f>'Serie mensile 2018-19'!Z30-'Serie mensile 2018-19'!K30</f>
        <v>0</v>
      </c>
      <c r="L30" s="276">
        <f>'Serie mensile 2018-19'!AA30-'Serie mensile 2018-19'!L30</f>
        <v>0</v>
      </c>
      <c r="M30" s="276">
        <f>'Serie mensile 2018-19'!AB30-'Serie mensile 2018-19'!M30</f>
        <v>0</v>
      </c>
      <c r="N30" s="276">
        <f>'Serie mensile 2018-19'!AC30-'Serie mensile 2018-19'!N30</f>
        <v>0</v>
      </c>
      <c r="P30" s="277"/>
      <c r="Q30" s="277"/>
      <c r="R30" s="277"/>
      <c r="S30" s="277"/>
    </row>
    <row r="31" spans="2:19" ht="15">
      <c r="B31" s="268" t="s">
        <v>49</v>
      </c>
      <c r="C31" s="276">
        <f>'Serie mensile 2018-19'!R31-'Serie mensile 2018-19'!C31</f>
        <v>0</v>
      </c>
      <c r="D31" s="276">
        <f>'Serie mensile 2018-19'!S31-'Serie mensile 2018-19'!D31</f>
        <v>0</v>
      </c>
      <c r="E31" s="276">
        <f>'Serie mensile 2018-19'!T31-'Serie mensile 2018-19'!E31</f>
        <v>0</v>
      </c>
      <c r="F31" s="276">
        <f>'Serie mensile 2018-19'!U31-'Serie mensile 2018-19'!F31</f>
        <v>0</v>
      </c>
      <c r="G31" s="276">
        <f>'Serie mensile 2018-19'!V31-'Serie mensile 2018-19'!G31</f>
        <v>0</v>
      </c>
      <c r="H31" s="276">
        <f>'Serie mensile 2018-19'!W31-'Serie mensile 2018-19'!H31</f>
        <v>0</v>
      </c>
      <c r="I31" s="276">
        <f>'Serie mensile 2018-19'!X31-'Serie mensile 2018-19'!I31</f>
        <v>0</v>
      </c>
      <c r="J31" s="276">
        <f>'Serie mensile 2018-19'!Y31-'Serie mensile 2018-19'!J31</f>
        <v>0</v>
      </c>
      <c r="K31" s="276">
        <f>'Serie mensile 2018-19'!Z31-'Serie mensile 2018-19'!K31</f>
        <v>0</v>
      </c>
      <c r="L31" s="276">
        <f>'Serie mensile 2018-19'!AA31-'Serie mensile 2018-19'!L31</f>
        <v>0</v>
      </c>
      <c r="M31" s="276">
        <f>'Serie mensile 2018-19'!AB31-'Serie mensile 2018-19'!M31</f>
        <v>0</v>
      </c>
      <c r="N31" s="276">
        <f>'Serie mensile 2018-19'!AC31-'Serie mensile 2018-19'!N31</f>
        <v>0</v>
      </c>
      <c r="P31" s="277"/>
      <c r="Q31" s="277"/>
      <c r="R31" s="277"/>
      <c r="S31" s="277"/>
    </row>
    <row r="32" spans="2:14" ht="18" customHeight="1">
      <c r="B32" s="274" t="s">
        <v>20</v>
      </c>
      <c r="C32" s="276">
        <f>'Serie mensile 2018-19'!R32-'Serie mensile 2018-19'!C32</f>
        <v>-40</v>
      </c>
      <c r="D32" s="276">
        <f>'Serie mensile 2018-19'!S32-'Serie mensile 2018-19'!D32</f>
        <v>32</v>
      </c>
      <c r="E32" s="276">
        <f>'Serie mensile 2018-19'!T32-'Serie mensile 2018-19'!E32</f>
        <v>-3157</v>
      </c>
      <c r="F32" s="276">
        <f>'Serie mensile 2018-19'!U32-'Serie mensile 2018-19'!F32</f>
        <v>-120</v>
      </c>
      <c r="G32" s="276">
        <f>'Serie mensile 2018-19'!V32-'Serie mensile 2018-19'!G32</f>
        <v>-7069</v>
      </c>
      <c r="H32" s="276">
        <f>'Serie mensile 2018-19'!W32-'Serie mensile 2018-19'!H32</f>
        <v>3134</v>
      </c>
      <c r="I32" s="276">
        <f>'Serie mensile 2018-19'!X32-'Serie mensile 2018-19'!I32</f>
        <v>0</v>
      </c>
      <c r="J32" s="276">
        <f>'Serie mensile 2018-19'!Y32-'Serie mensile 2018-19'!J32</f>
        <v>0</v>
      </c>
      <c r="K32" s="276">
        <f>'Serie mensile 2018-19'!Z32-'Serie mensile 2018-19'!K32</f>
        <v>-8827</v>
      </c>
      <c r="L32" s="276">
        <f>'Serie mensile 2018-19'!AA32-'Serie mensile 2018-19'!L32</f>
        <v>630</v>
      </c>
      <c r="M32" s="276">
        <f>'Serie mensile 2018-19'!AB32-'Serie mensile 2018-19'!M32</f>
        <v>0</v>
      </c>
      <c r="N32" s="276">
        <f>'Serie mensile 2018-19'!AC32-'Serie mensile 2018-19'!N32</f>
        <v>789</v>
      </c>
    </row>
    <row r="34" ht="15">
      <c r="A34" s="325" t="s">
        <v>86</v>
      </c>
    </row>
  </sheetData>
  <sheetProtection/>
  <printOptions gridLines="1" horizontalCentered="1" verticalCentered="1"/>
  <pageMargins left="0.5511811023622047" right="0.5511811023622047" top="0.7480314960629921" bottom="0.7480314960629921" header="0.31496062992125984" footer="0.31496062992125984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04077dm</dc:creator>
  <cp:keywords/>
  <dc:description/>
  <cp:lastModifiedBy>Mauro Filippo Durando</cp:lastModifiedBy>
  <cp:lastPrinted>2020-03-09T21:34:21Z</cp:lastPrinted>
  <dcterms:created xsi:type="dcterms:W3CDTF">2011-01-16T15:47:53Z</dcterms:created>
  <dcterms:modified xsi:type="dcterms:W3CDTF">2020-03-09T21:34:30Z</dcterms:modified>
  <cp:category/>
  <cp:version/>
  <cp:contentType/>
  <cp:contentStatus/>
</cp:coreProperties>
</file>