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Definizioni" sheetId="1" r:id="rId1"/>
    <sheet name="Popolazione" sheetId="2" r:id="rId2"/>
    <sheet name="F.lav genere" sheetId="3" r:id="rId3"/>
    <sheet name="Occupati genere" sheetId="4" r:id="rId4"/>
    <sheet name="Occupati settore" sheetId="5" r:id="rId5"/>
    <sheet name="Tax occupaz.età" sheetId="6" r:id="rId6"/>
    <sheet name="Tax occup. prov.Italia" sheetId="7" r:id="rId7"/>
    <sheet name="Disoccupazione" sheetId="8" r:id="rId8"/>
    <sheet name="Tax disoccupaz.età" sheetId="9" r:id="rId9"/>
    <sheet name="Tax disoccup. prov.Italia" sheetId="10" r:id="rId10"/>
  </sheets>
  <definedNames>
    <definedName name="_xlnm.Print_Titles" localSheetId="9">'Tax disoccup. prov.Italia'!$1:$5</definedName>
    <definedName name="_xlnm.Print_Titles" localSheetId="6">'Tax occup. prov.Italia'!$1:$5</definedName>
  </definedNames>
  <calcPr fullCalcOnLoad="1"/>
</workbook>
</file>

<file path=xl/sharedStrings.xml><?xml version="1.0" encoding="utf-8"?>
<sst xmlns="http://schemas.openxmlformats.org/spreadsheetml/2006/main" count="1084" uniqueCount="247">
  <si>
    <t>P I E M O N T E</t>
  </si>
  <si>
    <t>Variazioni interannuali</t>
  </si>
  <si>
    <t>Altre</t>
  </si>
  <si>
    <t>Agricoltura</t>
  </si>
  <si>
    <t>Industria</t>
  </si>
  <si>
    <t>Altre attività</t>
  </si>
  <si>
    <t>TOTALE</t>
  </si>
  <si>
    <t>Agricolt.</t>
  </si>
  <si>
    <t>attività</t>
  </si>
  <si>
    <t xml:space="preserve">  v.ass. val.%</t>
  </si>
  <si>
    <t xml:space="preserve"> v.ass.  val.%</t>
  </si>
  <si>
    <t xml:space="preserve"> v.ass. val.%</t>
  </si>
  <si>
    <t>TOT</t>
  </si>
  <si>
    <t xml:space="preserve"> ALESSANDRIA</t>
  </si>
  <si>
    <t xml:space="preserve"> ASTI</t>
  </si>
  <si>
    <t xml:space="preserve"> BIELLA</t>
  </si>
  <si>
    <t xml:space="preserve"> CUNEO</t>
  </si>
  <si>
    <t xml:space="preserve"> NOVARA</t>
  </si>
  <si>
    <t xml:space="preserve"> VERBANO</t>
  </si>
  <si>
    <t xml:space="preserve"> CUSIO</t>
  </si>
  <si>
    <t xml:space="preserve"> OSSOLA</t>
  </si>
  <si>
    <t xml:space="preserve"> VERCELLI</t>
  </si>
  <si>
    <t xml:space="preserve"> PIEMONTE</t>
  </si>
  <si>
    <t>Variazione interannuale</t>
  </si>
  <si>
    <t xml:space="preserve"> Alessandria</t>
  </si>
  <si>
    <t xml:space="preserve"> Asti</t>
  </si>
  <si>
    <t xml:space="preserve"> Biella</t>
  </si>
  <si>
    <t xml:space="preserve"> Cuneo</t>
  </si>
  <si>
    <t xml:space="preserve"> Novara</t>
  </si>
  <si>
    <t xml:space="preserve"> Torino</t>
  </si>
  <si>
    <t xml:space="preserve"> VCO</t>
  </si>
  <si>
    <t xml:space="preserve"> Vercelli</t>
  </si>
  <si>
    <t>Indip.</t>
  </si>
  <si>
    <t>Dip.</t>
  </si>
  <si>
    <t>Occupati</t>
  </si>
  <si>
    <t>PIEMONTE</t>
  </si>
  <si>
    <t>In cerca occ.</t>
  </si>
  <si>
    <t>val.ass.</t>
  </si>
  <si>
    <t>val. %</t>
  </si>
  <si>
    <t xml:space="preserve">   F</t>
  </si>
  <si>
    <t xml:space="preserve">  TOT</t>
  </si>
  <si>
    <t>Area
territoriale</t>
  </si>
  <si>
    <r>
      <t xml:space="preserve">OCCUPATI PER AREA PROVINCIALE, TIPO DI OCCUPAZIONE E SETTORE DI ATTIVITA' </t>
    </r>
    <r>
      <rPr>
        <sz val="10"/>
        <rFont val="Arial"/>
        <family val="2"/>
      </rPr>
      <t>(x1000)</t>
    </r>
  </si>
  <si>
    <r>
      <t xml:space="preserve">OCCUPAZIONE E TASSI DI OCCUPAZIONE PER AREA PROVINCIALE E GENERE </t>
    </r>
    <r>
      <rPr>
        <sz val="10"/>
        <rFont val="Arial"/>
        <family val="2"/>
      </rPr>
      <t>(x1000)</t>
    </r>
  </si>
  <si>
    <t xml:space="preserve">  M</t>
  </si>
  <si>
    <t xml:space="preserve"> TOT</t>
  </si>
  <si>
    <t xml:space="preserve">  F</t>
  </si>
  <si>
    <r>
      <t xml:space="preserve">POPOLAZIONE DI 15 ANNI E OLTRE PER GENERE, AREA PROVINCIALE E CONDIZIONE </t>
    </r>
    <r>
      <rPr>
        <sz val="10"/>
        <rFont val="Arial"/>
        <family val="2"/>
      </rPr>
      <t>(x1000)</t>
    </r>
  </si>
  <si>
    <t>NOTA</t>
  </si>
  <si>
    <t xml:space="preserve">  − hanno svolto almeno un’ora di lavoro in una qualsiasi attività che preveda un corrispettivo monetario o in natura;</t>
  </si>
  <si>
    <t xml:space="preserve">  − hanno svolto almeno un’ora di lavoro non retribuito nella ditta di un familiare nella quale collaborano abitualmente;</t>
  </si>
  <si>
    <t xml:space="preserve">  − sono assenti dal lavoro (ad esempio, per ferie o malattia). I dipendenti assenti dal lavoro sono considerati occupati </t>
  </si>
  <si>
    <t xml:space="preserve">     se l’assenza non supera tre mesi, oppure se durante l’assenza continuano a percepire almeno il 50% della </t>
  </si>
  <si>
    <t xml:space="preserve">     retribuzione. Gli indipendenti assenti dal lavoro, ad eccezione dei coadiuvanti familiari, sono considerati </t>
  </si>
  <si>
    <t xml:space="preserve">     occupati se, durante il periodo di assenza, mantengono l'attività. </t>
  </si>
  <si>
    <t>Disoccupazione</t>
  </si>
  <si>
    <t xml:space="preserve">  La disoccupazione ufficiale è quella riferita alle persone in cerca di occupazione secondo la definizione</t>
  </si>
  <si>
    <t xml:space="preserve">  internazionale, vale a dire con i criteri di disponibilità e di ricerca attiva del lavoro precisati qui di seguito:</t>
  </si>
  <si>
    <t xml:space="preserve">  − hanno effettuato almeno un’azione attiva di ricerca di lavoro nei trenta giorni che precedono l’intervista e </t>
  </si>
  <si>
    <t xml:space="preserve">     sono disponibili a lavorare (o ad avviare un'attività autonoma) entro le due settimane successive all'intervista;</t>
  </si>
  <si>
    <t xml:space="preserve">  − oppure, inizieranno un lavoro entro tre mesi dalla data dell’intervista e sono disponibili a lavorare (o ad avviare </t>
  </si>
  <si>
    <t xml:space="preserve">     un’attività autonoma) entro le due settimane successive all’intervista, qualora fosse possibile anticipare</t>
  </si>
  <si>
    <t xml:space="preserve">     l’inizio del lavoro.</t>
  </si>
  <si>
    <t xml:space="preserve">Forze di Lavoro: </t>
  </si>
  <si>
    <t xml:space="preserve">   Occupati + persone in cerca di occupazione, come sopra individuati</t>
  </si>
  <si>
    <t xml:space="preserve">  Persone in condizione non professionale, cioè non classificate come occupate o in cerca di occupazione secondo le</t>
  </si>
  <si>
    <t xml:space="preserve">  definizioni prima riportate. Si possono suddividere in due sottoinsiemi:</t>
  </si>
  <si>
    <t xml:space="preserve">Tasso di attività: </t>
  </si>
  <si>
    <t xml:space="preserve">Tasso di occupazione: </t>
  </si>
  <si>
    <t>Ordinamento descrescente sul valore totale</t>
  </si>
  <si>
    <t>N.</t>
  </si>
  <si>
    <t>PROVINCE</t>
  </si>
  <si>
    <t>Tasso occupazione 15-64 a.</t>
  </si>
  <si>
    <t>Maschi</t>
  </si>
  <si>
    <t>Femmine</t>
  </si>
  <si>
    <t>Totale</t>
  </si>
  <si>
    <t>ITALIA</t>
  </si>
  <si>
    <t xml:space="preserve">  Tasso  di  disoccupazione  per  genere</t>
  </si>
  <si>
    <t>Ordinamento ascendente sul valore totale</t>
  </si>
  <si>
    <t>Tasso di disoccupazione</t>
  </si>
  <si>
    <r>
      <t xml:space="preserve">FORZE DI LAVORO E TASSI DI ATTIVITA' E INATTIVITA' PER PROVINCIA E GENERE </t>
    </r>
    <r>
      <rPr>
        <sz val="10"/>
        <rFont val="Arial"/>
        <family val="2"/>
      </rPr>
      <t>(x1000)</t>
    </r>
  </si>
  <si>
    <r>
      <t xml:space="preserve">Occupati: </t>
    </r>
    <r>
      <rPr>
        <sz val="10"/>
        <rFont val="Arial"/>
        <family val="2"/>
      </rPr>
      <t>persone di 15 anni e più che nella settimana di riferimento:</t>
    </r>
  </si>
  <si>
    <r>
      <t xml:space="preserve">Persone in cerca di occupazione: </t>
    </r>
    <r>
      <rPr>
        <sz val="10"/>
        <rFont val="Arial"/>
        <family val="2"/>
      </rPr>
      <t>persone non occupate tra 15 e 74 anni che:</t>
    </r>
  </si>
  <si>
    <t xml:space="preserve">   Rapporto tra le forze di lavoro in età di 15-64 anni e la popolazione nella stessa classe di età.</t>
  </si>
  <si>
    <t xml:space="preserve">   Rapporto tra le persone in cerca di occupazione che rispondono ai criteri internazionali di classificazione (disponibilità</t>
  </si>
  <si>
    <t xml:space="preserve">   a lavorare entro due settimane e azioni di ricerca di lavoro negli ultimi 30 giorni) e le forze di lavoro (v. sopra).</t>
  </si>
  <si>
    <t>Area 
territoriale</t>
  </si>
  <si>
    <t>UOMINI</t>
  </si>
  <si>
    <t>DONNE</t>
  </si>
  <si>
    <r>
      <t xml:space="preserve">DISOCCUPAZIONE PER AREA PROVINCIALE E GENERE </t>
    </r>
    <r>
      <rPr>
        <sz val="10"/>
        <rFont val="Arial"/>
        <family val="2"/>
      </rPr>
      <t>(x1000)</t>
    </r>
  </si>
  <si>
    <t xml:space="preserve">Tasso di inattività: </t>
  </si>
  <si>
    <t>Uomini</t>
  </si>
  <si>
    <t>Donne</t>
  </si>
  <si>
    <t>TORINO</t>
  </si>
  <si>
    <t>15-24 a.</t>
  </si>
  <si>
    <t>25-34 a.</t>
  </si>
  <si>
    <t>TASSI DI DISOCCUPAZIONE PER GENERE, CLASSE DI ETA' E AREA PROVINCIALE</t>
  </si>
  <si>
    <t>35 a. 
e oltre</t>
  </si>
  <si>
    <t>TASSI DI DISOCCUPAZIONE EUROSTAT</t>
  </si>
  <si>
    <t>TASSI DI OCCUPAZIONE PER GENERE, CLASSE DI ETA' E AREA PROVINCIALE</t>
  </si>
  <si>
    <t>Genere</t>
  </si>
  <si>
    <t>Area territoriale</t>
  </si>
  <si>
    <t>35-44 a.</t>
  </si>
  <si>
    <t>45-54 a.</t>
  </si>
  <si>
    <t>55-64 a.</t>
  </si>
  <si>
    <t>TOT
15-64 a.</t>
  </si>
  <si>
    <t>TOT
20-64 a.</t>
  </si>
  <si>
    <t xml:space="preserve"> TOTALE</t>
  </si>
  <si>
    <r>
      <t xml:space="preserve">Tasso  di  occupazione </t>
    </r>
    <r>
      <rPr>
        <b/>
        <sz val="10"/>
        <color indexed="10"/>
        <rFont val="Arial"/>
        <family val="2"/>
      </rPr>
      <t>20-64 anni</t>
    </r>
    <r>
      <rPr>
        <b/>
        <sz val="10"/>
        <rFont val="Arial"/>
        <family val="2"/>
      </rPr>
      <t xml:space="preserve"> per</t>
    </r>
  </si>
  <si>
    <r>
      <t xml:space="preserve">Tasso  di  occupazione </t>
    </r>
    <r>
      <rPr>
        <b/>
        <sz val="10"/>
        <color indexed="10"/>
        <rFont val="Arial"/>
        <family val="2"/>
      </rPr>
      <t>15-64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anni</t>
    </r>
    <r>
      <rPr>
        <b/>
        <sz val="10"/>
        <rFont val="Arial"/>
        <family val="2"/>
      </rPr>
      <t xml:space="preserve"> per</t>
    </r>
  </si>
  <si>
    <t>Tasso occupazione 20-64 a.</t>
  </si>
  <si>
    <t>Inattivi</t>
  </si>
  <si>
    <t xml:space="preserve">  - gli Inattivi in età di lavoro (15-64 anni)</t>
  </si>
  <si>
    <t xml:space="preserve">  - gli Inattivi non in età di lavoro, cioè i giovani con meno di 15 anni e gli anziani a partire da 65 anni di età, ma al netto </t>
  </si>
  <si>
    <t xml:space="preserve">    di coloro che in quest'ultima fascia di età sono classificati come occupati o in cerca di occupazione.</t>
  </si>
  <si>
    <t xml:space="preserve">   Rapporto tra gli Inattivi in età di 15-64 anni e la popolazione nella stessa classe di età.</t>
  </si>
  <si>
    <t>Variazioni in punti percentuali</t>
  </si>
  <si>
    <t>Tasso di disoccupazione:</t>
  </si>
  <si>
    <t>FORZE DI LAVORO</t>
  </si>
  <si>
    <t>TASSI DI ATTIVITA'  15-64 ANNI</t>
  </si>
  <si>
    <t>TASSI DI INATTIVITA'  15-64 ANNI</t>
  </si>
  <si>
    <t>TASSO DISOCCUPAZIONE 15-29 ANNI</t>
  </si>
  <si>
    <t>TASSO DISOCCUPAZIONE TOTALE</t>
  </si>
  <si>
    <t>Elaborazione  Regione Piemonte - Settore Politiche del Lavoro su  dati  ISTAT</t>
  </si>
  <si>
    <t>Media 2018</t>
  </si>
  <si>
    <t>TASSO DI OCCUPAZIONE 20-64 ANNI</t>
  </si>
  <si>
    <t>TASSO DISOCCUPAZIONE 15-24 ANNI</t>
  </si>
  <si>
    <t xml:space="preserve">   Rapporto tra gli occupati in età di 20-64 o 15-64 anni e la popolazione nella stessa classe di età.</t>
  </si>
  <si>
    <r>
      <t xml:space="preserve">Tasso  di  occupazione </t>
    </r>
    <r>
      <rPr>
        <b/>
        <sz val="10"/>
        <color indexed="10"/>
        <rFont val="Arial"/>
        <family val="2"/>
      </rPr>
      <t>1</t>
    </r>
    <r>
      <rPr>
        <b/>
        <sz val="10"/>
        <color indexed="10"/>
        <rFont val="Arial"/>
        <family val="2"/>
      </rPr>
      <t>5-29 anni</t>
    </r>
    <r>
      <rPr>
        <b/>
        <sz val="10"/>
        <rFont val="Arial"/>
        <family val="2"/>
      </rPr>
      <t xml:space="preserve"> per</t>
    </r>
  </si>
  <si>
    <t>TASSO DI OCCUPAZIONE 15-29 ANNI</t>
  </si>
  <si>
    <t>OCCUPATI</t>
  </si>
  <si>
    <t>PERSONE IN CERCA DI OCCUPAZIONE</t>
  </si>
  <si>
    <t>Media 2019</t>
  </si>
  <si>
    <t>PIEMONTE  -  MEDIA 2019</t>
  </si>
  <si>
    <t>genere e  area provinciale  -  Anno 2019</t>
  </si>
  <si>
    <r>
      <t xml:space="preserve">   e area provinciale  -  2019  -  </t>
    </r>
    <r>
      <rPr>
        <b/>
        <sz val="10"/>
        <color indexed="10"/>
        <rFont val="Arial"/>
        <family val="2"/>
      </rPr>
      <t>Totale</t>
    </r>
  </si>
  <si>
    <r>
      <t xml:space="preserve">   e area provinciale  -  2019  -  </t>
    </r>
    <r>
      <rPr>
        <b/>
        <sz val="10"/>
        <color indexed="10"/>
        <rFont val="Arial"/>
        <family val="2"/>
      </rPr>
      <t>15-24 anni</t>
    </r>
  </si>
  <si>
    <r>
      <t xml:space="preserve">   e area provinciale  -  2019  -  </t>
    </r>
    <r>
      <rPr>
        <b/>
        <sz val="10"/>
        <color indexed="10"/>
        <rFont val="Arial"/>
        <family val="2"/>
      </rPr>
      <t>15-29 anni</t>
    </r>
  </si>
  <si>
    <t>Bolzano</t>
  </si>
  <si>
    <t>Bologna</t>
  </si>
  <si>
    <t>Belluno</t>
  </si>
  <si>
    <t>Forlì-Cesena</t>
  </si>
  <si>
    <t>Milano</t>
  </si>
  <si>
    <t>Ravenna</t>
  </si>
  <si>
    <t>Firenze</t>
  </si>
  <si>
    <t>Reggio nell'Emilia</t>
  </si>
  <si>
    <t>Verona</t>
  </si>
  <si>
    <t>Modena</t>
  </si>
  <si>
    <t>Cuneo</t>
  </si>
  <si>
    <t>Piacenza</t>
  </si>
  <si>
    <t>Lecco</t>
  </si>
  <si>
    <t>Trento</t>
  </si>
  <si>
    <t>Siena</t>
  </si>
  <si>
    <t>Parma</t>
  </si>
  <si>
    <t>Aosta</t>
  </si>
  <si>
    <t>Vicenza</t>
  </si>
  <si>
    <t>Pordenone</t>
  </si>
  <si>
    <t>Ferrara</t>
  </si>
  <si>
    <t>Mantova</t>
  </si>
  <si>
    <t>Prato</t>
  </si>
  <si>
    <t>Asti</t>
  </si>
  <si>
    <t>Pisa</t>
  </si>
  <si>
    <t>Trieste</t>
  </si>
  <si>
    <t>Sondrio</t>
  </si>
  <si>
    <t>Arezzo</t>
  </si>
  <si>
    <t>Pavia</t>
  </si>
  <si>
    <t>Como</t>
  </si>
  <si>
    <t>Padova</t>
  </si>
  <si>
    <t>Brescia</t>
  </si>
  <si>
    <t>Rimini</t>
  </si>
  <si>
    <t>Cremona</t>
  </si>
  <si>
    <t>Fermo</t>
  </si>
  <si>
    <t>Novara</t>
  </si>
  <si>
    <t>Bergamo</t>
  </si>
  <si>
    <t>Varese</t>
  </si>
  <si>
    <t>Venezia</t>
  </si>
  <si>
    <t>Grosseto</t>
  </si>
  <si>
    <t>Pesaro e Urbino</t>
  </si>
  <si>
    <t>Treviso</t>
  </si>
  <si>
    <t>Biella</t>
  </si>
  <si>
    <t>Perugia</t>
  </si>
  <si>
    <t>Udine</t>
  </si>
  <si>
    <t>Torino</t>
  </si>
  <si>
    <t>Lodi</t>
  </si>
  <si>
    <t>Macerata</t>
  </si>
  <si>
    <t>Ancona</t>
  </si>
  <si>
    <t>Rovigo</t>
  </si>
  <si>
    <t>Vercelli</t>
  </si>
  <si>
    <t>Gorizia</t>
  </si>
  <si>
    <t>Savona</t>
  </si>
  <si>
    <t>Roma</t>
  </si>
  <si>
    <t>Alessandria</t>
  </si>
  <si>
    <t>Pistoia</t>
  </si>
  <si>
    <t>La Spezia</t>
  </si>
  <si>
    <t>Genova</t>
  </si>
  <si>
    <t>Massa-Carrara</t>
  </si>
  <si>
    <t>Livorno</t>
  </si>
  <si>
    <t>Ascoli Piceno</t>
  </si>
  <si>
    <t>Lucca</t>
  </si>
  <si>
    <t>Terni</t>
  </si>
  <si>
    <t>Teramo</t>
  </si>
  <si>
    <t>Imperia</t>
  </si>
  <si>
    <t>Rieti</t>
  </si>
  <si>
    <t>Pescara</t>
  </si>
  <si>
    <t>L'Aquila</t>
  </si>
  <si>
    <t>Chieti</t>
  </si>
  <si>
    <t>Sassari</t>
  </si>
  <si>
    <t>Cagliari</t>
  </si>
  <si>
    <t>Viterbo</t>
  </si>
  <si>
    <t>Isernia</t>
  </si>
  <si>
    <t>Campobasso</t>
  </si>
  <si>
    <t>Latina</t>
  </si>
  <si>
    <t>Matera</t>
  </si>
  <si>
    <t>Bari</t>
  </si>
  <si>
    <t>Avellino</t>
  </si>
  <si>
    <t>Nuoro</t>
  </si>
  <si>
    <t>Ragusa</t>
  </si>
  <si>
    <t>Oristano</t>
  </si>
  <si>
    <t>Potenza</t>
  </si>
  <si>
    <t>Brindisi</t>
  </si>
  <si>
    <t>Frosinone</t>
  </si>
  <si>
    <t>Catanzaro</t>
  </si>
  <si>
    <t>Salerno</t>
  </si>
  <si>
    <t>Siracusa</t>
  </si>
  <si>
    <t>Benevento</t>
  </si>
  <si>
    <t>Lecce</t>
  </si>
  <si>
    <t>Barletta-Andria-Trani</t>
  </si>
  <si>
    <t>Taranto</t>
  </si>
  <si>
    <t>Cosenza</t>
  </si>
  <si>
    <t>Vibo Valentia</t>
  </si>
  <si>
    <t>Caserta</t>
  </si>
  <si>
    <t>Trapani</t>
  </si>
  <si>
    <t>Catania</t>
  </si>
  <si>
    <t>Agrigento</t>
  </si>
  <si>
    <t>Foggia</t>
  </si>
  <si>
    <t>Palermo</t>
  </si>
  <si>
    <t>Messina</t>
  </si>
  <si>
    <t>Enna</t>
  </si>
  <si>
    <t>Reggio di Calabria</t>
  </si>
  <si>
    <t>Napoli</t>
  </si>
  <si>
    <t>Caltanissetta</t>
  </si>
  <si>
    <t>Crotone</t>
  </si>
  <si>
    <t>Monza e Brianza</t>
  </si>
  <si>
    <t>VCO</t>
  </si>
  <si>
    <t>Monza Brianza</t>
  </si>
  <si>
    <t>15-24
anni</t>
  </si>
  <si>
    <t>25-34 
anni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</si>
</sst>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_ &quot;L.&quot;\ * #,##0_ ;_ &quot;L.&quot;\ * \-#,##0_ ;_ &quot;L.&quot;\ * &quot;-&quot;_ ;_ @_ "/>
    <numFmt numFmtId="169" formatCode="_ * #,##0_ ;_ * \-#,##0_ ;_ * &quot;-&quot;_ ;_ @_ "/>
    <numFmt numFmtId="170" formatCode="0.0"/>
    <numFmt numFmtId="171" formatCode="#,##0_ ;\-#,##0\ "/>
    <numFmt numFmtId="172" formatCode="0.0_ ;\-0.0\ "/>
    <numFmt numFmtId="173" formatCode="0_ ;\-0\ "/>
    <numFmt numFmtId="174" formatCode="#,##0.0_ ;\-#,##0.0\ "/>
    <numFmt numFmtId="175" formatCode="0.0_ ;[Red]\-0.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3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Continuous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6" fillId="0" borderId="20" xfId="0" applyFont="1" applyBorder="1" applyAlignment="1">
      <alignment/>
    </xf>
    <xf numFmtId="0" fontId="7" fillId="0" borderId="21" xfId="0" applyFont="1" applyFill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1" xfId="0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172" fontId="0" fillId="0" borderId="14" xfId="0" applyNumberFormat="1" applyBorder="1" applyAlignment="1">
      <alignment/>
    </xf>
    <xf numFmtId="0" fontId="8" fillId="0" borderId="13" xfId="0" applyFont="1" applyBorder="1" applyAlignment="1">
      <alignment/>
    </xf>
    <xf numFmtId="0" fontId="6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0" fillId="0" borderId="21" xfId="0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20" xfId="0" applyNumberFormat="1" applyBorder="1" applyAlignment="1">
      <alignment vertical="top"/>
    </xf>
    <xf numFmtId="3" fontId="0" fillId="0" borderId="21" xfId="0" applyNumberFormat="1" applyFill="1" applyBorder="1" applyAlignment="1">
      <alignment vertical="top"/>
    </xf>
    <xf numFmtId="172" fontId="0" fillId="0" borderId="14" xfId="0" applyNumberFormat="1" applyBorder="1" applyAlignment="1">
      <alignment vertical="top"/>
    </xf>
    <xf numFmtId="0" fontId="0" fillId="0" borderId="23" xfId="0" applyBorder="1" applyAlignment="1">
      <alignment/>
    </xf>
    <xf numFmtId="172" fontId="0" fillId="0" borderId="24" xfId="0" applyNumberFormat="1" applyBorder="1" applyAlignment="1">
      <alignment/>
    </xf>
    <xf numFmtId="0" fontId="8" fillId="0" borderId="13" xfId="0" applyFont="1" applyBorder="1" applyAlignment="1" quotePrefix="1">
      <alignment horizontal="left"/>
    </xf>
    <xf numFmtId="0" fontId="0" fillId="0" borderId="13" xfId="0" applyBorder="1" applyAlignment="1">
      <alignment vertical="top"/>
    </xf>
    <xf numFmtId="0" fontId="8" fillId="0" borderId="13" xfId="0" applyFont="1" applyBorder="1" applyAlignment="1">
      <alignment vertical="top"/>
    </xf>
    <xf numFmtId="0" fontId="6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3" xfId="0" applyBorder="1" applyAlignment="1">
      <alignment vertical="top"/>
    </xf>
    <xf numFmtId="0" fontId="6" fillId="0" borderId="17" xfId="0" applyFon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" fontId="0" fillId="0" borderId="25" xfId="0" applyNumberFormat="1" applyBorder="1" applyAlignment="1">
      <alignment vertical="top"/>
    </xf>
    <xf numFmtId="172" fontId="0" fillId="0" borderId="17" xfId="0" applyNumberFormat="1" applyBorder="1" applyAlignment="1">
      <alignment vertical="top"/>
    </xf>
    <xf numFmtId="3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0" fillId="0" borderId="29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172" fontId="1" fillId="0" borderId="0" xfId="0" applyNumberFormat="1" applyFont="1" applyBorder="1" applyAlignment="1" quotePrefix="1">
      <alignment/>
    </xf>
    <xf numFmtId="170" fontId="0" fillId="0" borderId="0" xfId="0" applyNumberFormat="1" applyFont="1" applyBorder="1" applyAlignment="1">
      <alignment/>
    </xf>
    <xf numFmtId="170" fontId="0" fillId="0" borderId="1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0" xfId="0" applyNumberFormat="1" applyFont="1" applyBorder="1" applyAlignment="1" quotePrefix="1">
      <alignment horizontal="center"/>
    </xf>
    <xf numFmtId="0" fontId="0" fillId="0" borderId="31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173" fontId="0" fillId="0" borderId="0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3" fontId="0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171" fontId="0" fillId="0" borderId="20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71" fontId="1" fillId="0" borderId="0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8" xfId="0" applyFont="1" applyBorder="1" applyAlignment="1">
      <alignment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Continuous"/>
    </xf>
    <xf numFmtId="0" fontId="0" fillId="0" borderId="33" xfId="0" applyBorder="1" applyAlignment="1">
      <alignment horizontal="center" vertical="center" textRotation="90"/>
    </xf>
    <xf numFmtId="0" fontId="0" fillId="0" borderId="34" xfId="0" applyFont="1" applyBorder="1" applyAlignment="1">
      <alignment horizontal="centerContinuous"/>
    </xf>
    <xf numFmtId="173" fontId="0" fillId="0" borderId="35" xfId="0" applyNumberFormat="1" applyFont="1" applyBorder="1" applyAlignment="1">
      <alignment/>
    </xf>
    <xf numFmtId="173" fontId="0" fillId="0" borderId="35" xfId="0" applyNumberFormat="1" applyFont="1" applyBorder="1" applyAlignment="1">
      <alignment/>
    </xf>
    <xf numFmtId="171" fontId="1" fillId="0" borderId="35" xfId="0" applyNumberFormat="1" applyFont="1" applyBorder="1" applyAlignment="1">
      <alignment/>
    </xf>
    <xf numFmtId="173" fontId="0" fillId="0" borderId="36" xfId="0" applyNumberFormat="1" applyFont="1" applyBorder="1" applyAlignment="1">
      <alignment/>
    </xf>
    <xf numFmtId="172" fontId="1" fillId="0" borderId="36" xfId="0" applyNumberFormat="1" applyFont="1" applyBorder="1" applyAlignment="1">
      <alignment/>
    </xf>
    <xf numFmtId="171" fontId="1" fillId="0" borderId="36" xfId="0" applyNumberFormat="1" applyFont="1" applyBorder="1" applyAlignment="1">
      <alignment/>
    </xf>
    <xf numFmtId="171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8" fillId="0" borderId="0" xfId="0" applyFont="1" applyAlignment="1">
      <alignment horizontal="centerContinuous" vertical="top"/>
    </xf>
    <xf numFmtId="0" fontId="13" fillId="0" borderId="0" xfId="0" applyFont="1" applyAlignment="1">
      <alignment horizontal="right" vertical="top" wrapText="1"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172" fontId="0" fillId="0" borderId="0" xfId="0" applyNumberFormat="1" applyAlignment="1">
      <alignment/>
    </xf>
    <xf numFmtId="0" fontId="1" fillId="0" borderId="13" xfId="0" applyFont="1" applyBorder="1" applyAlignment="1">
      <alignment horizontal="centerContinuous" vertical="top"/>
    </xf>
    <xf numFmtId="0" fontId="10" fillId="0" borderId="0" xfId="50" applyFont="1" applyAlignment="1">
      <alignment horizontal="center"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1" fillId="0" borderId="0" xfId="50" applyFont="1" applyBorder="1" applyAlignment="1">
      <alignment/>
      <protection/>
    </xf>
    <xf numFmtId="0" fontId="11" fillId="0" borderId="0" xfId="50" applyFont="1" applyBorder="1" applyAlignment="1">
      <alignment/>
      <protection/>
    </xf>
    <xf numFmtId="0" fontId="0" fillId="0" borderId="0" xfId="50" applyFont="1" applyBorder="1" applyAlignment="1">
      <alignment/>
      <protection/>
    </xf>
    <xf numFmtId="0" fontId="11" fillId="0" borderId="0" xfId="50" applyFont="1" applyAlignment="1">
      <alignment/>
      <protection/>
    </xf>
    <xf numFmtId="0" fontId="0" fillId="0" borderId="0" xfId="50" applyFont="1" applyAlignment="1">
      <alignment/>
      <protection/>
    </xf>
    <xf numFmtId="0" fontId="12" fillId="0" borderId="0" xfId="50" applyFont="1" applyAlignment="1">
      <alignment/>
      <protection/>
    </xf>
    <xf numFmtId="0" fontId="11" fillId="0" borderId="0" xfId="50" applyFont="1" applyBorder="1" applyAlignment="1">
      <alignment horizontal="justify"/>
      <protection/>
    </xf>
    <xf numFmtId="0" fontId="12" fillId="0" borderId="0" xfId="50" applyFont="1" applyBorder="1" applyAlignment="1">
      <alignment/>
      <protection/>
    </xf>
    <xf numFmtId="0" fontId="1" fillId="0" borderId="0" xfId="50" applyFont="1" applyBorder="1" applyAlignment="1">
      <alignment vertical="top"/>
      <protection/>
    </xf>
    <xf numFmtId="0" fontId="0" fillId="0" borderId="0" xfId="50" applyFont="1" applyBorder="1" applyAlignment="1">
      <alignment horizontal="justify" vertical="top"/>
      <protection/>
    </xf>
    <xf numFmtId="0" fontId="0" fillId="0" borderId="0" xfId="50" applyFont="1" applyBorder="1" applyAlignment="1">
      <alignment horizontal="justify"/>
      <protection/>
    </xf>
    <xf numFmtId="0" fontId="0" fillId="0" borderId="0" xfId="50" applyFont="1" applyBorder="1">
      <alignment/>
      <protection/>
    </xf>
    <xf numFmtId="0" fontId="11" fillId="0" borderId="0" xfId="50" applyFont="1" applyBorder="1">
      <alignment/>
      <protection/>
    </xf>
    <xf numFmtId="0" fontId="0" fillId="0" borderId="17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8" fillId="0" borderId="13" xfId="0" applyFont="1" applyBorder="1" applyAlignment="1">
      <alignment/>
    </xf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justify"/>
    </xf>
    <xf numFmtId="174" fontId="6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 horizontal="justify"/>
    </xf>
    <xf numFmtId="172" fontId="6" fillId="0" borderId="0" xfId="0" applyNumberFormat="1" applyFont="1" applyFill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top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horizontal="justify" wrapText="1"/>
    </xf>
    <xf numFmtId="0" fontId="1" fillId="0" borderId="10" xfId="50" applyFont="1" applyBorder="1" applyAlignment="1">
      <alignment horizontal="centerContinuous"/>
      <protection/>
    </xf>
    <xf numFmtId="0" fontId="0" fillId="0" borderId="11" xfId="50" applyBorder="1" applyAlignment="1">
      <alignment horizontal="centerContinuous"/>
      <protection/>
    </xf>
    <xf numFmtId="0" fontId="0" fillId="0" borderId="12" xfId="50" applyBorder="1" applyAlignment="1">
      <alignment horizontal="centerContinuous"/>
      <protection/>
    </xf>
    <xf numFmtId="0" fontId="1" fillId="0" borderId="13" xfId="50" applyFont="1" applyBorder="1" applyAlignment="1">
      <alignment horizontal="centerContinuous" vertical="top"/>
      <protection/>
    </xf>
    <xf numFmtId="0" fontId="0" fillId="0" borderId="0" xfId="50" applyBorder="1" applyAlignment="1">
      <alignment horizontal="centerContinuous"/>
      <protection/>
    </xf>
    <xf numFmtId="0" fontId="0" fillId="0" borderId="14" xfId="50" applyBorder="1" applyAlignment="1">
      <alignment horizontal="centerContinuous"/>
      <protection/>
    </xf>
    <xf numFmtId="0" fontId="0" fillId="0" borderId="18" xfId="50" applyBorder="1" applyAlignment="1" quotePrefix="1">
      <alignment horizontal="center" vertical="center"/>
      <protection/>
    </xf>
    <xf numFmtId="0" fontId="0" fillId="0" borderId="33" xfId="50" applyBorder="1" applyAlignment="1" quotePrefix="1">
      <alignment horizontal="center" vertical="center"/>
      <protection/>
    </xf>
    <xf numFmtId="0" fontId="0" fillId="0" borderId="38" xfId="50" applyBorder="1" applyAlignment="1">
      <alignment horizontal="center" vertical="center" wrapText="1"/>
      <protection/>
    </xf>
    <xf numFmtId="172" fontId="0" fillId="0" borderId="0" xfId="50" applyNumberFormat="1" applyBorder="1">
      <alignment/>
      <protection/>
    </xf>
    <xf numFmtId="172" fontId="0" fillId="0" borderId="35" xfId="50" applyNumberFormat="1" applyBorder="1">
      <alignment/>
      <protection/>
    </xf>
    <xf numFmtId="172" fontId="0" fillId="0" borderId="39" xfId="50" applyNumberFormat="1" applyBorder="1">
      <alignment/>
      <protection/>
    </xf>
    <xf numFmtId="172" fontId="0" fillId="0" borderId="14" xfId="50" applyNumberFormat="1" applyFont="1" applyBorder="1">
      <alignment/>
      <protection/>
    </xf>
    <xf numFmtId="172" fontId="1" fillId="0" borderId="0" xfId="50" applyNumberFormat="1" applyFont="1" applyBorder="1">
      <alignment/>
      <protection/>
    </xf>
    <xf numFmtId="172" fontId="1" fillId="0" borderId="35" xfId="50" applyNumberFormat="1" applyFont="1" applyBorder="1">
      <alignment/>
      <protection/>
    </xf>
    <xf numFmtId="172" fontId="1" fillId="0" borderId="39" xfId="50" applyNumberFormat="1" applyFont="1" applyBorder="1">
      <alignment/>
      <protection/>
    </xf>
    <xf numFmtId="172" fontId="1" fillId="0" borderId="14" xfId="50" applyNumberFormat="1" applyFont="1" applyBorder="1">
      <alignment/>
      <protection/>
    </xf>
    <xf numFmtId="0" fontId="0" fillId="0" borderId="26" xfId="50" applyBorder="1" applyAlignment="1">
      <alignment horizontal="centerContinuous"/>
      <protection/>
    </xf>
    <xf numFmtId="0" fontId="0" fillId="0" borderId="27" xfId="50" applyBorder="1" applyAlignment="1">
      <alignment horizontal="centerContinuous"/>
      <protection/>
    </xf>
    <xf numFmtId="0" fontId="1" fillId="0" borderId="18" xfId="50" applyFont="1" applyBorder="1" applyAlignment="1">
      <alignment horizontal="centerContinuous"/>
      <protection/>
    </xf>
    <xf numFmtId="0" fontId="0" fillId="0" borderId="18" xfId="50" applyBorder="1" applyAlignment="1">
      <alignment horizontal="centerContinuous"/>
      <protection/>
    </xf>
    <xf numFmtId="0" fontId="0" fillId="0" borderId="40" xfId="50" applyBorder="1" applyAlignment="1">
      <alignment horizontal="centerContinuous"/>
      <protection/>
    </xf>
    <xf numFmtId="0" fontId="0" fillId="0" borderId="17" xfId="50" applyBorder="1" applyAlignment="1">
      <alignment horizontal="centerContinuous"/>
      <protection/>
    </xf>
    <xf numFmtId="0" fontId="0" fillId="0" borderId="19" xfId="50" applyBorder="1" applyAlignment="1">
      <alignment horizontal="centerContinuous"/>
      <protection/>
    </xf>
    <xf numFmtId="0" fontId="0" fillId="0" borderId="41" xfId="50" applyBorder="1" applyAlignment="1">
      <alignment horizontal="center" vertical="center"/>
      <protection/>
    </xf>
    <xf numFmtId="0" fontId="0" fillId="0" borderId="41" xfId="50" applyBorder="1" applyAlignment="1" quotePrefix="1">
      <alignment horizontal="center" vertical="center"/>
      <protection/>
    </xf>
    <xf numFmtId="0" fontId="0" fillId="0" borderId="33" xfId="50" applyBorder="1" applyAlignment="1">
      <alignment horizontal="center" vertical="center" wrapText="1"/>
      <protection/>
    </xf>
    <xf numFmtId="0" fontId="0" fillId="0" borderId="19" xfId="50" applyBorder="1" applyAlignment="1" quotePrefix="1">
      <alignment horizontal="center" vertical="center"/>
      <protection/>
    </xf>
    <xf numFmtId="0" fontId="1" fillId="0" borderId="42" xfId="50" applyFont="1" applyBorder="1" applyAlignment="1">
      <alignment horizontal="centerContinuous" vertical="center"/>
      <protection/>
    </xf>
    <xf numFmtId="0" fontId="0" fillId="0" borderId="43" xfId="50" applyBorder="1" applyAlignment="1">
      <alignment horizontal="centerContinuous"/>
      <protection/>
    </xf>
    <xf numFmtId="0" fontId="0" fillId="0" borderId="28" xfId="50" applyFont="1" applyBorder="1" applyAlignment="1">
      <alignment horizontal="left"/>
      <protection/>
    </xf>
    <xf numFmtId="172" fontId="0" fillId="0" borderId="44" xfId="50" applyNumberFormat="1" applyBorder="1">
      <alignment/>
      <protection/>
    </xf>
    <xf numFmtId="172" fontId="0" fillId="0" borderId="45" xfId="50" applyNumberFormat="1" applyBorder="1">
      <alignment/>
      <protection/>
    </xf>
    <xf numFmtId="172" fontId="0" fillId="0" borderId="35" xfId="50" applyNumberFormat="1" applyFont="1" applyBorder="1" applyAlignment="1">
      <alignment horizontal="right"/>
      <protection/>
    </xf>
    <xf numFmtId="0" fontId="0" fillId="0" borderId="29" xfId="50" applyFont="1" applyBorder="1">
      <alignment/>
      <protection/>
    </xf>
    <xf numFmtId="0" fontId="1" fillId="0" borderId="29" xfId="50" applyFont="1" applyBorder="1" applyAlignment="1">
      <alignment horizontal="center"/>
      <protection/>
    </xf>
    <xf numFmtId="172" fontId="1" fillId="0" borderId="44" xfId="50" applyNumberFormat="1" applyFont="1" applyBorder="1">
      <alignment/>
      <protection/>
    </xf>
    <xf numFmtId="172" fontId="1" fillId="0" borderId="45" xfId="50" applyNumberFormat="1" applyFont="1" applyBorder="1">
      <alignment/>
      <protection/>
    </xf>
    <xf numFmtId="0" fontId="0" fillId="0" borderId="29" xfId="50" applyBorder="1" applyAlignment="1">
      <alignment horizontal="center" vertical="center"/>
      <protection/>
    </xf>
    <xf numFmtId="0" fontId="0" fillId="0" borderId="0" xfId="50" applyBorder="1" applyAlignment="1" quotePrefix="1">
      <alignment horizontal="center" vertical="center"/>
      <protection/>
    </xf>
    <xf numFmtId="0" fontId="0" fillId="0" borderId="35" xfId="50" applyBorder="1" applyAlignment="1">
      <alignment horizontal="center" vertical="center" wrapText="1"/>
      <protection/>
    </xf>
    <xf numFmtId="0" fontId="0" fillId="0" borderId="39" xfId="50" applyBorder="1" applyAlignment="1">
      <alignment horizontal="center" vertical="center" wrapText="1"/>
      <protection/>
    </xf>
    <xf numFmtId="0" fontId="0" fillId="0" borderId="44" xfId="50" applyBorder="1" applyAlignment="1">
      <alignment horizontal="center" vertical="center"/>
      <protection/>
    </xf>
    <xf numFmtId="0" fontId="0" fillId="0" borderId="45" xfId="50" applyBorder="1" applyAlignment="1" quotePrefix="1">
      <alignment horizontal="center" vertical="center"/>
      <protection/>
    </xf>
    <xf numFmtId="0" fontId="0" fillId="0" borderId="35" xfId="50" applyBorder="1" applyAlignment="1" quotePrefix="1">
      <alignment horizontal="center" vertical="center" wrapText="1"/>
      <protection/>
    </xf>
    <xf numFmtId="0" fontId="0" fillId="0" borderId="39" xfId="50" applyBorder="1" applyAlignment="1" quotePrefix="1">
      <alignment horizontal="center" vertical="center" wrapText="1"/>
      <protection/>
    </xf>
    <xf numFmtId="0" fontId="0" fillId="0" borderId="44" xfId="50" applyBorder="1" applyAlignment="1" quotePrefix="1">
      <alignment horizontal="center" vertical="center"/>
      <protection/>
    </xf>
    <xf numFmtId="0" fontId="0" fillId="0" borderId="46" xfId="50" applyBorder="1" applyAlignment="1" quotePrefix="1">
      <alignment horizontal="center" vertical="center" wrapText="1"/>
      <protection/>
    </xf>
    <xf numFmtId="0" fontId="0" fillId="0" borderId="14" xfId="50" applyBorder="1" applyAlignment="1" quotePrefix="1">
      <alignment horizontal="center" vertical="center"/>
      <protection/>
    </xf>
    <xf numFmtId="172" fontId="0" fillId="0" borderId="0" xfId="50" applyNumberFormat="1">
      <alignment/>
      <protection/>
    </xf>
    <xf numFmtId="175" fontId="0" fillId="0" borderId="0" xfId="0" applyNumberFormat="1" applyFont="1" applyBorder="1" applyAlignment="1">
      <alignment/>
    </xf>
    <xf numFmtId="175" fontId="0" fillId="0" borderId="14" xfId="0" applyNumberFormat="1" applyFont="1" applyBorder="1" applyAlignment="1">
      <alignment/>
    </xf>
    <xf numFmtId="175" fontId="0" fillId="0" borderId="17" xfId="0" applyNumberFormat="1" applyFont="1" applyBorder="1" applyAlignment="1">
      <alignment/>
    </xf>
    <xf numFmtId="175" fontId="0" fillId="0" borderId="24" xfId="0" applyNumberFormat="1" applyFont="1" applyBorder="1" applyAlignment="1">
      <alignment/>
    </xf>
    <xf numFmtId="0" fontId="1" fillId="0" borderId="11" xfId="50" applyFont="1" applyBorder="1" applyAlignment="1" quotePrefix="1">
      <alignment horizontal="centerContinuous" vertical="center"/>
      <protection/>
    </xf>
    <xf numFmtId="0" fontId="1" fillId="0" borderId="0" xfId="50" applyFont="1" applyBorder="1" applyAlignment="1" quotePrefix="1">
      <alignment horizontal="centerContinuous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47" xfId="50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0" fillId="0" borderId="48" xfId="50" applyBorder="1" applyAlignment="1">
      <alignment horizontal="center" vertical="center" wrapText="1"/>
      <protection/>
    </xf>
    <xf numFmtId="0" fontId="1" fillId="0" borderId="49" xfId="50" applyFont="1" applyBorder="1" applyAlignment="1">
      <alignment horizontal="center" vertical="center" wrapText="1"/>
      <protection/>
    </xf>
    <xf numFmtId="0" fontId="1" fillId="0" borderId="19" xfId="50" applyFont="1" applyBorder="1" applyAlignment="1">
      <alignment horizontal="center" wrapText="1"/>
      <protection/>
    </xf>
    <xf numFmtId="0" fontId="1" fillId="0" borderId="23" xfId="50" applyFont="1" applyBorder="1">
      <alignment/>
      <protection/>
    </xf>
    <xf numFmtId="0" fontId="0" fillId="0" borderId="50" xfId="50" applyFont="1" applyBorder="1" applyAlignment="1">
      <alignment horizontal="left"/>
      <protection/>
    </xf>
    <xf numFmtId="172" fontId="0" fillId="0" borderId="51" xfId="50" applyNumberFormat="1" applyBorder="1">
      <alignment/>
      <protection/>
    </xf>
    <xf numFmtId="172" fontId="0" fillId="0" borderId="51" xfId="50" applyNumberFormat="1" applyFont="1" applyBorder="1">
      <alignment/>
      <protection/>
    </xf>
    <xf numFmtId="0" fontId="0" fillId="0" borderId="13" xfId="50" applyBorder="1">
      <alignment/>
      <protection/>
    </xf>
    <xf numFmtId="0" fontId="0" fillId="0" borderId="52" xfId="50" applyFont="1" applyBorder="1">
      <alignment/>
      <protection/>
    </xf>
    <xf numFmtId="0" fontId="1" fillId="0" borderId="52" xfId="50" applyFont="1" applyBorder="1" applyAlignment="1">
      <alignment horizontal="center"/>
      <protection/>
    </xf>
    <xf numFmtId="172" fontId="1" fillId="0" borderId="51" xfId="50" applyNumberFormat="1" applyFont="1" applyBorder="1">
      <alignment/>
      <protection/>
    </xf>
    <xf numFmtId="0" fontId="0" fillId="0" borderId="53" xfId="50" applyBorder="1" applyAlignment="1" quotePrefix="1">
      <alignment horizontal="left" vertical="center" wrapText="1"/>
      <protection/>
    </xf>
    <xf numFmtId="172" fontId="0" fillId="0" borderId="0" xfId="50" applyNumberFormat="1" applyBorder="1" applyAlignment="1">
      <alignment vertical="center"/>
      <protection/>
    </xf>
    <xf numFmtId="172" fontId="0" fillId="0" borderId="35" xfId="50" applyNumberFormat="1" applyBorder="1" applyAlignment="1">
      <alignment vertical="center"/>
      <protection/>
    </xf>
    <xf numFmtId="172" fontId="0" fillId="0" borderId="39" xfId="50" applyNumberFormat="1" applyBorder="1" applyAlignment="1">
      <alignment vertical="center"/>
      <protection/>
    </xf>
    <xf numFmtId="172" fontId="0" fillId="0" borderId="51" xfId="50" applyNumberFormat="1" applyBorder="1" applyAlignment="1">
      <alignment vertical="center"/>
      <protection/>
    </xf>
    <xf numFmtId="172" fontId="0" fillId="0" borderId="51" xfId="50" applyNumberFormat="1" applyFont="1" applyBorder="1" applyAlignment="1">
      <alignment vertical="center"/>
      <protection/>
    </xf>
    <xf numFmtId="172" fontId="0" fillId="0" borderId="14" xfId="50" applyNumberFormat="1" applyFont="1" applyBorder="1" applyAlignment="1">
      <alignment vertical="center"/>
      <protection/>
    </xf>
    <xf numFmtId="0" fontId="1" fillId="0" borderId="54" xfId="50" applyFont="1" applyBorder="1" applyAlignment="1">
      <alignment horizontal="center"/>
      <protection/>
    </xf>
    <xf numFmtId="0" fontId="0" fillId="0" borderId="52" xfId="50" applyFont="1" applyBorder="1" applyAlignment="1">
      <alignment horizontal="left"/>
      <protection/>
    </xf>
    <xf numFmtId="172" fontId="0" fillId="0" borderId="55" xfId="50" applyNumberFormat="1" applyBorder="1">
      <alignment/>
      <protection/>
    </xf>
    <xf numFmtId="172" fontId="0" fillId="0" borderId="56" xfId="50" applyNumberFormat="1" applyBorder="1">
      <alignment/>
      <protection/>
    </xf>
    <xf numFmtId="172" fontId="0" fillId="0" borderId="57" xfId="50" applyNumberFormat="1" applyBorder="1">
      <alignment/>
      <protection/>
    </xf>
    <xf numFmtId="172" fontId="0" fillId="0" borderId="58" xfId="50" applyNumberFormat="1" applyFont="1" applyBorder="1">
      <alignment/>
      <protection/>
    </xf>
    <xf numFmtId="172" fontId="0" fillId="0" borderId="59" xfId="50" applyNumberFormat="1" applyFont="1" applyBorder="1">
      <alignment/>
      <protection/>
    </xf>
    <xf numFmtId="0" fontId="0" fillId="0" borderId="52" xfId="50" applyBorder="1" applyAlignment="1" quotePrefix="1">
      <alignment horizontal="left" vertical="center" wrapText="1"/>
      <protection/>
    </xf>
    <xf numFmtId="0" fontId="0" fillId="0" borderId="60" xfId="50" applyFont="1" applyBorder="1" applyAlignment="1">
      <alignment horizontal="left"/>
      <protection/>
    </xf>
    <xf numFmtId="172" fontId="0" fillId="0" borderId="61" xfId="50" applyNumberFormat="1" applyBorder="1">
      <alignment/>
      <protection/>
    </xf>
    <xf numFmtId="172" fontId="1" fillId="0" borderId="0" xfId="50" applyNumberFormat="1" applyFont="1" applyBorder="1" applyAlignment="1">
      <alignment/>
      <protection/>
    </xf>
    <xf numFmtId="172" fontId="1" fillId="0" borderId="35" xfId="50" applyNumberFormat="1" applyFont="1" applyBorder="1" applyAlignment="1">
      <alignment/>
      <protection/>
    </xf>
    <xf numFmtId="172" fontId="1" fillId="0" borderId="51" xfId="50" applyNumberFormat="1" applyFont="1" applyBorder="1" applyAlignment="1">
      <alignment/>
      <protection/>
    </xf>
    <xf numFmtId="172" fontId="1" fillId="0" borderId="14" xfId="50" applyNumberFormat="1" applyFont="1" applyBorder="1" applyAlignment="1">
      <alignment/>
      <protection/>
    </xf>
    <xf numFmtId="0" fontId="0" fillId="0" borderId="62" xfId="50" applyBorder="1" applyAlignment="1" quotePrefix="1">
      <alignment horizontal="left" vertical="center" wrapText="1"/>
      <protection/>
    </xf>
    <xf numFmtId="172" fontId="0" fillId="0" borderId="63" xfId="50" applyNumberFormat="1" applyBorder="1" applyAlignment="1">
      <alignment vertical="center"/>
      <protection/>
    </xf>
    <xf numFmtId="172" fontId="0" fillId="0" borderId="14" xfId="50" applyNumberFormat="1" applyBorder="1" applyAlignment="1">
      <alignment vertical="center"/>
      <protection/>
    </xf>
    <xf numFmtId="172" fontId="0" fillId="0" borderId="17" xfId="0" applyNumberFormat="1" applyFont="1" applyBorder="1" applyAlignment="1">
      <alignment horizontal="centerContinuous"/>
    </xf>
    <xf numFmtId="3" fontId="0" fillId="0" borderId="17" xfId="0" applyNumberFormat="1" applyFont="1" applyBorder="1" applyAlignment="1">
      <alignment horizontal="centerContinuous"/>
    </xf>
    <xf numFmtId="172" fontId="0" fillId="0" borderId="24" xfId="0" applyNumberFormat="1" applyFont="1" applyBorder="1" applyAlignment="1">
      <alignment horizontal="centerContinuous"/>
    </xf>
    <xf numFmtId="175" fontId="0" fillId="0" borderId="39" xfId="0" applyNumberFormat="1" applyFont="1" applyBorder="1" applyAlignment="1">
      <alignment/>
    </xf>
    <xf numFmtId="175" fontId="0" fillId="0" borderId="45" xfId="0" applyNumberFormat="1" applyFont="1" applyBorder="1" applyAlignment="1">
      <alignment/>
    </xf>
    <xf numFmtId="172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172" fontId="0" fillId="0" borderId="66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172" fontId="0" fillId="0" borderId="67" xfId="0" applyNumberFormat="1" applyFont="1" applyBorder="1" applyAlignment="1">
      <alignment/>
    </xf>
    <xf numFmtId="175" fontId="0" fillId="0" borderId="68" xfId="0" applyNumberFormat="1" applyFont="1" applyBorder="1" applyAlignment="1">
      <alignment/>
    </xf>
    <xf numFmtId="175" fontId="0" fillId="0" borderId="69" xfId="0" applyNumberFormat="1" applyFont="1" applyBorder="1" applyAlignment="1">
      <alignment/>
    </xf>
    <xf numFmtId="3" fontId="0" fillId="0" borderId="70" xfId="0" applyNumberFormat="1" applyFont="1" applyBorder="1" applyAlignment="1">
      <alignment/>
    </xf>
    <xf numFmtId="172" fontId="0" fillId="0" borderId="7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68" xfId="0" applyNumberFormat="1" applyFont="1" applyBorder="1" applyAlignment="1">
      <alignment/>
    </xf>
    <xf numFmtId="175" fontId="1" fillId="0" borderId="69" xfId="0" applyNumberFormat="1" applyFont="1" applyBorder="1" applyAlignment="1">
      <alignment/>
    </xf>
    <xf numFmtId="175" fontId="1" fillId="0" borderId="14" xfId="0" applyNumberFormat="1" applyFont="1" applyBorder="1" applyAlignment="1">
      <alignment/>
    </xf>
    <xf numFmtId="175" fontId="1" fillId="0" borderId="39" xfId="0" applyNumberFormat="1" applyFont="1" applyBorder="1" applyAlignment="1">
      <alignment/>
    </xf>
    <xf numFmtId="175" fontId="1" fillId="0" borderId="45" xfId="0" applyNumberFormat="1" applyFont="1" applyBorder="1" applyAlignment="1">
      <alignment/>
    </xf>
    <xf numFmtId="172" fontId="0" fillId="0" borderId="72" xfId="50" applyNumberFormat="1" applyBorder="1">
      <alignment/>
      <protection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39" xfId="0" applyNumberFormat="1" applyBorder="1" applyAlignment="1">
      <alignment vertical="top"/>
    </xf>
    <xf numFmtId="3" fontId="0" fillId="0" borderId="45" xfId="0" applyNumberFormat="1" applyBorder="1" applyAlignment="1">
      <alignment vertical="top"/>
    </xf>
    <xf numFmtId="3" fontId="0" fillId="0" borderId="75" xfId="0" applyNumberFormat="1" applyBorder="1" applyAlignment="1">
      <alignment vertical="top"/>
    </xf>
    <xf numFmtId="3" fontId="0" fillId="0" borderId="46" xfId="0" applyNumberFormat="1" applyBorder="1" applyAlignment="1">
      <alignment vertical="top"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0" fontId="6" fillId="0" borderId="73" xfId="0" applyFont="1" applyBorder="1" applyAlignment="1">
      <alignment horizontal="centerContinuous"/>
    </xf>
    <xf numFmtId="0" fontId="8" fillId="0" borderId="74" xfId="0" applyFont="1" applyBorder="1" applyAlignment="1">
      <alignment horizontal="centerContinuous"/>
    </xf>
    <xf numFmtId="0" fontId="6" fillId="0" borderId="39" xfId="0" applyFont="1" applyBorder="1" applyAlignment="1">
      <alignment horizontal="centerContinuous"/>
    </xf>
    <xf numFmtId="0" fontId="8" fillId="0" borderId="4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0" fillId="0" borderId="76" xfId="0" applyFont="1" applyBorder="1" applyAlignment="1">
      <alignment horizontal="centerContinuous"/>
    </xf>
    <xf numFmtId="0" fontId="9" fillId="0" borderId="77" xfId="0" applyFont="1" applyBorder="1" applyAlignment="1">
      <alignment horizontal="centerContinuous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3" fontId="0" fillId="0" borderId="76" xfId="0" applyNumberFormat="1" applyBorder="1" applyAlignment="1">
      <alignment/>
    </xf>
    <xf numFmtId="172" fontId="0" fillId="0" borderId="77" xfId="0" applyNumberFormat="1" applyBorder="1" applyAlignment="1">
      <alignment/>
    </xf>
    <xf numFmtId="3" fontId="0" fillId="0" borderId="78" xfId="0" applyNumberFormat="1" applyBorder="1" applyAlignment="1">
      <alignment/>
    </xf>
    <xf numFmtId="172" fontId="0" fillId="0" borderId="79" xfId="0" applyNumberFormat="1" applyBorder="1" applyAlignment="1">
      <alignment/>
    </xf>
    <xf numFmtId="3" fontId="0" fillId="0" borderId="78" xfId="0" applyNumberFormat="1" applyBorder="1" applyAlignment="1">
      <alignment vertical="top"/>
    </xf>
    <xf numFmtId="172" fontId="0" fillId="0" borderId="79" xfId="0" applyNumberFormat="1" applyBorder="1" applyAlignment="1">
      <alignment vertical="top"/>
    </xf>
    <xf numFmtId="172" fontId="0" fillId="0" borderId="77" xfId="0" applyNumberFormat="1" applyBorder="1" applyAlignment="1">
      <alignment/>
    </xf>
    <xf numFmtId="172" fontId="0" fillId="0" borderId="80" xfId="0" applyNumberFormat="1" applyBorder="1" applyAlignment="1">
      <alignment vertical="top"/>
    </xf>
    <xf numFmtId="3" fontId="0" fillId="0" borderId="81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7" fillId="0" borderId="77" xfId="0" applyFont="1" applyBorder="1" applyAlignment="1">
      <alignment horizontal="centerContinuous"/>
    </xf>
    <xf numFmtId="172" fontId="0" fillId="0" borderId="18" xfId="0" applyNumberFormat="1" applyBorder="1" applyAlignment="1">
      <alignment vertical="top"/>
    </xf>
    <xf numFmtId="0" fontId="6" fillId="0" borderId="3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Continuous" vertical="center"/>
    </xf>
    <xf numFmtId="0" fontId="10" fillId="0" borderId="42" xfId="0" applyFont="1" applyBorder="1" applyAlignment="1">
      <alignment horizontal="centerContinuous" vertical="center"/>
    </xf>
    <xf numFmtId="172" fontId="0" fillId="0" borderId="0" xfId="0" applyNumberFormat="1" applyFont="1" applyAlignment="1">
      <alignment/>
    </xf>
    <xf numFmtId="172" fontId="1" fillId="0" borderId="82" xfId="0" applyNumberFormat="1" applyFont="1" applyBorder="1" applyAlignment="1" quotePrefix="1">
      <alignment/>
    </xf>
    <xf numFmtId="172" fontId="1" fillId="0" borderId="30" xfId="0" applyNumberFormat="1" applyFont="1" applyBorder="1" applyAlignment="1">
      <alignment/>
    </xf>
    <xf numFmtId="172" fontId="1" fillId="0" borderId="83" xfId="0" applyNumberFormat="1" applyFont="1" applyBorder="1" applyAlignment="1">
      <alignment/>
    </xf>
    <xf numFmtId="0" fontId="0" fillId="0" borderId="83" xfId="0" applyFont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Alignment="1">
      <alignment/>
    </xf>
    <xf numFmtId="172" fontId="0" fillId="0" borderId="0" xfId="49" applyNumberFormat="1" applyFont="1" applyBorder="1">
      <alignment/>
      <protection/>
    </xf>
    <xf numFmtId="172" fontId="0" fillId="0" borderId="77" xfId="49" applyNumberFormat="1" applyFont="1" applyBorder="1">
      <alignment/>
      <protection/>
    </xf>
    <xf numFmtId="172" fontId="0" fillId="0" borderId="79" xfId="49" applyNumberFormat="1" applyFont="1" applyBorder="1">
      <alignment/>
      <protection/>
    </xf>
    <xf numFmtId="172" fontId="0" fillId="0" borderId="24" xfId="49" applyNumberFormat="1" applyFont="1" applyBorder="1">
      <alignment/>
      <protection/>
    </xf>
    <xf numFmtId="172" fontId="0" fillId="0" borderId="24" xfId="0" applyNumberFormat="1" applyBorder="1" applyAlignment="1">
      <alignment/>
    </xf>
    <xf numFmtId="172" fontId="0" fillId="0" borderId="22" xfId="0" applyNumberFormat="1" applyBorder="1" applyAlignment="1">
      <alignment vertical="top"/>
    </xf>
    <xf numFmtId="172" fontId="0" fillId="0" borderId="19" xfId="0" applyNumberFormat="1" applyBorder="1" applyAlignment="1">
      <alignment vertical="top"/>
    </xf>
    <xf numFmtId="172" fontId="0" fillId="0" borderId="14" xfId="49" applyNumberFormat="1" applyFont="1" applyBorder="1">
      <alignment/>
      <protection/>
    </xf>
    <xf numFmtId="0" fontId="0" fillId="0" borderId="76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0" fontId="0" fillId="0" borderId="77" xfId="0" applyFont="1" applyBorder="1" applyAlignment="1">
      <alignment horizontal="centerContinuous"/>
    </xf>
    <xf numFmtId="0" fontId="0" fillId="0" borderId="84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78" xfId="0" applyFont="1" applyBorder="1" applyAlignment="1">
      <alignment/>
    </xf>
    <xf numFmtId="0" fontId="0" fillId="0" borderId="79" xfId="0" applyFont="1" applyBorder="1" applyAlignment="1">
      <alignment/>
    </xf>
    <xf numFmtId="3" fontId="0" fillId="0" borderId="78" xfId="0" applyNumberFormat="1" applyFont="1" applyBorder="1" applyAlignment="1">
      <alignment/>
    </xf>
    <xf numFmtId="3" fontId="0" fillId="0" borderId="78" xfId="0" applyNumberFormat="1" applyFont="1" applyBorder="1" applyAlignment="1">
      <alignment/>
    </xf>
    <xf numFmtId="172" fontId="0" fillId="0" borderId="79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172" fontId="1" fillId="0" borderId="79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172" fontId="0" fillId="0" borderId="80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textRotation="90"/>
    </xf>
    <xf numFmtId="0" fontId="6" fillId="0" borderId="76" xfId="0" applyFont="1" applyBorder="1" applyAlignment="1">
      <alignment horizontal="centerContinuous"/>
    </xf>
    <xf numFmtId="0" fontId="0" fillId="0" borderId="84" xfId="0" applyFont="1" applyBorder="1" applyAlignment="1">
      <alignment vertical="center" textRotation="90"/>
    </xf>
    <xf numFmtId="0" fontId="0" fillId="0" borderId="40" xfId="0" applyFont="1" applyBorder="1" applyAlignment="1">
      <alignment horizontal="center" vertical="center" textRotation="90"/>
    </xf>
    <xf numFmtId="0" fontId="6" fillId="0" borderId="77" xfId="0" applyFont="1" applyBorder="1" applyAlignment="1">
      <alignment horizontal="centerContinuous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3" fontId="0" fillId="0" borderId="78" xfId="0" applyNumberFormat="1" applyFont="1" applyBorder="1" applyAlignment="1">
      <alignment/>
    </xf>
    <xf numFmtId="173" fontId="1" fillId="0" borderId="78" xfId="0" applyNumberFormat="1" applyFont="1" applyBorder="1" applyAlignment="1">
      <alignment/>
    </xf>
    <xf numFmtId="172" fontId="0" fillId="0" borderId="81" xfId="0" applyNumberFormat="1" applyFont="1" applyBorder="1" applyAlignment="1">
      <alignment/>
    </xf>
    <xf numFmtId="173" fontId="1" fillId="0" borderId="81" xfId="0" applyNumberFormat="1" applyFont="1" applyBorder="1" applyAlignment="1">
      <alignment/>
    </xf>
    <xf numFmtId="172" fontId="1" fillId="0" borderId="80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0" fillId="0" borderId="28" xfId="50" applyFont="1" applyBorder="1" applyAlignment="1" quotePrefix="1">
      <alignment horizontal="center" vertical="center" wrapText="1"/>
      <protection/>
    </xf>
    <xf numFmtId="0" fontId="0" fillId="0" borderId="85" xfId="50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172" fontId="0" fillId="0" borderId="79" xfId="49" applyNumberFormat="1" applyFont="1" applyBorder="1" applyAlignment="1">
      <alignment vertical="top"/>
      <protection/>
    </xf>
    <xf numFmtId="3" fontId="6" fillId="33" borderId="0" xfId="0" applyNumberFormat="1" applyFont="1" applyFill="1" applyAlignment="1">
      <alignment horizontal="center"/>
    </xf>
    <xf numFmtId="164" fontId="6" fillId="33" borderId="0" xfId="0" applyNumberFormat="1" applyFont="1" applyFill="1" applyAlignment="1">
      <alignment horizontal="justify"/>
    </xf>
    <xf numFmtId="174" fontId="6" fillId="33" borderId="0" xfId="0" applyNumberFormat="1" applyFont="1" applyFill="1" applyAlignment="1">
      <alignment/>
    </xf>
    <xf numFmtId="174" fontId="6" fillId="33" borderId="0" xfId="0" applyNumberFormat="1" applyFont="1" applyFill="1" applyAlignment="1">
      <alignment horizontal="right"/>
    </xf>
    <xf numFmtId="0" fontId="0" fillId="0" borderId="18" xfId="50" applyBorder="1" applyAlignment="1" quotePrefix="1">
      <alignment horizontal="center" vertical="center" wrapText="1"/>
      <protection/>
    </xf>
    <xf numFmtId="0" fontId="0" fillId="0" borderId="33" xfId="50" applyBorder="1" applyAlignment="1" quotePrefix="1">
      <alignment horizontal="center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1°Quadrim.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°Quadrim.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4.8515625" style="135" customWidth="1"/>
    <col min="2" max="16384" width="9.140625" style="135" customWidth="1"/>
  </cols>
  <sheetData>
    <row r="1" spans="1:4" ht="15.75">
      <c r="A1" s="133" t="s">
        <v>48</v>
      </c>
      <c r="B1" s="134"/>
      <c r="C1" s="134"/>
      <c r="D1" s="134"/>
    </row>
    <row r="2" spans="1:4" ht="18" customHeight="1">
      <c r="A2" s="133"/>
      <c r="B2" s="134"/>
      <c r="C2" s="134"/>
      <c r="D2" s="134"/>
    </row>
    <row r="3" spans="1:4" ht="12.75">
      <c r="A3" s="136" t="s">
        <v>81</v>
      </c>
      <c r="B3" s="136"/>
      <c r="C3" s="136"/>
      <c r="D3" s="136"/>
    </row>
    <row r="4" spans="1:4" ht="3.75" customHeight="1">
      <c r="A4" s="137"/>
      <c r="B4" s="138"/>
      <c r="C4" s="138"/>
      <c r="D4" s="138"/>
    </row>
    <row r="5" spans="1:4" ht="12.75">
      <c r="A5" s="137" t="s">
        <v>49</v>
      </c>
      <c r="B5" s="137"/>
      <c r="C5" s="137"/>
      <c r="D5" s="137"/>
    </row>
    <row r="6" spans="1:4" ht="12.75">
      <c r="A6" s="137" t="s">
        <v>50</v>
      </c>
      <c r="B6" s="137"/>
      <c r="C6" s="137"/>
      <c r="D6" s="137"/>
    </row>
    <row r="7" spans="1:4" ht="12.75">
      <c r="A7" s="137" t="s">
        <v>51</v>
      </c>
      <c r="B7" s="137"/>
      <c r="C7" s="137"/>
      <c r="D7" s="137"/>
    </row>
    <row r="8" spans="1:4" ht="12.75">
      <c r="A8" s="137" t="s">
        <v>52</v>
      </c>
      <c r="B8" s="137"/>
      <c r="C8" s="137"/>
      <c r="D8" s="137"/>
    </row>
    <row r="9" spans="1:4" ht="12.75">
      <c r="A9" s="137" t="s">
        <v>53</v>
      </c>
      <c r="B9" s="137"/>
      <c r="C9" s="137"/>
      <c r="D9" s="137"/>
    </row>
    <row r="10" spans="1:4" ht="12.75">
      <c r="A10" s="137" t="s">
        <v>54</v>
      </c>
      <c r="B10" s="137"/>
      <c r="C10" s="137"/>
      <c r="D10" s="137"/>
    </row>
    <row r="11" spans="1:4" ht="15.75" customHeight="1">
      <c r="A11" s="139"/>
      <c r="B11" s="140"/>
      <c r="C11" s="140"/>
      <c r="D11" s="140"/>
    </row>
    <row r="12" spans="1:4" ht="12.75">
      <c r="A12" s="141" t="s">
        <v>55</v>
      </c>
      <c r="B12" s="140"/>
      <c r="C12" s="140"/>
      <c r="D12" s="140"/>
    </row>
    <row r="13" spans="1:4" ht="18" customHeight="1">
      <c r="A13" s="139" t="s">
        <v>56</v>
      </c>
      <c r="B13" s="140"/>
      <c r="C13" s="140"/>
      <c r="D13" s="140"/>
    </row>
    <row r="14" spans="1:4" ht="12.75">
      <c r="A14" s="139" t="s">
        <v>57</v>
      </c>
      <c r="B14" s="140"/>
      <c r="C14" s="140"/>
      <c r="D14" s="140"/>
    </row>
    <row r="15" spans="1:4" ht="9.75" customHeight="1">
      <c r="A15" s="139"/>
      <c r="B15" s="140"/>
      <c r="C15" s="140"/>
      <c r="D15" s="140"/>
    </row>
    <row r="16" spans="1:4" ht="12.75">
      <c r="A16" s="136" t="s">
        <v>82</v>
      </c>
      <c r="B16" s="136"/>
      <c r="C16" s="136"/>
      <c r="D16" s="136"/>
    </row>
    <row r="17" spans="1:4" ht="3.75" customHeight="1">
      <c r="A17" s="136"/>
      <c r="B17" s="136"/>
      <c r="C17" s="136"/>
      <c r="D17" s="136"/>
    </row>
    <row r="18" spans="1:4" ht="12.75">
      <c r="A18" s="142" t="s">
        <v>58</v>
      </c>
      <c r="B18" s="142"/>
      <c r="C18" s="142"/>
      <c r="D18" s="142"/>
    </row>
    <row r="19" spans="1:4" ht="12.75">
      <c r="A19" s="142" t="s">
        <v>59</v>
      </c>
      <c r="B19" s="142"/>
      <c r="C19" s="142"/>
      <c r="D19" s="142"/>
    </row>
    <row r="20" spans="1:4" ht="12.75">
      <c r="A20" s="142" t="s">
        <v>60</v>
      </c>
      <c r="B20" s="142"/>
      <c r="C20" s="142"/>
      <c r="D20" s="142"/>
    </row>
    <row r="21" spans="1:4" ht="12.75">
      <c r="A21" s="142" t="s">
        <v>61</v>
      </c>
      <c r="B21" s="142"/>
      <c r="C21" s="142"/>
      <c r="D21" s="142"/>
    </row>
    <row r="22" spans="1:4" ht="12.75">
      <c r="A22" s="142" t="s">
        <v>62</v>
      </c>
      <c r="B22" s="142"/>
      <c r="C22" s="142"/>
      <c r="D22" s="142"/>
    </row>
    <row r="23" spans="1:4" ht="15" customHeight="1">
      <c r="A23" s="142"/>
      <c r="B23" s="142"/>
      <c r="C23" s="142"/>
      <c r="D23" s="142"/>
    </row>
    <row r="24" spans="1:4" ht="12.75">
      <c r="A24" s="136" t="s">
        <v>63</v>
      </c>
      <c r="B24" s="142"/>
      <c r="C24" s="142"/>
      <c r="D24" s="142"/>
    </row>
    <row r="25" spans="1:4" ht="15.75" customHeight="1">
      <c r="A25" s="137" t="s">
        <v>64</v>
      </c>
      <c r="B25" s="142"/>
      <c r="C25" s="142"/>
      <c r="D25" s="142"/>
    </row>
    <row r="26" spans="1:4" ht="15" customHeight="1">
      <c r="A26" s="137"/>
      <c r="B26" s="138"/>
      <c r="C26" s="138"/>
      <c r="D26" s="138"/>
    </row>
    <row r="27" spans="1:4" ht="15.75" customHeight="1">
      <c r="A27" s="143" t="s">
        <v>111</v>
      </c>
      <c r="B27" s="138"/>
      <c r="C27" s="138"/>
      <c r="D27" s="138"/>
    </row>
    <row r="28" spans="1:4" ht="15.75" customHeight="1">
      <c r="A28" s="137" t="s">
        <v>65</v>
      </c>
      <c r="B28" s="138"/>
      <c r="C28" s="138"/>
      <c r="D28" s="138"/>
    </row>
    <row r="29" spans="1:4" ht="12.75">
      <c r="A29" s="137" t="s">
        <v>66</v>
      </c>
      <c r="B29" s="138"/>
      <c r="C29" s="138"/>
      <c r="D29" s="138"/>
    </row>
    <row r="30" spans="1:4" ht="15.75" customHeight="1">
      <c r="A30" s="137" t="s">
        <v>112</v>
      </c>
      <c r="B30" s="138"/>
      <c r="C30" s="138"/>
      <c r="D30" s="138"/>
    </row>
    <row r="31" spans="1:4" ht="12.75">
      <c r="A31" s="137" t="s">
        <v>113</v>
      </c>
      <c r="B31" s="138"/>
      <c r="C31" s="138"/>
      <c r="D31" s="138"/>
    </row>
    <row r="32" spans="1:4" ht="12.75">
      <c r="A32" s="137" t="s">
        <v>114</v>
      </c>
      <c r="B32" s="138"/>
      <c r="C32" s="138"/>
      <c r="D32" s="138"/>
    </row>
    <row r="33" spans="1:4" ht="12.75">
      <c r="A33" s="137"/>
      <c r="B33" s="138"/>
      <c r="C33" s="138"/>
      <c r="D33" s="138"/>
    </row>
    <row r="34" spans="1:4" ht="12.75">
      <c r="A34" s="144" t="s">
        <v>67</v>
      </c>
      <c r="B34" s="145"/>
      <c r="C34" s="145"/>
      <c r="D34" s="145"/>
    </row>
    <row r="35" spans="1:4" ht="15.75" customHeight="1">
      <c r="A35" s="146" t="s">
        <v>83</v>
      </c>
      <c r="B35" s="145"/>
      <c r="C35" s="145"/>
      <c r="D35" s="145"/>
    </row>
    <row r="36" spans="1:4" ht="19.5" customHeight="1">
      <c r="A36" s="136" t="s">
        <v>90</v>
      </c>
      <c r="B36" s="145"/>
      <c r="C36" s="145"/>
      <c r="D36" s="145"/>
    </row>
    <row r="37" spans="1:4" ht="15.75" customHeight="1">
      <c r="A37" s="146" t="s">
        <v>115</v>
      </c>
      <c r="B37" s="145"/>
      <c r="C37" s="145"/>
      <c r="D37" s="145"/>
    </row>
    <row r="38" spans="1:4" ht="19.5" customHeight="1">
      <c r="A38" s="136" t="s">
        <v>68</v>
      </c>
      <c r="B38" s="145"/>
      <c r="C38" s="145"/>
      <c r="D38" s="145"/>
    </row>
    <row r="39" spans="1:4" ht="15.75" customHeight="1">
      <c r="A39" s="146" t="s">
        <v>127</v>
      </c>
      <c r="B39" s="145"/>
      <c r="C39" s="145"/>
      <c r="D39" s="145"/>
    </row>
    <row r="40" spans="1:4" ht="19.5" customHeight="1">
      <c r="A40" s="136" t="s">
        <v>117</v>
      </c>
      <c r="B40" s="145"/>
      <c r="C40" s="145"/>
      <c r="D40" s="145"/>
    </row>
    <row r="41" spans="1:4" ht="15.75" customHeight="1">
      <c r="A41" s="138" t="s">
        <v>84</v>
      </c>
      <c r="B41" s="147"/>
      <c r="C41" s="147"/>
      <c r="D41" s="147"/>
    </row>
    <row r="42" spans="1:4" ht="12.75">
      <c r="A42" s="148" t="s">
        <v>85</v>
      </c>
      <c r="B42" s="147"/>
      <c r="C42" s="147"/>
      <c r="D42" s="147"/>
    </row>
  </sheetData>
  <sheetProtection/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6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4.7109375" style="125" customWidth="1"/>
    <col min="2" max="2" width="18.140625" style="125" customWidth="1"/>
    <col min="3" max="3" width="7.7109375" style="125" customWidth="1"/>
    <col min="4" max="4" width="8.57421875" style="125" customWidth="1"/>
    <col min="5" max="5" width="7.7109375" style="130" customWidth="1"/>
    <col min="6" max="6" width="8.7109375" style="125" customWidth="1"/>
    <col min="7" max="7" width="4.7109375" style="125" customWidth="1"/>
    <col min="8" max="8" width="18.140625" style="125" customWidth="1"/>
    <col min="9" max="9" width="7.7109375" style="125" customWidth="1"/>
    <col min="10" max="10" width="8.57421875" style="125" customWidth="1"/>
    <col min="11" max="11" width="7.7109375" style="130" customWidth="1"/>
    <col min="12" max="12" width="9.140625" style="125" customWidth="1"/>
    <col min="13" max="13" width="4.7109375" style="125" customWidth="1"/>
    <col min="14" max="14" width="18.140625" style="125" customWidth="1"/>
    <col min="15" max="15" width="7.7109375" style="125" customWidth="1"/>
    <col min="16" max="16" width="8.57421875" style="125" customWidth="1"/>
    <col min="17" max="17" width="7.7109375" style="130" customWidth="1"/>
    <col min="18" max="16384" width="9.140625" style="125" customWidth="1"/>
  </cols>
  <sheetData>
    <row r="1" spans="1:17" ht="15" customHeight="1">
      <c r="A1" s="164" t="s">
        <v>77</v>
      </c>
      <c r="B1" s="123"/>
      <c r="C1" s="124"/>
      <c r="D1" s="124"/>
      <c r="E1" s="129"/>
      <c r="F1" s="394"/>
      <c r="G1" s="164" t="s">
        <v>77</v>
      </c>
      <c r="H1" s="123"/>
      <c r="I1" s="124"/>
      <c r="J1" s="124"/>
      <c r="K1" s="129"/>
      <c r="L1" s="394"/>
      <c r="M1" s="164" t="s">
        <v>77</v>
      </c>
      <c r="N1" s="123"/>
      <c r="O1" s="124"/>
      <c r="P1" s="124"/>
      <c r="Q1" s="129"/>
    </row>
    <row r="2" spans="1:17" ht="15" customHeight="1">
      <c r="A2" s="165" t="s">
        <v>135</v>
      </c>
      <c r="B2" s="126"/>
      <c r="C2" s="124"/>
      <c r="D2" s="124"/>
      <c r="E2" s="129"/>
      <c r="F2" s="395"/>
      <c r="G2" s="165" t="s">
        <v>136</v>
      </c>
      <c r="H2" s="126"/>
      <c r="I2" s="124"/>
      <c r="J2" s="124"/>
      <c r="K2" s="129"/>
      <c r="L2" s="395"/>
      <c r="M2" s="165" t="s">
        <v>137</v>
      </c>
      <c r="N2" s="126"/>
      <c r="O2" s="124"/>
      <c r="P2" s="124"/>
      <c r="Q2" s="129"/>
    </row>
    <row r="3" spans="1:17" ht="19.5" customHeight="1">
      <c r="A3" s="165" t="s">
        <v>78</v>
      </c>
      <c r="B3" s="126"/>
      <c r="C3" s="124"/>
      <c r="D3" s="124"/>
      <c r="E3" s="129"/>
      <c r="F3" s="395"/>
      <c r="G3" s="165" t="s">
        <v>78</v>
      </c>
      <c r="H3" s="126"/>
      <c r="I3" s="124"/>
      <c r="J3" s="124"/>
      <c r="K3" s="129"/>
      <c r="L3" s="395"/>
      <c r="M3" s="165" t="s">
        <v>78</v>
      </c>
      <c r="N3" s="126"/>
      <c r="O3" s="124"/>
      <c r="P3" s="124"/>
      <c r="Q3" s="129"/>
    </row>
    <row r="4" spans="1:17" ht="15" customHeight="1">
      <c r="A4" s="387" t="s">
        <v>70</v>
      </c>
      <c r="B4" s="389" t="s">
        <v>71</v>
      </c>
      <c r="C4" s="391" t="s">
        <v>79</v>
      </c>
      <c r="D4" s="391"/>
      <c r="E4" s="391"/>
      <c r="F4" s="395"/>
      <c r="G4" s="387" t="s">
        <v>70</v>
      </c>
      <c r="H4" s="389" t="s">
        <v>71</v>
      </c>
      <c r="I4" s="391" t="s">
        <v>79</v>
      </c>
      <c r="J4" s="391"/>
      <c r="K4" s="391"/>
      <c r="L4" s="395"/>
      <c r="M4" s="387" t="s">
        <v>70</v>
      </c>
      <c r="N4" s="389" t="s">
        <v>71</v>
      </c>
      <c r="O4" s="391" t="s">
        <v>79</v>
      </c>
      <c r="P4" s="391"/>
      <c r="Q4" s="391"/>
    </row>
    <row r="5" spans="1:17" s="127" customFormat="1" ht="15" customHeight="1">
      <c r="A5" s="388"/>
      <c r="B5" s="390"/>
      <c r="C5" s="157" t="s">
        <v>73</v>
      </c>
      <c r="D5" s="157" t="s">
        <v>74</v>
      </c>
      <c r="E5" s="159" t="s">
        <v>75</v>
      </c>
      <c r="F5" s="395"/>
      <c r="G5" s="388"/>
      <c r="H5" s="390"/>
      <c r="I5" s="157" t="s">
        <v>73</v>
      </c>
      <c r="J5" s="157" t="s">
        <v>74</v>
      </c>
      <c r="K5" s="159" t="s">
        <v>75</v>
      </c>
      <c r="L5" s="395"/>
      <c r="M5" s="388"/>
      <c r="N5" s="390"/>
      <c r="O5" s="157" t="s">
        <v>73</v>
      </c>
      <c r="P5" s="157" t="s">
        <v>74</v>
      </c>
      <c r="Q5" s="159" t="s">
        <v>75</v>
      </c>
    </row>
    <row r="6" spans="1:17" s="128" customFormat="1" ht="15" customHeight="1">
      <c r="A6" s="152">
        <v>1</v>
      </c>
      <c r="B6" s="153" t="s">
        <v>138</v>
      </c>
      <c r="C6" s="154">
        <v>2.616795</v>
      </c>
      <c r="D6" s="154">
        <v>3.239208</v>
      </c>
      <c r="E6" s="154">
        <v>2.900969</v>
      </c>
      <c r="F6" s="395"/>
      <c r="G6" s="152">
        <v>1</v>
      </c>
      <c r="H6" s="153" t="s">
        <v>138</v>
      </c>
      <c r="I6" s="154">
        <v>7.76459</v>
      </c>
      <c r="J6" s="154">
        <v>9.279528</v>
      </c>
      <c r="K6" s="154">
        <v>8.405985</v>
      </c>
      <c r="L6" s="395"/>
      <c r="M6" s="152">
        <v>1</v>
      </c>
      <c r="N6" s="153" t="s">
        <v>138</v>
      </c>
      <c r="O6" s="154">
        <v>5.723175</v>
      </c>
      <c r="P6" s="160">
        <v>5.417257</v>
      </c>
      <c r="Q6" s="154">
        <v>5.587855</v>
      </c>
    </row>
    <row r="7" spans="1:17" s="128" customFormat="1" ht="12">
      <c r="A7" s="152">
        <v>2</v>
      </c>
      <c r="B7" s="153" t="s">
        <v>173</v>
      </c>
      <c r="C7" s="154">
        <v>2.756654</v>
      </c>
      <c r="D7" s="154">
        <v>4.72835</v>
      </c>
      <c r="E7" s="154">
        <v>3.547897</v>
      </c>
      <c r="F7" s="395"/>
      <c r="G7" s="152">
        <v>2</v>
      </c>
      <c r="H7" s="153" t="s">
        <v>155</v>
      </c>
      <c r="I7" s="154">
        <v>5.945033</v>
      </c>
      <c r="J7" s="154">
        <v>13.730634</v>
      </c>
      <c r="K7" s="154">
        <v>9.387459</v>
      </c>
      <c r="L7" s="395"/>
      <c r="M7" s="152">
        <v>2</v>
      </c>
      <c r="N7" s="153" t="s">
        <v>155</v>
      </c>
      <c r="O7" s="154">
        <v>4.873392</v>
      </c>
      <c r="P7" s="154">
        <v>10.212795</v>
      </c>
      <c r="Q7" s="154">
        <v>7.352802</v>
      </c>
    </row>
    <row r="8" spans="1:17" s="128" customFormat="1" ht="12">
      <c r="A8" s="152">
        <v>3</v>
      </c>
      <c r="B8" s="153" t="s">
        <v>140</v>
      </c>
      <c r="C8" s="154">
        <v>3.168476</v>
      </c>
      <c r="D8" s="154">
        <v>4.797195</v>
      </c>
      <c r="E8" s="154">
        <v>3.93228</v>
      </c>
      <c r="F8" s="395"/>
      <c r="G8" s="152">
        <v>3</v>
      </c>
      <c r="H8" s="153" t="s">
        <v>151</v>
      </c>
      <c r="I8" s="154">
        <v>10.115173</v>
      </c>
      <c r="J8" s="154">
        <v>14.065041</v>
      </c>
      <c r="K8" s="154">
        <v>11.794517</v>
      </c>
      <c r="L8" s="395"/>
      <c r="M8" s="152">
        <v>3</v>
      </c>
      <c r="N8" s="153" t="s">
        <v>173</v>
      </c>
      <c r="O8" s="154">
        <v>6.498149</v>
      </c>
      <c r="P8" s="154">
        <v>9.403842</v>
      </c>
      <c r="Q8" s="154">
        <v>7.706541</v>
      </c>
    </row>
    <row r="9" spans="1:17" s="128" customFormat="1" ht="12">
      <c r="A9" s="152">
        <v>4</v>
      </c>
      <c r="B9" s="153" t="s">
        <v>145</v>
      </c>
      <c r="C9" s="154">
        <v>2.585736</v>
      </c>
      <c r="D9" s="154">
        <v>5.77483</v>
      </c>
      <c r="E9" s="154">
        <v>4.025543</v>
      </c>
      <c r="F9" s="395"/>
      <c r="G9" s="152">
        <v>4</v>
      </c>
      <c r="H9" s="153" t="s">
        <v>145</v>
      </c>
      <c r="I9" s="154">
        <v>11.696043</v>
      </c>
      <c r="J9" s="154">
        <v>12.338594</v>
      </c>
      <c r="K9" s="154">
        <v>11.967655</v>
      </c>
      <c r="L9" s="395"/>
      <c r="M9" s="152">
        <v>4</v>
      </c>
      <c r="N9" s="153" t="s">
        <v>159</v>
      </c>
      <c r="O9" s="160">
        <v>10.223482</v>
      </c>
      <c r="P9" s="154">
        <v>4.577306</v>
      </c>
      <c r="Q9" s="154">
        <v>7.821497</v>
      </c>
    </row>
    <row r="10" spans="1:17" s="128" customFormat="1" ht="12">
      <c r="A10" s="152">
        <v>5</v>
      </c>
      <c r="B10" s="153" t="s">
        <v>139</v>
      </c>
      <c r="C10" s="154">
        <v>4.384792</v>
      </c>
      <c r="D10" s="154">
        <v>4.513563</v>
      </c>
      <c r="E10" s="154">
        <v>4.445054</v>
      </c>
      <c r="F10" s="395"/>
      <c r="G10" s="152">
        <v>5</v>
      </c>
      <c r="H10" s="153" t="s">
        <v>159</v>
      </c>
      <c r="I10" s="154">
        <v>16.718979</v>
      </c>
      <c r="J10" s="154">
        <v>7.502931</v>
      </c>
      <c r="K10" s="154">
        <v>12.372844</v>
      </c>
      <c r="L10" s="395"/>
      <c r="M10" s="152">
        <v>5</v>
      </c>
      <c r="N10" s="153" t="s">
        <v>156</v>
      </c>
      <c r="O10" s="154">
        <v>6.7927</v>
      </c>
      <c r="P10" s="154">
        <v>12.955368</v>
      </c>
      <c r="Q10" s="154">
        <v>9.283729</v>
      </c>
    </row>
    <row r="11" spans="1:17" s="128" customFormat="1" ht="12">
      <c r="A11" s="152">
        <v>6</v>
      </c>
      <c r="B11" s="153" t="s">
        <v>156</v>
      </c>
      <c r="C11" s="154">
        <v>2.190346</v>
      </c>
      <c r="D11" s="154">
        <v>7.77815</v>
      </c>
      <c r="E11" s="154">
        <v>4.532874</v>
      </c>
      <c r="F11" s="395"/>
      <c r="G11" s="152">
        <v>6</v>
      </c>
      <c r="H11" s="153" t="s">
        <v>173</v>
      </c>
      <c r="I11" s="154">
        <v>12.805523</v>
      </c>
      <c r="J11" s="154">
        <v>14.299555</v>
      </c>
      <c r="K11" s="154">
        <v>13.509321</v>
      </c>
      <c r="L11" s="395"/>
      <c r="M11" s="152">
        <v>6</v>
      </c>
      <c r="N11" s="153" t="s">
        <v>171</v>
      </c>
      <c r="O11" s="154">
        <v>6.668612</v>
      </c>
      <c r="P11" s="154">
        <v>13.63736</v>
      </c>
      <c r="Q11" s="154">
        <v>9.453303</v>
      </c>
    </row>
    <row r="12" spans="1:17" s="128" customFormat="1" ht="12">
      <c r="A12" s="152">
        <v>7</v>
      </c>
      <c r="B12" s="153" t="s">
        <v>143</v>
      </c>
      <c r="C12" s="154">
        <v>3.118679</v>
      </c>
      <c r="D12" s="154">
        <v>6.346152</v>
      </c>
      <c r="E12" s="154">
        <v>4.603783</v>
      </c>
      <c r="F12" s="395"/>
      <c r="G12" s="152">
        <v>7</v>
      </c>
      <c r="H12" s="153" t="s">
        <v>168</v>
      </c>
      <c r="I12" s="154">
        <v>11.145912</v>
      </c>
      <c r="J12" s="154">
        <v>17.30378</v>
      </c>
      <c r="K12" s="154">
        <v>13.623937</v>
      </c>
      <c r="L12" s="395"/>
      <c r="M12" s="152">
        <v>7</v>
      </c>
      <c r="N12" s="153" t="s">
        <v>145</v>
      </c>
      <c r="O12" s="154">
        <v>6.95025</v>
      </c>
      <c r="P12" s="154">
        <v>12.798437</v>
      </c>
      <c r="Q12" s="154">
        <v>9.46077</v>
      </c>
    </row>
    <row r="13" spans="1:17" s="128" customFormat="1" ht="12">
      <c r="A13" s="152">
        <v>8</v>
      </c>
      <c r="B13" s="153" t="s">
        <v>146</v>
      </c>
      <c r="C13" s="154">
        <v>3.5542</v>
      </c>
      <c r="D13" s="154">
        <v>5.98509</v>
      </c>
      <c r="E13" s="154">
        <v>4.622604</v>
      </c>
      <c r="F13" s="395"/>
      <c r="G13" s="152">
        <v>8</v>
      </c>
      <c r="H13" s="153" t="s">
        <v>189</v>
      </c>
      <c r="I13" s="154">
        <v>9.231309</v>
      </c>
      <c r="J13" s="154">
        <v>18.232044</v>
      </c>
      <c r="K13" s="154">
        <v>13.766098</v>
      </c>
      <c r="L13" s="395"/>
      <c r="M13" s="152">
        <v>8</v>
      </c>
      <c r="N13" s="153" t="s">
        <v>151</v>
      </c>
      <c r="O13" s="154">
        <v>8.426992</v>
      </c>
      <c r="P13" s="154">
        <v>12.202053</v>
      </c>
      <c r="Q13" s="154">
        <v>10.076654</v>
      </c>
    </row>
    <row r="14" spans="1:17" s="128" customFormat="1" ht="12">
      <c r="A14" s="152">
        <v>9</v>
      </c>
      <c r="B14" s="153" t="s">
        <v>155</v>
      </c>
      <c r="C14" s="154">
        <v>3.873141</v>
      </c>
      <c r="D14" s="154">
        <v>5.709726</v>
      </c>
      <c r="E14" s="154">
        <v>4.664134</v>
      </c>
      <c r="F14" s="395"/>
      <c r="G14" s="152">
        <v>9</v>
      </c>
      <c r="H14" s="153" t="s">
        <v>156</v>
      </c>
      <c r="I14" s="154">
        <v>11.696813</v>
      </c>
      <c r="J14" s="154">
        <v>17.735334</v>
      </c>
      <c r="K14" s="154">
        <v>14.301117</v>
      </c>
      <c r="L14" s="395"/>
      <c r="M14" s="152">
        <v>9</v>
      </c>
      <c r="N14" s="153" t="s">
        <v>168</v>
      </c>
      <c r="O14" s="154">
        <v>8.556475</v>
      </c>
      <c r="P14" s="154">
        <v>11.867265</v>
      </c>
      <c r="Q14" s="154">
        <v>10.120101</v>
      </c>
    </row>
    <row r="15" spans="1:17" s="128" customFormat="1" ht="12">
      <c r="A15" s="152">
        <v>10</v>
      </c>
      <c r="B15" s="153" t="s">
        <v>168</v>
      </c>
      <c r="C15" s="154">
        <v>3.513886</v>
      </c>
      <c r="D15" s="154">
        <v>6.476754</v>
      </c>
      <c r="E15" s="154">
        <v>4.749221</v>
      </c>
      <c r="F15" s="395"/>
      <c r="G15" s="152">
        <v>10</v>
      </c>
      <c r="H15" s="153" t="s">
        <v>197</v>
      </c>
      <c r="I15" s="160">
        <v>5.615874</v>
      </c>
      <c r="J15" s="154">
        <v>32.022084</v>
      </c>
      <c r="K15" s="154">
        <v>14.902913</v>
      </c>
      <c r="L15" s="395"/>
      <c r="M15" s="152">
        <v>10</v>
      </c>
      <c r="N15" s="153" t="s">
        <v>164</v>
      </c>
      <c r="O15" s="154">
        <v>7.54051</v>
      </c>
      <c r="P15" s="154">
        <v>15.330485</v>
      </c>
      <c r="Q15" s="154">
        <v>10.575793</v>
      </c>
    </row>
    <row r="16" spans="1:17" s="128" customFormat="1" ht="12">
      <c r="A16" s="397">
        <v>11</v>
      </c>
      <c r="B16" s="398" t="s">
        <v>148</v>
      </c>
      <c r="C16" s="399">
        <v>4.047942</v>
      </c>
      <c r="D16" s="399">
        <v>5.859265</v>
      </c>
      <c r="E16" s="399">
        <v>4.835869</v>
      </c>
      <c r="F16" s="395"/>
      <c r="G16" s="152">
        <v>11</v>
      </c>
      <c r="H16" s="153" t="s">
        <v>163</v>
      </c>
      <c r="I16" s="154">
        <v>16.795666</v>
      </c>
      <c r="J16" s="154">
        <v>13.572102</v>
      </c>
      <c r="K16" s="154">
        <v>15.342116</v>
      </c>
      <c r="L16" s="395"/>
      <c r="M16" s="152">
        <v>11</v>
      </c>
      <c r="N16" s="153" t="s">
        <v>158</v>
      </c>
      <c r="O16" s="154">
        <v>10.145365</v>
      </c>
      <c r="P16" s="154">
        <v>11.332779</v>
      </c>
      <c r="Q16" s="154">
        <v>10.614464</v>
      </c>
    </row>
    <row r="17" spans="1:17" s="128" customFormat="1" ht="12">
      <c r="A17" s="152">
        <v>12</v>
      </c>
      <c r="B17" s="153" t="s">
        <v>153</v>
      </c>
      <c r="C17" s="154">
        <v>4.03592</v>
      </c>
      <c r="D17" s="154">
        <v>5.89444</v>
      </c>
      <c r="E17" s="154">
        <v>4.872965</v>
      </c>
      <c r="F17" s="395"/>
      <c r="G17" s="152">
        <v>12</v>
      </c>
      <c r="H17" s="153" t="s">
        <v>146</v>
      </c>
      <c r="I17" s="154">
        <v>16.485059</v>
      </c>
      <c r="J17" s="154">
        <v>14.102088</v>
      </c>
      <c r="K17" s="154">
        <v>15.352945</v>
      </c>
      <c r="L17" s="395"/>
      <c r="M17" s="152">
        <v>12</v>
      </c>
      <c r="N17" s="153" t="s">
        <v>143</v>
      </c>
      <c r="O17" s="154">
        <v>10.311854</v>
      </c>
      <c r="P17" s="154">
        <v>11.43339</v>
      </c>
      <c r="Q17" s="154">
        <v>10.873919</v>
      </c>
    </row>
    <row r="18" spans="1:17" s="128" customFormat="1" ht="12">
      <c r="A18" s="152">
        <v>13</v>
      </c>
      <c r="B18" s="153" t="s">
        <v>170</v>
      </c>
      <c r="C18" s="154">
        <v>4.180418</v>
      </c>
      <c r="D18" s="154">
        <v>6.12364</v>
      </c>
      <c r="E18" s="154">
        <v>5.001202</v>
      </c>
      <c r="F18" s="395"/>
      <c r="G18" s="152">
        <v>13</v>
      </c>
      <c r="H18" s="153" t="s">
        <v>158</v>
      </c>
      <c r="I18" s="154">
        <v>15.605509</v>
      </c>
      <c r="J18" s="154">
        <v>15.625657</v>
      </c>
      <c r="K18" s="154">
        <v>15.613204</v>
      </c>
      <c r="L18" s="395"/>
      <c r="M18" s="152">
        <v>13</v>
      </c>
      <c r="N18" s="153" t="s">
        <v>153</v>
      </c>
      <c r="O18" s="154">
        <v>11.374784</v>
      </c>
      <c r="P18" s="154">
        <v>10.555416</v>
      </c>
      <c r="Q18" s="154">
        <v>10.991822</v>
      </c>
    </row>
    <row r="19" spans="1:17" s="128" customFormat="1" ht="12">
      <c r="A19" s="152">
        <v>14</v>
      </c>
      <c r="B19" s="153" t="s">
        <v>151</v>
      </c>
      <c r="C19" s="154">
        <v>4.114623</v>
      </c>
      <c r="D19" s="154">
        <v>6.149735</v>
      </c>
      <c r="E19" s="154">
        <v>5.040639</v>
      </c>
      <c r="F19" s="395"/>
      <c r="G19" s="152">
        <v>14</v>
      </c>
      <c r="H19" s="155" t="s">
        <v>153</v>
      </c>
      <c r="I19" s="154">
        <v>24.538633</v>
      </c>
      <c r="J19" s="154">
        <v>8.3364</v>
      </c>
      <c r="K19" s="154">
        <v>16.04438</v>
      </c>
      <c r="L19" s="395"/>
      <c r="M19" s="152">
        <v>14</v>
      </c>
      <c r="N19" s="153" t="s">
        <v>189</v>
      </c>
      <c r="O19" s="154">
        <v>7.622072</v>
      </c>
      <c r="P19" s="154">
        <v>15.855948</v>
      </c>
      <c r="Q19" s="154">
        <v>11.218785</v>
      </c>
    </row>
    <row r="20" spans="1:17" s="128" customFormat="1" ht="12">
      <c r="A20" s="152">
        <v>15</v>
      </c>
      <c r="B20" s="153" t="s">
        <v>150</v>
      </c>
      <c r="C20" s="154">
        <v>3.852647</v>
      </c>
      <c r="D20" s="154">
        <v>7.165665</v>
      </c>
      <c r="E20" s="154">
        <v>5.301</v>
      </c>
      <c r="F20" s="395"/>
      <c r="G20" s="152">
        <v>15</v>
      </c>
      <c r="H20" s="153" t="s">
        <v>184</v>
      </c>
      <c r="I20" s="154">
        <v>17.108813</v>
      </c>
      <c r="J20" s="154">
        <v>15.035377</v>
      </c>
      <c r="K20" s="154">
        <v>16.19898</v>
      </c>
      <c r="L20" s="395"/>
      <c r="M20" s="152">
        <v>15</v>
      </c>
      <c r="N20" s="153" t="s">
        <v>163</v>
      </c>
      <c r="O20" s="154">
        <v>11.050847</v>
      </c>
      <c r="P20" s="154">
        <v>11.671127</v>
      </c>
      <c r="Q20" s="154">
        <v>11.318695</v>
      </c>
    </row>
    <row r="21" spans="1:17" s="128" customFormat="1" ht="12">
      <c r="A21" s="152">
        <v>16</v>
      </c>
      <c r="B21" s="153" t="s">
        <v>163</v>
      </c>
      <c r="C21" s="154">
        <v>4.511035</v>
      </c>
      <c r="D21" s="154">
        <v>6.506031</v>
      </c>
      <c r="E21" s="154">
        <v>5.388455</v>
      </c>
      <c r="F21" s="395"/>
      <c r="G21" s="152">
        <v>16</v>
      </c>
      <c r="H21" s="153" t="s">
        <v>171</v>
      </c>
      <c r="I21" s="154">
        <v>12.360624</v>
      </c>
      <c r="J21" s="154">
        <v>27.773001</v>
      </c>
      <c r="K21" s="154">
        <v>16.531039</v>
      </c>
      <c r="L21" s="395"/>
      <c r="M21" s="152">
        <v>16</v>
      </c>
      <c r="N21" s="153" t="s">
        <v>146</v>
      </c>
      <c r="O21" s="154">
        <v>11.377152</v>
      </c>
      <c r="P21" s="154">
        <v>11.263916</v>
      </c>
      <c r="Q21" s="154">
        <v>11.331436</v>
      </c>
    </row>
    <row r="22" spans="1:17" s="128" customFormat="1" ht="12">
      <c r="A22" s="152">
        <v>17</v>
      </c>
      <c r="B22" s="153" t="s">
        <v>174</v>
      </c>
      <c r="C22" s="154">
        <v>4.908257</v>
      </c>
      <c r="D22" s="154">
        <v>5.983719</v>
      </c>
      <c r="E22" s="154">
        <v>5.389689</v>
      </c>
      <c r="F22" s="395"/>
      <c r="G22" s="397">
        <v>17</v>
      </c>
      <c r="H22" s="398" t="s">
        <v>148</v>
      </c>
      <c r="I22" s="399">
        <v>12.895415</v>
      </c>
      <c r="J22" s="399">
        <v>22.986168</v>
      </c>
      <c r="K22" s="399">
        <v>16.588194</v>
      </c>
      <c r="L22" s="395"/>
      <c r="M22" s="152">
        <v>17</v>
      </c>
      <c r="N22" s="153" t="s">
        <v>139</v>
      </c>
      <c r="O22" s="154">
        <v>10.264706</v>
      </c>
      <c r="P22" s="154">
        <v>14.55125</v>
      </c>
      <c r="Q22" s="154">
        <v>11.864464</v>
      </c>
    </row>
    <row r="23" spans="1:17" s="128" customFormat="1" ht="12">
      <c r="A23" s="152">
        <v>18</v>
      </c>
      <c r="B23" s="153" t="s">
        <v>141</v>
      </c>
      <c r="C23" s="154">
        <v>4.22468</v>
      </c>
      <c r="D23" s="154">
        <v>6.947745</v>
      </c>
      <c r="E23" s="154">
        <v>5.496877</v>
      </c>
      <c r="F23" s="395"/>
      <c r="G23" s="152">
        <v>18</v>
      </c>
      <c r="H23" s="153" t="s">
        <v>169</v>
      </c>
      <c r="I23" s="154">
        <v>15.243416</v>
      </c>
      <c r="J23" s="154">
        <v>19.168222</v>
      </c>
      <c r="K23" s="154">
        <v>16.923428</v>
      </c>
      <c r="L23" s="395"/>
      <c r="M23" s="397">
        <v>18</v>
      </c>
      <c r="N23" s="398" t="s">
        <v>148</v>
      </c>
      <c r="O23" s="399">
        <v>10.028009</v>
      </c>
      <c r="P23" s="399">
        <v>14.36438</v>
      </c>
      <c r="Q23" s="399">
        <v>11.889592</v>
      </c>
    </row>
    <row r="24" spans="1:17" s="128" customFormat="1" ht="12">
      <c r="A24" s="397">
        <v>19</v>
      </c>
      <c r="B24" s="398" t="s">
        <v>160</v>
      </c>
      <c r="C24" s="399">
        <v>4.469355</v>
      </c>
      <c r="D24" s="399">
        <v>7.028731</v>
      </c>
      <c r="E24" s="399">
        <v>5.56737</v>
      </c>
      <c r="F24" s="395"/>
      <c r="G24" s="152">
        <v>19</v>
      </c>
      <c r="H24" s="153" t="s">
        <v>140</v>
      </c>
      <c r="I24" s="154">
        <v>17.457253</v>
      </c>
      <c r="J24" s="160">
        <v>16.538192</v>
      </c>
      <c r="K24" s="154">
        <v>17.052469</v>
      </c>
      <c r="L24" s="395"/>
      <c r="M24" s="152">
        <v>19</v>
      </c>
      <c r="N24" s="153" t="s">
        <v>142</v>
      </c>
      <c r="O24" s="154">
        <v>10.739611</v>
      </c>
      <c r="P24" s="154">
        <v>13.552023</v>
      </c>
      <c r="Q24" s="154">
        <v>11.957152</v>
      </c>
    </row>
    <row r="25" spans="1:17" s="128" customFormat="1" ht="12">
      <c r="A25" s="152">
        <v>20</v>
      </c>
      <c r="B25" s="153" t="s">
        <v>189</v>
      </c>
      <c r="C25" s="154">
        <v>4.957576</v>
      </c>
      <c r="D25" s="154">
        <v>6.48484</v>
      </c>
      <c r="E25" s="154">
        <v>5.64035</v>
      </c>
      <c r="F25" s="395"/>
      <c r="G25" s="152">
        <v>20</v>
      </c>
      <c r="H25" s="153" t="s">
        <v>141</v>
      </c>
      <c r="I25" s="154">
        <v>8.412028</v>
      </c>
      <c r="J25" s="154">
        <v>32.623143</v>
      </c>
      <c r="K25" s="154">
        <v>17.821331</v>
      </c>
      <c r="L25" s="395"/>
      <c r="M25" s="152">
        <v>20</v>
      </c>
      <c r="N25" s="153" t="s">
        <v>167</v>
      </c>
      <c r="O25" s="154">
        <v>6.716107</v>
      </c>
      <c r="P25" s="154">
        <v>19.798341</v>
      </c>
      <c r="Q25" s="154">
        <v>12.503678</v>
      </c>
    </row>
    <row r="26" spans="1:17" s="128" customFormat="1" ht="12">
      <c r="A26" s="152">
        <v>21</v>
      </c>
      <c r="B26" s="153" t="s">
        <v>167</v>
      </c>
      <c r="C26" s="154">
        <v>3.47725</v>
      </c>
      <c r="D26" s="154">
        <v>8.503562</v>
      </c>
      <c r="E26" s="154">
        <v>5.664791</v>
      </c>
      <c r="F26" s="395"/>
      <c r="G26" s="152">
        <v>21</v>
      </c>
      <c r="H26" s="153" t="s">
        <v>142</v>
      </c>
      <c r="I26" s="154">
        <v>17.086395</v>
      </c>
      <c r="J26" s="154">
        <v>19.506128</v>
      </c>
      <c r="K26" s="154">
        <v>18.114336</v>
      </c>
      <c r="L26" s="395"/>
      <c r="M26" s="152">
        <v>21</v>
      </c>
      <c r="N26" s="153" t="s">
        <v>170</v>
      </c>
      <c r="O26" s="154">
        <v>9.996205</v>
      </c>
      <c r="P26" s="154">
        <v>15.495479</v>
      </c>
      <c r="Q26" s="154">
        <v>12.51951</v>
      </c>
    </row>
    <row r="27" spans="1:17" s="128" customFormat="1" ht="12">
      <c r="A27" s="152">
        <v>22</v>
      </c>
      <c r="B27" s="153" t="s">
        <v>149</v>
      </c>
      <c r="C27" s="154">
        <v>5.544089</v>
      </c>
      <c r="D27" s="154">
        <v>5.948141</v>
      </c>
      <c r="E27" s="154">
        <v>5.72104</v>
      </c>
      <c r="F27" s="395"/>
      <c r="G27" s="152">
        <v>22</v>
      </c>
      <c r="H27" s="153" t="s">
        <v>165</v>
      </c>
      <c r="I27" s="154">
        <v>16.155549</v>
      </c>
      <c r="J27" s="154">
        <v>22.636572</v>
      </c>
      <c r="K27" s="154">
        <v>18.689912</v>
      </c>
      <c r="L27" s="395"/>
      <c r="M27" s="152">
        <v>22</v>
      </c>
      <c r="N27" s="153" t="s">
        <v>140</v>
      </c>
      <c r="O27" s="154">
        <v>11.878052</v>
      </c>
      <c r="P27" s="154">
        <v>13.887167</v>
      </c>
      <c r="Q27" s="154">
        <v>12.80114</v>
      </c>
    </row>
    <row r="28" spans="1:17" s="128" customFormat="1" ht="12">
      <c r="A28" s="152">
        <v>23</v>
      </c>
      <c r="B28" s="153" t="s">
        <v>162</v>
      </c>
      <c r="C28" s="154">
        <v>5.408649</v>
      </c>
      <c r="D28" s="154">
        <v>6.152406</v>
      </c>
      <c r="E28" s="154">
        <v>5.763637</v>
      </c>
      <c r="F28" s="395"/>
      <c r="G28" s="152">
        <v>23</v>
      </c>
      <c r="H28" s="153" t="s">
        <v>147</v>
      </c>
      <c r="I28" s="154">
        <v>18.005387</v>
      </c>
      <c r="J28" s="154">
        <v>19.926999</v>
      </c>
      <c r="K28" s="154">
        <v>18.796746</v>
      </c>
      <c r="L28" s="395"/>
      <c r="M28" s="152">
        <v>23</v>
      </c>
      <c r="N28" s="153" t="s">
        <v>166</v>
      </c>
      <c r="O28" s="154">
        <v>10.985163</v>
      </c>
      <c r="P28" s="154">
        <v>15.494158</v>
      </c>
      <c r="Q28" s="154">
        <v>12.871363</v>
      </c>
    </row>
    <row r="29" spans="1:17" s="128" customFormat="1" ht="12">
      <c r="A29" s="152">
        <v>24</v>
      </c>
      <c r="B29" s="153" t="s">
        <v>171</v>
      </c>
      <c r="C29" s="154">
        <v>4.401306</v>
      </c>
      <c r="D29" s="154">
        <v>7.42999</v>
      </c>
      <c r="E29" s="154">
        <v>5.772805</v>
      </c>
      <c r="F29" s="395"/>
      <c r="G29" s="152">
        <v>24</v>
      </c>
      <c r="H29" s="153" t="s">
        <v>139</v>
      </c>
      <c r="I29" s="154">
        <v>19.376002</v>
      </c>
      <c r="J29" s="154">
        <v>18.046559</v>
      </c>
      <c r="K29" s="154">
        <v>18.819391</v>
      </c>
      <c r="L29" s="395"/>
      <c r="M29" s="152">
        <v>24</v>
      </c>
      <c r="N29" s="153" t="s">
        <v>141</v>
      </c>
      <c r="O29" s="154">
        <v>8.187579</v>
      </c>
      <c r="P29" s="154">
        <v>19.889207</v>
      </c>
      <c r="Q29" s="154">
        <v>13.039448</v>
      </c>
    </row>
    <row r="30" spans="1:17" s="128" customFormat="1" ht="12">
      <c r="A30" s="152">
        <v>25</v>
      </c>
      <c r="B30" s="153" t="s">
        <v>196</v>
      </c>
      <c r="C30" s="154">
        <v>4.58623</v>
      </c>
      <c r="D30" s="154">
        <v>7.346932</v>
      </c>
      <c r="E30" s="154">
        <v>5.805047</v>
      </c>
      <c r="F30" s="395"/>
      <c r="G30" s="152">
        <v>25</v>
      </c>
      <c r="H30" s="153" t="s">
        <v>166</v>
      </c>
      <c r="I30" s="154">
        <v>12.840224</v>
      </c>
      <c r="J30" s="154">
        <v>29.590513</v>
      </c>
      <c r="K30" s="154">
        <v>18.85235</v>
      </c>
      <c r="L30" s="395"/>
      <c r="M30" s="152">
        <v>25</v>
      </c>
      <c r="N30" s="153" t="s">
        <v>150</v>
      </c>
      <c r="O30" s="154">
        <v>9.808211</v>
      </c>
      <c r="P30" s="154">
        <v>17.256991</v>
      </c>
      <c r="Q30" s="154">
        <v>13.167587</v>
      </c>
    </row>
    <row r="31" spans="1:17" s="128" customFormat="1" ht="12">
      <c r="A31" s="397">
        <v>26</v>
      </c>
      <c r="B31" s="398" t="s">
        <v>243</v>
      </c>
      <c r="C31" s="399">
        <v>4.594084</v>
      </c>
      <c r="D31" s="399">
        <v>7.545908</v>
      </c>
      <c r="E31" s="399">
        <v>5.891345</v>
      </c>
      <c r="F31" s="395"/>
      <c r="G31" s="152">
        <v>26</v>
      </c>
      <c r="H31" s="166" t="s">
        <v>144</v>
      </c>
      <c r="I31" s="154">
        <v>17.550768</v>
      </c>
      <c r="J31" s="154">
        <v>20.959305</v>
      </c>
      <c r="K31" s="154">
        <v>19.137433</v>
      </c>
      <c r="L31" s="395"/>
      <c r="M31" s="152">
        <v>26</v>
      </c>
      <c r="N31" s="153" t="s">
        <v>174</v>
      </c>
      <c r="O31" s="154">
        <v>13.837834</v>
      </c>
      <c r="P31" s="154">
        <v>13.000978</v>
      </c>
      <c r="Q31" s="154">
        <v>13.483187</v>
      </c>
    </row>
    <row r="32" spans="1:17" s="128" customFormat="1" ht="12">
      <c r="A32" s="152">
        <v>27</v>
      </c>
      <c r="B32" s="153" t="s">
        <v>142</v>
      </c>
      <c r="C32" s="154">
        <v>5.51757</v>
      </c>
      <c r="D32" s="154">
        <v>6.333735</v>
      </c>
      <c r="E32" s="154">
        <v>5.89446</v>
      </c>
      <c r="F32" s="395"/>
      <c r="G32" s="152">
        <v>27</v>
      </c>
      <c r="H32" s="153" t="s">
        <v>150</v>
      </c>
      <c r="I32" s="154">
        <v>14.205494</v>
      </c>
      <c r="J32" s="154">
        <v>28.287777</v>
      </c>
      <c r="K32" s="154">
        <v>19.432502</v>
      </c>
      <c r="L32" s="395"/>
      <c r="M32" s="152">
        <v>27</v>
      </c>
      <c r="N32" s="153" t="s">
        <v>147</v>
      </c>
      <c r="O32" s="154">
        <v>11.523174</v>
      </c>
      <c r="P32" s="154">
        <v>16.384991</v>
      </c>
      <c r="Q32" s="154">
        <v>13.671388</v>
      </c>
    </row>
    <row r="33" spans="1:17" s="128" customFormat="1" ht="12">
      <c r="A33" s="152">
        <v>28</v>
      </c>
      <c r="B33" s="153" t="s">
        <v>161</v>
      </c>
      <c r="C33" s="154">
        <v>6.293785</v>
      </c>
      <c r="D33" s="154">
        <v>5.833942</v>
      </c>
      <c r="E33" s="154">
        <v>6.084806</v>
      </c>
      <c r="F33" s="395"/>
      <c r="G33" s="152">
        <v>28</v>
      </c>
      <c r="H33" s="153" t="s">
        <v>143</v>
      </c>
      <c r="I33" s="154">
        <v>19.756839</v>
      </c>
      <c r="J33" s="154">
        <v>20.118765</v>
      </c>
      <c r="K33" s="154">
        <v>19.902071</v>
      </c>
      <c r="L33" s="395"/>
      <c r="M33" s="152">
        <v>28</v>
      </c>
      <c r="N33" s="153" t="s">
        <v>195</v>
      </c>
      <c r="O33" s="154">
        <v>14.815382</v>
      </c>
      <c r="P33" s="154">
        <v>12.318571</v>
      </c>
      <c r="Q33" s="154">
        <v>13.687925</v>
      </c>
    </row>
    <row r="34" spans="1:17" s="128" customFormat="1" ht="12">
      <c r="A34" s="152">
        <v>29</v>
      </c>
      <c r="B34" s="153" t="s">
        <v>175</v>
      </c>
      <c r="C34" s="154">
        <v>5.138295</v>
      </c>
      <c r="D34" s="154">
        <v>7.408111</v>
      </c>
      <c r="E34" s="154">
        <v>6.119272</v>
      </c>
      <c r="F34" s="395"/>
      <c r="G34" s="152">
        <v>29</v>
      </c>
      <c r="H34" s="153" t="s">
        <v>181</v>
      </c>
      <c r="I34" s="154">
        <v>21.164107</v>
      </c>
      <c r="J34" s="154">
        <v>19.9603</v>
      </c>
      <c r="K34" s="154">
        <v>20.652985</v>
      </c>
      <c r="L34" s="395"/>
      <c r="M34" s="152">
        <v>29</v>
      </c>
      <c r="N34" s="153" t="s">
        <v>144</v>
      </c>
      <c r="O34" s="154">
        <v>11.767912</v>
      </c>
      <c r="P34" s="154">
        <v>16.080337</v>
      </c>
      <c r="Q34" s="154">
        <v>13.918155</v>
      </c>
    </row>
    <row r="35" spans="1:17" s="128" customFormat="1" ht="12">
      <c r="A35" s="152">
        <v>30</v>
      </c>
      <c r="B35" s="153" t="s">
        <v>144</v>
      </c>
      <c r="C35" s="154">
        <v>4.628044</v>
      </c>
      <c r="D35" s="154">
        <v>7.878052</v>
      </c>
      <c r="E35" s="154">
        <v>6.180653</v>
      </c>
      <c r="F35" s="395"/>
      <c r="G35" s="152">
        <v>30</v>
      </c>
      <c r="H35" s="153" t="s">
        <v>201</v>
      </c>
      <c r="I35" s="154">
        <v>23.379555</v>
      </c>
      <c r="J35" s="154">
        <v>15.669856</v>
      </c>
      <c r="K35" s="154">
        <v>20.657867</v>
      </c>
      <c r="L35" s="395"/>
      <c r="M35" s="152">
        <v>30</v>
      </c>
      <c r="N35" s="153" t="s">
        <v>178</v>
      </c>
      <c r="O35" s="154">
        <v>12.276612</v>
      </c>
      <c r="P35" s="160">
        <v>15.939296</v>
      </c>
      <c r="Q35" s="154">
        <v>14.087501</v>
      </c>
    </row>
    <row r="36" spans="1:17" s="128" customFormat="1" ht="12">
      <c r="A36" s="152">
        <v>31</v>
      </c>
      <c r="B36" s="153" t="s">
        <v>159</v>
      </c>
      <c r="C36" s="154">
        <v>6.479132</v>
      </c>
      <c r="D36" s="154">
        <v>5.877924</v>
      </c>
      <c r="E36" s="154">
        <v>6.206874</v>
      </c>
      <c r="F36" s="395"/>
      <c r="G36" s="152">
        <v>31</v>
      </c>
      <c r="H36" s="153" t="s">
        <v>175</v>
      </c>
      <c r="I36" s="154">
        <v>21.292869</v>
      </c>
      <c r="J36" s="154">
        <v>21.511951</v>
      </c>
      <c r="K36" s="154">
        <v>21.371896</v>
      </c>
      <c r="L36" s="395"/>
      <c r="M36" s="152">
        <v>31</v>
      </c>
      <c r="N36" s="153" t="s">
        <v>165</v>
      </c>
      <c r="O36" s="154">
        <v>11.266247</v>
      </c>
      <c r="P36" s="154">
        <v>18.181261</v>
      </c>
      <c r="Q36" s="154">
        <v>14.400311</v>
      </c>
    </row>
    <row r="37" spans="1:17" s="128" customFormat="1" ht="12">
      <c r="A37" s="152">
        <v>32</v>
      </c>
      <c r="B37" s="153" t="s">
        <v>158</v>
      </c>
      <c r="C37" s="154">
        <v>4.928853</v>
      </c>
      <c r="D37" s="154">
        <v>8.284689</v>
      </c>
      <c r="E37" s="154">
        <v>6.364534</v>
      </c>
      <c r="F37" s="395"/>
      <c r="G37" s="152">
        <v>32</v>
      </c>
      <c r="H37" s="153" t="s">
        <v>170</v>
      </c>
      <c r="I37" s="154">
        <v>16.794915</v>
      </c>
      <c r="J37" s="154">
        <v>27.135782</v>
      </c>
      <c r="K37" s="154">
        <v>21.424612</v>
      </c>
      <c r="L37" s="395"/>
      <c r="M37" s="152">
        <v>32</v>
      </c>
      <c r="N37" s="153" t="s">
        <v>180</v>
      </c>
      <c r="O37" s="154">
        <v>14.233656</v>
      </c>
      <c r="P37" s="154">
        <v>15.671406</v>
      </c>
      <c r="Q37" s="154">
        <v>14.819293</v>
      </c>
    </row>
    <row r="38" spans="1:17" s="128" customFormat="1" ht="12">
      <c r="A38" s="152">
        <v>33</v>
      </c>
      <c r="B38" s="153" t="s">
        <v>166</v>
      </c>
      <c r="C38" s="154">
        <v>5.080259</v>
      </c>
      <c r="D38" s="154">
        <v>8.228089</v>
      </c>
      <c r="E38" s="154">
        <v>6.445767</v>
      </c>
      <c r="F38" s="395"/>
      <c r="G38" s="152">
        <v>33</v>
      </c>
      <c r="H38" s="153" t="s">
        <v>204</v>
      </c>
      <c r="I38" s="154">
        <v>16.870065</v>
      </c>
      <c r="J38" s="154">
        <v>28.649835</v>
      </c>
      <c r="K38" s="154">
        <v>21.50141</v>
      </c>
      <c r="L38" s="395"/>
      <c r="M38" s="152">
        <v>33</v>
      </c>
      <c r="N38" s="153" t="s">
        <v>154</v>
      </c>
      <c r="O38" s="160">
        <v>13.853367</v>
      </c>
      <c r="P38" s="154">
        <v>16.45816</v>
      </c>
      <c r="Q38" s="154">
        <v>14.983713</v>
      </c>
    </row>
    <row r="39" spans="1:17" s="128" customFormat="1" ht="12">
      <c r="A39" s="152">
        <v>34</v>
      </c>
      <c r="B39" s="153" t="s">
        <v>154</v>
      </c>
      <c r="C39" s="154">
        <v>5.811463</v>
      </c>
      <c r="D39" s="154">
        <v>7.24227</v>
      </c>
      <c r="E39" s="154">
        <v>6.485692</v>
      </c>
      <c r="F39" s="395"/>
      <c r="G39" s="152">
        <v>34</v>
      </c>
      <c r="H39" s="153" t="s">
        <v>183</v>
      </c>
      <c r="I39" s="160">
        <v>21.430235</v>
      </c>
      <c r="J39" s="154">
        <v>21.808318</v>
      </c>
      <c r="K39" s="154">
        <v>21.564182</v>
      </c>
      <c r="L39" s="395"/>
      <c r="M39" s="152">
        <v>34</v>
      </c>
      <c r="N39" s="153" t="s">
        <v>184</v>
      </c>
      <c r="O39" s="154">
        <v>16.452763</v>
      </c>
      <c r="P39" s="154">
        <v>12.907332</v>
      </c>
      <c r="Q39" s="154">
        <v>14.992661</v>
      </c>
    </row>
    <row r="40" spans="1:17" s="128" customFormat="1" ht="12">
      <c r="A40" s="152">
        <v>35</v>
      </c>
      <c r="B40" s="153" t="s">
        <v>147</v>
      </c>
      <c r="C40" s="154">
        <v>5.656575</v>
      </c>
      <c r="D40" s="154">
        <v>7.509672</v>
      </c>
      <c r="E40" s="154">
        <v>6.49569</v>
      </c>
      <c r="F40" s="395"/>
      <c r="G40" s="152">
        <v>35</v>
      </c>
      <c r="H40" s="153" t="s">
        <v>178</v>
      </c>
      <c r="I40" s="154">
        <v>17.490877</v>
      </c>
      <c r="J40" s="160">
        <v>26.020715</v>
      </c>
      <c r="K40" s="154">
        <v>21.627402</v>
      </c>
      <c r="L40" s="395"/>
      <c r="M40" s="152">
        <v>35</v>
      </c>
      <c r="N40" s="153" t="s">
        <v>162</v>
      </c>
      <c r="O40" s="154">
        <v>12.896664</v>
      </c>
      <c r="P40" s="154">
        <v>17.857143</v>
      </c>
      <c r="Q40" s="154">
        <v>15.095618</v>
      </c>
    </row>
    <row r="41" spans="1:17" s="128" customFormat="1" ht="12">
      <c r="A41" s="152">
        <v>36</v>
      </c>
      <c r="B41" s="153" t="s">
        <v>165</v>
      </c>
      <c r="C41" s="154">
        <v>5.658281</v>
      </c>
      <c r="D41" s="154">
        <v>7.925984</v>
      </c>
      <c r="E41" s="154">
        <v>6.680846</v>
      </c>
      <c r="F41" s="395"/>
      <c r="G41" s="152">
        <v>36</v>
      </c>
      <c r="H41" s="153" t="s">
        <v>164</v>
      </c>
      <c r="I41" s="154">
        <v>13.388947</v>
      </c>
      <c r="J41" s="154">
        <v>42.25074</v>
      </c>
      <c r="K41" s="154">
        <v>21.961589</v>
      </c>
      <c r="L41" s="395"/>
      <c r="M41" s="152">
        <v>36</v>
      </c>
      <c r="N41" s="153" t="s">
        <v>175</v>
      </c>
      <c r="O41" s="154">
        <v>15.073215</v>
      </c>
      <c r="P41" s="154">
        <v>16.119535</v>
      </c>
      <c r="Q41" s="154">
        <v>15.465758</v>
      </c>
    </row>
    <row r="42" spans="1:17" s="128" customFormat="1" ht="12">
      <c r="A42" s="152">
        <v>37</v>
      </c>
      <c r="B42" s="153" t="s">
        <v>177</v>
      </c>
      <c r="C42" s="154">
        <v>4.946954</v>
      </c>
      <c r="D42" s="154">
        <v>9.099216</v>
      </c>
      <c r="E42" s="154">
        <v>6.782639</v>
      </c>
      <c r="F42" s="395"/>
      <c r="G42" s="152">
        <v>37</v>
      </c>
      <c r="H42" s="153" t="s">
        <v>154</v>
      </c>
      <c r="I42" s="154">
        <v>21.462488</v>
      </c>
      <c r="J42" s="154">
        <v>22.796353</v>
      </c>
      <c r="K42" s="154">
        <v>21.981877</v>
      </c>
      <c r="L42" s="395"/>
      <c r="M42" s="397">
        <v>37</v>
      </c>
      <c r="N42" s="398" t="s">
        <v>243</v>
      </c>
      <c r="O42" s="399">
        <v>15.857778</v>
      </c>
      <c r="P42" s="399">
        <v>14.995131</v>
      </c>
      <c r="Q42" s="399">
        <v>15.49209</v>
      </c>
    </row>
    <row r="43" spans="1:17" s="128" customFormat="1" ht="12">
      <c r="A43" s="152">
        <v>38</v>
      </c>
      <c r="B43" s="153" t="s">
        <v>181</v>
      </c>
      <c r="C43" s="154">
        <v>5.536598</v>
      </c>
      <c r="D43" s="154">
        <v>8.481494</v>
      </c>
      <c r="E43" s="154">
        <v>6.847619</v>
      </c>
      <c r="F43" s="395"/>
      <c r="G43" s="152">
        <v>38</v>
      </c>
      <c r="H43" s="153" t="s">
        <v>180</v>
      </c>
      <c r="I43" s="160">
        <v>21.745545</v>
      </c>
      <c r="J43" s="154">
        <v>22.427948</v>
      </c>
      <c r="K43" s="154">
        <v>22.021189</v>
      </c>
      <c r="L43" s="395"/>
      <c r="M43" s="152">
        <v>38</v>
      </c>
      <c r="N43" s="153" t="s">
        <v>181</v>
      </c>
      <c r="O43" s="154">
        <v>14.152736</v>
      </c>
      <c r="P43" s="154">
        <v>17.468724</v>
      </c>
      <c r="Q43" s="154">
        <v>15.651782</v>
      </c>
    </row>
    <row r="44" spans="1:17" s="128" customFormat="1" ht="12">
      <c r="A44" s="152">
        <v>39</v>
      </c>
      <c r="B44" s="153" t="s">
        <v>242</v>
      </c>
      <c r="C44" s="154">
        <v>5.326852</v>
      </c>
      <c r="D44" s="154">
        <v>9.001485</v>
      </c>
      <c r="E44" s="154">
        <v>6.956219</v>
      </c>
      <c r="F44" s="395"/>
      <c r="G44" s="152">
        <v>39</v>
      </c>
      <c r="H44" s="153" t="s">
        <v>196</v>
      </c>
      <c r="I44" s="154">
        <v>20.563113</v>
      </c>
      <c r="J44" s="154">
        <v>23.289777</v>
      </c>
      <c r="K44" s="154">
        <v>22.069649</v>
      </c>
      <c r="L44" s="395"/>
      <c r="M44" s="152">
        <v>39</v>
      </c>
      <c r="N44" s="153" t="s">
        <v>183</v>
      </c>
      <c r="O44" s="154">
        <v>12.720403</v>
      </c>
      <c r="P44" s="154">
        <v>19.930176</v>
      </c>
      <c r="Q44" s="154">
        <v>15.820389</v>
      </c>
    </row>
    <row r="45" spans="1:17" s="128" customFormat="1" ht="12">
      <c r="A45" s="152">
        <v>40</v>
      </c>
      <c r="B45" s="153" t="s">
        <v>152</v>
      </c>
      <c r="C45" s="154">
        <v>5.363064</v>
      </c>
      <c r="D45" s="154">
        <v>8.906218</v>
      </c>
      <c r="E45" s="154">
        <v>7.012791</v>
      </c>
      <c r="F45" s="395"/>
      <c r="G45" s="152">
        <v>40</v>
      </c>
      <c r="H45" s="153" t="s">
        <v>174</v>
      </c>
      <c r="I45" s="154">
        <v>20.013579</v>
      </c>
      <c r="J45" s="154">
        <v>25.777499</v>
      </c>
      <c r="K45" s="154">
        <v>22.431912</v>
      </c>
      <c r="L45" s="395"/>
      <c r="M45" s="397">
        <v>40</v>
      </c>
      <c r="N45" s="398" t="s">
        <v>160</v>
      </c>
      <c r="O45" s="399">
        <v>10.219875</v>
      </c>
      <c r="P45" s="399">
        <v>25.80273</v>
      </c>
      <c r="Q45" s="399">
        <v>16.293187</v>
      </c>
    </row>
    <row r="46" spans="1:17" s="128" customFormat="1" ht="12">
      <c r="A46" s="152">
        <v>41</v>
      </c>
      <c r="B46" s="153" t="s">
        <v>178</v>
      </c>
      <c r="C46" s="154">
        <v>5.460168</v>
      </c>
      <c r="D46" s="154">
        <v>8.973756</v>
      </c>
      <c r="E46" s="154">
        <v>7.016796</v>
      </c>
      <c r="F46" s="395"/>
      <c r="G46" s="152">
        <v>41</v>
      </c>
      <c r="H46" s="153" t="s">
        <v>167</v>
      </c>
      <c r="I46" s="154">
        <v>9.281437</v>
      </c>
      <c r="J46" s="154">
        <v>43.353827</v>
      </c>
      <c r="K46" s="154">
        <v>23.179696</v>
      </c>
      <c r="L46" s="395"/>
      <c r="M46" s="152">
        <v>41</v>
      </c>
      <c r="N46" s="153" t="s">
        <v>188</v>
      </c>
      <c r="O46" s="154">
        <v>16.740972</v>
      </c>
      <c r="P46" s="154">
        <v>15.802012</v>
      </c>
      <c r="Q46" s="154">
        <v>16.311713</v>
      </c>
    </row>
    <row r="47" spans="1:17" s="128" customFormat="1" ht="12">
      <c r="A47" s="152">
        <v>42</v>
      </c>
      <c r="B47" s="153" t="s">
        <v>195</v>
      </c>
      <c r="C47" s="154">
        <v>7.611212</v>
      </c>
      <c r="D47" s="154">
        <v>6.262137</v>
      </c>
      <c r="E47" s="154">
        <v>7.021299</v>
      </c>
      <c r="F47" s="395"/>
      <c r="G47" s="152">
        <v>42</v>
      </c>
      <c r="H47" s="153" t="s">
        <v>149</v>
      </c>
      <c r="I47" s="154">
        <v>24.126357</v>
      </c>
      <c r="J47" s="154">
        <v>21.848454</v>
      </c>
      <c r="K47" s="154">
        <v>23.289211</v>
      </c>
      <c r="L47" s="395"/>
      <c r="M47" s="152">
        <v>42</v>
      </c>
      <c r="N47" s="153" t="s">
        <v>149</v>
      </c>
      <c r="O47" s="154">
        <v>17.991961</v>
      </c>
      <c r="P47" s="154">
        <v>14.285714</v>
      </c>
      <c r="Q47" s="154">
        <v>16.508569</v>
      </c>
    </row>
    <row r="48" spans="1:17" s="128" customFormat="1" ht="12">
      <c r="A48" s="152">
        <v>43</v>
      </c>
      <c r="B48" s="153" t="s">
        <v>176</v>
      </c>
      <c r="C48" s="154">
        <v>7.471173</v>
      </c>
      <c r="D48" s="154">
        <v>6.555748</v>
      </c>
      <c r="E48" s="154">
        <v>7.058801</v>
      </c>
      <c r="F48" s="395"/>
      <c r="G48" s="152">
        <v>43</v>
      </c>
      <c r="H48" s="153" t="s">
        <v>195</v>
      </c>
      <c r="I48" s="154">
        <v>26.648097</v>
      </c>
      <c r="J48" s="154">
        <v>16.858974</v>
      </c>
      <c r="K48" s="154">
        <v>23.460655</v>
      </c>
      <c r="L48" s="395"/>
      <c r="M48" s="152">
        <v>43</v>
      </c>
      <c r="N48" s="153" t="s">
        <v>177</v>
      </c>
      <c r="O48" s="160">
        <v>12.547289</v>
      </c>
      <c r="P48" s="154">
        <v>22.97023</v>
      </c>
      <c r="Q48" s="154">
        <v>16.83522</v>
      </c>
    </row>
    <row r="49" spans="1:17" s="128" customFormat="1" ht="12">
      <c r="A49" s="152">
        <v>44</v>
      </c>
      <c r="B49" s="153" t="s">
        <v>183</v>
      </c>
      <c r="C49" s="154">
        <v>6.184809</v>
      </c>
      <c r="D49" s="154">
        <v>8.53794</v>
      </c>
      <c r="E49" s="154">
        <v>7.19276</v>
      </c>
      <c r="F49" s="395"/>
      <c r="G49" s="152">
        <v>44</v>
      </c>
      <c r="H49" s="153" t="s">
        <v>176</v>
      </c>
      <c r="I49" s="154">
        <v>31.430765</v>
      </c>
      <c r="J49" s="154">
        <v>12.574627</v>
      </c>
      <c r="K49" s="154">
        <v>23.758919</v>
      </c>
      <c r="L49" s="395"/>
      <c r="M49" s="152">
        <v>44</v>
      </c>
      <c r="N49" s="153" t="s">
        <v>197</v>
      </c>
      <c r="O49" s="154">
        <v>8.797101</v>
      </c>
      <c r="P49" s="154">
        <v>27.817431</v>
      </c>
      <c r="Q49" s="154">
        <v>17.082549</v>
      </c>
    </row>
    <row r="50" spans="1:17" s="128" customFormat="1" ht="12">
      <c r="A50" s="152">
        <v>45</v>
      </c>
      <c r="B50" s="153" t="s">
        <v>164</v>
      </c>
      <c r="C50" s="154">
        <v>6.343288</v>
      </c>
      <c r="D50" s="154">
        <v>8.76031</v>
      </c>
      <c r="E50" s="154">
        <v>7.437948</v>
      </c>
      <c r="F50" s="395"/>
      <c r="G50" s="397">
        <v>45</v>
      </c>
      <c r="H50" s="398" t="s">
        <v>187</v>
      </c>
      <c r="I50" s="399">
        <v>18.80597</v>
      </c>
      <c r="J50" s="399">
        <v>32.545272</v>
      </c>
      <c r="K50" s="399">
        <v>24.657241</v>
      </c>
      <c r="L50" s="395"/>
      <c r="M50" s="397">
        <v>45</v>
      </c>
      <c r="N50" s="398" t="s">
        <v>172</v>
      </c>
      <c r="O50" s="400">
        <v>16.847353</v>
      </c>
      <c r="P50" s="399">
        <v>18.800226</v>
      </c>
      <c r="Q50" s="399">
        <v>17.655551</v>
      </c>
    </row>
    <row r="51" spans="1:17" s="128" customFormat="1" ht="12">
      <c r="A51" s="152">
        <v>46</v>
      </c>
      <c r="B51" s="153" t="s">
        <v>184</v>
      </c>
      <c r="C51" s="154">
        <v>6.180813</v>
      </c>
      <c r="D51" s="154">
        <v>9.405158</v>
      </c>
      <c r="E51" s="154">
        <v>7.581589</v>
      </c>
      <c r="F51" s="395"/>
      <c r="G51" s="397">
        <v>46</v>
      </c>
      <c r="H51" s="398" t="s">
        <v>160</v>
      </c>
      <c r="I51" s="399">
        <v>15.411077</v>
      </c>
      <c r="J51" s="399">
        <v>37.418514</v>
      </c>
      <c r="K51" s="399">
        <v>25.134409</v>
      </c>
      <c r="L51" s="395"/>
      <c r="M51" s="152">
        <v>46</v>
      </c>
      <c r="N51" s="153" t="s">
        <v>193</v>
      </c>
      <c r="O51" s="154">
        <v>19.374607</v>
      </c>
      <c r="P51" s="154">
        <v>15.622077</v>
      </c>
      <c r="Q51" s="154">
        <v>17.661628</v>
      </c>
    </row>
    <row r="52" spans="1:17" s="128" customFormat="1" ht="12">
      <c r="A52" s="152">
        <v>47</v>
      </c>
      <c r="B52" s="153" t="s">
        <v>188</v>
      </c>
      <c r="C52" s="154">
        <v>6.222865</v>
      </c>
      <c r="D52" s="154">
        <v>9.438883</v>
      </c>
      <c r="E52" s="154">
        <v>7.606024</v>
      </c>
      <c r="F52" s="395"/>
      <c r="G52" s="152">
        <v>47</v>
      </c>
      <c r="H52" s="153" t="s">
        <v>186</v>
      </c>
      <c r="I52" s="154">
        <v>35.610932</v>
      </c>
      <c r="J52" s="154">
        <v>16.244726</v>
      </c>
      <c r="K52" s="154">
        <v>25.28132</v>
      </c>
      <c r="L52" s="395"/>
      <c r="M52" s="397">
        <v>47</v>
      </c>
      <c r="N52" s="398" t="s">
        <v>179</v>
      </c>
      <c r="O52" s="399">
        <v>19.420238</v>
      </c>
      <c r="P52" s="399">
        <v>17.200239</v>
      </c>
      <c r="Q52" s="399">
        <v>18.370412</v>
      </c>
    </row>
    <row r="53" spans="1:17" s="128" customFormat="1" ht="12">
      <c r="A53" s="152">
        <v>48</v>
      </c>
      <c r="B53" s="153" t="s">
        <v>180</v>
      </c>
      <c r="C53" s="154">
        <v>7.239581</v>
      </c>
      <c r="D53" s="154">
        <v>8.552381</v>
      </c>
      <c r="E53" s="154">
        <v>7.83632</v>
      </c>
      <c r="F53" s="395"/>
      <c r="G53" s="152">
        <v>48</v>
      </c>
      <c r="H53" s="153" t="s">
        <v>224</v>
      </c>
      <c r="I53" s="154">
        <v>21.907216</v>
      </c>
      <c r="J53" s="154">
        <v>30.717605</v>
      </c>
      <c r="K53" s="154">
        <v>25.292601</v>
      </c>
      <c r="L53" s="395"/>
      <c r="M53" s="152">
        <v>48</v>
      </c>
      <c r="N53" s="153" t="s">
        <v>169</v>
      </c>
      <c r="O53" s="154">
        <v>16.368523</v>
      </c>
      <c r="P53" s="154">
        <v>20.438218</v>
      </c>
      <c r="Q53" s="154">
        <v>18.440137</v>
      </c>
    </row>
    <row r="54" spans="1:17" s="128" customFormat="1" ht="12">
      <c r="A54" s="152">
        <v>49</v>
      </c>
      <c r="B54" s="153" t="s">
        <v>198</v>
      </c>
      <c r="C54" s="154">
        <v>7.36764</v>
      </c>
      <c r="D54" s="154">
        <v>8.490144</v>
      </c>
      <c r="E54" s="154">
        <v>7.863902</v>
      </c>
      <c r="F54" s="395"/>
      <c r="G54" s="397">
        <v>49</v>
      </c>
      <c r="H54" s="398" t="s">
        <v>243</v>
      </c>
      <c r="I54" s="399">
        <v>21.684211</v>
      </c>
      <c r="J54" s="399">
        <v>30.309989</v>
      </c>
      <c r="K54" s="399">
        <v>25.333981</v>
      </c>
      <c r="L54" s="395"/>
      <c r="M54" s="152">
        <v>49</v>
      </c>
      <c r="N54" s="153" t="s">
        <v>186</v>
      </c>
      <c r="O54" s="154">
        <v>28.821752</v>
      </c>
      <c r="P54" s="154">
        <v>11.005277</v>
      </c>
      <c r="Q54" s="154">
        <v>19.195219</v>
      </c>
    </row>
    <row r="55" spans="1:17" s="128" customFormat="1" ht="12">
      <c r="A55" s="397">
        <v>50</v>
      </c>
      <c r="B55" s="398" t="s">
        <v>187</v>
      </c>
      <c r="C55" s="399">
        <v>7.497284</v>
      </c>
      <c r="D55" s="399">
        <v>8.539953</v>
      </c>
      <c r="E55" s="399">
        <v>7.945213</v>
      </c>
      <c r="F55" s="395"/>
      <c r="G55" s="152">
        <v>50</v>
      </c>
      <c r="H55" s="153" t="s">
        <v>177</v>
      </c>
      <c r="I55" s="154">
        <v>22.753519</v>
      </c>
      <c r="J55" s="154">
        <v>29.332983</v>
      </c>
      <c r="K55" s="154">
        <v>25.430435</v>
      </c>
      <c r="L55" s="395"/>
      <c r="M55" s="152">
        <v>50</v>
      </c>
      <c r="N55" s="153" t="s">
        <v>219</v>
      </c>
      <c r="O55" s="154">
        <v>20.968617</v>
      </c>
      <c r="P55" s="154">
        <v>16.552295</v>
      </c>
      <c r="Q55" s="154">
        <v>19.216182</v>
      </c>
    </row>
    <row r="56" spans="1:17" s="128" customFormat="1" ht="12">
      <c r="A56" s="397">
        <v>51</v>
      </c>
      <c r="B56" s="398" t="s">
        <v>172</v>
      </c>
      <c r="C56" s="399">
        <v>6.038604</v>
      </c>
      <c r="D56" s="399">
        <v>10.304372</v>
      </c>
      <c r="E56" s="399">
        <v>7.981822</v>
      </c>
      <c r="F56" s="395"/>
      <c r="G56" s="152">
        <v>51</v>
      </c>
      <c r="H56" s="153" t="s">
        <v>157</v>
      </c>
      <c r="I56" s="154">
        <v>23.50245</v>
      </c>
      <c r="J56" s="154">
        <v>31.496909</v>
      </c>
      <c r="K56" s="154">
        <v>26.462978</v>
      </c>
      <c r="L56" s="395"/>
      <c r="M56" s="152">
        <v>51</v>
      </c>
      <c r="N56" s="153" t="s">
        <v>212</v>
      </c>
      <c r="O56" s="154">
        <v>15.058987</v>
      </c>
      <c r="P56" s="154">
        <v>25.936599</v>
      </c>
      <c r="Q56" s="154">
        <v>19.247183</v>
      </c>
    </row>
    <row r="57" spans="1:17" s="128" customFormat="1" ht="12">
      <c r="A57" s="397">
        <v>52</v>
      </c>
      <c r="B57" s="398" t="s">
        <v>179</v>
      </c>
      <c r="C57" s="399">
        <v>6.991305</v>
      </c>
      <c r="D57" s="399">
        <v>9.195274</v>
      </c>
      <c r="E57" s="399">
        <v>8.003934</v>
      </c>
      <c r="F57" s="395"/>
      <c r="G57" s="152">
        <v>52</v>
      </c>
      <c r="H57" s="153" t="s">
        <v>194</v>
      </c>
      <c r="I57" s="154">
        <v>24.82018</v>
      </c>
      <c r="J57" s="154">
        <v>30.623608</v>
      </c>
      <c r="K57" s="154">
        <v>26.634635</v>
      </c>
      <c r="L57" s="395"/>
      <c r="M57" s="397">
        <v>52</v>
      </c>
      <c r="N57" s="398" t="s">
        <v>182</v>
      </c>
      <c r="O57" s="399">
        <v>17.171126</v>
      </c>
      <c r="P57" s="399">
        <v>21.762368</v>
      </c>
      <c r="Q57" s="399">
        <v>19.324865</v>
      </c>
    </row>
    <row r="58" spans="1:17" s="128" customFormat="1" ht="12">
      <c r="A58" s="152">
        <v>53</v>
      </c>
      <c r="B58" s="153" t="s">
        <v>169</v>
      </c>
      <c r="C58" s="154">
        <v>6.034463</v>
      </c>
      <c r="D58" s="154">
        <v>10.40708</v>
      </c>
      <c r="E58" s="154">
        <v>8.018726</v>
      </c>
      <c r="F58" s="395"/>
      <c r="G58" s="152">
        <v>53</v>
      </c>
      <c r="H58" s="153" t="s">
        <v>162</v>
      </c>
      <c r="I58" s="154">
        <v>20.933333</v>
      </c>
      <c r="J58" s="154">
        <v>32.782492</v>
      </c>
      <c r="K58" s="154">
        <v>26.871658</v>
      </c>
      <c r="L58" s="395"/>
      <c r="M58" s="152">
        <v>53</v>
      </c>
      <c r="N58" s="153" t="s">
        <v>152</v>
      </c>
      <c r="O58" s="154">
        <v>20.074048</v>
      </c>
      <c r="P58" s="154">
        <v>18.463284</v>
      </c>
      <c r="Q58" s="154">
        <v>19.404497</v>
      </c>
    </row>
    <row r="59" spans="1:17" s="128" customFormat="1" ht="12">
      <c r="A59" s="152">
        <v>54</v>
      </c>
      <c r="B59" s="153" t="s">
        <v>186</v>
      </c>
      <c r="C59" s="154">
        <v>6.325709</v>
      </c>
      <c r="D59" s="154">
        <v>10.502864</v>
      </c>
      <c r="E59" s="154">
        <v>8.164925</v>
      </c>
      <c r="F59" s="395"/>
      <c r="G59" s="397">
        <v>54</v>
      </c>
      <c r="H59" s="398" t="s">
        <v>179</v>
      </c>
      <c r="I59" s="399">
        <v>26.435304</v>
      </c>
      <c r="J59" s="399">
        <v>27.881041</v>
      </c>
      <c r="K59" s="399">
        <v>27.128845</v>
      </c>
      <c r="L59" s="395"/>
      <c r="M59" s="152">
        <v>54</v>
      </c>
      <c r="N59" s="153" t="s">
        <v>157</v>
      </c>
      <c r="O59" s="154">
        <v>17.190885</v>
      </c>
      <c r="P59" s="154">
        <v>23.72532</v>
      </c>
      <c r="Q59" s="154">
        <v>19.851347</v>
      </c>
    </row>
    <row r="60" spans="1:17" s="128" customFormat="1" ht="12">
      <c r="A60" s="397">
        <v>55</v>
      </c>
      <c r="B60" s="398" t="s">
        <v>182</v>
      </c>
      <c r="C60" s="399">
        <v>7.035512</v>
      </c>
      <c r="D60" s="399">
        <v>9.845814</v>
      </c>
      <c r="E60" s="399">
        <v>8.335016</v>
      </c>
      <c r="F60" s="395"/>
      <c r="G60" s="152">
        <v>55</v>
      </c>
      <c r="H60" s="153" t="s">
        <v>219</v>
      </c>
      <c r="I60" s="154">
        <v>28.685524</v>
      </c>
      <c r="J60" s="154">
        <v>23.655495</v>
      </c>
      <c r="K60" s="154">
        <v>27.177335</v>
      </c>
      <c r="L60" s="395"/>
      <c r="M60" s="152">
        <v>55</v>
      </c>
      <c r="N60" s="153" t="s">
        <v>244</v>
      </c>
      <c r="O60" s="154">
        <v>18.154129</v>
      </c>
      <c r="P60" s="154">
        <v>23.002621</v>
      </c>
      <c r="Q60" s="154">
        <v>20.068686</v>
      </c>
    </row>
    <row r="61" spans="1:17" s="128" customFormat="1" ht="12">
      <c r="A61" s="152">
        <v>56</v>
      </c>
      <c r="B61" s="153" t="s">
        <v>192</v>
      </c>
      <c r="C61" s="154">
        <v>6.754925</v>
      </c>
      <c r="D61" s="154">
        <v>10.629942</v>
      </c>
      <c r="E61" s="154">
        <v>8.4667</v>
      </c>
      <c r="F61" s="395"/>
      <c r="G61" s="152">
        <v>56</v>
      </c>
      <c r="H61" s="153" t="s">
        <v>188</v>
      </c>
      <c r="I61" s="154">
        <v>25.133929</v>
      </c>
      <c r="J61" s="154">
        <v>32.428115</v>
      </c>
      <c r="K61" s="154">
        <v>27.777778</v>
      </c>
      <c r="L61" s="395"/>
      <c r="M61" s="152">
        <v>56</v>
      </c>
      <c r="N61" s="153" t="s">
        <v>208</v>
      </c>
      <c r="O61" s="154">
        <v>17.086252</v>
      </c>
      <c r="P61" s="154">
        <v>26.294303</v>
      </c>
      <c r="Q61" s="154">
        <v>20.502582</v>
      </c>
    </row>
    <row r="62" spans="1:17" s="128" customFormat="1" ht="12">
      <c r="A62" s="152">
        <v>57</v>
      </c>
      <c r="B62" s="153" t="s">
        <v>157</v>
      </c>
      <c r="C62" s="154">
        <v>7.330262</v>
      </c>
      <c r="D62" s="154">
        <v>10.28712</v>
      </c>
      <c r="E62" s="154">
        <v>8.665243</v>
      </c>
      <c r="F62" s="395"/>
      <c r="G62" s="152">
        <v>57</v>
      </c>
      <c r="H62" s="153" t="s">
        <v>212</v>
      </c>
      <c r="I62" s="154">
        <v>29.480672</v>
      </c>
      <c r="J62" s="154">
        <v>25.652451</v>
      </c>
      <c r="K62" s="154">
        <v>28.025169</v>
      </c>
      <c r="L62" s="395"/>
      <c r="M62" s="397">
        <v>57</v>
      </c>
      <c r="N62" s="398" t="s">
        <v>187</v>
      </c>
      <c r="O62" s="399">
        <v>17.842021</v>
      </c>
      <c r="P62" s="399">
        <v>26.531112</v>
      </c>
      <c r="Q62" s="399">
        <v>21.086817</v>
      </c>
    </row>
    <row r="63" spans="1:17" s="128" customFormat="1" ht="12">
      <c r="A63" s="152">
        <v>58</v>
      </c>
      <c r="B63" s="153" t="s">
        <v>193</v>
      </c>
      <c r="C63" s="154">
        <v>6.710556</v>
      </c>
      <c r="D63" s="154">
        <v>11.800803</v>
      </c>
      <c r="E63" s="154">
        <v>9.003833</v>
      </c>
      <c r="F63" s="395"/>
      <c r="G63" s="152">
        <v>58</v>
      </c>
      <c r="H63" s="153" t="s">
        <v>152</v>
      </c>
      <c r="I63" s="154">
        <v>31.467793</v>
      </c>
      <c r="J63" s="154">
        <v>22.4146</v>
      </c>
      <c r="K63" s="154">
        <v>28.207292</v>
      </c>
      <c r="L63" s="395"/>
      <c r="M63" s="152">
        <v>58</v>
      </c>
      <c r="N63" s="153" t="s">
        <v>192</v>
      </c>
      <c r="O63" s="154">
        <v>19.759115</v>
      </c>
      <c r="P63" s="154">
        <v>23.243318</v>
      </c>
      <c r="Q63" s="154">
        <v>21.29416</v>
      </c>
    </row>
    <row r="64" spans="1:17" s="128" customFormat="1" ht="12">
      <c r="A64" s="152">
        <v>59</v>
      </c>
      <c r="B64" s="153" t="s">
        <v>190</v>
      </c>
      <c r="C64" s="154">
        <v>9.205068</v>
      </c>
      <c r="D64" s="154">
        <v>8.942243</v>
      </c>
      <c r="E64" s="154">
        <v>9.085014</v>
      </c>
      <c r="F64" s="395"/>
      <c r="G64" s="397">
        <v>59</v>
      </c>
      <c r="H64" s="398" t="s">
        <v>182</v>
      </c>
      <c r="I64" s="399">
        <v>23.285574</v>
      </c>
      <c r="J64" s="399">
        <v>34.264107</v>
      </c>
      <c r="K64" s="399">
        <v>28.782859</v>
      </c>
      <c r="L64" s="395"/>
      <c r="M64" s="152">
        <v>59</v>
      </c>
      <c r="N64" s="153" t="s">
        <v>190</v>
      </c>
      <c r="O64" s="154">
        <v>23.449654</v>
      </c>
      <c r="P64" s="154">
        <v>19.061885</v>
      </c>
      <c r="Q64" s="154">
        <v>21.450286</v>
      </c>
    </row>
    <row r="65" spans="1:17" s="128" customFormat="1" ht="12">
      <c r="A65" s="397">
        <v>60</v>
      </c>
      <c r="B65" s="398" t="s">
        <v>191</v>
      </c>
      <c r="C65" s="399">
        <v>7.210919</v>
      </c>
      <c r="D65" s="399">
        <v>11.732814</v>
      </c>
      <c r="E65" s="399">
        <v>9.168498</v>
      </c>
      <c r="F65" s="395"/>
      <c r="G65" s="152">
        <v>60</v>
      </c>
      <c r="H65" s="153" t="s">
        <v>214</v>
      </c>
      <c r="I65" s="154">
        <v>28.997154</v>
      </c>
      <c r="J65" s="154">
        <v>28.888504</v>
      </c>
      <c r="K65" s="154">
        <v>28.943782</v>
      </c>
      <c r="L65" s="395"/>
      <c r="M65" s="152">
        <v>60</v>
      </c>
      <c r="N65" s="153" t="s">
        <v>196</v>
      </c>
      <c r="O65" s="154">
        <v>17.301392</v>
      </c>
      <c r="P65" s="154">
        <v>27.761238</v>
      </c>
      <c r="Q65" s="154">
        <v>21.557685</v>
      </c>
    </row>
    <row r="66" spans="1:17" s="128" customFormat="1" ht="12">
      <c r="A66" s="152">
        <v>61</v>
      </c>
      <c r="B66" s="153" t="s">
        <v>200</v>
      </c>
      <c r="C66" s="154">
        <v>8.24404</v>
      </c>
      <c r="D66" s="154">
        <v>10.644444</v>
      </c>
      <c r="E66" s="154">
        <v>9.258684</v>
      </c>
      <c r="F66" s="395"/>
      <c r="G66" s="152">
        <v>61</v>
      </c>
      <c r="H66" s="153" t="s">
        <v>190</v>
      </c>
      <c r="I66" s="154">
        <v>30.330001</v>
      </c>
      <c r="J66" s="154">
        <v>27.766451</v>
      </c>
      <c r="K66" s="154">
        <v>29.193527</v>
      </c>
      <c r="L66" s="395"/>
      <c r="M66" s="152">
        <v>61</v>
      </c>
      <c r="N66" s="153" t="s">
        <v>161</v>
      </c>
      <c r="O66" s="154">
        <v>23.596445</v>
      </c>
      <c r="P66" s="154">
        <v>19.404341</v>
      </c>
      <c r="Q66" s="154">
        <v>21.796428</v>
      </c>
    </row>
    <row r="67" spans="1:17" s="128" customFormat="1" ht="12">
      <c r="A67" s="152">
        <v>62</v>
      </c>
      <c r="B67" s="153" t="s">
        <v>204</v>
      </c>
      <c r="C67" s="154">
        <v>9.254172</v>
      </c>
      <c r="D67" s="154">
        <v>9.707972</v>
      </c>
      <c r="E67" s="154">
        <v>9.442588</v>
      </c>
      <c r="F67" s="395"/>
      <c r="G67" s="152">
        <v>62</v>
      </c>
      <c r="H67" s="153" t="s">
        <v>220</v>
      </c>
      <c r="I67" s="154">
        <v>36.082813</v>
      </c>
      <c r="J67" s="154">
        <v>10.523939</v>
      </c>
      <c r="K67" s="154">
        <v>29.26506</v>
      </c>
      <c r="L67" s="395"/>
      <c r="M67" s="152">
        <v>62</v>
      </c>
      <c r="N67" s="153" t="s">
        <v>204</v>
      </c>
      <c r="O67" s="154">
        <v>18.770926</v>
      </c>
      <c r="P67" s="154">
        <v>27.061238</v>
      </c>
      <c r="Q67" s="154">
        <v>21.979477</v>
      </c>
    </row>
    <row r="68" spans="1:17" s="128" customFormat="1" ht="12">
      <c r="A68" s="152">
        <v>63</v>
      </c>
      <c r="B68" s="153" t="s">
        <v>194</v>
      </c>
      <c r="C68" s="154">
        <v>7.692154</v>
      </c>
      <c r="D68" s="154">
        <v>12.662253</v>
      </c>
      <c r="E68" s="154">
        <v>9.994516</v>
      </c>
      <c r="F68" s="395"/>
      <c r="G68" s="152">
        <v>63</v>
      </c>
      <c r="H68" s="153" t="s">
        <v>211</v>
      </c>
      <c r="I68" s="154">
        <v>18.647268</v>
      </c>
      <c r="J68" s="154">
        <v>46.513262</v>
      </c>
      <c r="K68" s="154">
        <v>29.443386</v>
      </c>
      <c r="L68" s="395"/>
      <c r="M68" s="152">
        <v>63</v>
      </c>
      <c r="N68" s="153" t="s">
        <v>176</v>
      </c>
      <c r="O68" s="154">
        <v>29.146056</v>
      </c>
      <c r="P68" s="154">
        <v>13.446602</v>
      </c>
      <c r="Q68" s="154">
        <v>22.146876</v>
      </c>
    </row>
    <row r="69" spans="1:17" s="128" customFormat="1" ht="12">
      <c r="A69" s="152">
        <v>64</v>
      </c>
      <c r="B69" s="153" t="s">
        <v>208</v>
      </c>
      <c r="C69" s="154">
        <v>9.602546</v>
      </c>
      <c r="D69" s="154">
        <v>10.597442</v>
      </c>
      <c r="E69" s="154">
        <v>10.014576</v>
      </c>
      <c r="F69" s="395"/>
      <c r="G69" s="152">
        <v>64</v>
      </c>
      <c r="H69" s="153" t="s">
        <v>202</v>
      </c>
      <c r="I69" s="154">
        <v>31.756757</v>
      </c>
      <c r="J69" s="154">
        <v>26.367831</v>
      </c>
      <c r="K69" s="154">
        <v>29.801483</v>
      </c>
      <c r="L69" s="395"/>
      <c r="M69" s="152">
        <v>64</v>
      </c>
      <c r="N69" s="153" t="s">
        <v>201</v>
      </c>
      <c r="O69" s="154">
        <v>21.21007</v>
      </c>
      <c r="P69" s="154">
        <v>24.622793</v>
      </c>
      <c r="Q69" s="154">
        <v>22.771332</v>
      </c>
    </row>
    <row r="70" spans="1:17" s="128" customFormat="1" ht="12">
      <c r="A70" s="152">
        <v>65</v>
      </c>
      <c r="B70" s="153" t="s">
        <v>202</v>
      </c>
      <c r="C70" s="154">
        <v>9.146276</v>
      </c>
      <c r="D70" s="154">
        <v>11.816262</v>
      </c>
      <c r="E70" s="154">
        <v>10.301305</v>
      </c>
      <c r="F70" s="395"/>
      <c r="G70" s="152">
        <v>65</v>
      </c>
      <c r="H70" s="153" t="s">
        <v>193</v>
      </c>
      <c r="I70" s="154">
        <v>36.206897</v>
      </c>
      <c r="J70" s="154">
        <v>17.862267</v>
      </c>
      <c r="K70" s="154">
        <v>30.024272</v>
      </c>
      <c r="L70" s="395"/>
      <c r="M70" s="152">
        <v>65</v>
      </c>
      <c r="N70" s="153" t="s">
        <v>215</v>
      </c>
      <c r="O70" s="154">
        <v>22.907995</v>
      </c>
      <c r="P70" s="154">
        <v>22.644377</v>
      </c>
      <c r="Q70" s="154">
        <v>22.825663</v>
      </c>
    </row>
    <row r="71" spans="1:17" s="128" customFormat="1" ht="12">
      <c r="A71" s="152">
        <v>66</v>
      </c>
      <c r="B71" s="153" t="s">
        <v>197</v>
      </c>
      <c r="C71" s="154">
        <v>7.297935</v>
      </c>
      <c r="D71" s="154">
        <v>14.191643</v>
      </c>
      <c r="E71" s="154">
        <v>10.387708</v>
      </c>
      <c r="F71" s="395"/>
      <c r="G71" s="152">
        <v>66</v>
      </c>
      <c r="H71" s="153" t="s">
        <v>198</v>
      </c>
      <c r="I71" s="154">
        <v>26.420998</v>
      </c>
      <c r="J71" s="154">
        <v>36.917137</v>
      </c>
      <c r="K71" s="154">
        <v>30.288409</v>
      </c>
      <c r="L71" s="395"/>
      <c r="M71" s="152">
        <v>66</v>
      </c>
      <c r="N71" s="153" t="s">
        <v>194</v>
      </c>
      <c r="O71" s="154">
        <v>21.202065</v>
      </c>
      <c r="P71" s="154">
        <v>25.605009</v>
      </c>
      <c r="Q71" s="154">
        <v>23.056841</v>
      </c>
    </row>
    <row r="72" spans="1:17" s="128" customFormat="1" ht="12">
      <c r="A72" s="152">
        <v>67</v>
      </c>
      <c r="B72" s="153" t="s">
        <v>199</v>
      </c>
      <c r="C72" s="154">
        <v>7.093304</v>
      </c>
      <c r="D72" s="154">
        <v>14.242715</v>
      </c>
      <c r="E72" s="154">
        <v>10.427802</v>
      </c>
      <c r="F72" s="395"/>
      <c r="G72" s="152">
        <v>67</v>
      </c>
      <c r="H72" s="153" t="s">
        <v>161</v>
      </c>
      <c r="I72" s="154">
        <v>35.228873</v>
      </c>
      <c r="J72" s="154">
        <v>24.629774</v>
      </c>
      <c r="K72" s="154">
        <v>31.930633</v>
      </c>
      <c r="L72" s="395"/>
      <c r="M72" s="397">
        <v>67</v>
      </c>
      <c r="N72" s="398" t="s">
        <v>191</v>
      </c>
      <c r="O72" s="399">
        <v>21.853741</v>
      </c>
      <c r="P72" s="399">
        <v>24.660728</v>
      </c>
      <c r="Q72" s="399">
        <v>23.088758</v>
      </c>
    </row>
    <row r="73" spans="1:17" s="128" customFormat="1" ht="12">
      <c r="A73" s="152">
        <v>68</v>
      </c>
      <c r="B73" s="153" t="s">
        <v>224</v>
      </c>
      <c r="C73" s="154">
        <v>8.23456</v>
      </c>
      <c r="D73" s="154">
        <v>13.899847</v>
      </c>
      <c r="E73" s="154">
        <v>10.507</v>
      </c>
      <c r="F73" s="395"/>
      <c r="G73" s="397">
        <v>68</v>
      </c>
      <c r="H73" s="398" t="s">
        <v>191</v>
      </c>
      <c r="I73" s="399">
        <v>28.327127</v>
      </c>
      <c r="J73" s="399">
        <v>37.380904</v>
      </c>
      <c r="K73" s="399">
        <v>32.000985</v>
      </c>
      <c r="L73" s="395"/>
      <c r="M73" s="152">
        <v>68</v>
      </c>
      <c r="N73" s="153" t="s">
        <v>198</v>
      </c>
      <c r="O73" s="154">
        <v>24.247773</v>
      </c>
      <c r="P73" s="154">
        <v>21.854603</v>
      </c>
      <c r="Q73" s="154">
        <v>23.229407</v>
      </c>
    </row>
    <row r="74" spans="1:17" s="128" customFormat="1" ht="12">
      <c r="A74" s="152">
        <v>69</v>
      </c>
      <c r="B74" s="153" t="s">
        <v>212</v>
      </c>
      <c r="C74" s="154">
        <v>9.288646</v>
      </c>
      <c r="D74" s="154">
        <v>12.433836</v>
      </c>
      <c r="E74" s="154">
        <v>10.521505</v>
      </c>
      <c r="F74" s="395"/>
      <c r="G74" s="152">
        <v>69</v>
      </c>
      <c r="H74" s="167" t="s">
        <v>213</v>
      </c>
      <c r="I74" s="156">
        <v>32.13053</v>
      </c>
      <c r="J74" s="156">
        <v>32.291217</v>
      </c>
      <c r="K74" s="156">
        <v>32.205434</v>
      </c>
      <c r="L74" s="395"/>
      <c r="M74" s="152">
        <v>69</v>
      </c>
      <c r="N74" s="153" t="s">
        <v>211</v>
      </c>
      <c r="O74" s="154">
        <v>19.259439</v>
      </c>
      <c r="P74" s="154">
        <v>30.430084</v>
      </c>
      <c r="Q74" s="154">
        <v>23.749276</v>
      </c>
    </row>
    <row r="75" spans="1:17" s="128" customFormat="1" ht="12">
      <c r="A75" s="152">
        <v>70</v>
      </c>
      <c r="B75" s="153" t="s">
        <v>218</v>
      </c>
      <c r="C75" s="154">
        <v>9.609528</v>
      </c>
      <c r="D75" s="154">
        <v>13.114984</v>
      </c>
      <c r="E75" s="154">
        <v>10.905048</v>
      </c>
      <c r="F75" s="395"/>
      <c r="G75" s="152">
        <v>70</v>
      </c>
      <c r="H75" s="153" t="s">
        <v>229</v>
      </c>
      <c r="I75" s="154">
        <v>17.65301</v>
      </c>
      <c r="J75" s="154">
        <v>79.411765</v>
      </c>
      <c r="K75" s="154">
        <v>32.21321</v>
      </c>
      <c r="L75" s="395"/>
      <c r="M75" s="152">
        <v>70</v>
      </c>
      <c r="N75" s="169" t="s">
        <v>199</v>
      </c>
      <c r="O75" s="154">
        <v>24.37696</v>
      </c>
      <c r="P75" s="154">
        <v>24.468482</v>
      </c>
      <c r="Q75" s="154">
        <v>24.419928</v>
      </c>
    </row>
    <row r="76" spans="1:17" s="128" customFormat="1" ht="12">
      <c r="A76" s="152">
        <v>71</v>
      </c>
      <c r="B76" s="153" t="s">
        <v>185</v>
      </c>
      <c r="C76" s="154">
        <v>9.871166</v>
      </c>
      <c r="D76" s="154">
        <v>12.458303</v>
      </c>
      <c r="E76" s="154">
        <v>11.086006</v>
      </c>
      <c r="F76" s="395"/>
      <c r="G76" s="152">
        <v>71</v>
      </c>
      <c r="H76" s="153" t="s">
        <v>215</v>
      </c>
      <c r="I76" s="154">
        <v>26.613162</v>
      </c>
      <c r="J76" s="154">
        <v>50.371058</v>
      </c>
      <c r="K76" s="154">
        <v>32.721202</v>
      </c>
      <c r="L76" s="395"/>
      <c r="M76" s="152">
        <v>71</v>
      </c>
      <c r="N76" s="153" t="s">
        <v>214</v>
      </c>
      <c r="O76" s="154">
        <v>17.510351</v>
      </c>
      <c r="P76" s="154">
        <v>33.538335</v>
      </c>
      <c r="Q76" s="154">
        <v>24.700037</v>
      </c>
    </row>
    <row r="77" spans="1:17" s="128" customFormat="1" ht="12">
      <c r="A77" s="152">
        <v>72</v>
      </c>
      <c r="B77" s="153" t="s">
        <v>215</v>
      </c>
      <c r="C77" s="154">
        <v>11.208699</v>
      </c>
      <c r="D77" s="154">
        <v>11.486117</v>
      </c>
      <c r="E77" s="154">
        <v>11.323982</v>
      </c>
      <c r="F77" s="395"/>
      <c r="G77" s="152">
        <v>72</v>
      </c>
      <c r="H77" s="153" t="s">
        <v>218</v>
      </c>
      <c r="I77" s="154">
        <v>33.138918</v>
      </c>
      <c r="J77" s="154">
        <v>31.519397</v>
      </c>
      <c r="K77" s="154">
        <v>32.738887</v>
      </c>
      <c r="L77" s="395"/>
      <c r="M77" s="152">
        <v>72</v>
      </c>
      <c r="N77" s="153" t="s">
        <v>200</v>
      </c>
      <c r="O77" s="154">
        <v>25.47509</v>
      </c>
      <c r="P77" s="154">
        <v>24.090597</v>
      </c>
      <c r="Q77" s="154">
        <v>25.008567</v>
      </c>
    </row>
    <row r="78" spans="1:17" s="128" customFormat="1" ht="12">
      <c r="A78" s="152">
        <v>73</v>
      </c>
      <c r="B78" s="155" t="s">
        <v>210</v>
      </c>
      <c r="C78" s="154">
        <v>10.105889</v>
      </c>
      <c r="D78" s="154">
        <v>14.427272</v>
      </c>
      <c r="E78" s="154">
        <v>11.82389</v>
      </c>
      <c r="F78" s="395"/>
      <c r="G78" s="152">
        <v>73</v>
      </c>
      <c r="H78" s="153" t="s">
        <v>185</v>
      </c>
      <c r="I78" s="160">
        <v>22.719324</v>
      </c>
      <c r="J78" s="154">
        <v>50.942435</v>
      </c>
      <c r="K78" s="154">
        <v>32.99036</v>
      </c>
      <c r="L78" s="395"/>
      <c r="M78" s="152">
        <v>73</v>
      </c>
      <c r="N78" s="155" t="s">
        <v>213</v>
      </c>
      <c r="O78" s="154">
        <v>24.635777</v>
      </c>
      <c r="P78" s="154">
        <v>26.320443</v>
      </c>
      <c r="Q78" s="154">
        <v>25.330772</v>
      </c>
    </row>
    <row r="79" spans="1:17" s="128" customFormat="1" ht="12">
      <c r="A79" s="152">
        <v>74</v>
      </c>
      <c r="B79" s="153" t="s">
        <v>213</v>
      </c>
      <c r="C79" s="154">
        <v>10.288323</v>
      </c>
      <c r="D79" s="154">
        <v>14.29923</v>
      </c>
      <c r="E79" s="154">
        <v>11.827914</v>
      </c>
      <c r="F79" s="395"/>
      <c r="G79" s="152">
        <v>74</v>
      </c>
      <c r="H79" s="153" t="s">
        <v>242</v>
      </c>
      <c r="I79" s="154">
        <v>30.679771</v>
      </c>
      <c r="J79" s="154">
        <v>37.460932</v>
      </c>
      <c r="K79" s="154">
        <v>33.086798</v>
      </c>
      <c r="L79" s="395"/>
      <c r="M79" s="152">
        <v>74</v>
      </c>
      <c r="N79" s="153" t="s">
        <v>224</v>
      </c>
      <c r="O79" s="154">
        <v>25.283548</v>
      </c>
      <c r="P79" s="154">
        <v>26.11515</v>
      </c>
      <c r="Q79" s="154">
        <v>25.62041</v>
      </c>
    </row>
    <row r="80" spans="1:17" s="128" customFormat="1" ht="12">
      <c r="A80" s="152">
        <v>75</v>
      </c>
      <c r="B80" s="153" t="s">
        <v>219</v>
      </c>
      <c r="C80" s="154">
        <v>10.563829</v>
      </c>
      <c r="D80" s="154">
        <v>13.924494</v>
      </c>
      <c r="E80" s="154">
        <v>11.888088</v>
      </c>
      <c r="F80" s="395"/>
      <c r="G80" s="152">
        <v>75</v>
      </c>
      <c r="H80" s="153" t="s">
        <v>200</v>
      </c>
      <c r="I80" s="154">
        <v>41.33995</v>
      </c>
      <c r="J80" s="154">
        <v>24.354067</v>
      </c>
      <c r="K80" s="154">
        <v>35.539216</v>
      </c>
      <c r="L80" s="395"/>
      <c r="M80" s="152">
        <v>75</v>
      </c>
      <c r="N80" s="153" t="s">
        <v>220</v>
      </c>
      <c r="O80" s="154">
        <v>26.679324</v>
      </c>
      <c r="P80" s="154">
        <v>24.107143</v>
      </c>
      <c r="Q80" s="154">
        <v>25.80366</v>
      </c>
    </row>
    <row r="81" spans="1:17" s="128" customFormat="1" ht="12">
      <c r="A81" s="152">
        <v>76</v>
      </c>
      <c r="B81" s="153" t="s">
        <v>203</v>
      </c>
      <c r="C81" s="154">
        <v>10.56423</v>
      </c>
      <c r="D81" s="154">
        <v>14.003958</v>
      </c>
      <c r="E81" s="154">
        <v>12.032304</v>
      </c>
      <c r="F81" s="395"/>
      <c r="G81" s="152">
        <v>76</v>
      </c>
      <c r="H81" s="169" t="s">
        <v>222</v>
      </c>
      <c r="I81" s="154">
        <v>33.425681</v>
      </c>
      <c r="J81" s="154">
        <v>40.083266</v>
      </c>
      <c r="K81" s="154">
        <v>35.705517</v>
      </c>
      <c r="L81" s="395"/>
      <c r="M81" s="152">
        <v>76</v>
      </c>
      <c r="N81" s="153" t="s">
        <v>210</v>
      </c>
      <c r="O81" s="154">
        <v>25.35306</v>
      </c>
      <c r="P81" s="154">
        <v>28.484405</v>
      </c>
      <c r="Q81" s="154">
        <v>26.475431</v>
      </c>
    </row>
    <row r="82" spans="1:17" s="128" customFormat="1" ht="12">
      <c r="A82" s="152">
        <v>77</v>
      </c>
      <c r="B82" s="153" t="s">
        <v>209</v>
      </c>
      <c r="C82" s="154">
        <v>11.574943</v>
      </c>
      <c r="D82" s="154">
        <v>15.339498</v>
      </c>
      <c r="E82" s="154">
        <v>13.145621</v>
      </c>
      <c r="F82" s="395"/>
      <c r="G82" s="397">
        <v>77</v>
      </c>
      <c r="H82" s="398" t="s">
        <v>172</v>
      </c>
      <c r="I82" s="399">
        <v>27.15785</v>
      </c>
      <c r="J82" s="399">
        <v>54.983467</v>
      </c>
      <c r="K82" s="399">
        <v>35.843773</v>
      </c>
      <c r="L82" s="395"/>
      <c r="M82" s="152">
        <v>77</v>
      </c>
      <c r="N82" s="153" t="s">
        <v>206</v>
      </c>
      <c r="O82" s="154">
        <v>23.574368</v>
      </c>
      <c r="P82" s="154">
        <v>31.905687</v>
      </c>
      <c r="Q82" s="154">
        <v>27.116735</v>
      </c>
    </row>
    <row r="83" spans="1:17" s="128" customFormat="1" ht="12">
      <c r="A83" s="152">
        <v>78</v>
      </c>
      <c r="B83" s="155" t="s">
        <v>206</v>
      </c>
      <c r="C83" s="154">
        <v>12.43803</v>
      </c>
      <c r="D83" s="154">
        <v>14.692966</v>
      </c>
      <c r="E83" s="154">
        <v>13.41762</v>
      </c>
      <c r="F83" s="395"/>
      <c r="G83" s="152">
        <v>78</v>
      </c>
      <c r="H83" s="153" t="s">
        <v>192</v>
      </c>
      <c r="I83" s="154">
        <v>32.650037</v>
      </c>
      <c r="J83" s="154">
        <v>43.978547</v>
      </c>
      <c r="K83" s="154">
        <v>36.459016</v>
      </c>
      <c r="L83" s="395"/>
      <c r="M83" s="152">
        <v>78</v>
      </c>
      <c r="N83" s="155" t="s">
        <v>218</v>
      </c>
      <c r="O83" s="154">
        <v>24.797692</v>
      </c>
      <c r="P83" s="154">
        <v>32.20173</v>
      </c>
      <c r="Q83" s="154">
        <v>27.230224</v>
      </c>
    </row>
    <row r="84" spans="1:17" s="128" customFormat="1" ht="12">
      <c r="A84" s="152">
        <v>79</v>
      </c>
      <c r="B84" s="153" t="s">
        <v>205</v>
      </c>
      <c r="C84" s="154">
        <v>10.234689</v>
      </c>
      <c r="D84" s="154">
        <v>18.543728</v>
      </c>
      <c r="E84" s="154">
        <v>13.546317</v>
      </c>
      <c r="F84" s="395"/>
      <c r="G84" s="152">
        <v>79</v>
      </c>
      <c r="H84" s="153" t="s">
        <v>205</v>
      </c>
      <c r="I84" s="154">
        <v>34.769897</v>
      </c>
      <c r="J84" s="154">
        <v>44.282561</v>
      </c>
      <c r="K84" s="154">
        <v>36.643478</v>
      </c>
      <c r="L84" s="395"/>
      <c r="M84" s="152">
        <v>79</v>
      </c>
      <c r="N84" s="153" t="s">
        <v>185</v>
      </c>
      <c r="O84" s="154">
        <v>23.113954</v>
      </c>
      <c r="P84" s="154">
        <v>32.498336</v>
      </c>
      <c r="Q84" s="154">
        <v>27.266372</v>
      </c>
    </row>
    <row r="85" spans="1:17" s="128" customFormat="1" ht="12">
      <c r="A85" s="152">
        <v>80</v>
      </c>
      <c r="B85" s="153" t="s">
        <v>201</v>
      </c>
      <c r="C85" s="154">
        <v>9.731277</v>
      </c>
      <c r="D85" s="154">
        <v>18.198146</v>
      </c>
      <c r="E85" s="154">
        <v>13.571343</v>
      </c>
      <c r="F85" s="395"/>
      <c r="G85" s="152">
        <v>80</v>
      </c>
      <c r="H85" s="153" t="s">
        <v>238</v>
      </c>
      <c r="I85" s="154">
        <v>35.985237</v>
      </c>
      <c r="J85" s="154">
        <v>38.098318</v>
      </c>
      <c r="K85" s="154">
        <v>36.807429</v>
      </c>
      <c r="L85" s="395"/>
      <c r="M85" s="152">
        <v>80</v>
      </c>
      <c r="N85" s="153" t="s">
        <v>202</v>
      </c>
      <c r="O85" s="154">
        <v>27.209608</v>
      </c>
      <c r="P85" s="154">
        <v>28.929605</v>
      </c>
      <c r="Q85" s="154">
        <v>27.962435</v>
      </c>
    </row>
    <row r="86" spans="1:17" s="128" customFormat="1" ht="12">
      <c r="A86" s="152">
        <v>81</v>
      </c>
      <c r="B86" s="153" t="s">
        <v>211</v>
      </c>
      <c r="C86" s="154">
        <v>10.226656</v>
      </c>
      <c r="D86" s="154">
        <v>18.576334</v>
      </c>
      <c r="E86" s="154">
        <v>13.588071</v>
      </c>
      <c r="F86" s="395"/>
      <c r="G86" s="152">
        <v>81</v>
      </c>
      <c r="H86" s="153" t="s">
        <v>232</v>
      </c>
      <c r="I86" s="154">
        <v>32.221608</v>
      </c>
      <c r="J86" s="154">
        <v>45.900043</v>
      </c>
      <c r="K86" s="154">
        <v>37.996073</v>
      </c>
      <c r="L86" s="395"/>
      <c r="M86" s="152">
        <v>81</v>
      </c>
      <c r="N86" s="153" t="s">
        <v>226</v>
      </c>
      <c r="O86" s="154">
        <v>30.234202</v>
      </c>
      <c r="P86" s="154">
        <v>30.706893</v>
      </c>
      <c r="Q86" s="154">
        <v>30.455558</v>
      </c>
    </row>
    <row r="87" spans="1:17" s="128" customFormat="1" ht="12">
      <c r="A87" s="152">
        <v>82</v>
      </c>
      <c r="B87" s="153" t="s">
        <v>226</v>
      </c>
      <c r="C87" s="154">
        <v>11.695245</v>
      </c>
      <c r="D87" s="154">
        <v>18.84216</v>
      </c>
      <c r="E87" s="154">
        <v>14.152741</v>
      </c>
      <c r="F87" s="395"/>
      <c r="G87" s="152">
        <v>82</v>
      </c>
      <c r="H87" s="153" t="s">
        <v>208</v>
      </c>
      <c r="I87" s="154">
        <v>29.46593</v>
      </c>
      <c r="J87" s="154">
        <v>62.786596</v>
      </c>
      <c r="K87" s="154">
        <v>38.046448</v>
      </c>
      <c r="L87" s="395"/>
      <c r="M87" s="152">
        <v>82</v>
      </c>
      <c r="N87" s="153" t="s">
        <v>209</v>
      </c>
      <c r="O87" s="154">
        <v>30.292259</v>
      </c>
      <c r="P87" s="154">
        <v>31.414995</v>
      </c>
      <c r="Q87" s="154">
        <v>30.772707</v>
      </c>
    </row>
    <row r="88" spans="1:17" s="128" customFormat="1" ht="12">
      <c r="A88" s="152">
        <v>83</v>
      </c>
      <c r="B88" s="153" t="s">
        <v>220</v>
      </c>
      <c r="C88" s="154">
        <v>11.833961</v>
      </c>
      <c r="D88" s="154">
        <v>18.237166</v>
      </c>
      <c r="E88" s="154">
        <v>14.259953</v>
      </c>
      <c r="F88" s="395"/>
      <c r="G88" s="152">
        <v>83</v>
      </c>
      <c r="H88" s="153" t="s">
        <v>217</v>
      </c>
      <c r="I88" s="154">
        <v>36.207696</v>
      </c>
      <c r="J88" s="154">
        <v>44.719472</v>
      </c>
      <c r="K88" s="154">
        <v>38.074557</v>
      </c>
      <c r="L88" s="395"/>
      <c r="M88" s="152">
        <v>83</v>
      </c>
      <c r="N88" s="153" t="s">
        <v>203</v>
      </c>
      <c r="O88" s="154">
        <v>29.036579</v>
      </c>
      <c r="P88" s="154">
        <v>33.676872</v>
      </c>
      <c r="Q88" s="154">
        <v>30.914556</v>
      </c>
    </row>
    <row r="89" spans="1:17" s="128" customFormat="1" ht="12">
      <c r="A89" s="152">
        <v>84</v>
      </c>
      <c r="B89" s="153" t="s">
        <v>214</v>
      </c>
      <c r="C89" s="154">
        <v>12.892875</v>
      </c>
      <c r="D89" s="154">
        <v>16.984798</v>
      </c>
      <c r="E89" s="154">
        <v>14.543903</v>
      </c>
      <c r="F89" s="395"/>
      <c r="G89" s="152">
        <v>84</v>
      </c>
      <c r="H89" s="153" t="s">
        <v>203</v>
      </c>
      <c r="I89" s="154">
        <v>45.683898</v>
      </c>
      <c r="J89" s="154">
        <v>32.379518</v>
      </c>
      <c r="K89" s="154">
        <v>40.423944</v>
      </c>
      <c r="L89" s="395"/>
      <c r="M89" s="152">
        <v>84</v>
      </c>
      <c r="N89" s="153" t="s">
        <v>205</v>
      </c>
      <c r="O89" s="154">
        <v>27.031099</v>
      </c>
      <c r="P89" s="154">
        <v>44.181527</v>
      </c>
      <c r="Q89" s="154">
        <v>32.947908</v>
      </c>
    </row>
    <row r="90" spans="1:17" s="128" customFormat="1" ht="12">
      <c r="A90" s="152">
        <v>85</v>
      </c>
      <c r="B90" s="153" t="s">
        <v>227</v>
      </c>
      <c r="C90" s="154">
        <v>14.034166</v>
      </c>
      <c r="D90" s="154">
        <v>17.948873</v>
      </c>
      <c r="E90" s="154">
        <v>15.382808</v>
      </c>
      <c r="F90" s="395"/>
      <c r="G90" s="152">
        <v>85</v>
      </c>
      <c r="H90" s="153" t="s">
        <v>216</v>
      </c>
      <c r="I90" s="154">
        <v>48.972326</v>
      </c>
      <c r="J90" s="154">
        <v>25.036689</v>
      </c>
      <c r="K90" s="154">
        <v>40.465262</v>
      </c>
      <c r="L90" s="395"/>
      <c r="M90" s="152">
        <v>85</v>
      </c>
      <c r="N90" s="153" t="s">
        <v>207</v>
      </c>
      <c r="O90" s="154">
        <v>29.434257</v>
      </c>
      <c r="P90" s="154">
        <v>37.550567</v>
      </c>
      <c r="Q90" s="154">
        <v>33.677532</v>
      </c>
    </row>
    <row r="91" spans="1:17" s="128" customFormat="1" ht="12">
      <c r="A91" s="152">
        <v>86</v>
      </c>
      <c r="B91" s="153" t="s">
        <v>207</v>
      </c>
      <c r="C91" s="154">
        <v>16.631093</v>
      </c>
      <c r="D91" s="154">
        <v>14.874202</v>
      </c>
      <c r="E91" s="154">
        <v>15.810523</v>
      </c>
      <c r="F91" s="395"/>
      <c r="G91" s="152">
        <v>86</v>
      </c>
      <c r="H91" s="153" t="s">
        <v>225</v>
      </c>
      <c r="I91" s="154">
        <v>35.637755</v>
      </c>
      <c r="J91" s="154">
        <v>50.109594</v>
      </c>
      <c r="K91" s="154">
        <v>40.489514</v>
      </c>
      <c r="L91" s="395"/>
      <c r="M91" s="152">
        <v>86</v>
      </c>
      <c r="N91" s="153" t="s">
        <v>225</v>
      </c>
      <c r="O91" s="154">
        <v>31.596348</v>
      </c>
      <c r="P91" s="154">
        <v>38.654714</v>
      </c>
      <c r="Q91" s="154">
        <v>34.218108</v>
      </c>
    </row>
    <row r="92" spans="1:17" s="128" customFormat="1" ht="12">
      <c r="A92" s="152">
        <v>87</v>
      </c>
      <c r="B92" s="153" t="s">
        <v>232</v>
      </c>
      <c r="C92" s="154">
        <v>15.664487</v>
      </c>
      <c r="D92" s="154">
        <v>16.844421</v>
      </c>
      <c r="E92" s="154">
        <v>16.113273</v>
      </c>
      <c r="F92" s="395"/>
      <c r="G92" s="152">
        <v>87</v>
      </c>
      <c r="H92" s="153" t="s">
        <v>199</v>
      </c>
      <c r="I92" s="154">
        <v>34.282939</v>
      </c>
      <c r="J92" s="154">
        <v>53.507653</v>
      </c>
      <c r="K92" s="154">
        <v>40.747102</v>
      </c>
      <c r="L92" s="395"/>
      <c r="M92" s="152">
        <v>87</v>
      </c>
      <c r="N92" s="153" t="s">
        <v>232</v>
      </c>
      <c r="O92" s="154">
        <v>33.385717</v>
      </c>
      <c r="P92" s="154">
        <v>36.384217</v>
      </c>
      <c r="Q92" s="154">
        <v>34.544513</v>
      </c>
    </row>
    <row r="93" spans="1:17" s="128" customFormat="1" ht="12">
      <c r="A93" s="152">
        <v>88</v>
      </c>
      <c r="B93" s="153" t="s">
        <v>216</v>
      </c>
      <c r="C93" s="154">
        <v>14.429122</v>
      </c>
      <c r="D93" s="154">
        <v>20.033718</v>
      </c>
      <c r="E93" s="154">
        <v>16.527227</v>
      </c>
      <c r="F93" s="395"/>
      <c r="G93" s="152">
        <v>88</v>
      </c>
      <c r="H93" s="153" t="s">
        <v>206</v>
      </c>
      <c r="I93" s="154">
        <v>36.383103</v>
      </c>
      <c r="J93" s="154">
        <v>46.089552</v>
      </c>
      <c r="K93" s="154">
        <v>41.178786</v>
      </c>
      <c r="L93" s="395"/>
      <c r="M93" s="152">
        <v>88</v>
      </c>
      <c r="N93" s="153" t="s">
        <v>222</v>
      </c>
      <c r="O93" s="154">
        <v>32.726803</v>
      </c>
      <c r="P93" s="154">
        <v>37.68266</v>
      </c>
      <c r="Q93" s="154">
        <v>34.720294</v>
      </c>
    </row>
    <row r="94" spans="1:17" s="128" customFormat="1" ht="12">
      <c r="A94" s="152">
        <v>89</v>
      </c>
      <c r="B94" s="153" t="s">
        <v>217</v>
      </c>
      <c r="C94" s="154">
        <v>16.149018</v>
      </c>
      <c r="D94" s="154">
        <v>18.231666</v>
      </c>
      <c r="E94" s="154">
        <v>17.013489</v>
      </c>
      <c r="F94" s="395"/>
      <c r="G94" s="152">
        <v>89</v>
      </c>
      <c r="H94" s="153" t="s">
        <v>226</v>
      </c>
      <c r="I94" s="154">
        <v>37.802237</v>
      </c>
      <c r="J94" s="154">
        <v>47.098028</v>
      </c>
      <c r="K94" s="154">
        <v>41.463415</v>
      </c>
      <c r="L94" s="395"/>
      <c r="M94" s="152">
        <v>89</v>
      </c>
      <c r="N94" s="153" t="s">
        <v>216</v>
      </c>
      <c r="O94" s="154">
        <v>31.067023</v>
      </c>
      <c r="P94" s="154">
        <v>40.573962</v>
      </c>
      <c r="Q94" s="154">
        <v>34.766228</v>
      </c>
    </row>
    <row r="95" spans="1:17" s="128" customFormat="1" ht="12">
      <c r="A95" s="152">
        <v>90</v>
      </c>
      <c r="B95" s="153" t="s">
        <v>222</v>
      </c>
      <c r="C95" s="154">
        <v>16.588885</v>
      </c>
      <c r="D95" s="154">
        <v>18.127441</v>
      </c>
      <c r="E95" s="154">
        <v>17.163724</v>
      </c>
      <c r="F95" s="395"/>
      <c r="G95" s="152">
        <v>90</v>
      </c>
      <c r="H95" s="153" t="s">
        <v>210</v>
      </c>
      <c r="I95" s="154">
        <v>43.191197</v>
      </c>
      <c r="J95" s="154">
        <v>47.8739</v>
      </c>
      <c r="K95" s="154">
        <v>44.68633</v>
      </c>
      <c r="L95" s="395"/>
      <c r="M95" s="152">
        <v>90</v>
      </c>
      <c r="N95" s="153" t="s">
        <v>221</v>
      </c>
      <c r="O95" s="154">
        <v>35.053693</v>
      </c>
      <c r="P95" s="154">
        <v>40.423862</v>
      </c>
      <c r="Q95" s="154">
        <v>37.030021</v>
      </c>
    </row>
    <row r="96" spans="1:17" s="128" customFormat="1" ht="12">
      <c r="A96" s="152">
        <v>91</v>
      </c>
      <c r="B96" s="153" t="s">
        <v>225</v>
      </c>
      <c r="C96" s="154">
        <v>15.287972</v>
      </c>
      <c r="D96" s="154">
        <v>21.104529</v>
      </c>
      <c r="E96" s="154">
        <v>17.469831</v>
      </c>
      <c r="F96" s="395"/>
      <c r="G96" s="152">
        <v>91</v>
      </c>
      <c r="H96" s="153" t="s">
        <v>240</v>
      </c>
      <c r="I96" s="154">
        <v>33.975482</v>
      </c>
      <c r="J96" s="154">
        <v>67.731368</v>
      </c>
      <c r="K96" s="154">
        <v>45.74119</v>
      </c>
      <c r="L96" s="395"/>
      <c r="M96" s="152">
        <v>91</v>
      </c>
      <c r="N96" s="153" t="s">
        <v>229</v>
      </c>
      <c r="O96" s="154">
        <v>27.553617</v>
      </c>
      <c r="P96" s="154">
        <v>59.507923</v>
      </c>
      <c r="Q96" s="154">
        <v>37.253165</v>
      </c>
    </row>
    <row r="97" spans="1:17" s="128" customFormat="1" ht="12">
      <c r="A97" s="152">
        <v>92</v>
      </c>
      <c r="B97" s="153" t="s">
        <v>229</v>
      </c>
      <c r="C97" s="154">
        <v>16.192698</v>
      </c>
      <c r="D97" s="154">
        <v>20.154296</v>
      </c>
      <c r="E97" s="154">
        <v>17.618118</v>
      </c>
      <c r="F97" s="395"/>
      <c r="G97" s="152">
        <v>92</v>
      </c>
      <c r="H97" s="153" t="s">
        <v>230</v>
      </c>
      <c r="I97" s="154">
        <v>42.480497</v>
      </c>
      <c r="J97" s="154">
        <v>52.118748</v>
      </c>
      <c r="K97" s="154">
        <v>46.043165</v>
      </c>
      <c r="L97" s="395"/>
      <c r="M97" s="152">
        <v>92</v>
      </c>
      <c r="N97" s="153" t="s">
        <v>240</v>
      </c>
      <c r="O97" s="154">
        <v>33.413567</v>
      </c>
      <c r="P97" s="154">
        <v>44.47266</v>
      </c>
      <c r="Q97" s="154">
        <v>37.752525</v>
      </c>
    </row>
    <row r="98" spans="1:17" s="128" customFormat="1" ht="12">
      <c r="A98" s="152">
        <v>93</v>
      </c>
      <c r="B98" s="153" t="s">
        <v>231</v>
      </c>
      <c r="C98" s="154">
        <v>17.179303</v>
      </c>
      <c r="D98" s="154">
        <v>18.870673</v>
      </c>
      <c r="E98" s="154">
        <v>17.805025</v>
      </c>
      <c r="F98" s="395"/>
      <c r="G98" s="152">
        <v>93</v>
      </c>
      <c r="H98" s="153" t="s">
        <v>209</v>
      </c>
      <c r="I98" s="154">
        <v>51.226994</v>
      </c>
      <c r="J98" s="154">
        <v>39.010989</v>
      </c>
      <c r="K98" s="154">
        <v>46.099707</v>
      </c>
      <c r="L98" s="395"/>
      <c r="M98" s="152">
        <v>93</v>
      </c>
      <c r="N98" s="153" t="s">
        <v>217</v>
      </c>
      <c r="O98" s="154">
        <v>36.975783</v>
      </c>
      <c r="P98" s="154">
        <v>39.640592</v>
      </c>
      <c r="Q98" s="154">
        <v>37.931034</v>
      </c>
    </row>
    <row r="99" spans="1:17" s="128" customFormat="1" ht="12">
      <c r="A99" s="152">
        <v>94</v>
      </c>
      <c r="B99" s="153" t="s">
        <v>240</v>
      </c>
      <c r="C99" s="154">
        <v>16.11933</v>
      </c>
      <c r="D99" s="154">
        <v>22.480764</v>
      </c>
      <c r="E99" s="154">
        <v>18.252569</v>
      </c>
      <c r="F99" s="395"/>
      <c r="G99" s="152">
        <v>94</v>
      </c>
      <c r="H99" s="155" t="s">
        <v>227</v>
      </c>
      <c r="I99" s="154">
        <v>48.275862</v>
      </c>
      <c r="J99" s="154">
        <v>42.488018</v>
      </c>
      <c r="K99" s="154">
        <v>46.18335</v>
      </c>
      <c r="L99" s="395"/>
      <c r="M99" s="152">
        <v>94</v>
      </c>
      <c r="N99" s="153" t="s">
        <v>230</v>
      </c>
      <c r="O99" s="154">
        <v>33.300087</v>
      </c>
      <c r="P99" s="154">
        <v>46.841351</v>
      </c>
      <c r="Q99" s="154">
        <v>39.258819</v>
      </c>
    </row>
    <row r="100" spans="1:17" s="128" customFormat="1" ht="12">
      <c r="A100" s="152">
        <v>95</v>
      </c>
      <c r="B100" s="153" t="s">
        <v>230</v>
      </c>
      <c r="C100" s="154">
        <v>15.626362</v>
      </c>
      <c r="D100" s="154">
        <v>23.03208</v>
      </c>
      <c r="E100" s="154">
        <v>18.388107</v>
      </c>
      <c r="F100" s="395"/>
      <c r="G100" s="152">
        <v>95</v>
      </c>
      <c r="H100" s="153" t="s">
        <v>221</v>
      </c>
      <c r="I100" s="154">
        <v>44.425344</v>
      </c>
      <c r="J100" s="154">
        <v>53.052917</v>
      </c>
      <c r="K100" s="154">
        <v>47.113027</v>
      </c>
      <c r="L100" s="395"/>
      <c r="M100" s="152">
        <v>95</v>
      </c>
      <c r="N100" s="153" t="s">
        <v>234</v>
      </c>
      <c r="O100" s="154">
        <v>40.387985</v>
      </c>
      <c r="P100" s="154">
        <v>40.602637</v>
      </c>
      <c r="Q100" s="154">
        <v>40.471484</v>
      </c>
    </row>
    <row r="101" spans="1:17" s="128" customFormat="1" ht="12">
      <c r="A101" s="152">
        <v>96</v>
      </c>
      <c r="B101" s="153" t="s">
        <v>238</v>
      </c>
      <c r="C101" s="154">
        <v>18.15067</v>
      </c>
      <c r="D101" s="154">
        <v>20.216438</v>
      </c>
      <c r="E101" s="154">
        <v>18.901402</v>
      </c>
      <c r="F101" s="395"/>
      <c r="G101" s="152">
        <v>96</v>
      </c>
      <c r="H101" s="153" t="s">
        <v>207</v>
      </c>
      <c r="I101" s="154">
        <v>42.990472</v>
      </c>
      <c r="J101" s="154">
        <v>56.917276</v>
      </c>
      <c r="K101" s="154">
        <v>49.286171</v>
      </c>
      <c r="L101" s="395"/>
      <c r="M101" s="152">
        <v>96</v>
      </c>
      <c r="N101" s="153" t="s">
        <v>231</v>
      </c>
      <c r="O101" s="154">
        <v>35.880601</v>
      </c>
      <c r="P101" s="154">
        <v>53.854761</v>
      </c>
      <c r="Q101" s="154">
        <v>42.65109</v>
      </c>
    </row>
    <row r="102" spans="1:17" s="128" customFormat="1" ht="12">
      <c r="A102" s="152">
        <v>97</v>
      </c>
      <c r="B102" s="153" t="s">
        <v>235</v>
      </c>
      <c r="C102" s="154">
        <v>18.228934</v>
      </c>
      <c r="D102" s="154">
        <v>20.405806</v>
      </c>
      <c r="E102" s="154">
        <v>19.055246</v>
      </c>
      <c r="F102" s="395"/>
      <c r="G102" s="152">
        <v>97</v>
      </c>
      <c r="H102" s="153" t="s">
        <v>235</v>
      </c>
      <c r="I102" s="154">
        <v>52.0905</v>
      </c>
      <c r="J102" s="154">
        <v>48.298349</v>
      </c>
      <c r="K102" s="154">
        <v>50.597673</v>
      </c>
      <c r="L102" s="395"/>
      <c r="M102" s="152">
        <v>97</v>
      </c>
      <c r="N102" s="153" t="s">
        <v>238</v>
      </c>
      <c r="O102" s="154">
        <v>39.957164</v>
      </c>
      <c r="P102" s="154">
        <v>46.942904</v>
      </c>
      <c r="Q102" s="154">
        <v>42.826803</v>
      </c>
    </row>
    <row r="103" spans="1:17" s="128" customFormat="1" ht="12">
      <c r="A103" s="152">
        <v>98</v>
      </c>
      <c r="B103" s="153" t="s">
        <v>221</v>
      </c>
      <c r="C103" s="154">
        <v>19.840682</v>
      </c>
      <c r="D103" s="154">
        <v>21.976039</v>
      </c>
      <c r="E103" s="154">
        <v>20.674504</v>
      </c>
      <c r="F103" s="395"/>
      <c r="G103" s="152">
        <v>98</v>
      </c>
      <c r="H103" s="153" t="s">
        <v>239</v>
      </c>
      <c r="I103" s="154">
        <v>51.350183</v>
      </c>
      <c r="J103" s="154">
        <v>56.252873</v>
      </c>
      <c r="K103" s="154">
        <v>53.41376</v>
      </c>
      <c r="L103" s="395"/>
      <c r="M103" s="152">
        <v>98</v>
      </c>
      <c r="N103" s="153" t="s">
        <v>227</v>
      </c>
      <c r="O103" s="154">
        <v>42.636517</v>
      </c>
      <c r="P103" s="154">
        <v>43.99856</v>
      </c>
      <c r="Q103" s="154">
        <v>43.139666</v>
      </c>
    </row>
    <row r="104" spans="1:17" s="128" customFormat="1" ht="12">
      <c r="A104" s="152">
        <v>99</v>
      </c>
      <c r="B104" s="153" t="s">
        <v>234</v>
      </c>
      <c r="C104" s="154">
        <v>19.662802</v>
      </c>
      <c r="D104" s="154">
        <v>23.060266</v>
      </c>
      <c r="E104" s="154">
        <v>20.803716</v>
      </c>
      <c r="F104" s="395"/>
      <c r="G104" s="152">
        <v>99</v>
      </c>
      <c r="H104" s="153" t="s">
        <v>223</v>
      </c>
      <c r="I104" s="154">
        <v>57.359636</v>
      </c>
      <c r="J104" s="154">
        <v>47.858942</v>
      </c>
      <c r="K104" s="154">
        <v>53.951484</v>
      </c>
      <c r="L104" s="395"/>
      <c r="M104" s="152">
        <v>99</v>
      </c>
      <c r="N104" s="153" t="s">
        <v>228</v>
      </c>
      <c r="O104" s="154">
        <v>40.516571</v>
      </c>
      <c r="P104" s="154">
        <v>50.722816</v>
      </c>
      <c r="Q104" s="154">
        <v>44.18936</v>
      </c>
    </row>
    <row r="105" spans="1:17" s="128" customFormat="1" ht="12">
      <c r="A105" s="152">
        <v>100</v>
      </c>
      <c r="B105" s="153" t="s">
        <v>228</v>
      </c>
      <c r="C105" s="154">
        <v>20.532494</v>
      </c>
      <c r="D105" s="154">
        <v>23.016393</v>
      </c>
      <c r="E105" s="154">
        <v>21.448711</v>
      </c>
      <c r="F105" s="395"/>
      <c r="G105" s="152">
        <v>100</v>
      </c>
      <c r="H105" s="153" t="s">
        <v>234</v>
      </c>
      <c r="I105" s="154">
        <v>57.962298</v>
      </c>
      <c r="J105" s="154">
        <v>50.953597</v>
      </c>
      <c r="K105" s="154">
        <v>55.340188</v>
      </c>
      <c r="L105" s="395"/>
      <c r="M105" s="152">
        <v>100</v>
      </c>
      <c r="N105" s="153" t="s">
        <v>223</v>
      </c>
      <c r="O105" s="154">
        <v>48.218527</v>
      </c>
      <c r="P105" s="154">
        <v>41.272887</v>
      </c>
      <c r="Q105" s="154">
        <v>45.171023</v>
      </c>
    </row>
    <row r="106" spans="1:17" s="128" customFormat="1" ht="12">
      <c r="A106" s="152">
        <v>101</v>
      </c>
      <c r="B106" s="153" t="s">
        <v>239</v>
      </c>
      <c r="C106" s="154">
        <v>21.508037</v>
      </c>
      <c r="D106" s="154">
        <v>26.429853</v>
      </c>
      <c r="E106" s="154">
        <v>23.280644</v>
      </c>
      <c r="F106" s="395"/>
      <c r="G106" s="152">
        <v>101</v>
      </c>
      <c r="H106" s="153" t="s">
        <v>228</v>
      </c>
      <c r="I106" s="154">
        <v>50.362428</v>
      </c>
      <c r="J106" s="154">
        <v>66.884501</v>
      </c>
      <c r="K106" s="154">
        <v>56.094074</v>
      </c>
      <c r="L106" s="395"/>
      <c r="M106" s="152">
        <v>101</v>
      </c>
      <c r="N106" s="153" t="s">
        <v>239</v>
      </c>
      <c r="O106" s="154">
        <v>44.078614</v>
      </c>
      <c r="P106" s="154">
        <v>47.208869</v>
      </c>
      <c r="Q106" s="154">
        <v>45.335168</v>
      </c>
    </row>
    <row r="107" spans="1:17" s="128" customFormat="1" ht="12">
      <c r="A107" s="152">
        <v>102</v>
      </c>
      <c r="B107" s="153" t="s">
        <v>233</v>
      </c>
      <c r="C107" s="154">
        <v>22.275402</v>
      </c>
      <c r="D107" s="154">
        <v>26.000038</v>
      </c>
      <c r="E107" s="154">
        <v>23.573848</v>
      </c>
      <c r="F107" s="395"/>
      <c r="G107" s="152">
        <v>102</v>
      </c>
      <c r="H107" s="153" t="s">
        <v>231</v>
      </c>
      <c r="I107" s="154">
        <v>56.303643</v>
      </c>
      <c r="J107" s="154">
        <v>61.030261</v>
      </c>
      <c r="K107" s="154">
        <v>58.441287</v>
      </c>
      <c r="L107" s="395"/>
      <c r="M107" s="152">
        <v>102</v>
      </c>
      <c r="N107" s="153" t="s">
        <v>235</v>
      </c>
      <c r="O107" s="154">
        <v>47.103395</v>
      </c>
      <c r="P107" s="154">
        <v>43.353101</v>
      </c>
      <c r="Q107" s="154">
        <v>45.589448</v>
      </c>
    </row>
    <row r="108" spans="1:17" s="128" customFormat="1" ht="12">
      <c r="A108" s="152">
        <v>103</v>
      </c>
      <c r="B108" s="153" t="s">
        <v>237</v>
      </c>
      <c r="C108" s="154">
        <v>22.158543</v>
      </c>
      <c r="D108" s="154">
        <v>26.276105</v>
      </c>
      <c r="E108" s="154">
        <v>23.628924</v>
      </c>
      <c r="F108" s="395"/>
      <c r="G108" s="152">
        <v>103</v>
      </c>
      <c r="H108" s="153" t="s">
        <v>236</v>
      </c>
      <c r="I108" s="154">
        <v>54.911839</v>
      </c>
      <c r="J108" s="154">
        <v>64.494425</v>
      </c>
      <c r="K108" s="154">
        <v>58.704916</v>
      </c>
      <c r="L108" s="395"/>
      <c r="M108" s="152">
        <v>103</v>
      </c>
      <c r="N108" s="153" t="s">
        <v>237</v>
      </c>
      <c r="O108" s="154">
        <v>43.775045</v>
      </c>
      <c r="P108" s="154">
        <v>62.911426</v>
      </c>
      <c r="Q108" s="154">
        <v>50.291598</v>
      </c>
    </row>
    <row r="109" spans="1:17" s="128" customFormat="1" ht="12">
      <c r="A109" s="152">
        <v>104</v>
      </c>
      <c r="B109" s="166" t="s">
        <v>223</v>
      </c>
      <c r="C109" s="154">
        <v>20.781522</v>
      </c>
      <c r="D109" s="154">
        <v>29.251967</v>
      </c>
      <c r="E109" s="154">
        <v>24.130008</v>
      </c>
      <c r="F109" s="395"/>
      <c r="G109" s="152">
        <v>104</v>
      </c>
      <c r="H109" s="153" t="s">
        <v>237</v>
      </c>
      <c r="I109" s="154">
        <v>62.717865</v>
      </c>
      <c r="J109" s="154">
        <v>63.102725</v>
      </c>
      <c r="K109" s="154">
        <v>62.838103</v>
      </c>
      <c r="L109" s="395"/>
      <c r="M109" s="152">
        <v>104</v>
      </c>
      <c r="N109" s="153" t="s">
        <v>233</v>
      </c>
      <c r="O109" s="154">
        <v>52.835001</v>
      </c>
      <c r="P109" s="154">
        <v>44.879976</v>
      </c>
      <c r="Q109" s="154">
        <v>50.443489</v>
      </c>
    </row>
    <row r="110" spans="1:17" s="128" customFormat="1" ht="12">
      <c r="A110" s="152">
        <v>105</v>
      </c>
      <c r="B110" s="167" t="s">
        <v>236</v>
      </c>
      <c r="C110" s="156">
        <v>22.486866</v>
      </c>
      <c r="D110" s="156">
        <v>31.062857</v>
      </c>
      <c r="E110" s="156">
        <v>25.940641</v>
      </c>
      <c r="F110" s="395"/>
      <c r="G110" s="152">
        <v>105</v>
      </c>
      <c r="H110" s="153" t="s">
        <v>241</v>
      </c>
      <c r="I110" s="154">
        <v>64.86401</v>
      </c>
      <c r="J110" s="154">
        <v>75.076359</v>
      </c>
      <c r="K110" s="154">
        <v>68.361817</v>
      </c>
      <c r="L110" s="395"/>
      <c r="M110" s="152">
        <v>105</v>
      </c>
      <c r="N110" s="153" t="s">
        <v>241</v>
      </c>
      <c r="O110" s="154">
        <v>49.93862</v>
      </c>
      <c r="P110" s="154">
        <v>57.396622</v>
      </c>
      <c r="Q110" s="154">
        <v>52.146127</v>
      </c>
    </row>
    <row r="111" spans="1:17" s="128" customFormat="1" ht="12">
      <c r="A111" s="152">
        <v>106</v>
      </c>
      <c r="B111" s="167" t="s">
        <v>241</v>
      </c>
      <c r="C111" s="156">
        <v>28.294621</v>
      </c>
      <c r="D111" s="156">
        <v>29.974581</v>
      </c>
      <c r="E111" s="156">
        <v>28.836721</v>
      </c>
      <c r="F111" s="395"/>
      <c r="G111" s="152">
        <v>106</v>
      </c>
      <c r="H111" s="153" t="s">
        <v>233</v>
      </c>
      <c r="I111" s="154">
        <v>71.722644</v>
      </c>
      <c r="J111" s="154">
        <v>57.361821</v>
      </c>
      <c r="K111" s="154">
        <v>68.480654</v>
      </c>
      <c r="L111" s="395"/>
      <c r="M111" s="152">
        <v>106</v>
      </c>
      <c r="N111" s="153" t="s">
        <v>236</v>
      </c>
      <c r="O111" s="154">
        <v>46.17042</v>
      </c>
      <c r="P111" s="154">
        <v>60.052127</v>
      </c>
      <c r="Q111" s="154">
        <v>52.613058</v>
      </c>
    </row>
    <row r="112" spans="1:17" s="128" customFormat="1" ht="18" customHeight="1">
      <c r="A112" s="161"/>
      <c r="B112" s="162" t="s">
        <v>76</v>
      </c>
      <c r="C112" s="168">
        <v>9.093324</v>
      </c>
      <c r="D112" s="168">
        <v>11.09784</v>
      </c>
      <c r="E112" s="168">
        <v>9.951385</v>
      </c>
      <c r="F112" s="395"/>
      <c r="G112" s="161"/>
      <c r="H112" s="162" t="s">
        <v>76</v>
      </c>
      <c r="I112" s="163">
        <v>27.751102</v>
      </c>
      <c r="J112" s="163">
        <v>31.215834</v>
      </c>
      <c r="K112" s="163">
        <v>29.15587</v>
      </c>
      <c r="L112" s="395"/>
      <c r="M112" s="161"/>
      <c r="N112" s="162" t="s">
        <v>76</v>
      </c>
      <c r="O112" s="163">
        <v>21.220945</v>
      </c>
      <c r="P112" s="163">
        <v>23.929741</v>
      </c>
      <c r="Q112" s="163">
        <v>22.370415</v>
      </c>
    </row>
    <row r="113" ht="11.25" customHeight="1">
      <c r="F113" s="327"/>
    </row>
    <row r="114" ht="11.25" customHeight="1">
      <c r="F114" s="327"/>
    </row>
    <row r="115" ht="11.25" customHeight="1">
      <c r="F115" s="327"/>
    </row>
    <row r="116" ht="15" customHeight="1">
      <c r="F116" s="327"/>
    </row>
  </sheetData>
  <sheetProtection/>
  <mergeCells count="11">
    <mergeCell ref="L1:L112"/>
    <mergeCell ref="F1:F112"/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gridLines="1"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6.7109375" style="0" customWidth="1"/>
    <col min="3" max="3" width="5.28125" style="0" customWidth="1"/>
    <col min="4" max="4" width="6.421875" style="0" customWidth="1"/>
    <col min="5" max="6" width="6.7109375" style="0" customWidth="1"/>
    <col min="7" max="7" width="5.28125" style="0" customWidth="1"/>
    <col min="8" max="8" width="6.421875" style="0" customWidth="1"/>
    <col min="9" max="9" width="6.7109375" style="0" customWidth="1"/>
    <col min="10" max="10" width="4.7109375" style="0" customWidth="1"/>
    <col min="11" max="11" width="5.28125" style="0" customWidth="1"/>
    <col min="12" max="12" width="4.57421875" style="0" customWidth="1"/>
    <col min="13" max="13" width="6.28125" style="0" customWidth="1"/>
    <col min="14" max="14" width="4.7109375" style="0" customWidth="1"/>
    <col min="15" max="15" width="5.28125" style="0" customWidth="1"/>
    <col min="16" max="16" width="4.7109375" style="0" customWidth="1"/>
    <col min="17" max="17" width="5.28125" style="0" customWidth="1"/>
  </cols>
  <sheetData>
    <row r="1" spans="1:17" ht="19.5" customHeight="1" thickTop="1">
      <c r="A1" s="6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2"/>
    </row>
    <row r="2" spans="1:17" ht="19.5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3"/>
    </row>
    <row r="3" spans="1:17" ht="12.75">
      <c r="A3" s="370" t="s">
        <v>41</v>
      </c>
      <c r="B3" s="364" t="s">
        <v>124</v>
      </c>
      <c r="C3" s="365"/>
      <c r="D3" s="365"/>
      <c r="E3" s="366"/>
      <c r="F3" s="364" t="s">
        <v>132</v>
      </c>
      <c r="G3" s="365"/>
      <c r="H3" s="365"/>
      <c r="I3" s="366"/>
      <c r="J3" s="65" t="s">
        <v>23</v>
      </c>
      <c r="K3" s="65"/>
      <c r="L3" s="65"/>
      <c r="M3" s="65"/>
      <c r="N3" s="65"/>
      <c r="O3" s="65"/>
      <c r="P3" s="65"/>
      <c r="Q3" s="66"/>
    </row>
    <row r="4" spans="1:17" ht="12.75">
      <c r="A4" s="371"/>
      <c r="B4" s="367"/>
      <c r="C4" s="368"/>
      <c r="D4" s="368"/>
      <c r="E4" s="369"/>
      <c r="F4" s="367"/>
      <c r="G4" s="368"/>
      <c r="H4" s="368"/>
      <c r="I4" s="369"/>
      <c r="J4" s="18" t="s">
        <v>34</v>
      </c>
      <c r="K4" s="336"/>
      <c r="L4" s="352" t="s">
        <v>36</v>
      </c>
      <c r="M4" s="338"/>
      <c r="N4" s="352" t="s">
        <v>111</v>
      </c>
      <c r="O4" s="355"/>
      <c r="P4" s="18" t="s">
        <v>6</v>
      </c>
      <c r="Q4" s="66"/>
    </row>
    <row r="5" spans="1:17" ht="63.75" customHeight="1">
      <c r="A5" s="372"/>
      <c r="B5" s="108" t="s">
        <v>34</v>
      </c>
      <c r="C5" s="112" t="s">
        <v>36</v>
      </c>
      <c r="D5" s="112" t="s">
        <v>111</v>
      </c>
      <c r="E5" s="107" t="s">
        <v>6</v>
      </c>
      <c r="F5" s="108" t="s">
        <v>34</v>
      </c>
      <c r="G5" s="112" t="s">
        <v>36</v>
      </c>
      <c r="H5" s="112" t="s">
        <v>111</v>
      </c>
      <c r="I5" s="107" t="s">
        <v>6</v>
      </c>
      <c r="J5" s="109" t="s">
        <v>37</v>
      </c>
      <c r="K5" s="351" t="s">
        <v>38</v>
      </c>
      <c r="L5" s="353" t="s">
        <v>37</v>
      </c>
      <c r="M5" s="354" t="s">
        <v>38</v>
      </c>
      <c r="N5" s="353" t="s">
        <v>37</v>
      </c>
      <c r="O5" s="354" t="s">
        <v>38</v>
      </c>
      <c r="P5" s="109" t="s">
        <v>37</v>
      </c>
      <c r="Q5" s="110" t="s">
        <v>38</v>
      </c>
    </row>
    <row r="6" spans="1:17" ht="18" customHeight="1">
      <c r="A6" s="320" t="s">
        <v>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111"/>
    </row>
    <row r="7" spans="1:17" ht="12.75">
      <c r="A7" s="67"/>
      <c r="B7" s="96"/>
      <c r="C7" s="113"/>
      <c r="D7" s="113"/>
      <c r="E7" s="97"/>
      <c r="F7" s="96"/>
      <c r="G7" s="113"/>
      <c r="H7" s="113"/>
      <c r="I7" s="97"/>
      <c r="J7" s="72"/>
      <c r="K7" s="72"/>
      <c r="L7" s="356"/>
      <c r="M7" s="357"/>
      <c r="N7" s="356"/>
      <c r="O7" s="357"/>
      <c r="P7" s="72"/>
      <c r="Q7" s="74"/>
    </row>
    <row r="8" spans="1:17" ht="12.75">
      <c r="A8" s="83" t="s">
        <v>24</v>
      </c>
      <c r="B8" s="94">
        <v>171.8454</v>
      </c>
      <c r="C8" s="114">
        <v>19.157175</v>
      </c>
      <c r="D8" s="114">
        <f aca="true" t="shared" si="0" ref="D8:D15">E8-C8-B8</f>
        <v>180.90892499999998</v>
      </c>
      <c r="E8" s="95">
        <v>371.9115</v>
      </c>
      <c r="F8" s="94">
        <v>170.279525</v>
      </c>
      <c r="G8" s="114">
        <v>17.188375</v>
      </c>
      <c r="H8" s="114">
        <f aca="true" t="shared" si="1" ref="H8:H15">I8-G8-F8</f>
        <v>182.08539999999996</v>
      </c>
      <c r="I8" s="95">
        <v>369.5533</v>
      </c>
      <c r="J8" s="100">
        <f aca="true" t="shared" si="2" ref="J8:J16">F8-B8</f>
        <v>-1.5658750000000055</v>
      </c>
      <c r="K8" s="328">
        <f aca="true" t="shared" si="3" ref="K8:K16">IF(ABS(J8)&lt;1.5,"",(F8/B8%-100))</f>
        <v>-0.9112114726376177</v>
      </c>
      <c r="L8" s="343">
        <f aca="true" t="shared" si="4" ref="L8:L16">G8-C8</f>
        <v>-1.968799999999998</v>
      </c>
      <c r="M8" s="330">
        <f aca="true" t="shared" si="5" ref="M8:M16">IF(ABS(L8)&lt;1.5,"",(G8/C8%-100))</f>
        <v>-10.277089393399592</v>
      </c>
      <c r="N8" s="358">
        <f aca="true" t="shared" si="6" ref="N8:N16">H8-D8</f>
        <v>1.1764749999999822</v>
      </c>
      <c r="O8" s="330">
        <f aca="true" t="shared" si="7" ref="O8:O16">IF(ABS(N8)&lt;1.5,"",(H8/D8%-100))</f>
      </c>
      <c r="P8" s="100">
        <f aca="true" t="shared" si="8" ref="P8:P16">I8-E8</f>
        <v>-2.3582000000000107</v>
      </c>
      <c r="Q8" s="335">
        <f aca="true" t="shared" si="9" ref="Q8:Q16">IF(ABS(P8)&lt;1.5,"",(I8/E8%-100))</f>
        <v>-0.6340755798086377</v>
      </c>
    </row>
    <row r="9" spans="1:17" ht="15.75" customHeight="1">
      <c r="A9" s="67" t="s">
        <v>25</v>
      </c>
      <c r="B9" s="78">
        <v>87.124675</v>
      </c>
      <c r="C9" s="115">
        <v>7.968075</v>
      </c>
      <c r="D9" s="115">
        <f t="shared" si="0"/>
        <v>90.757675</v>
      </c>
      <c r="E9" s="79">
        <v>185.850425</v>
      </c>
      <c r="F9" s="78">
        <v>91.475675</v>
      </c>
      <c r="G9" s="115">
        <v>5.39275</v>
      </c>
      <c r="H9" s="115">
        <f t="shared" si="1"/>
        <v>88.32217499999999</v>
      </c>
      <c r="I9" s="79">
        <v>185.1906</v>
      </c>
      <c r="J9" s="80">
        <f t="shared" si="2"/>
        <v>4.350999999999999</v>
      </c>
      <c r="K9" s="88">
        <f t="shared" si="3"/>
        <v>4.993992803990366</v>
      </c>
      <c r="L9" s="344">
        <f t="shared" si="4"/>
        <v>-2.5753249999999994</v>
      </c>
      <c r="M9" s="345">
        <f t="shared" si="5"/>
        <v>-32.320541661568186</v>
      </c>
      <c r="N9" s="358">
        <f t="shared" si="6"/>
        <v>-2.435500000000019</v>
      </c>
      <c r="O9" s="345">
        <f t="shared" si="7"/>
        <v>-2.683519603163063</v>
      </c>
      <c r="P9" s="80">
        <f t="shared" si="8"/>
        <v>-0.6598250000000121</v>
      </c>
      <c r="Q9" s="82">
        <f t="shared" si="9"/>
      </c>
    </row>
    <row r="10" spans="1:17" ht="15.75" customHeight="1">
      <c r="A10" s="67" t="s">
        <v>26</v>
      </c>
      <c r="B10" s="78">
        <v>75.99515</v>
      </c>
      <c r="C10" s="115">
        <v>5.2608</v>
      </c>
      <c r="D10" s="115">
        <f t="shared" si="0"/>
        <v>74.44980000000001</v>
      </c>
      <c r="E10" s="79">
        <v>155.70575</v>
      </c>
      <c r="F10" s="78">
        <v>72.03205</v>
      </c>
      <c r="G10" s="115">
        <v>6.266725</v>
      </c>
      <c r="H10" s="115">
        <f t="shared" si="1"/>
        <v>76.45444999999998</v>
      </c>
      <c r="I10" s="79">
        <v>154.753225</v>
      </c>
      <c r="J10" s="80">
        <f t="shared" si="2"/>
        <v>-3.963099999999997</v>
      </c>
      <c r="K10" s="88">
        <f t="shared" si="3"/>
        <v>-5.214938058547162</v>
      </c>
      <c r="L10" s="344">
        <f t="shared" si="4"/>
        <v>1.0059250000000004</v>
      </c>
      <c r="M10" s="345">
        <f t="shared" si="5"/>
      </c>
      <c r="N10" s="358">
        <f t="shared" si="6"/>
        <v>2.0046499999999696</v>
      </c>
      <c r="O10" s="345">
        <f t="shared" si="7"/>
        <v>2.692619724968992</v>
      </c>
      <c r="P10" s="80">
        <f t="shared" si="8"/>
        <v>-0.9525250000000085</v>
      </c>
      <c r="Q10" s="82">
        <f t="shared" si="9"/>
      </c>
    </row>
    <row r="11" spans="1:17" ht="15.75" customHeight="1">
      <c r="A11" s="67" t="s">
        <v>27</v>
      </c>
      <c r="B11" s="78">
        <v>260.656425</v>
      </c>
      <c r="C11" s="115">
        <v>11.840575</v>
      </c>
      <c r="D11" s="115">
        <f t="shared" si="0"/>
        <v>230.2167</v>
      </c>
      <c r="E11" s="79">
        <v>502.7137</v>
      </c>
      <c r="F11" s="78">
        <v>263.6368</v>
      </c>
      <c r="G11" s="115">
        <v>13.396925</v>
      </c>
      <c r="H11" s="115">
        <f t="shared" si="1"/>
        <v>225.14024999999998</v>
      </c>
      <c r="I11" s="79">
        <v>502.173975</v>
      </c>
      <c r="J11" s="80">
        <f t="shared" si="2"/>
        <v>2.980374999999981</v>
      </c>
      <c r="K11" s="88">
        <f t="shared" si="3"/>
        <v>1.1434112932378326</v>
      </c>
      <c r="L11" s="344">
        <f t="shared" si="4"/>
        <v>1.5563500000000001</v>
      </c>
      <c r="M11" s="345">
        <f t="shared" si="5"/>
        <v>13.144209635089524</v>
      </c>
      <c r="N11" s="358">
        <f t="shared" si="6"/>
        <v>-5.0764500000000226</v>
      </c>
      <c r="O11" s="345">
        <f t="shared" si="7"/>
        <v>-2.2050746101390644</v>
      </c>
      <c r="P11" s="80">
        <f t="shared" si="8"/>
        <v>-0.5397250000000327</v>
      </c>
      <c r="Q11" s="82">
        <f t="shared" si="9"/>
      </c>
    </row>
    <row r="12" spans="1:17" ht="15.75" customHeight="1">
      <c r="A12" s="67" t="s">
        <v>28</v>
      </c>
      <c r="B12" s="78">
        <v>153.302725</v>
      </c>
      <c r="C12" s="115">
        <v>14.24695</v>
      </c>
      <c r="D12" s="115">
        <f t="shared" si="0"/>
        <v>150.32267499999995</v>
      </c>
      <c r="E12" s="79">
        <v>317.87235</v>
      </c>
      <c r="F12" s="78">
        <v>158.74645</v>
      </c>
      <c r="G12" s="115">
        <v>13.7704</v>
      </c>
      <c r="H12" s="115">
        <f t="shared" si="1"/>
        <v>145.36887499999997</v>
      </c>
      <c r="I12" s="79">
        <v>317.885725</v>
      </c>
      <c r="J12" s="80">
        <f t="shared" si="2"/>
        <v>5.443725000000001</v>
      </c>
      <c r="K12" s="88">
        <f t="shared" si="3"/>
        <v>3.550964276727626</v>
      </c>
      <c r="L12" s="344">
        <f t="shared" si="4"/>
        <v>-0.4765499999999996</v>
      </c>
      <c r="M12" s="345">
        <f t="shared" si="5"/>
      </c>
      <c r="N12" s="358">
        <f t="shared" si="6"/>
        <v>-4.953799999999973</v>
      </c>
      <c r="O12" s="345">
        <f t="shared" si="7"/>
        <v>-3.2954442834389255</v>
      </c>
      <c r="P12" s="80">
        <f t="shared" si="8"/>
        <v>0.013374999999996362</v>
      </c>
      <c r="Q12" s="82">
        <f t="shared" si="9"/>
      </c>
    </row>
    <row r="13" spans="1:17" ht="15.75" customHeight="1">
      <c r="A13" s="67" t="s">
        <v>29</v>
      </c>
      <c r="B13" s="78">
        <v>946.276075</v>
      </c>
      <c r="C13" s="115">
        <v>96.070525</v>
      </c>
      <c r="D13" s="115">
        <f t="shared" si="0"/>
        <v>916.463125</v>
      </c>
      <c r="E13" s="102">
        <v>1958.809725</v>
      </c>
      <c r="F13" s="78">
        <v>939.445525</v>
      </c>
      <c r="G13" s="115">
        <v>85.423025</v>
      </c>
      <c r="H13" s="115">
        <f t="shared" si="1"/>
        <v>929.6634499999999</v>
      </c>
      <c r="I13" s="102">
        <v>1954.532</v>
      </c>
      <c r="J13" s="80">
        <f t="shared" si="2"/>
        <v>-6.8305500000000166</v>
      </c>
      <c r="K13" s="88">
        <f t="shared" si="3"/>
        <v>-0.7218347985813693</v>
      </c>
      <c r="L13" s="344">
        <f t="shared" si="4"/>
        <v>-10.647500000000008</v>
      </c>
      <c r="M13" s="345">
        <f t="shared" si="5"/>
        <v>-11.083003866170202</v>
      </c>
      <c r="N13" s="358">
        <f t="shared" si="6"/>
        <v>13.200324999999907</v>
      </c>
      <c r="O13" s="345">
        <f t="shared" si="7"/>
        <v>1.4403552788880631</v>
      </c>
      <c r="P13" s="80">
        <f t="shared" si="8"/>
        <v>-4.277725000000146</v>
      </c>
      <c r="Q13" s="82">
        <f t="shared" si="9"/>
        <v>-0.21838389637360933</v>
      </c>
    </row>
    <row r="14" spans="1:17" ht="15.75" customHeight="1">
      <c r="A14" s="67" t="s">
        <v>30</v>
      </c>
      <c r="B14" s="78">
        <v>64.886475</v>
      </c>
      <c r="C14" s="115">
        <v>3.908925</v>
      </c>
      <c r="D14" s="115">
        <f t="shared" si="0"/>
        <v>70.54019999999998</v>
      </c>
      <c r="E14" s="79">
        <v>139.3356</v>
      </c>
      <c r="F14" s="78">
        <v>64.0248</v>
      </c>
      <c r="G14" s="115">
        <v>4.00765</v>
      </c>
      <c r="H14" s="115">
        <f t="shared" si="1"/>
        <v>71.11702499999998</v>
      </c>
      <c r="I14" s="79">
        <v>139.149475</v>
      </c>
      <c r="J14" s="80">
        <f t="shared" si="2"/>
        <v>-0.8616750000000053</v>
      </c>
      <c r="K14" s="88">
        <f t="shared" si="3"/>
      </c>
      <c r="L14" s="344">
        <f t="shared" si="4"/>
        <v>0.09872499999999995</v>
      </c>
      <c r="M14" s="345">
        <f t="shared" si="5"/>
      </c>
      <c r="N14" s="358">
        <f t="shared" si="6"/>
        <v>0.5768249999999995</v>
      </c>
      <c r="O14" s="345">
        <f t="shared" si="7"/>
      </c>
      <c r="P14" s="80">
        <f t="shared" si="8"/>
        <v>-0.1861250000000041</v>
      </c>
      <c r="Q14" s="82">
        <f t="shared" si="9"/>
      </c>
    </row>
    <row r="15" spans="1:17" ht="15.75" customHeight="1">
      <c r="A15" s="67" t="s">
        <v>31</v>
      </c>
      <c r="B15" s="78">
        <v>71.56195</v>
      </c>
      <c r="C15" s="115">
        <v>5.5337</v>
      </c>
      <c r="D15" s="115">
        <f t="shared" si="0"/>
        <v>72.916075</v>
      </c>
      <c r="E15" s="79">
        <v>150.011725</v>
      </c>
      <c r="F15" s="78">
        <v>69.829825</v>
      </c>
      <c r="G15" s="115">
        <v>6.02675</v>
      </c>
      <c r="H15" s="115">
        <f t="shared" si="1"/>
        <v>73.2064</v>
      </c>
      <c r="I15" s="79">
        <v>149.062975</v>
      </c>
      <c r="J15" s="80">
        <f t="shared" si="2"/>
        <v>-1.7321249999999964</v>
      </c>
      <c r="K15" s="88">
        <f t="shared" si="3"/>
        <v>-2.4204552838484688</v>
      </c>
      <c r="L15" s="344">
        <f t="shared" si="4"/>
        <v>0.4930500000000002</v>
      </c>
      <c r="M15" s="345">
        <f t="shared" si="5"/>
      </c>
      <c r="N15" s="358">
        <f t="shared" si="6"/>
        <v>0.2903249999999957</v>
      </c>
      <c r="O15" s="345">
        <f t="shared" si="7"/>
      </c>
      <c r="P15" s="80">
        <f t="shared" si="8"/>
        <v>-0.9487500000000182</v>
      </c>
      <c r="Q15" s="82">
        <f t="shared" si="9"/>
      </c>
    </row>
    <row r="16" spans="1:19" ht="19.5" customHeight="1">
      <c r="A16" s="103" t="s">
        <v>35</v>
      </c>
      <c r="B16" s="104">
        <f>SUM(B8:B15)</f>
        <v>1831.648875</v>
      </c>
      <c r="C16" s="116">
        <f>SUM(C8:C15)</f>
        <v>163.98672500000004</v>
      </c>
      <c r="D16" s="116">
        <f>SUM(D8:D15)</f>
        <v>1786.575175</v>
      </c>
      <c r="E16" s="105">
        <f>SUM(E8:E15)</f>
        <v>3782.210775</v>
      </c>
      <c r="F16" s="104">
        <f>SUM(F8:F15)</f>
        <v>1829.4706499999998</v>
      </c>
      <c r="G16" s="116">
        <f>SUM(G8:G15)</f>
        <v>151.4726</v>
      </c>
      <c r="H16" s="116">
        <f>SUM(H8:H15)</f>
        <v>1791.3580249999998</v>
      </c>
      <c r="I16" s="105">
        <f>SUM(I8:I15)</f>
        <v>3772.301275</v>
      </c>
      <c r="J16" s="75">
        <f t="shared" si="2"/>
        <v>-2.1782250000003387</v>
      </c>
      <c r="K16" s="121">
        <f t="shared" si="3"/>
        <v>-0.11892153729520771</v>
      </c>
      <c r="L16" s="346">
        <f t="shared" si="4"/>
        <v>-12.514125000000035</v>
      </c>
      <c r="M16" s="347">
        <f t="shared" si="5"/>
        <v>-7.631181731326137</v>
      </c>
      <c r="N16" s="359">
        <f t="shared" si="6"/>
        <v>4.782849999999826</v>
      </c>
      <c r="O16" s="347">
        <f t="shared" si="7"/>
        <v>0.26771053728538163</v>
      </c>
      <c r="P16" s="75">
        <f t="shared" si="8"/>
        <v>-9.909500000000207</v>
      </c>
      <c r="Q16" s="77">
        <f t="shared" si="9"/>
        <v>-0.26200284937849005</v>
      </c>
      <c r="S16" s="120"/>
    </row>
    <row r="17" spans="1:17" ht="12.75">
      <c r="A17" s="67"/>
      <c r="B17" s="78"/>
      <c r="C17" s="117"/>
      <c r="D17" s="117"/>
      <c r="E17" s="79"/>
      <c r="F17" s="78"/>
      <c r="G17" s="117"/>
      <c r="H17" s="117"/>
      <c r="I17" s="79"/>
      <c r="J17" s="80"/>
      <c r="K17" s="350"/>
      <c r="L17" s="348"/>
      <c r="M17" s="349"/>
      <c r="N17" s="360"/>
      <c r="O17" s="349"/>
      <c r="P17" s="80"/>
      <c r="Q17" s="82"/>
    </row>
    <row r="18" spans="1:17" ht="18" customHeight="1">
      <c r="A18" s="320" t="s">
        <v>87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111"/>
    </row>
    <row r="19" spans="1:17" ht="12.75">
      <c r="A19" s="67"/>
      <c r="B19" s="96"/>
      <c r="C19" s="113"/>
      <c r="D19" s="113"/>
      <c r="E19" s="97"/>
      <c r="F19" s="96"/>
      <c r="G19" s="113"/>
      <c r="H19" s="113"/>
      <c r="I19" s="97"/>
      <c r="J19" s="72"/>
      <c r="K19" s="72"/>
      <c r="L19" s="356"/>
      <c r="M19" s="357"/>
      <c r="N19" s="356"/>
      <c r="O19" s="357"/>
      <c r="P19" s="72"/>
      <c r="Q19" s="74"/>
    </row>
    <row r="20" spans="1:17" ht="12.75">
      <c r="A20" s="83" t="s">
        <v>24</v>
      </c>
      <c r="B20" s="94">
        <v>96.651975</v>
      </c>
      <c r="C20" s="114">
        <v>10.504925</v>
      </c>
      <c r="D20" s="114">
        <f aca="true" t="shared" si="10" ref="D20:D27">E20-C20-B20</f>
        <v>71.91835000000003</v>
      </c>
      <c r="E20" s="95">
        <v>179.07525</v>
      </c>
      <c r="F20" s="94">
        <v>98.644725</v>
      </c>
      <c r="G20" s="114">
        <v>7.666275</v>
      </c>
      <c r="H20" s="114">
        <f aca="true" t="shared" si="11" ref="H20:H27">I20-G20-F20</f>
        <v>71.669725</v>
      </c>
      <c r="I20" s="95">
        <v>177.980725</v>
      </c>
      <c r="J20" s="100">
        <f aca="true" t="shared" si="12" ref="J20:J28">F20-B20</f>
        <v>1.992750000000001</v>
      </c>
      <c r="K20" s="328">
        <f aca="true" t="shared" si="13" ref="K20:K28">IF(ABS(J20)&lt;1.5,"",(F20/B20%-100))</f>
        <v>2.06177887208203</v>
      </c>
      <c r="L20" s="343">
        <f aca="true" t="shared" si="14" ref="L20:L28">G20-C20</f>
        <v>-2.8386500000000003</v>
      </c>
      <c r="M20" s="330">
        <f aca="true" t="shared" si="15" ref="M20:M28">IF(ABS(L20)&lt;1.5,"",(G20/C20%-100))</f>
        <v>-27.02208725907134</v>
      </c>
      <c r="N20" s="358">
        <f aca="true" t="shared" si="16" ref="N20:N28">H20-D20</f>
        <v>-0.24862500000003251</v>
      </c>
      <c r="O20" s="330">
        <f aca="true" t="shared" si="17" ref="O20:O28">IF(ABS(N20)&lt;1.5,"",(H20/D20%-100))</f>
      </c>
      <c r="P20" s="100">
        <f aca="true" t="shared" si="18" ref="P20:P28">I20-E20</f>
        <v>-1.0945250000000044</v>
      </c>
      <c r="Q20" s="335">
        <f aca="true" t="shared" si="19" ref="Q20:Q28">IF(ABS(P20)&lt;1.5,"",(I20/E20%-100))</f>
      </c>
    </row>
    <row r="21" spans="1:17" ht="15.75" customHeight="1">
      <c r="A21" s="67" t="s">
        <v>25</v>
      </c>
      <c r="B21" s="78">
        <v>50.249725</v>
      </c>
      <c r="C21" s="115">
        <v>3.9658</v>
      </c>
      <c r="D21" s="115">
        <f t="shared" si="10"/>
        <v>35.855875</v>
      </c>
      <c r="E21" s="79">
        <v>90.0714</v>
      </c>
      <c r="F21" s="78">
        <v>52.838025</v>
      </c>
      <c r="G21" s="115">
        <v>2.471925</v>
      </c>
      <c r="H21" s="115">
        <f t="shared" si="11"/>
        <v>34.4511</v>
      </c>
      <c r="I21" s="79">
        <v>89.76105</v>
      </c>
      <c r="J21" s="80">
        <f t="shared" si="12"/>
        <v>2.588300000000004</v>
      </c>
      <c r="K21" s="88">
        <f t="shared" si="13"/>
        <v>5.150873960006749</v>
      </c>
      <c r="L21" s="344">
        <f t="shared" si="14"/>
        <v>-1.493875</v>
      </c>
      <c r="M21" s="345">
        <f t="shared" si="15"/>
      </c>
      <c r="N21" s="358">
        <f t="shared" si="16"/>
        <v>-1.4047750000000008</v>
      </c>
      <c r="O21" s="345">
        <f t="shared" si="17"/>
      </c>
      <c r="P21" s="80">
        <f t="shared" si="18"/>
        <v>-0.3103499999999997</v>
      </c>
      <c r="Q21" s="82">
        <f t="shared" si="19"/>
      </c>
    </row>
    <row r="22" spans="1:17" ht="15.75" customHeight="1">
      <c r="A22" s="67" t="s">
        <v>26</v>
      </c>
      <c r="B22" s="78">
        <v>40.874425</v>
      </c>
      <c r="C22" s="115">
        <v>2.9551</v>
      </c>
      <c r="D22" s="115">
        <f t="shared" si="10"/>
        <v>30.3236</v>
      </c>
      <c r="E22" s="79">
        <v>74.153125</v>
      </c>
      <c r="F22" s="78">
        <v>39.365575</v>
      </c>
      <c r="G22" s="115">
        <v>2.95865</v>
      </c>
      <c r="H22" s="115">
        <f t="shared" si="11"/>
        <v>31.50289999999999</v>
      </c>
      <c r="I22" s="79">
        <v>73.827125</v>
      </c>
      <c r="J22" s="80">
        <f t="shared" si="12"/>
        <v>-1.5088500000000025</v>
      </c>
      <c r="K22" s="88">
        <f t="shared" si="13"/>
        <v>-3.6914280751350077</v>
      </c>
      <c r="L22" s="344">
        <f t="shared" si="14"/>
        <v>0.003550000000000164</v>
      </c>
      <c r="M22" s="345">
        <f t="shared" si="15"/>
      </c>
      <c r="N22" s="358">
        <f t="shared" si="16"/>
        <v>1.1792999999999907</v>
      </c>
      <c r="O22" s="345">
        <f t="shared" si="17"/>
      </c>
      <c r="P22" s="80">
        <f t="shared" si="18"/>
        <v>-0.3260000000000076</v>
      </c>
      <c r="Q22" s="82">
        <f t="shared" si="19"/>
      </c>
    </row>
    <row r="23" spans="1:17" ht="15.75" customHeight="1">
      <c r="A23" s="67" t="s">
        <v>27</v>
      </c>
      <c r="B23" s="78">
        <v>150.398625</v>
      </c>
      <c r="C23" s="115">
        <v>5.8835</v>
      </c>
      <c r="D23" s="115">
        <f t="shared" si="10"/>
        <v>89.94205</v>
      </c>
      <c r="E23" s="79">
        <v>246.224175</v>
      </c>
      <c r="F23" s="78">
        <v>150.188125</v>
      </c>
      <c r="G23" s="115">
        <v>6.335975</v>
      </c>
      <c r="H23" s="115">
        <f t="shared" si="11"/>
        <v>89.43177499999999</v>
      </c>
      <c r="I23" s="79">
        <v>245.955875</v>
      </c>
      <c r="J23" s="80">
        <f t="shared" si="12"/>
        <v>-0.21049999999999613</v>
      </c>
      <c r="K23" s="88">
        <f t="shared" si="13"/>
      </c>
      <c r="L23" s="344">
        <f t="shared" si="14"/>
        <v>0.4524750000000006</v>
      </c>
      <c r="M23" s="345">
        <f t="shared" si="15"/>
      </c>
      <c r="N23" s="358">
        <f t="shared" si="16"/>
        <v>-0.5102750000000071</v>
      </c>
      <c r="O23" s="345">
        <f t="shared" si="17"/>
      </c>
      <c r="P23" s="80">
        <f t="shared" si="18"/>
        <v>-0.26830000000001064</v>
      </c>
      <c r="Q23" s="82">
        <f t="shared" si="19"/>
      </c>
    </row>
    <row r="24" spans="1:17" ht="15.75" customHeight="1">
      <c r="A24" s="67" t="s">
        <v>28</v>
      </c>
      <c r="B24" s="78">
        <v>87.48695</v>
      </c>
      <c r="C24" s="115">
        <v>5.829675</v>
      </c>
      <c r="D24" s="115">
        <f t="shared" si="10"/>
        <v>59.999399999999994</v>
      </c>
      <c r="E24" s="79">
        <v>153.316025</v>
      </c>
      <c r="F24" s="78">
        <v>88.2568</v>
      </c>
      <c r="G24" s="115">
        <v>5.67245</v>
      </c>
      <c r="H24" s="115">
        <f t="shared" si="11"/>
        <v>59.558925000000016</v>
      </c>
      <c r="I24" s="79">
        <v>153.488175</v>
      </c>
      <c r="J24" s="80">
        <f t="shared" si="12"/>
        <v>0.7698500000000053</v>
      </c>
      <c r="K24" s="88">
        <f t="shared" si="13"/>
      </c>
      <c r="L24" s="344">
        <f t="shared" si="14"/>
        <v>-0.1572249999999995</v>
      </c>
      <c r="M24" s="345">
        <f t="shared" si="15"/>
      </c>
      <c r="N24" s="358">
        <f t="shared" si="16"/>
        <v>-0.44047499999997797</v>
      </c>
      <c r="O24" s="345">
        <f t="shared" si="17"/>
      </c>
      <c r="P24" s="80">
        <f t="shared" si="18"/>
        <v>0.17215000000001623</v>
      </c>
      <c r="Q24" s="82">
        <f t="shared" si="19"/>
      </c>
    </row>
    <row r="25" spans="1:17" ht="15.75" customHeight="1">
      <c r="A25" s="67" t="s">
        <v>29</v>
      </c>
      <c r="B25" s="78">
        <v>517.067075</v>
      </c>
      <c r="C25" s="115">
        <v>49.6112</v>
      </c>
      <c r="D25" s="115">
        <f t="shared" si="10"/>
        <v>371.0703</v>
      </c>
      <c r="E25" s="102">
        <v>937.748575</v>
      </c>
      <c r="F25" s="78">
        <v>512.19815</v>
      </c>
      <c r="G25" s="115">
        <v>38.76345</v>
      </c>
      <c r="H25" s="115">
        <f t="shared" si="11"/>
        <v>385.17297499999995</v>
      </c>
      <c r="I25" s="102">
        <v>936.134575</v>
      </c>
      <c r="J25" s="80">
        <f t="shared" si="12"/>
        <v>-4.86892499999999</v>
      </c>
      <c r="K25" s="88">
        <f t="shared" si="13"/>
        <v>-0.9416428226453917</v>
      </c>
      <c r="L25" s="344">
        <f t="shared" si="14"/>
        <v>-10.847749999999998</v>
      </c>
      <c r="M25" s="345">
        <f t="shared" si="15"/>
        <v>-21.865526332763565</v>
      </c>
      <c r="N25" s="358">
        <f t="shared" si="16"/>
        <v>14.102674999999977</v>
      </c>
      <c r="O25" s="345">
        <f t="shared" si="17"/>
        <v>3.800539951594075</v>
      </c>
      <c r="P25" s="80">
        <f t="shared" si="18"/>
        <v>-1.613999999999919</v>
      </c>
      <c r="Q25" s="82">
        <f t="shared" si="19"/>
        <v>-0.17211436444998185</v>
      </c>
    </row>
    <row r="26" spans="1:17" ht="15.75" customHeight="1">
      <c r="A26" s="67" t="s">
        <v>30</v>
      </c>
      <c r="B26" s="78">
        <v>37.406225</v>
      </c>
      <c r="C26" s="115">
        <v>1.866375</v>
      </c>
      <c r="D26" s="115">
        <f t="shared" si="10"/>
        <v>27.72254999999999</v>
      </c>
      <c r="E26" s="79">
        <v>66.99515</v>
      </c>
      <c r="F26" s="78">
        <v>36.383575</v>
      </c>
      <c r="G26" s="115">
        <v>1.752</v>
      </c>
      <c r="H26" s="115">
        <f t="shared" si="11"/>
        <v>28.81695</v>
      </c>
      <c r="I26" s="79">
        <v>66.952525</v>
      </c>
      <c r="J26" s="80">
        <f t="shared" si="12"/>
        <v>-1.0226499999999987</v>
      </c>
      <c r="K26" s="88">
        <f t="shared" si="13"/>
      </c>
      <c r="L26" s="344">
        <f t="shared" si="14"/>
        <v>-0.1143749999999999</v>
      </c>
      <c r="M26" s="345">
        <f t="shared" si="15"/>
      </c>
      <c r="N26" s="358">
        <f t="shared" si="16"/>
        <v>1.0944000000000074</v>
      </c>
      <c r="O26" s="345">
        <f t="shared" si="17"/>
      </c>
      <c r="P26" s="80">
        <f t="shared" si="18"/>
        <v>-0.04262500000000102</v>
      </c>
      <c r="Q26" s="82">
        <f t="shared" si="19"/>
      </c>
    </row>
    <row r="27" spans="1:17" ht="15.75" customHeight="1">
      <c r="A27" s="67" t="s">
        <v>31</v>
      </c>
      <c r="B27" s="78">
        <v>41.26205</v>
      </c>
      <c r="C27" s="115">
        <v>2.7927</v>
      </c>
      <c r="D27" s="115">
        <f t="shared" si="10"/>
        <v>27.950675000000004</v>
      </c>
      <c r="E27" s="79">
        <v>72.005425</v>
      </c>
      <c r="F27" s="78">
        <v>40.02505</v>
      </c>
      <c r="G27" s="115">
        <v>3.243575</v>
      </c>
      <c r="H27" s="115">
        <f t="shared" si="11"/>
        <v>28.466325000000005</v>
      </c>
      <c r="I27" s="79">
        <v>71.73495</v>
      </c>
      <c r="J27" s="80">
        <f t="shared" si="12"/>
        <v>-1.2370000000000019</v>
      </c>
      <c r="K27" s="88">
        <f t="shared" si="13"/>
      </c>
      <c r="L27" s="344">
        <f t="shared" si="14"/>
        <v>0.4508749999999999</v>
      </c>
      <c r="M27" s="345">
        <f t="shared" si="15"/>
      </c>
      <c r="N27" s="358">
        <f t="shared" si="16"/>
        <v>0.5156500000000008</v>
      </c>
      <c r="O27" s="345">
        <f t="shared" si="17"/>
      </c>
      <c r="P27" s="80">
        <f t="shared" si="18"/>
        <v>-0.2704750000000047</v>
      </c>
      <c r="Q27" s="82">
        <f t="shared" si="19"/>
      </c>
    </row>
    <row r="28" spans="1:17" ht="19.5" customHeight="1">
      <c r="A28" s="103" t="s">
        <v>35</v>
      </c>
      <c r="B28" s="104">
        <f>SUM(B20:B27)</f>
        <v>1021.39705</v>
      </c>
      <c r="C28" s="116">
        <f>SUM(C20:C27)</f>
        <v>83.40927500000001</v>
      </c>
      <c r="D28" s="116">
        <f>SUM(D20:D27)</f>
        <v>714.7828</v>
      </c>
      <c r="E28" s="105">
        <f>SUM(E20:E27)</f>
        <v>1819.589125</v>
      </c>
      <c r="F28" s="104">
        <f>SUM(F20:F27)</f>
        <v>1017.900025</v>
      </c>
      <c r="G28" s="116">
        <f>SUM(G20:G27)</f>
        <v>68.86429999999999</v>
      </c>
      <c r="H28" s="116">
        <f>SUM(H20:H27)</f>
        <v>729.0706749999999</v>
      </c>
      <c r="I28" s="105">
        <f>SUM(I20:I27)</f>
        <v>1815.835</v>
      </c>
      <c r="J28" s="75">
        <f t="shared" si="12"/>
        <v>-3.497025000000008</v>
      </c>
      <c r="K28" s="121">
        <f t="shared" si="13"/>
        <v>-0.3423766497073757</v>
      </c>
      <c r="L28" s="346">
        <f t="shared" si="14"/>
        <v>-14.544975000000022</v>
      </c>
      <c r="M28" s="347">
        <f t="shared" si="15"/>
        <v>-17.43807867889994</v>
      </c>
      <c r="N28" s="359">
        <f t="shared" si="16"/>
        <v>14.287874999999985</v>
      </c>
      <c r="O28" s="347">
        <f t="shared" si="17"/>
        <v>1.9989114175662905</v>
      </c>
      <c r="P28" s="75">
        <f t="shared" si="18"/>
        <v>-3.754124999999931</v>
      </c>
      <c r="Q28" s="77">
        <f t="shared" si="19"/>
        <v>-0.20631718163295432</v>
      </c>
    </row>
    <row r="29" spans="1:17" ht="9.75" customHeight="1">
      <c r="A29" s="103"/>
      <c r="B29" s="85"/>
      <c r="C29" s="118"/>
      <c r="D29" s="118"/>
      <c r="E29" s="76"/>
      <c r="F29" s="85"/>
      <c r="G29" s="118"/>
      <c r="H29" s="118"/>
      <c r="I29" s="76"/>
      <c r="J29" s="80"/>
      <c r="K29" s="350"/>
      <c r="L29" s="348"/>
      <c r="M29" s="349"/>
      <c r="N29" s="360"/>
      <c r="O29" s="349"/>
      <c r="P29" s="80"/>
      <c r="Q29" s="82"/>
    </row>
    <row r="30" spans="1:17" ht="18" customHeight="1">
      <c r="A30" s="320" t="s">
        <v>88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11"/>
    </row>
    <row r="31" spans="1:17" ht="12.75">
      <c r="A31" s="67"/>
      <c r="B31" s="96"/>
      <c r="C31" s="113"/>
      <c r="D31" s="113"/>
      <c r="E31" s="97"/>
      <c r="F31" s="96"/>
      <c r="G31" s="113"/>
      <c r="H31" s="113"/>
      <c r="I31" s="97"/>
      <c r="J31" s="72"/>
      <c r="K31" s="72"/>
      <c r="L31" s="356"/>
      <c r="M31" s="357"/>
      <c r="N31" s="356"/>
      <c r="O31" s="357"/>
      <c r="P31" s="72"/>
      <c r="Q31" s="74"/>
    </row>
    <row r="32" spans="1:17" ht="12.75">
      <c r="A32" s="83" t="s">
        <v>24</v>
      </c>
      <c r="B32" s="94">
        <f aca="true" t="shared" si="20" ref="B32:E40">B8-B20</f>
        <v>75.19342500000002</v>
      </c>
      <c r="C32" s="114">
        <f t="shared" si="20"/>
        <v>8.652249999999999</v>
      </c>
      <c r="D32" s="114">
        <f t="shared" si="20"/>
        <v>108.99057499999995</v>
      </c>
      <c r="E32" s="95">
        <f t="shared" si="20"/>
        <v>192.83624999999998</v>
      </c>
      <c r="F32" s="94">
        <f aca="true" t="shared" si="21" ref="F32:I40">F8-F20</f>
        <v>71.63480000000001</v>
      </c>
      <c r="G32" s="114">
        <f t="shared" si="21"/>
        <v>9.522100000000002</v>
      </c>
      <c r="H32" s="114">
        <f t="shared" si="21"/>
        <v>110.41567499999996</v>
      </c>
      <c r="I32" s="95">
        <f t="shared" si="21"/>
        <v>191.57257499999997</v>
      </c>
      <c r="J32" s="100">
        <f aca="true" t="shared" si="22" ref="J32:J40">F32-B32</f>
        <v>-3.5586250000000064</v>
      </c>
      <c r="K32" s="328">
        <f aca="true" t="shared" si="23" ref="K32:K40">IF(ABS(J32)&lt;1.5,"",(F32/B32%-100))</f>
        <v>-4.732627886015294</v>
      </c>
      <c r="L32" s="343">
        <f aca="true" t="shared" si="24" ref="L32:L40">G32-C32</f>
        <v>0.8698500000000031</v>
      </c>
      <c r="M32" s="330">
        <f aca="true" t="shared" si="25" ref="M32:M40">IF(ABS(L32)&lt;1.5,"",(G32/C32%-100))</f>
      </c>
      <c r="N32" s="358">
        <f aca="true" t="shared" si="26" ref="N32:N40">H32-D32</f>
        <v>1.4251000000000147</v>
      </c>
      <c r="O32" s="330">
        <f aca="true" t="shared" si="27" ref="O32:O40">IF(ABS(N32)&lt;1.5,"",(H32/D32%-100))</f>
      </c>
      <c r="P32" s="100">
        <f aca="true" t="shared" si="28" ref="P32:P40">I32-E32</f>
        <v>-1.2636750000000063</v>
      </c>
      <c r="Q32" s="335">
        <f aca="true" t="shared" si="29" ref="Q32:Q40">IF(ABS(P32)&lt;1.5,"",(I32/E32%-100))</f>
      </c>
    </row>
    <row r="33" spans="1:17" ht="15.75" customHeight="1">
      <c r="A33" s="67" t="s">
        <v>25</v>
      </c>
      <c r="B33" s="78">
        <f t="shared" si="20"/>
        <v>36.87495</v>
      </c>
      <c r="C33" s="115">
        <f t="shared" si="20"/>
        <v>4.002274999999999</v>
      </c>
      <c r="D33" s="115">
        <f t="shared" si="20"/>
        <v>54.90180000000001</v>
      </c>
      <c r="E33" s="79">
        <f t="shared" si="20"/>
        <v>95.779025</v>
      </c>
      <c r="F33" s="78">
        <f t="shared" si="21"/>
        <v>38.637649999999994</v>
      </c>
      <c r="G33" s="115">
        <f t="shared" si="21"/>
        <v>2.9208250000000002</v>
      </c>
      <c r="H33" s="115">
        <f t="shared" si="21"/>
        <v>53.87107499999999</v>
      </c>
      <c r="I33" s="79">
        <f t="shared" si="21"/>
        <v>95.42954999999999</v>
      </c>
      <c r="J33" s="80">
        <f t="shared" si="22"/>
        <v>1.7626999999999953</v>
      </c>
      <c r="K33" s="88">
        <f t="shared" si="23"/>
        <v>4.780209871470987</v>
      </c>
      <c r="L33" s="344">
        <f t="shared" si="24"/>
        <v>-1.081449999999999</v>
      </c>
      <c r="M33" s="345">
        <f t="shared" si="25"/>
      </c>
      <c r="N33" s="358">
        <f t="shared" si="26"/>
        <v>-1.030725000000018</v>
      </c>
      <c r="O33" s="345">
        <f t="shared" si="27"/>
      </c>
      <c r="P33" s="80">
        <f t="shared" si="28"/>
        <v>-0.3494750000000124</v>
      </c>
      <c r="Q33" s="82">
        <f t="shared" si="29"/>
      </c>
    </row>
    <row r="34" spans="1:17" ht="15.75" customHeight="1">
      <c r="A34" s="67" t="s">
        <v>26</v>
      </c>
      <c r="B34" s="78">
        <f t="shared" si="20"/>
        <v>35.12072499999999</v>
      </c>
      <c r="C34" s="115">
        <f t="shared" si="20"/>
        <v>2.3057</v>
      </c>
      <c r="D34" s="115">
        <f t="shared" si="20"/>
        <v>44.12620000000001</v>
      </c>
      <c r="E34" s="79">
        <f t="shared" si="20"/>
        <v>81.55262499999999</v>
      </c>
      <c r="F34" s="78">
        <f t="shared" si="21"/>
        <v>32.666475</v>
      </c>
      <c r="G34" s="115">
        <f t="shared" si="21"/>
        <v>3.308075</v>
      </c>
      <c r="H34" s="115">
        <f t="shared" si="21"/>
        <v>44.95154999999999</v>
      </c>
      <c r="I34" s="79">
        <f t="shared" si="21"/>
        <v>80.92609999999999</v>
      </c>
      <c r="J34" s="80">
        <f t="shared" si="22"/>
        <v>-2.4542499999999947</v>
      </c>
      <c r="K34" s="88">
        <f t="shared" si="23"/>
        <v>-6.988039113657237</v>
      </c>
      <c r="L34" s="344">
        <f t="shared" si="24"/>
        <v>1.0023750000000002</v>
      </c>
      <c r="M34" s="345">
        <f t="shared" si="25"/>
      </c>
      <c r="N34" s="358">
        <f t="shared" si="26"/>
        <v>0.8253499999999789</v>
      </c>
      <c r="O34" s="345">
        <f t="shared" si="27"/>
      </c>
      <c r="P34" s="80">
        <f t="shared" si="28"/>
        <v>-0.6265250000000009</v>
      </c>
      <c r="Q34" s="82">
        <f t="shared" si="29"/>
      </c>
    </row>
    <row r="35" spans="1:17" ht="15.75" customHeight="1">
      <c r="A35" s="67" t="s">
        <v>27</v>
      </c>
      <c r="B35" s="78">
        <f t="shared" si="20"/>
        <v>110.2578</v>
      </c>
      <c r="C35" s="115">
        <f t="shared" si="20"/>
        <v>5.957075</v>
      </c>
      <c r="D35" s="115">
        <f t="shared" si="20"/>
        <v>140.27465</v>
      </c>
      <c r="E35" s="79">
        <f t="shared" si="20"/>
        <v>256.489525</v>
      </c>
      <c r="F35" s="78">
        <f t="shared" si="21"/>
        <v>113.44867499999998</v>
      </c>
      <c r="G35" s="115">
        <f t="shared" si="21"/>
        <v>7.060949999999999</v>
      </c>
      <c r="H35" s="115">
        <f t="shared" si="21"/>
        <v>135.708475</v>
      </c>
      <c r="I35" s="79">
        <f t="shared" si="21"/>
        <v>256.2181</v>
      </c>
      <c r="J35" s="80">
        <f t="shared" si="22"/>
        <v>3.190874999999977</v>
      </c>
      <c r="K35" s="88">
        <f t="shared" si="23"/>
        <v>2.8940129405810495</v>
      </c>
      <c r="L35" s="344">
        <f t="shared" si="24"/>
        <v>1.1038749999999995</v>
      </c>
      <c r="M35" s="345">
        <f t="shared" si="25"/>
      </c>
      <c r="N35" s="358">
        <f t="shared" si="26"/>
        <v>-4.566175000000015</v>
      </c>
      <c r="O35" s="345">
        <f t="shared" si="27"/>
        <v>-3.255167630074297</v>
      </c>
      <c r="P35" s="80">
        <f t="shared" si="28"/>
        <v>-0.271425000000022</v>
      </c>
      <c r="Q35" s="82">
        <f t="shared" si="29"/>
      </c>
    </row>
    <row r="36" spans="1:17" ht="15.75" customHeight="1">
      <c r="A36" s="67" t="s">
        <v>28</v>
      </c>
      <c r="B36" s="78">
        <f t="shared" si="20"/>
        <v>65.81577500000002</v>
      </c>
      <c r="C36" s="115">
        <f t="shared" si="20"/>
        <v>8.417275</v>
      </c>
      <c r="D36" s="115">
        <f t="shared" si="20"/>
        <v>90.32327499999995</v>
      </c>
      <c r="E36" s="79">
        <f t="shared" si="20"/>
        <v>164.556325</v>
      </c>
      <c r="F36" s="78">
        <f t="shared" si="21"/>
        <v>70.48965000000001</v>
      </c>
      <c r="G36" s="115">
        <f t="shared" si="21"/>
        <v>8.09795</v>
      </c>
      <c r="H36" s="115">
        <f t="shared" si="21"/>
        <v>85.80994999999996</v>
      </c>
      <c r="I36" s="79">
        <f t="shared" si="21"/>
        <v>164.39754999999997</v>
      </c>
      <c r="J36" s="80">
        <f t="shared" si="22"/>
        <v>4.673874999999995</v>
      </c>
      <c r="K36" s="88">
        <f t="shared" si="23"/>
        <v>7.101450981926433</v>
      </c>
      <c r="L36" s="344">
        <f t="shared" si="24"/>
        <v>-0.3193249999999992</v>
      </c>
      <c r="M36" s="345">
        <f t="shared" si="25"/>
      </c>
      <c r="N36" s="358">
        <f t="shared" si="26"/>
        <v>-4.513324999999995</v>
      </c>
      <c r="O36" s="345">
        <f t="shared" si="27"/>
        <v>-4.996857122375147</v>
      </c>
      <c r="P36" s="80">
        <f t="shared" si="28"/>
        <v>-0.15877500000001987</v>
      </c>
      <c r="Q36" s="82">
        <f t="shared" si="29"/>
      </c>
    </row>
    <row r="37" spans="1:17" ht="15.75" customHeight="1">
      <c r="A37" s="67" t="s">
        <v>29</v>
      </c>
      <c r="B37" s="78">
        <f t="shared" si="20"/>
        <v>429.20899999999995</v>
      </c>
      <c r="C37" s="115">
        <f t="shared" si="20"/>
        <v>46.45932500000001</v>
      </c>
      <c r="D37" s="115">
        <f t="shared" si="20"/>
        <v>545.392825</v>
      </c>
      <c r="E37" s="102">
        <f t="shared" si="20"/>
        <v>1021.0611500000001</v>
      </c>
      <c r="F37" s="78">
        <f t="shared" si="21"/>
        <v>427.2473749999999</v>
      </c>
      <c r="G37" s="115">
        <f t="shared" si="21"/>
        <v>46.659575</v>
      </c>
      <c r="H37" s="115">
        <f t="shared" si="21"/>
        <v>544.490475</v>
      </c>
      <c r="I37" s="102">
        <f t="shared" si="21"/>
        <v>1018.3974249999999</v>
      </c>
      <c r="J37" s="80">
        <f t="shared" si="22"/>
        <v>-1.9616250000000264</v>
      </c>
      <c r="K37" s="88">
        <f t="shared" si="23"/>
        <v>-0.4570325878534618</v>
      </c>
      <c r="L37" s="344">
        <f t="shared" si="24"/>
        <v>0.20024999999998983</v>
      </c>
      <c r="M37" s="345">
        <f t="shared" si="25"/>
      </c>
      <c r="N37" s="358">
        <f t="shared" si="26"/>
        <v>-0.9023500000000695</v>
      </c>
      <c r="O37" s="345">
        <f t="shared" si="27"/>
      </c>
      <c r="P37" s="80">
        <f t="shared" si="28"/>
        <v>-2.663725000000227</v>
      </c>
      <c r="Q37" s="82">
        <f t="shared" si="29"/>
        <v>-0.26087810705560344</v>
      </c>
    </row>
    <row r="38" spans="1:17" ht="15.75" customHeight="1">
      <c r="A38" s="67" t="s">
        <v>30</v>
      </c>
      <c r="B38" s="78">
        <f t="shared" si="20"/>
        <v>27.480250000000005</v>
      </c>
      <c r="C38" s="115">
        <f t="shared" si="20"/>
        <v>2.0425500000000003</v>
      </c>
      <c r="D38" s="115">
        <f t="shared" si="20"/>
        <v>42.81764999999999</v>
      </c>
      <c r="E38" s="79">
        <f t="shared" si="20"/>
        <v>72.34045</v>
      </c>
      <c r="F38" s="78">
        <f t="shared" si="21"/>
        <v>27.641225</v>
      </c>
      <c r="G38" s="115">
        <f t="shared" si="21"/>
        <v>2.25565</v>
      </c>
      <c r="H38" s="115">
        <f t="shared" si="21"/>
        <v>42.300074999999985</v>
      </c>
      <c r="I38" s="79">
        <f t="shared" si="21"/>
        <v>72.19695</v>
      </c>
      <c r="J38" s="80">
        <f t="shared" si="22"/>
        <v>0.16097499999999343</v>
      </c>
      <c r="K38" s="88">
        <f t="shared" si="23"/>
      </c>
      <c r="L38" s="344">
        <f t="shared" si="24"/>
        <v>0.21309999999999985</v>
      </c>
      <c r="M38" s="345">
        <f t="shared" si="25"/>
      </c>
      <c r="N38" s="358">
        <f t="shared" si="26"/>
        <v>-0.5175750000000079</v>
      </c>
      <c r="O38" s="345">
        <f t="shared" si="27"/>
      </c>
      <c r="P38" s="80">
        <f t="shared" si="28"/>
        <v>-0.14350000000000307</v>
      </c>
      <c r="Q38" s="82">
        <f t="shared" si="29"/>
      </c>
    </row>
    <row r="39" spans="1:17" ht="15.75" customHeight="1">
      <c r="A39" s="67" t="s">
        <v>31</v>
      </c>
      <c r="B39" s="78">
        <f t="shared" si="20"/>
        <v>30.299899999999994</v>
      </c>
      <c r="C39" s="115">
        <f t="shared" si="20"/>
        <v>2.7409999999999997</v>
      </c>
      <c r="D39" s="115">
        <f t="shared" si="20"/>
        <v>44.9654</v>
      </c>
      <c r="E39" s="79">
        <f t="shared" si="20"/>
        <v>78.00630000000001</v>
      </c>
      <c r="F39" s="78">
        <f t="shared" si="21"/>
        <v>29.804775</v>
      </c>
      <c r="G39" s="115">
        <f t="shared" si="21"/>
        <v>2.783175</v>
      </c>
      <c r="H39" s="115">
        <f t="shared" si="21"/>
        <v>44.740075</v>
      </c>
      <c r="I39" s="79">
        <f t="shared" si="21"/>
        <v>77.328025</v>
      </c>
      <c r="J39" s="80">
        <f t="shared" si="22"/>
        <v>-0.4951249999999945</v>
      </c>
      <c r="K39" s="88">
        <f t="shared" si="23"/>
      </c>
      <c r="L39" s="344">
        <f t="shared" si="24"/>
        <v>0.042175000000000296</v>
      </c>
      <c r="M39" s="345">
        <f t="shared" si="25"/>
      </c>
      <c r="N39" s="358">
        <f t="shared" si="26"/>
        <v>-0.2253250000000051</v>
      </c>
      <c r="O39" s="345">
        <f t="shared" si="27"/>
      </c>
      <c r="P39" s="80">
        <f t="shared" si="28"/>
        <v>-0.6782750000000135</v>
      </c>
      <c r="Q39" s="82">
        <f t="shared" si="29"/>
      </c>
    </row>
    <row r="40" spans="1:17" ht="19.5" customHeight="1">
      <c r="A40" s="103" t="s">
        <v>35</v>
      </c>
      <c r="B40" s="104">
        <f t="shared" si="20"/>
        <v>810.251825</v>
      </c>
      <c r="C40" s="116">
        <f t="shared" si="20"/>
        <v>80.57745000000003</v>
      </c>
      <c r="D40" s="116">
        <f t="shared" si="20"/>
        <v>1071.792375</v>
      </c>
      <c r="E40" s="105">
        <f t="shared" si="20"/>
        <v>1962.62165</v>
      </c>
      <c r="F40" s="104">
        <f t="shared" si="21"/>
        <v>811.5706249999997</v>
      </c>
      <c r="G40" s="116">
        <f t="shared" si="21"/>
        <v>82.60830000000001</v>
      </c>
      <c r="H40" s="116">
        <f t="shared" si="21"/>
        <v>1062.2873499999998</v>
      </c>
      <c r="I40" s="105">
        <f t="shared" si="21"/>
        <v>1956.4662749999998</v>
      </c>
      <c r="J40" s="75">
        <f t="shared" si="22"/>
        <v>1.3187999999996691</v>
      </c>
      <c r="K40" s="121">
        <f t="shared" si="23"/>
      </c>
      <c r="L40" s="346">
        <f t="shared" si="24"/>
        <v>2.0308499999999867</v>
      </c>
      <c r="M40" s="347">
        <f t="shared" si="25"/>
        <v>2.520370153187997</v>
      </c>
      <c r="N40" s="359">
        <f t="shared" si="26"/>
        <v>-9.50502500000016</v>
      </c>
      <c r="O40" s="347">
        <f t="shared" si="27"/>
        <v>-0.8868345419979562</v>
      </c>
      <c r="P40" s="75">
        <f t="shared" si="28"/>
        <v>-6.1553750000002765</v>
      </c>
      <c r="Q40" s="77">
        <f t="shared" si="29"/>
        <v>-0.31363024044905785</v>
      </c>
    </row>
    <row r="41" spans="1:17" ht="9.75" customHeight="1">
      <c r="A41" s="103"/>
      <c r="B41" s="104"/>
      <c r="C41" s="119"/>
      <c r="D41" s="119"/>
      <c r="E41" s="105"/>
      <c r="F41" s="104"/>
      <c r="G41" s="119"/>
      <c r="H41" s="119"/>
      <c r="I41" s="105"/>
      <c r="J41" s="75"/>
      <c r="K41" s="121"/>
      <c r="L41" s="363"/>
      <c r="M41" s="362"/>
      <c r="N41" s="361"/>
      <c r="O41" s="362"/>
      <c r="P41" s="75"/>
      <c r="Q41" s="77"/>
    </row>
    <row r="42" spans="1:17" ht="19.5" customHeight="1" thickBot="1">
      <c r="A42" s="91" t="s">
        <v>123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3"/>
    </row>
    <row r="43" ht="13.5" thickTop="1"/>
  </sheetData>
  <sheetProtection/>
  <mergeCells count="3">
    <mergeCell ref="B3:E4"/>
    <mergeCell ref="F3:I4"/>
    <mergeCell ref="A3:A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7" width="7.7109375" style="0" customWidth="1"/>
    <col min="8" max="8" width="4.7109375" style="0" customWidth="1"/>
    <col min="9" max="9" width="6.7109375" style="0" customWidth="1"/>
    <col min="10" max="10" width="4.7109375" style="0" customWidth="1"/>
    <col min="11" max="11" width="6.7109375" style="0" customWidth="1"/>
    <col min="12" max="12" width="4.7109375" style="0" customWidth="1"/>
    <col min="13" max="13" width="6.7109375" style="0" customWidth="1"/>
  </cols>
  <sheetData>
    <row r="1" spans="1:13" ht="19.5" customHeight="1" thickTop="1">
      <c r="A1" s="6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2"/>
    </row>
    <row r="2" spans="1:13" ht="19.5" customHeight="1">
      <c r="A2" s="132" t="s">
        <v>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3"/>
    </row>
    <row r="3" spans="1:13" ht="12.75">
      <c r="A3" s="370" t="s">
        <v>41</v>
      </c>
      <c r="B3" s="364" t="s">
        <v>124</v>
      </c>
      <c r="C3" s="365"/>
      <c r="D3" s="366"/>
      <c r="E3" s="364" t="s">
        <v>132</v>
      </c>
      <c r="F3" s="365"/>
      <c r="G3" s="366"/>
      <c r="H3" s="65" t="s">
        <v>23</v>
      </c>
      <c r="I3" s="65"/>
      <c r="J3" s="65"/>
      <c r="K3" s="65"/>
      <c r="L3" s="65"/>
      <c r="M3" s="66"/>
    </row>
    <row r="4" spans="1:13" ht="12.75">
      <c r="A4" s="371"/>
      <c r="B4" s="367"/>
      <c r="C4" s="368"/>
      <c r="D4" s="369"/>
      <c r="E4" s="367"/>
      <c r="F4" s="368"/>
      <c r="G4" s="369"/>
      <c r="H4" s="65" t="s">
        <v>87</v>
      </c>
      <c r="I4" s="336"/>
      <c r="J4" s="336" t="s">
        <v>88</v>
      </c>
      <c r="K4" s="338"/>
      <c r="L4" s="65" t="s">
        <v>6</v>
      </c>
      <c r="M4" s="66"/>
    </row>
    <row r="5" spans="1:13" ht="12.75">
      <c r="A5" s="372"/>
      <c r="B5" s="68" t="s">
        <v>44</v>
      </c>
      <c r="C5" s="68" t="s">
        <v>46</v>
      </c>
      <c r="D5" s="69" t="s">
        <v>40</v>
      </c>
      <c r="E5" s="68" t="s">
        <v>44</v>
      </c>
      <c r="F5" s="68" t="s">
        <v>46</v>
      </c>
      <c r="G5" s="69" t="s">
        <v>40</v>
      </c>
      <c r="H5" s="70" t="s">
        <v>11</v>
      </c>
      <c r="I5" s="337"/>
      <c r="J5" s="339" t="s">
        <v>11</v>
      </c>
      <c r="K5" s="340"/>
      <c r="L5" s="70" t="s">
        <v>11</v>
      </c>
      <c r="M5" s="71"/>
    </row>
    <row r="6" spans="1:13" ht="18" customHeight="1">
      <c r="A6" s="67"/>
      <c r="B6" s="319" t="s">
        <v>118</v>
      </c>
      <c r="C6" s="98"/>
      <c r="D6" s="98"/>
      <c r="E6" s="98"/>
      <c r="F6" s="98"/>
      <c r="G6" s="99"/>
      <c r="H6" s="72"/>
      <c r="I6" s="72"/>
      <c r="J6" s="341"/>
      <c r="K6" s="342"/>
      <c r="L6" s="72"/>
      <c r="M6" s="74"/>
    </row>
    <row r="7" spans="1:13" ht="12.75">
      <c r="A7" s="67"/>
      <c r="B7" s="96"/>
      <c r="C7" s="96"/>
      <c r="D7" s="97"/>
      <c r="E7" s="96"/>
      <c r="F7" s="96"/>
      <c r="G7" s="97"/>
      <c r="H7" s="72"/>
      <c r="I7" s="72"/>
      <c r="J7" s="341"/>
      <c r="K7" s="342"/>
      <c r="L7" s="72"/>
      <c r="M7" s="74"/>
    </row>
    <row r="8" spans="1:13" ht="12.75">
      <c r="A8" s="83" t="s">
        <v>24</v>
      </c>
      <c r="B8" s="94">
        <v>107.1569</v>
      </c>
      <c r="C8" s="94">
        <v>83.845675</v>
      </c>
      <c r="D8" s="95">
        <v>191.002575</v>
      </c>
      <c r="E8" s="94">
        <v>106.31099999999999</v>
      </c>
      <c r="F8" s="94">
        <v>81.1569</v>
      </c>
      <c r="G8" s="95">
        <v>187.46790000000001</v>
      </c>
      <c r="H8" s="100">
        <f aca="true" t="shared" si="0" ref="H8:H16">E8-B8</f>
        <v>-0.8459000000000003</v>
      </c>
      <c r="I8" s="328">
        <f aca="true" t="shared" si="1" ref="I8:I16">IF(ABS(H8)&lt;1.5,"",(E8/B8%-100))</f>
      </c>
      <c r="J8" s="343">
        <f aca="true" t="shared" si="2" ref="J8:J16">F8-C8</f>
        <v>-2.688775000000007</v>
      </c>
      <c r="K8" s="330">
        <f aca="true" t="shared" si="3" ref="K8:K16">IF(ABS(J8)&lt;1.5,"",(F8/C8%-100))</f>
        <v>-3.2068141857048715</v>
      </c>
      <c r="L8" s="100">
        <f aca="true" t="shared" si="4" ref="L8:L16">G8-D8</f>
        <v>-3.534674999999993</v>
      </c>
      <c r="M8" s="335">
        <f aca="true" t="shared" si="5" ref="M8:M16">IF(ABS(L8)&lt;1.5,"",(G8/D8%-100))</f>
        <v>-1.8505902341892408</v>
      </c>
    </row>
    <row r="9" spans="1:13" ht="15" customHeight="1">
      <c r="A9" s="67" t="s">
        <v>25</v>
      </c>
      <c r="B9" s="78">
        <v>54.215525</v>
      </c>
      <c r="C9" s="78">
        <v>40.877224999999996</v>
      </c>
      <c r="D9" s="79">
        <v>95.09275</v>
      </c>
      <c r="E9" s="78">
        <v>55.30995</v>
      </c>
      <c r="F9" s="78">
        <v>41.558475</v>
      </c>
      <c r="G9" s="79">
        <v>96.868425</v>
      </c>
      <c r="H9" s="80">
        <f t="shared" si="0"/>
        <v>1.094425000000001</v>
      </c>
      <c r="I9" s="88">
        <f t="shared" si="1"/>
      </c>
      <c r="J9" s="344">
        <f t="shared" si="2"/>
        <v>0.6812500000000057</v>
      </c>
      <c r="K9" s="345">
        <f t="shared" si="3"/>
      </c>
      <c r="L9" s="80">
        <f t="shared" si="4"/>
        <v>1.7756750000000068</v>
      </c>
      <c r="M9" s="82">
        <f t="shared" si="5"/>
        <v>1.8673084961787367</v>
      </c>
    </row>
    <row r="10" spans="1:13" ht="15" customHeight="1">
      <c r="A10" s="67" t="s">
        <v>26</v>
      </c>
      <c r="B10" s="78">
        <v>43.829525000000004</v>
      </c>
      <c r="C10" s="78">
        <v>37.426425</v>
      </c>
      <c r="D10" s="79">
        <v>81.25595</v>
      </c>
      <c r="E10" s="78">
        <v>42.324225</v>
      </c>
      <c r="F10" s="78">
        <v>35.97455</v>
      </c>
      <c r="G10" s="79">
        <v>78.29877499999999</v>
      </c>
      <c r="H10" s="80">
        <f t="shared" si="0"/>
        <v>-1.5053000000000054</v>
      </c>
      <c r="I10" s="88">
        <f t="shared" si="1"/>
        <v>-3.43444287840218</v>
      </c>
      <c r="J10" s="344">
        <f t="shared" si="2"/>
        <v>-1.4518750000000011</v>
      </c>
      <c r="K10" s="345">
        <f t="shared" si="3"/>
      </c>
      <c r="L10" s="80">
        <f t="shared" si="4"/>
        <v>-2.9571750000000065</v>
      </c>
      <c r="M10" s="82">
        <f t="shared" si="5"/>
        <v>-3.639333488809129</v>
      </c>
    </row>
    <row r="11" spans="1:13" ht="15" customHeight="1">
      <c r="A11" s="67" t="s">
        <v>27</v>
      </c>
      <c r="B11" s="78">
        <v>156.282125</v>
      </c>
      <c r="C11" s="78">
        <v>116.214875</v>
      </c>
      <c r="D11" s="79">
        <v>272.497</v>
      </c>
      <c r="E11" s="78">
        <v>156.5241</v>
      </c>
      <c r="F11" s="78">
        <v>120.509625</v>
      </c>
      <c r="G11" s="79">
        <v>277.033725</v>
      </c>
      <c r="H11" s="80">
        <f t="shared" si="0"/>
        <v>0.2419749999999965</v>
      </c>
      <c r="I11" s="88">
        <f t="shared" si="1"/>
      </c>
      <c r="J11" s="344">
        <f t="shared" si="2"/>
        <v>4.294749999999993</v>
      </c>
      <c r="K11" s="345">
        <f t="shared" si="3"/>
        <v>3.6955252070786884</v>
      </c>
      <c r="L11" s="80">
        <f t="shared" si="4"/>
        <v>4.53672499999999</v>
      </c>
      <c r="M11" s="82">
        <f t="shared" si="5"/>
        <v>1.6648715398701484</v>
      </c>
    </row>
    <row r="12" spans="1:13" ht="15" customHeight="1">
      <c r="A12" s="67" t="s">
        <v>28</v>
      </c>
      <c r="B12" s="78">
        <v>93.31662499999999</v>
      </c>
      <c r="C12" s="78">
        <v>74.23305</v>
      </c>
      <c r="D12" s="79">
        <v>167.549675</v>
      </c>
      <c r="E12" s="78">
        <v>93.92925</v>
      </c>
      <c r="F12" s="78">
        <v>78.5876</v>
      </c>
      <c r="G12" s="79">
        <v>172.51685</v>
      </c>
      <c r="H12" s="80">
        <f t="shared" si="0"/>
        <v>0.6126250000000084</v>
      </c>
      <c r="I12" s="88">
        <f t="shared" si="1"/>
      </c>
      <c r="J12" s="344">
        <f t="shared" si="2"/>
        <v>4.354549999999989</v>
      </c>
      <c r="K12" s="345">
        <f t="shared" si="3"/>
        <v>5.866052923866107</v>
      </c>
      <c r="L12" s="80">
        <f t="shared" si="4"/>
        <v>4.9671749999999975</v>
      </c>
      <c r="M12" s="82">
        <f t="shared" si="5"/>
        <v>2.964598409397098</v>
      </c>
    </row>
    <row r="13" spans="1:13" ht="15" customHeight="1">
      <c r="A13" s="67" t="s">
        <v>29</v>
      </c>
      <c r="B13" s="78">
        <v>566.678275</v>
      </c>
      <c r="C13" s="78">
        <v>475.668325</v>
      </c>
      <c r="D13" s="102">
        <v>1042.3466</v>
      </c>
      <c r="E13" s="78">
        <v>550.9616000000001</v>
      </c>
      <c r="F13" s="78">
        <v>473.90695</v>
      </c>
      <c r="G13" s="102">
        <v>1024.86855</v>
      </c>
      <c r="H13" s="80">
        <f t="shared" si="0"/>
        <v>-15.716674999999896</v>
      </c>
      <c r="I13" s="88">
        <f t="shared" si="1"/>
        <v>-2.773474066920926</v>
      </c>
      <c r="J13" s="344">
        <f t="shared" si="2"/>
        <v>-1.7613749999999868</v>
      </c>
      <c r="K13" s="345">
        <f t="shared" si="3"/>
        <v>-0.3702947847116036</v>
      </c>
      <c r="L13" s="80">
        <f t="shared" si="4"/>
        <v>-17.478050000000167</v>
      </c>
      <c r="M13" s="82">
        <f t="shared" si="5"/>
        <v>-1.676798293389183</v>
      </c>
    </row>
    <row r="14" spans="1:13" ht="15" customHeight="1">
      <c r="A14" s="67" t="s">
        <v>30</v>
      </c>
      <c r="B14" s="78">
        <v>39.2726</v>
      </c>
      <c r="C14" s="78">
        <v>29.5228</v>
      </c>
      <c r="D14" s="79">
        <v>68.7954</v>
      </c>
      <c r="E14" s="78">
        <v>38.135575</v>
      </c>
      <c r="F14" s="78">
        <v>29.896874999999998</v>
      </c>
      <c r="G14" s="79">
        <v>68.03245</v>
      </c>
      <c r="H14" s="80">
        <f t="shared" si="0"/>
        <v>-1.1370249999999942</v>
      </c>
      <c r="I14" s="88">
        <f t="shared" si="1"/>
      </c>
      <c r="J14" s="344">
        <f t="shared" si="2"/>
        <v>0.3740749999999977</v>
      </c>
      <c r="K14" s="345">
        <f t="shared" si="3"/>
      </c>
      <c r="L14" s="80">
        <f t="shared" si="4"/>
        <v>-0.7629500000000036</v>
      </c>
      <c r="M14" s="82">
        <f t="shared" si="5"/>
      </c>
    </row>
    <row r="15" spans="1:13" ht="15" customHeight="1">
      <c r="A15" s="67" t="s">
        <v>31</v>
      </c>
      <c r="B15" s="78">
        <v>44.05475</v>
      </c>
      <c r="C15" s="78">
        <v>33.0409</v>
      </c>
      <c r="D15" s="79">
        <v>77.09564999999999</v>
      </c>
      <c r="E15" s="78">
        <v>43.268625</v>
      </c>
      <c r="F15" s="78">
        <v>32.58795</v>
      </c>
      <c r="G15" s="79">
        <v>75.85657499999999</v>
      </c>
      <c r="H15" s="80">
        <f t="shared" si="0"/>
        <v>-0.7861249999999984</v>
      </c>
      <c r="I15" s="88">
        <f t="shared" si="1"/>
      </c>
      <c r="J15" s="344">
        <f t="shared" si="2"/>
        <v>-0.4529500000000013</v>
      </c>
      <c r="K15" s="345">
        <f t="shared" si="3"/>
      </c>
      <c r="L15" s="80">
        <f t="shared" si="4"/>
        <v>-1.2390749999999997</v>
      </c>
      <c r="M15" s="82">
        <f t="shared" si="5"/>
      </c>
    </row>
    <row r="16" spans="1:13" ht="19.5" customHeight="1">
      <c r="A16" s="103" t="s">
        <v>35</v>
      </c>
      <c r="B16" s="104">
        <f>SUM(B8:B15)</f>
        <v>1104.806325</v>
      </c>
      <c r="C16" s="104">
        <f>SUM(C8:C15)</f>
        <v>890.8292749999998</v>
      </c>
      <c r="D16" s="105">
        <f>SUM(D8:D15)</f>
        <v>1995.6356</v>
      </c>
      <c r="E16" s="104">
        <f>SUM(E8:E15)</f>
        <v>1086.764325</v>
      </c>
      <c r="F16" s="104">
        <f>SUM(F8:F15)</f>
        <v>894.1789249999999</v>
      </c>
      <c r="G16" s="105">
        <f>SUM(G8:G15)</f>
        <v>1980.9432499999998</v>
      </c>
      <c r="H16" s="75">
        <f t="shared" si="0"/>
        <v>-18.041999999999916</v>
      </c>
      <c r="I16" s="121">
        <f t="shared" si="1"/>
        <v>-1.6330464074777922</v>
      </c>
      <c r="J16" s="346">
        <f t="shared" si="2"/>
        <v>3.3496500000001106</v>
      </c>
      <c r="K16" s="347">
        <f t="shared" si="3"/>
        <v>0.3760148093471827</v>
      </c>
      <c r="L16" s="75">
        <f t="shared" si="4"/>
        <v>-14.69235000000026</v>
      </c>
      <c r="M16" s="77">
        <f t="shared" si="5"/>
        <v>-0.7362240882052902</v>
      </c>
    </row>
    <row r="17" spans="1:13" ht="12.75">
      <c r="A17" s="67"/>
      <c r="B17" s="78"/>
      <c r="C17" s="78"/>
      <c r="D17" s="79"/>
      <c r="E17" s="78"/>
      <c r="F17" s="78"/>
      <c r="G17" s="79"/>
      <c r="H17" s="80"/>
      <c r="I17" s="350"/>
      <c r="J17" s="348"/>
      <c r="K17" s="349"/>
      <c r="L17" s="80"/>
      <c r="M17" s="82"/>
    </row>
    <row r="18" spans="1:13" ht="18" customHeight="1">
      <c r="A18" s="64"/>
      <c r="B18" s="319" t="s">
        <v>119</v>
      </c>
      <c r="C18" s="98"/>
      <c r="D18" s="98"/>
      <c r="E18" s="98"/>
      <c r="F18" s="98"/>
      <c r="G18" s="99"/>
      <c r="H18" s="101"/>
      <c r="I18" s="264" t="s">
        <v>116</v>
      </c>
      <c r="J18" s="265"/>
      <c r="K18" s="264"/>
      <c r="L18" s="265"/>
      <c r="M18" s="266"/>
    </row>
    <row r="19" spans="1:13" ht="12.75">
      <c r="A19" s="67"/>
      <c r="B19" s="96"/>
      <c r="C19" s="96"/>
      <c r="D19" s="97"/>
      <c r="E19" s="96"/>
      <c r="F19" s="96"/>
      <c r="G19" s="97"/>
      <c r="H19" s="80"/>
      <c r="I19" s="269"/>
      <c r="J19" s="276"/>
      <c r="K19" s="277"/>
      <c r="L19" s="272"/>
      <c r="M19" s="273"/>
    </row>
    <row r="20" spans="1:13" ht="12.75">
      <c r="A20" s="83" t="s">
        <v>24</v>
      </c>
      <c r="B20" s="88">
        <v>79.23818208202287</v>
      </c>
      <c r="C20" s="88">
        <v>64.45237825373289</v>
      </c>
      <c r="D20" s="81">
        <v>71.88267284096584</v>
      </c>
      <c r="E20" s="88">
        <v>79.38015036211897</v>
      </c>
      <c r="F20" s="88">
        <v>63.08883562978885</v>
      </c>
      <c r="G20" s="81">
        <v>71.28030441222823</v>
      </c>
      <c r="H20" s="80"/>
      <c r="I20" s="220">
        <f aca="true" t="shared" si="6" ref="I20:I28">E20-B20</f>
        <v>0.1419682800960942</v>
      </c>
      <c r="J20" s="274"/>
      <c r="K20" s="275">
        <f aca="true" t="shared" si="7" ref="K20:K28">F20-C20</f>
        <v>-1.363542623944035</v>
      </c>
      <c r="L20" s="220"/>
      <c r="M20" s="221">
        <f aca="true" t="shared" si="8" ref="M20:M28">G20-D20</f>
        <v>-0.6023684287376057</v>
      </c>
    </row>
    <row r="21" spans="1:13" ht="15" customHeight="1">
      <c r="A21" s="67" t="s">
        <v>25</v>
      </c>
      <c r="B21" s="88">
        <v>78.93261216634491</v>
      </c>
      <c r="C21" s="88">
        <v>60.71448681619373</v>
      </c>
      <c r="D21" s="81">
        <v>69.87508180968702</v>
      </c>
      <c r="E21" s="88">
        <v>81.1053809765003</v>
      </c>
      <c r="F21" s="88">
        <v>62.581822889496095</v>
      </c>
      <c r="G21" s="81">
        <v>71.89445598520362</v>
      </c>
      <c r="H21" s="80"/>
      <c r="I21" s="220">
        <f t="shared" si="6"/>
        <v>2.1727688101553895</v>
      </c>
      <c r="J21" s="274"/>
      <c r="K21" s="275">
        <f t="shared" si="7"/>
        <v>1.8673360733023685</v>
      </c>
      <c r="L21" s="220"/>
      <c r="M21" s="221">
        <f t="shared" si="8"/>
        <v>2.019374175516603</v>
      </c>
    </row>
    <row r="22" spans="1:13" ht="15" customHeight="1">
      <c r="A22" s="67" t="s">
        <v>26</v>
      </c>
      <c r="B22" s="88">
        <v>78.20246108144694</v>
      </c>
      <c r="C22" s="88">
        <v>68.44623919477377</v>
      </c>
      <c r="D22" s="81">
        <v>73.31028853799123</v>
      </c>
      <c r="E22" s="88">
        <v>75.94000378749584</v>
      </c>
      <c r="F22" s="88">
        <v>67.0029845290311</v>
      </c>
      <c r="G22" s="81">
        <v>71.46624272546093</v>
      </c>
      <c r="H22" s="80"/>
      <c r="I22" s="220">
        <f t="shared" si="6"/>
        <v>-2.262457293951101</v>
      </c>
      <c r="J22" s="274"/>
      <c r="K22" s="275">
        <f t="shared" si="7"/>
        <v>-1.4432546657426712</v>
      </c>
      <c r="L22" s="220"/>
      <c r="M22" s="221">
        <f t="shared" si="8"/>
        <v>-1.8440458125302968</v>
      </c>
    </row>
    <row r="23" spans="1:13" ht="15" customHeight="1">
      <c r="A23" s="67" t="s">
        <v>27</v>
      </c>
      <c r="B23" s="88">
        <v>80.43019227544734</v>
      </c>
      <c r="C23" s="88">
        <v>63.06784180551923</v>
      </c>
      <c r="D23" s="81">
        <v>71.825214097427</v>
      </c>
      <c r="E23" s="88">
        <v>80.77315954003653</v>
      </c>
      <c r="F23" s="88">
        <v>65.28290486139244</v>
      </c>
      <c r="G23" s="81">
        <v>73.09937106177257</v>
      </c>
      <c r="H23" s="80"/>
      <c r="I23" s="220">
        <f t="shared" si="6"/>
        <v>0.34296726458919125</v>
      </c>
      <c r="J23" s="274"/>
      <c r="K23" s="275">
        <f t="shared" si="7"/>
        <v>2.215063055873209</v>
      </c>
      <c r="L23" s="220"/>
      <c r="M23" s="221">
        <f t="shared" si="8"/>
        <v>1.274156964345579</v>
      </c>
    </row>
    <row r="24" spans="1:13" ht="15" customHeight="1">
      <c r="A24" s="67" t="s">
        <v>28</v>
      </c>
      <c r="B24" s="88">
        <v>77.96895443828689</v>
      </c>
      <c r="C24" s="88">
        <v>62.86208067779485</v>
      </c>
      <c r="D24" s="81">
        <v>70.45513282751466</v>
      </c>
      <c r="E24" s="88">
        <v>78.29042707447756</v>
      </c>
      <c r="F24" s="88">
        <v>66.70614420942161</v>
      </c>
      <c r="G24" s="81">
        <v>72.53253134993723</v>
      </c>
      <c r="H24" s="80"/>
      <c r="I24" s="220">
        <f t="shared" si="6"/>
        <v>0.321472636190677</v>
      </c>
      <c r="J24" s="274"/>
      <c r="K24" s="275">
        <f t="shared" si="7"/>
        <v>3.844063531626759</v>
      </c>
      <c r="L24" s="220"/>
      <c r="M24" s="221">
        <f t="shared" si="8"/>
        <v>2.0773985224225697</v>
      </c>
    </row>
    <row r="25" spans="1:13" ht="15" customHeight="1">
      <c r="A25" s="67" t="s">
        <v>29</v>
      </c>
      <c r="B25" s="88">
        <v>78.89842599168576</v>
      </c>
      <c r="C25" s="88">
        <v>66.34537897657204</v>
      </c>
      <c r="D25" s="81">
        <v>72.5662241538447</v>
      </c>
      <c r="E25" s="88">
        <v>76.8035505791801</v>
      </c>
      <c r="F25" s="88">
        <v>66.21691150760893</v>
      </c>
      <c r="G25" s="81">
        <v>71.4659334860013</v>
      </c>
      <c r="H25" s="80"/>
      <c r="I25" s="220">
        <f t="shared" si="6"/>
        <v>-2.094875412505658</v>
      </c>
      <c r="J25" s="274"/>
      <c r="K25" s="275">
        <f t="shared" si="7"/>
        <v>-0.1284674689631089</v>
      </c>
      <c r="L25" s="220"/>
      <c r="M25" s="221">
        <f t="shared" si="8"/>
        <v>-1.100290667843396</v>
      </c>
    </row>
    <row r="26" spans="1:13" ht="15" customHeight="1">
      <c r="A26" s="67" t="s">
        <v>30</v>
      </c>
      <c r="B26" s="88">
        <v>77.16898092693731</v>
      </c>
      <c r="C26" s="88">
        <v>59.24760865706805</v>
      </c>
      <c r="D26" s="81">
        <v>68.26189250510019</v>
      </c>
      <c r="E26" s="88">
        <v>74.95229434693098</v>
      </c>
      <c r="F26" s="88">
        <v>60.26561304388572</v>
      </c>
      <c r="G26" s="81">
        <v>67.65447305705766</v>
      </c>
      <c r="H26" s="80"/>
      <c r="I26" s="220">
        <f t="shared" si="6"/>
        <v>-2.216686580006325</v>
      </c>
      <c r="J26" s="274"/>
      <c r="K26" s="275">
        <f t="shared" si="7"/>
        <v>1.0180043868176725</v>
      </c>
      <c r="L26" s="220"/>
      <c r="M26" s="221">
        <f t="shared" si="8"/>
        <v>-0.6074194480425348</v>
      </c>
    </row>
    <row r="27" spans="1:13" ht="15" customHeight="1">
      <c r="A27" s="67" t="s">
        <v>31</v>
      </c>
      <c r="B27" s="88">
        <v>81.03560788094005</v>
      </c>
      <c r="C27" s="88">
        <v>62.25277647546361</v>
      </c>
      <c r="D27" s="81">
        <v>71.69255204524929</v>
      </c>
      <c r="E27" s="88">
        <v>79.51423456861869</v>
      </c>
      <c r="F27" s="88">
        <v>62.38262003671142</v>
      </c>
      <c r="G27" s="81">
        <v>71.00826328940028</v>
      </c>
      <c r="H27" s="80"/>
      <c r="I27" s="220">
        <f t="shared" si="6"/>
        <v>-1.5213733123213586</v>
      </c>
      <c r="J27" s="274"/>
      <c r="K27" s="275">
        <f t="shared" si="7"/>
        <v>0.12984356124781016</v>
      </c>
      <c r="L27" s="220"/>
      <c r="M27" s="221">
        <f t="shared" si="8"/>
        <v>-0.6842887558490105</v>
      </c>
    </row>
    <row r="28" spans="1:13" ht="19.5" customHeight="1">
      <c r="A28" s="103" t="s">
        <v>35</v>
      </c>
      <c r="B28" s="85">
        <v>79.05472723637656</v>
      </c>
      <c r="C28" s="106">
        <v>64.82372344985198</v>
      </c>
      <c r="D28" s="76">
        <v>71.92571057768814</v>
      </c>
      <c r="E28" s="85">
        <v>77.94076517035174</v>
      </c>
      <c r="F28" s="106">
        <v>65.3296530449466</v>
      </c>
      <c r="G28" s="76">
        <v>71.62682323672594</v>
      </c>
      <c r="H28" s="80"/>
      <c r="I28" s="278">
        <f t="shared" si="6"/>
        <v>-1.1139620660248255</v>
      </c>
      <c r="J28" s="279"/>
      <c r="K28" s="280">
        <f t="shared" si="7"/>
        <v>0.5059295950946137</v>
      </c>
      <c r="L28" s="278"/>
      <c r="M28" s="281">
        <f t="shared" si="8"/>
        <v>-0.29888734096219594</v>
      </c>
    </row>
    <row r="29" spans="1:13" ht="12.75">
      <c r="A29" s="84"/>
      <c r="B29" s="90"/>
      <c r="C29" s="89"/>
      <c r="D29" s="73"/>
      <c r="E29" s="90"/>
      <c r="F29" s="89"/>
      <c r="G29" s="73"/>
      <c r="H29" s="80"/>
      <c r="I29" s="220"/>
      <c r="J29" s="220"/>
      <c r="K29" s="220"/>
      <c r="L29" s="220"/>
      <c r="M29" s="221"/>
    </row>
    <row r="30" spans="1:13" ht="18" customHeight="1">
      <c r="A30" s="64"/>
      <c r="B30" s="319" t="s">
        <v>120</v>
      </c>
      <c r="C30" s="98"/>
      <c r="D30" s="98"/>
      <c r="E30" s="98"/>
      <c r="F30" s="98"/>
      <c r="G30" s="99"/>
      <c r="H30" s="101"/>
      <c r="I30" s="222"/>
      <c r="J30" s="222"/>
      <c r="K30" s="222"/>
      <c r="L30" s="222"/>
      <c r="M30" s="223"/>
    </row>
    <row r="31" spans="1:13" ht="12.75">
      <c r="A31" s="67"/>
      <c r="B31" s="96"/>
      <c r="C31" s="96"/>
      <c r="D31" s="97"/>
      <c r="E31" s="96"/>
      <c r="F31" s="96"/>
      <c r="G31" s="97"/>
      <c r="H31" s="80"/>
      <c r="I31" s="220"/>
      <c r="J31" s="274"/>
      <c r="K31" s="275"/>
      <c r="L31" s="220"/>
      <c r="M31" s="221"/>
    </row>
    <row r="32" spans="1:13" ht="12.75">
      <c r="A32" s="83" t="s">
        <v>24</v>
      </c>
      <c r="B32" s="88">
        <f aca="true" t="shared" si="9" ref="B32:D40">100-B20</f>
        <v>20.761817917977126</v>
      </c>
      <c r="C32" s="88">
        <f t="shared" si="9"/>
        <v>35.54762174626711</v>
      </c>
      <c r="D32" s="81">
        <f t="shared" si="9"/>
        <v>28.11732715903416</v>
      </c>
      <c r="E32" s="88">
        <f aca="true" t="shared" si="10" ref="E32:G40">100-E20</f>
        <v>20.619849637881032</v>
      </c>
      <c r="F32" s="88">
        <f t="shared" si="10"/>
        <v>36.91116437021115</v>
      </c>
      <c r="G32" s="81">
        <f t="shared" si="10"/>
        <v>28.719695587771767</v>
      </c>
      <c r="H32" s="80"/>
      <c r="I32" s="220">
        <f aca="true" t="shared" si="11" ref="I32:I40">E32-B32</f>
        <v>-0.1419682800960942</v>
      </c>
      <c r="J32" s="274"/>
      <c r="K32" s="275">
        <f aca="true" t="shared" si="12" ref="K32:K40">F32-C32</f>
        <v>1.363542623944035</v>
      </c>
      <c r="L32" s="220"/>
      <c r="M32" s="221">
        <f aca="true" t="shared" si="13" ref="M32:M40">G32-D32</f>
        <v>0.6023684287376057</v>
      </c>
    </row>
    <row r="33" spans="1:13" ht="15" customHeight="1">
      <c r="A33" s="67" t="s">
        <v>25</v>
      </c>
      <c r="B33" s="88">
        <f t="shared" si="9"/>
        <v>21.06738783365509</v>
      </c>
      <c r="C33" s="88">
        <f t="shared" si="9"/>
        <v>39.28551318380627</v>
      </c>
      <c r="D33" s="81">
        <f t="shared" si="9"/>
        <v>30.124918190312982</v>
      </c>
      <c r="E33" s="88">
        <f t="shared" si="10"/>
        <v>18.8946190234997</v>
      </c>
      <c r="F33" s="88">
        <f t="shared" si="10"/>
        <v>37.418177110503905</v>
      </c>
      <c r="G33" s="81">
        <f t="shared" si="10"/>
        <v>28.10554401479638</v>
      </c>
      <c r="H33" s="80"/>
      <c r="I33" s="220">
        <f t="shared" si="11"/>
        <v>-2.1727688101553895</v>
      </c>
      <c r="J33" s="274"/>
      <c r="K33" s="275">
        <f t="shared" si="12"/>
        <v>-1.8673360733023685</v>
      </c>
      <c r="L33" s="220"/>
      <c r="M33" s="221">
        <f t="shared" si="13"/>
        <v>-2.019374175516603</v>
      </c>
    </row>
    <row r="34" spans="1:13" ht="15" customHeight="1">
      <c r="A34" s="67" t="s">
        <v>26</v>
      </c>
      <c r="B34" s="88">
        <f t="shared" si="9"/>
        <v>21.79753891855306</v>
      </c>
      <c r="C34" s="88">
        <f t="shared" si="9"/>
        <v>31.553760805226233</v>
      </c>
      <c r="D34" s="81">
        <f t="shared" si="9"/>
        <v>26.689711462008773</v>
      </c>
      <c r="E34" s="88">
        <f t="shared" si="10"/>
        <v>24.05999621250416</v>
      </c>
      <c r="F34" s="88">
        <f t="shared" si="10"/>
        <v>32.997015470968904</v>
      </c>
      <c r="G34" s="81">
        <f t="shared" si="10"/>
        <v>28.53375727453907</v>
      </c>
      <c r="H34" s="80"/>
      <c r="I34" s="220">
        <f t="shared" si="11"/>
        <v>2.262457293951101</v>
      </c>
      <c r="J34" s="274"/>
      <c r="K34" s="275">
        <f t="shared" si="12"/>
        <v>1.4432546657426712</v>
      </c>
      <c r="L34" s="220"/>
      <c r="M34" s="221">
        <f t="shared" si="13"/>
        <v>1.8440458125302968</v>
      </c>
    </row>
    <row r="35" spans="1:13" ht="15" customHeight="1">
      <c r="A35" s="67" t="s">
        <v>27</v>
      </c>
      <c r="B35" s="88">
        <f t="shared" si="9"/>
        <v>19.56980772455266</v>
      </c>
      <c r="C35" s="88">
        <f t="shared" si="9"/>
        <v>36.93215819448077</v>
      </c>
      <c r="D35" s="81">
        <f t="shared" si="9"/>
        <v>28.174785902573007</v>
      </c>
      <c r="E35" s="88">
        <f t="shared" si="10"/>
        <v>19.22684045996347</v>
      </c>
      <c r="F35" s="88">
        <f t="shared" si="10"/>
        <v>34.71709513860756</v>
      </c>
      <c r="G35" s="81">
        <f t="shared" si="10"/>
        <v>26.900628938227428</v>
      </c>
      <c r="H35" s="80"/>
      <c r="I35" s="220">
        <f t="shared" si="11"/>
        <v>-0.34296726458919125</v>
      </c>
      <c r="J35" s="274"/>
      <c r="K35" s="275">
        <f t="shared" si="12"/>
        <v>-2.215063055873209</v>
      </c>
      <c r="L35" s="220"/>
      <c r="M35" s="221">
        <f t="shared" si="13"/>
        <v>-1.274156964345579</v>
      </c>
    </row>
    <row r="36" spans="1:13" ht="15" customHeight="1">
      <c r="A36" s="67" t="s">
        <v>28</v>
      </c>
      <c r="B36" s="88">
        <f t="shared" si="9"/>
        <v>22.031045561713114</v>
      </c>
      <c r="C36" s="88">
        <f t="shared" si="9"/>
        <v>37.13791932220515</v>
      </c>
      <c r="D36" s="81">
        <f t="shared" si="9"/>
        <v>29.54486717248534</v>
      </c>
      <c r="E36" s="88">
        <f t="shared" si="10"/>
        <v>21.709572925522437</v>
      </c>
      <c r="F36" s="88">
        <f t="shared" si="10"/>
        <v>33.29385579057839</v>
      </c>
      <c r="G36" s="81">
        <f t="shared" si="10"/>
        <v>27.46746865006277</v>
      </c>
      <c r="H36" s="80"/>
      <c r="I36" s="220">
        <f t="shared" si="11"/>
        <v>-0.321472636190677</v>
      </c>
      <c r="J36" s="274"/>
      <c r="K36" s="275">
        <f t="shared" si="12"/>
        <v>-3.844063531626759</v>
      </c>
      <c r="L36" s="220"/>
      <c r="M36" s="221">
        <f t="shared" si="13"/>
        <v>-2.0773985224225697</v>
      </c>
    </row>
    <row r="37" spans="1:13" ht="15" customHeight="1">
      <c r="A37" s="67" t="s">
        <v>29</v>
      </c>
      <c r="B37" s="88">
        <f t="shared" si="9"/>
        <v>21.101574008314245</v>
      </c>
      <c r="C37" s="88">
        <f t="shared" si="9"/>
        <v>33.654621023427964</v>
      </c>
      <c r="D37" s="81">
        <f t="shared" si="9"/>
        <v>27.4337758461553</v>
      </c>
      <c r="E37" s="88">
        <f t="shared" si="10"/>
        <v>23.196449420819903</v>
      </c>
      <c r="F37" s="88">
        <f t="shared" si="10"/>
        <v>33.78308849239107</v>
      </c>
      <c r="G37" s="81">
        <f t="shared" si="10"/>
        <v>28.534066513998695</v>
      </c>
      <c r="H37" s="80"/>
      <c r="I37" s="220">
        <f t="shared" si="11"/>
        <v>2.094875412505658</v>
      </c>
      <c r="J37" s="274"/>
      <c r="K37" s="275">
        <f t="shared" si="12"/>
        <v>0.1284674689631089</v>
      </c>
      <c r="L37" s="220"/>
      <c r="M37" s="221">
        <f t="shared" si="13"/>
        <v>1.100290667843396</v>
      </c>
    </row>
    <row r="38" spans="1:13" ht="15" customHeight="1">
      <c r="A38" s="67" t="s">
        <v>30</v>
      </c>
      <c r="B38" s="88">
        <f t="shared" si="9"/>
        <v>22.83101907306269</v>
      </c>
      <c r="C38" s="88">
        <f t="shared" si="9"/>
        <v>40.75239134293195</v>
      </c>
      <c r="D38" s="81">
        <f t="shared" si="9"/>
        <v>31.738107494899808</v>
      </c>
      <c r="E38" s="88">
        <f t="shared" si="10"/>
        <v>25.047705653069016</v>
      </c>
      <c r="F38" s="88">
        <f t="shared" si="10"/>
        <v>39.73438695611428</v>
      </c>
      <c r="G38" s="81">
        <f t="shared" si="10"/>
        <v>32.34552694294234</v>
      </c>
      <c r="H38" s="80"/>
      <c r="I38" s="220">
        <f t="shared" si="11"/>
        <v>2.216686580006325</v>
      </c>
      <c r="J38" s="274"/>
      <c r="K38" s="275">
        <f t="shared" si="12"/>
        <v>-1.0180043868176725</v>
      </c>
      <c r="L38" s="220"/>
      <c r="M38" s="221">
        <f t="shared" si="13"/>
        <v>0.6074194480425348</v>
      </c>
    </row>
    <row r="39" spans="1:13" ht="15" customHeight="1">
      <c r="A39" s="67" t="s">
        <v>31</v>
      </c>
      <c r="B39" s="88">
        <f t="shared" si="9"/>
        <v>18.96439211905995</v>
      </c>
      <c r="C39" s="88">
        <f t="shared" si="9"/>
        <v>37.74722352453639</v>
      </c>
      <c r="D39" s="81">
        <f t="shared" si="9"/>
        <v>28.307447954750714</v>
      </c>
      <c r="E39" s="88">
        <f t="shared" si="10"/>
        <v>20.48576543138131</v>
      </c>
      <c r="F39" s="88">
        <f t="shared" si="10"/>
        <v>37.61737996328858</v>
      </c>
      <c r="G39" s="81">
        <f t="shared" si="10"/>
        <v>28.991736710599724</v>
      </c>
      <c r="H39" s="80"/>
      <c r="I39" s="220">
        <f t="shared" si="11"/>
        <v>1.5213733123213586</v>
      </c>
      <c r="J39" s="274"/>
      <c r="K39" s="275">
        <f t="shared" si="12"/>
        <v>-0.12984356124781016</v>
      </c>
      <c r="L39" s="220"/>
      <c r="M39" s="221">
        <f t="shared" si="13"/>
        <v>0.6842887558490105</v>
      </c>
    </row>
    <row r="40" spans="1:13" ht="19.5" customHeight="1">
      <c r="A40" s="103" t="s">
        <v>35</v>
      </c>
      <c r="B40" s="121">
        <f t="shared" si="9"/>
        <v>20.945272763623436</v>
      </c>
      <c r="C40" s="121">
        <f t="shared" si="9"/>
        <v>35.17627655014802</v>
      </c>
      <c r="D40" s="76">
        <f t="shared" si="9"/>
        <v>28.074289422311864</v>
      </c>
      <c r="E40" s="121">
        <f t="shared" si="10"/>
        <v>22.05923482964826</v>
      </c>
      <c r="F40" s="121">
        <f t="shared" si="10"/>
        <v>34.670346955053404</v>
      </c>
      <c r="G40" s="76">
        <f t="shared" si="10"/>
        <v>28.37317676327406</v>
      </c>
      <c r="H40" s="80"/>
      <c r="I40" s="278">
        <f t="shared" si="11"/>
        <v>1.1139620660248255</v>
      </c>
      <c r="J40" s="279"/>
      <c r="K40" s="280">
        <f t="shared" si="12"/>
        <v>-0.5059295950946137</v>
      </c>
      <c r="L40" s="278"/>
      <c r="M40" s="281">
        <f t="shared" si="13"/>
        <v>0.29888734096219594</v>
      </c>
    </row>
    <row r="41" spans="1:13" ht="12.75">
      <c r="A41" s="84"/>
      <c r="B41" s="72"/>
      <c r="C41" s="89"/>
      <c r="D41" s="73"/>
      <c r="E41" s="90"/>
      <c r="F41" s="89"/>
      <c r="G41" s="73"/>
      <c r="H41" s="80"/>
      <c r="I41" s="86"/>
      <c r="J41" s="72"/>
      <c r="K41" s="86"/>
      <c r="L41" s="80"/>
      <c r="M41" s="87"/>
    </row>
    <row r="42" spans="1:13" ht="13.5" thickBot="1">
      <c r="A42" s="91" t="s">
        <v>123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</row>
    <row r="43" ht="13.5" thickTop="1"/>
  </sheetData>
  <sheetProtection/>
  <mergeCells count="3">
    <mergeCell ref="B3:D4"/>
    <mergeCell ref="E3:G4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7" width="7.7109375" style="0" customWidth="1"/>
    <col min="8" max="8" width="5.28125" style="0" customWidth="1"/>
    <col min="9" max="9" width="6.7109375" style="0" customWidth="1"/>
    <col min="10" max="10" width="5.28125" style="0" customWidth="1"/>
    <col min="11" max="11" width="6.7109375" style="0" customWidth="1"/>
    <col min="12" max="12" width="5.28125" style="0" customWidth="1"/>
    <col min="13" max="13" width="6.7109375" style="0" customWidth="1"/>
  </cols>
  <sheetData>
    <row r="1" spans="1:13" ht="19.5" customHeight="1" thickTop="1">
      <c r="A1" s="6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2"/>
    </row>
    <row r="2" spans="1:13" ht="19.5" customHeight="1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3"/>
    </row>
    <row r="3" spans="1:13" ht="12.75">
      <c r="A3" s="370" t="s">
        <v>41</v>
      </c>
      <c r="B3" s="364" t="s">
        <v>124</v>
      </c>
      <c r="C3" s="365"/>
      <c r="D3" s="366"/>
      <c r="E3" s="364" t="s">
        <v>132</v>
      </c>
      <c r="F3" s="365"/>
      <c r="G3" s="366"/>
      <c r="H3" s="65" t="s">
        <v>23</v>
      </c>
      <c r="I3" s="65"/>
      <c r="J3" s="65"/>
      <c r="K3" s="65"/>
      <c r="L3" s="65"/>
      <c r="M3" s="66"/>
    </row>
    <row r="4" spans="1:13" ht="12.75">
      <c r="A4" s="371"/>
      <c r="B4" s="367"/>
      <c r="C4" s="368"/>
      <c r="D4" s="369"/>
      <c r="E4" s="367"/>
      <c r="F4" s="368"/>
      <c r="G4" s="369"/>
      <c r="H4" s="65" t="s">
        <v>87</v>
      </c>
      <c r="I4" s="336"/>
      <c r="J4" s="336" t="s">
        <v>88</v>
      </c>
      <c r="K4" s="338"/>
      <c r="L4" s="65" t="s">
        <v>6</v>
      </c>
      <c r="M4" s="66"/>
    </row>
    <row r="5" spans="1:13" ht="12.75">
      <c r="A5" s="372"/>
      <c r="B5" s="68" t="s">
        <v>44</v>
      </c>
      <c r="C5" s="68" t="s">
        <v>39</v>
      </c>
      <c r="D5" s="69" t="s">
        <v>45</v>
      </c>
      <c r="E5" s="68" t="s">
        <v>44</v>
      </c>
      <c r="F5" s="68" t="s">
        <v>39</v>
      </c>
      <c r="G5" s="69" t="s">
        <v>45</v>
      </c>
      <c r="H5" s="70" t="s">
        <v>9</v>
      </c>
      <c r="I5" s="337"/>
      <c r="J5" s="339" t="s">
        <v>9</v>
      </c>
      <c r="K5" s="340"/>
      <c r="L5" s="70" t="s">
        <v>9</v>
      </c>
      <c r="M5" s="71"/>
    </row>
    <row r="6" spans="1:13" ht="18" customHeight="1">
      <c r="A6" s="67"/>
      <c r="B6" s="319" t="s">
        <v>130</v>
      </c>
      <c r="C6" s="98"/>
      <c r="D6" s="99"/>
      <c r="E6" s="98"/>
      <c r="F6" s="98"/>
      <c r="G6" s="99"/>
      <c r="H6" s="72"/>
      <c r="I6" s="72"/>
      <c r="J6" s="341"/>
      <c r="K6" s="342"/>
      <c r="L6" s="72"/>
      <c r="M6" s="74"/>
    </row>
    <row r="7" spans="1:13" ht="12.75">
      <c r="A7" s="67"/>
      <c r="B7" s="96"/>
      <c r="C7" s="96"/>
      <c r="D7" s="97"/>
      <c r="E7" s="96"/>
      <c r="F7" s="96"/>
      <c r="G7" s="97"/>
      <c r="H7" s="72"/>
      <c r="I7" s="72"/>
      <c r="J7" s="341"/>
      <c r="K7" s="342"/>
      <c r="L7" s="72"/>
      <c r="M7" s="74"/>
    </row>
    <row r="8" spans="1:13" ht="12.75">
      <c r="A8" s="83" t="s">
        <v>24</v>
      </c>
      <c r="B8" s="94">
        <v>96.651975</v>
      </c>
      <c r="C8" s="94">
        <v>75.193425</v>
      </c>
      <c r="D8" s="95">
        <v>171.8454</v>
      </c>
      <c r="E8" s="94">
        <v>98.644725</v>
      </c>
      <c r="F8" s="94">
        <v>71.6348</v>
      </c>
      <c r="G8" s="95">
        <v>170.279525</v>
      </c>
      <c r="H8" s="100">
        <f aca="true" t="shared" si="0" ref="H8:H16">E8-B8</f>
        <v>1.992750000000001</v>
      </c>
      <c r="I8" s="328">
        <f aca="true" t="shared" si="1" ref="I8:I16">IF(ABS(H8)&lt;1.5,"",(E8/B8%-100))</f>
        <v>2.06177887208203</v>
      </c>
      <c r="J8" s="343">
        <f aca="true" t="shared" si="2" ref="J8:J16">F8-C8</f>
        <v>-3.5586250000000064</v>
      </c>
      <c r="K8" s="330">
        <f aca="true" t="shared" si="3" ref="K8:K16">IF(ABS(J8)&lt;1.5,"",(F8/C8%-100))</f>
        <v>-4.732627886015308</v>
      </c>
      <c r="L8" s="100">
        <f aca="true" t="shared" si="4" ref="L8:L16">G8-D8</f>
        <v>-1.5658750000000055</v>
      </c>
      <c r="M8" s="335">
        <f aca="true" t="shared" si="5" ref="M8:M16">IF(ABS(L8)&lt;1.5,"",(G8/D8%-100))</f>
        <v>-0.9112114726376177</v>
      </c>
    </row>
    <row r="9" spans="1:13" ht="15" customHeight="1">
      <c r="A9" s="67" t="s">
        <v>25</v>
      </c>
      <c r="B9" s="78">
        <v>50.249725</v>
      </c>
      <c r="C9" s="78">
        <v>36.87495</v>
      </c>
      <c r="D9" s="79">
        <v>87.124675</v>
      </c>
      <c r="E9" s="78">
        <v>52.838025</v>
      </c>
      <c r="F9" s="78">
        <v>38.63765</v>
      </c>
      <c r="G9" s="79">
        <v>91.475675</v>
      </c>
      <c r="H9" s="80">
        <f t="shared" si="0"/>
        <v>2.588300000000004</v>
      </c>
      <c r="I9" s="88">
        <f t="shared" si="1"/>
        <v>5.150873960006749</v>
      </c>
      <c r="J9" s="344">
        <f t="shared" si="2"/>
        <v>1.7627000000000024</v>
      </c>
      <c r="K9" s="345">
        <f t="shared" si="3"/>
        <v>4.7802098714710155</v>
      </c>
      <c r="L9" s="80">
        <f t="shared" si="4"/>
        <v>4.350999999999999</v>
      </c>
      <c r="M9" s="82">
        <f t="shared" si="5"/>
        <v>4.993992803990366</v>
      </c>
    </row>
    <row r="10" spans="1:13" ht="15" customHeight="1">
      <c r="A10" s="67" t="s">
        <v>26</v>
      </c>
      <c r="B10" s="78">
        <v>40.874425</v>
      </c>
      <c r="C10" s="78">
        <v>35.120725</v>
      </c>
      <c r="D10" s="79">
        <v>75.99515</v>
      </c>
      <c r="E10" s="78">
        <v>39.365575</v>
      </c>
      <c r="F10" s="78">
        <v>32.666475</v>
      </c>
      <c r="G10" s="79">
        <v>72.03205</v>
      </c>
      <c r="H10" s="80">
        <f t="shared" si="0"/>
        <v>-1.5088500000000025</v>
      </c>
      <c r="I10" s="88">
        <f t="shared" si="1"/>
        <v>-3.6914280751350077</v>
      </c>
      <c r="J10" s="344">
        <f t="shared" si="2"/>
        <v>-2.454250000000002</v>
      </c>
      <c r="K10" s="345">
        <f t="shared" si="3"/>
        <v>-6.9880391136572655</v>
      </c>
      <c r="L10" s="80">
        <f t="shared" si="4"/>
        <v>-3.963099999999997</v>
      </c>
      <c r="M10" s="82">
        <f t="shared" si="5"/>
        <v>-5.214938058547162</v>
      </c>
    </row>
    <row r="11" spans="1:13" ht="15" customHeight="1">
      <c r="A11" s="67" t="s">
        <v>27</v>
      </c>
      <c r="B11" s="78">
        <v>150.398625</v>
      </c>
      <c r="C11" s="78">
        <v>110.2578</v>
      </c>
      <c r="D11" s="79">
        <v>260.656425</v>
      </c>
      <c r="E11" s="78">
        <v>150.188125</v>
      </c>
      <c r="F11" s="78">
        <v>113.448675</v>
      </c>
      <c r="G11" s="79">
        <v>263.6368</v>
      </c>
      <c r="H11" s="80">
        <f t="shared" si="0"/>
        <v>-0.21049999999999613</v>
      </c>
      <c r="I11" s="88">
        <f t="shared" si="1"/>
      </c>
      <c r="J11" s="344">
        <f t="shared" si="2"/>
        <v>3.1908749999999912</v>
      </c>
      <c r="K11" s="345">
        <f t="shared" si="3"/>
        <v>2.8940129405810637</v>
      </c>
      <c r="L11" s="80">
        <f t="shared" si="4"/>
        <v>2.980374999999981</v>
      </c>
      <c r="M11" s="82">
        <f t="shared" si="5"/>
        <v>1.1434112932378326</v>
      </c>
    </row>
    <row r="12" spans="1:13" ht="15" customHeight="1">
      <c r="A12" s="67" t="s">
        <v>28</v>
      </c>
      <c r="B12" s="78">
        <v>87.48695</v>
      </c>
      <c r="C12" s="78">
        <v>65.815775</v>
      </c>
      <c r="D12" s="79">
        <v>153.302725</v>
      </c>
      <c r="E12" s="78">
        <v>88.2568</v>
      </c>
      <c r="F12" s="78">
        <v>70.48965</v>
      </c>
      <c r="G12" s="79">
        <v>158.74645</v>
      </c>
      <c r="H12" s="80">
        <f t="shared" si="0"/>
        <v>0.7698500000000053</v>
      </c>
      <c r="I12" s="88">
        <f t="shared" si="1"/>
      </c>
      <c r="J12" s="344">
        <f t="shared" si="2"/>
        <v>4.673874999999995</v>
      </c>
      <c r="K12" s="345">
        <f t="shared" si="3"/>
        <v>7.1014509819264475</v>
      </c>
      <c r="L12" s="80">
        <f t="shared" si="4"/>
        <v>5.443725000000001</v>
      </c>
      <c r="M12" s="82">
        <f t="shared" si="5"/>
        <v>3.550964276727626</v>
      </c>
    </row>
    <row r="13" spans="1:13" ht="15" customHeight="1">
      <c r="A13" s="67" t="s">
        <v>29</v>
      </c>
      <c r="B13" s="78">
        <v>517.067075</v>
      </c>
      <c r="C13" s="78">
        <v>429.209</v>
      </c>
      <c r="D13" s="79">
        <v>946.276075</v>
      </c>
      <c r="E13" s="78">
        <v>512.19815</v>
      </c>
      <c r="F13" s="78">
        <v>427.247375</v>
      </c>
      <c r="G13" s="79">
        <v>939.445525</v>
      </c>
      <c r="H13" s="80">
        <f t="shared" si="0"/>
        <v>-4.86892499999999</v>
      </c>
      <c r="I13" s="88">
        <f t="shared" si="1"/>
        <v>-0.9416428226453917</v>
      </c>
      <c r="J13" s="344">
        <f t="shared" si="2"/>
        <v>-1.9616250000000264</v>
      </c>
      <c r="K13" s="345">
        <f t="shared" si="3"/>
        <v>-0.457032587853476</v>
      </c>
      <c r="L13" s="80">
        <f t="shared" si="4"/>
        <v>-6.8305500000000166</v>
      </c>
      <c r="M13" s="82">
        <f t="shared" si="5"/>
        <v>-0.7218347985813693</v>
      </c>
    </row>
    <row r="14" spans="1:13" ht="15" customHeight="1">
      <c r="A14" s="67" t="s">
        <v>30</v>
      </c>
      <c r="B14" s="78">
        <v>37.406225</v>
      </c>
      <c r="C14" s="78">
        <v>27.48025</v>
      </c>
      <c r="D14" s="79">
        <v>64.886475</v>
      </c>
      <c r="E14" s="78">
        <v>36.383575</v>
      </c>
      <c r="F14" s="78">
        <v>27.641225</v>
      </c>
      <c r="G14" s="79">
        <v>64.0248</v>
      </c>
      <c r="H14" s="80">
        <f t="shared" si="0"/>
        <v>-1.0226499999999987</v>
      </c>
      <c r="I14" s="88">
        <f t="shared" si="1"/>
      </c>
      <c r="J14" s="344">
        <f t="shared" si="2"/>
        <v>0.16097499999999698</v>
      </c>
      <c r="K14" s="345">
        <f t="shared" si="3"/>
      </c>
      <c r="L14" s="80">
        <f t="shared" si="4"/>
        <v>-0.8616750000000053</v>
      </c>
      <c r="M14" s="82">
        <f t="shared" si="5"/>
      </c>
    </row>
    <row r="15" spans="1:13" ht="15" customHeight="1">
      <c r="A15" s="67" t="s">
        <v>31</v>
      </c>
      <c r="B15" s="78">
        <v>41.26205</v>
      </c>
      <c r="C15" s="78">
        <v>30.2999</v>
      </c>
      <c r="D15" s="79">
        <v>71.56195</v>
      </c>
      <c r="E15" s="78">
        <v>40.02505</v>
      </c>
      <c r="F15" s="78">
        <v>29.804775</v>
      </c>
      <c r="G15" s="79">
        <v>69.829825</v>
      </c>
      <c r="H15" s="80">
        <f t="shared" si="0"/>
        <v>-1.2370000000000019</v>
      </c>
      <c r="I15" s="88">
        <f t="shared" si="1"/>
      </c>
      <c r="J15" s="344">
        <f t="shared" si="2"/>
        <v>-0.4951250000000016</v>
      </c>
      <c r="K15" s="345">
        <f t="shared" si="3"/>
      </c>
      <c r="L15" s="80">
        <f t="shared" si="4"/>
        <v>-1.7321249999999964</v>
      </c>
      <c r="M15" s="82">
        <f t="shared" si="5"/>
        <v>-2.4204552838484688</v>
      </c>
    </row>
    <row r="16" spans="1:13" ht="19.5" customHeight="1">
      <c r="A16" s="103" t="s">
        <v>35</v>
      </c>
      <c r="B16" s="104">
        <f>SUM(B8:B15)</f>
        <v>1021.39705</v>
      </c>
      <c r="C16" s="104">
        <f>SUM(C8:C15)</f>
        <v>810.2518249999999</v>
      </c>
      <c r="D16" s="105">
        <f>SUM(D8:D15)</f>
        <v>1831.648875</v>
      </c>
      <c r="E16" s="104">
        <f>SUM(E8:E15)</f>
        <v>1017.900025</v>
      </c>
      <c r="F16" s="104">
        <f>SUM(F8:F15)</f>
        <v>811.5706249999998</v>
      </c>
      <c r="G16" s="105">
        <f>SUM(G8:G15)</f>
        <v>1829.4706499999998</v>
      </c>
      <c r="H16" s="75">
        <f t="shared" si="0"/>
        <v>-3.497025000000008</v>
      </c>
      <c r="I16" s="121">
        <f t="shared" si="1"/>
        <v>-0.3423766497073757</v>
      </c>
      <c r="J16" s="346">
        <f t="shared" si="2"/>
        <v>1.3187999999998965</v>
      </c>
      <c r="K16" s="347">
        <f t="shared" si="3"/>
      </c>
      <c r="L16" s="75">
        <f t="shared" si="4"/>
        <v>-2.1782250000003387</v>
      </c>
      <c r="M16" s="77">
        <f t="shared" si="5"/>
        <v>-0.11892153729520771</v>
      </c>
    </row>
    <row r="17" spans="1:13" ht="12.75">
      <c r="A17" s="67"/>
      <c r="B17" s="78"/>
      <c r="C17" s="78"/>
      <c r="D17" s="79"/>
      <c r="E17" s="78"/>
      <c r="F17" s="78"/>
      <c r="G17" s="79"/>
      <c r="H17" s="80"/>
      <c r="I17" s="88"/>
      <c r="J17" s="348"/>
      <c r="K17" s="349"/>
      <c r="L17" s="80"/>
      <c r="M17" s="82"/>
    </row>
    <row r="18" spans="1:13" ht="18" customHeight="1">
      <c r="A18" s="67"/>
      <c r="B18" s="319" t="s">
        <v>125</v>
      </c>
      <c r="C18" s="98"/>
      <c r="D18" s="98"/>
      <c r="E18" s="98"/>
      <c r="F18" s="98"/>
      <c r="G18" s="99"/>
      <c r="H18" s="101"/>
      <c r="I18" s="264" t="s">
        <v>116</v>
      </c>
      <c r="J18" s="265"/>
      <c r="K18" s="264"/>
      <c r="L18" s="265"/>
      <c r="M18" s="266"/>
    </row>
    <row r="19" spans="1:13" ht="12.75">
      <c r="A19" s="67"/>
      <c r="B19" s="96"/>
      <c r="C19" s="96"/>
      <c r="D19" s="97"/>
      <c r="E19" s="96"/>
      <c r="F19" s="96"/>
      <c r="G19" s="97"/>
      <c r="H19" s="80"/>
      <c r="I19" s="269"/>
      <c r="J19" s="270"/>
      <c r="K19" s="271"/>
      <c r="L19" s="272"/>
      <c r="M19" s="273"/>
    </row>
    <row r="20" spans="1:14" ht="12.75">
      <c r="A20" s="83" t="s">
        <v>24</v>
      </c>
      <c r="B20" s="88">
        <v>76.194726</v>
      </c>
      <c r="C20" s="88">
        <v>61.73133</v>
      </c>
      <c r="D20" s="81">
        <v>68.984252</v>
      </c>
      <c r="E20" s="88">
        <v>78.445799</v>
      </c>
      <c r="F20" s="88">
        <v>59.109572</v>
      </c>
      <c r="G20" s="81">
        <v>68.801925</v>
      </c>
      <c r="H20" s="80"/>
      <c r="I20" s="220">
        <f aca="true" t="shared" si="6" ref="I20:I28">E20-B20</f>
        <v>2.251072999999991</v>
      </c>
      <c r="J20" s="267"/>
      <c r="K20" s="268">
        <f aca="true" t="shared" si="7" ref="K20:K28">F20-C20</f>
        <v>-2.621758</v>
      </c>
      <c r="L20" s="220"/>
      <c r="M20" s="221">
        <f aca="true" t="shared" si="8" ref="M20:M28">G20-D20</f>
        <v>-0.1823270000000008</v>
      </c>
      <c r="N20" s="286"/>
    </row>
    <row r="21" spans="1:14" ht="15" customHeight="1">
      <c r="A21" s="67" t="s">
        <v>25</v>
      </c>
      <c r="B21" s="88">
        <v>79.046578</v>
      </c>
      <c r="C21" s="88">
        <v>59.565664</v>
      </c>
      <c r="D21" s="81">
        <v>69.374959</v>
      </c>
      <c r="E21" s="88">
        <v>83.001489</v>
      </c>
      <c r="F21" s="88">
        <v>62.794813</v>
      </c>
      <c r="G21" s="81">
        <v>72.953078</v>
      </c>
      <c r="H21" s="80"/>
      <c r="I21" s="220">
        <f t="shared" si="6"/>
        <v>3.95491100000001</v>
      </c>
      <c r="J21" s="267"/>
      <c r="K21" s="268">
        <f t="shared" si="7"/>
        <v>3.2291489999999996</v>
      </c>
      <c r="L21" s="220"/>
      <c r="M21" s="221">
        <f t="shared" si="8"/>
        <v>3.578119000000001</v>
      </c>
      <c r="N21" s="286"/>
    </row>
    <row r="22" spans="1:14" ht="15" customHeight="1">
      <c r="A22" s="67" t="s">
        <v>26</v>
      </c>
      <c r="B22" s="88">
        <v>77.387418</v>
      </c>
      <c r="C22" s="88">
        <v>69.287231</v>
      </c>
      <c r="D22" s="81">
        <v>73.355343</v>
      </c>
      <c r="E22" s="88">
        <v>75.672082</v>
      </c>
      <c r="F22" s="88">
        <v>65.381009</v>
      </c>
      <c r="G22" s="81">
        <v>70.515557</v>
      </c>
      <c r="H22" s="80"/>
      <c r="I22" s="220">
        <f t="shared" si="6"/>
        <v>-1.7153359999999935</v>
      </c>
      <c r="J22" s="267"/>
      <c r="K22" s="268">
        <f t="shared" si="7"/>
        <v>-3.9062219999999996</v>
      </c>
      <c r="L22" s="220"/>
      <c r="M22" s="221">
        <f t="shared" si="8"/>
        <v>-2.8397860000000037</v>
      </c>
      <c r="N22" s="286"/>
    </row>
    <row r="23" spans="1:14" ht="15" customHeight="1">
      <c r="A23" s="67" t="s">
        <v>27</v>
      </c>
      <c r="B23" s="88">
        <v>83.136084</v>
      </c>
      <c r="C23" s="88">
        <v>64.560469</v>
      </c>
      <c r="D23" s="81">
        <v>73.886005</v>
      </c>
      <c r="E23" s="88">
        <v>82.739736</v>
      </c>
      <c r="F23" s="88">
        <v>66.425863</v>
      </c>
      <c r="G23" s="81">
        <v>74.648328</v>
      </c>
      <c r="H23" s="80"/>
      <c r="I23" s="220">
        <f t="shared" si="6"/>
        <v>-0.39634800000000325</v>
      </c>
      <c r="J23" s="267"/>
      <c r="K23" s="268">
        <f t="shared" si="7"/>
        <v>1.865394000000009</v>
      </c>
      <c r="L23" s="220"/>
      <c r="M23" s="221">
        <f t="shared" si="8"/>
        <v>0.7623230000000092</v>
      </c>
      <c r="N23" s="286"/>
    </row>
    <row r="24" spans="1:14" ht="15" customHeight="1">
      <c r="A24" s="67" t="s">
        <v>28</v>
      </c>
      <c r="B24" s="88">
        <v>79.27724</v>
      </c>
      <c r="C24" s="88">
        <v>59.751842</v>
      </c>
      <c r="D24" s="81">
        <v>69.517032</v>
      </c>
      <c r="E24" s="88">
        <v>79.510078</v>
      </c>
      <c r="F24" s="88">
        <v>63.849844</v>
      </c>
      <c r="G24" s="81">
        <v>71.665979</v>
      </c>
      <c r="H24" s="80"/>
      <c r="I24" s="220">
        <f t="shared" si="6"/>
        <v>0.23283799999998678</v>
      </c>
      <c r="J24" s="267"/>
      <c r="K24" s="268">
        <f t="shared" si="7"/>
        <v>4.098001999999994</v>
      </c>
      <c r="L24" s="220"/>
      <c r="M24" s="221">
        <f t="shared" si="8"/>
        <v>2.1489469999999926</v>
      </c>
      <c r="N24" s="286"/>
    </row>
    <row r="25" spans="1:14" ht="15" customHeight="1">
      <c r="A25" s="67" t="s">
        <v>29</v>
      </c>
      <c r="B25" s="88">
        <v>77.105408</v>
      </c>
      <c r="C25" s="88">
        <v>63.84208</v>
      </c>
      <c r="D25" s="81">
        <v>70.390343</v>
      </c>
      <c r="E25" s="88">
        <v>76.566222</v>
      </c>
      <c r="F25" s="88">
        <v>63.831653</v>
      </c>
      <c r="G25" s="81">
        <v>70.124331</v>
      </c>
      <c r="H25" s="80"/>
      <c r="I25" s="220">
        <f t="shared" si="6"/>
        <v>-0.5391860000000008</v>
      </c>
      <c r="J25" s="267"/>
      <c r="K25" s="268">
        <f t="shared" si="7"/>
        <v>-0.010426999999999964</v>
      </c>
      <c r="L25" s="220"/>
      <c r="M25" s="221">
        <f t="shared" si="8"/>
        <v>-0.26601200000000347</v>
      </c>
      <c r="N25" s="286"/>
    </row>
    <row r="26" spans="1:14" ht="15" customHeight="1">
      <c r="A26" s="67" t="s">
        <v>30</v>
      </c>
      <c r="B26" s="88">
        <v>79.326469</v>
      </c>
      <c r="C26" s="88">
        <v>58.717466</v>
      </c>
      <c r="D26" s="81">
        <v>69.012556</v>
      </c>
      <c r="E26" s="88">
        <v>76.272294</v>
      </c>
      <c r="F26" s="88">
        <v>59.596563</v>
      </c>
      <c r="G26" s="81">
        <v>68.003909</v>
      </c>
      <c r="H26" s="80"/>
      <c r="I26" s="220">
        <f t="shared" si="6"/>
        <v>-3.0541750000000008</v>
      </c>
      <c r="J26" s="267"/>
      <c r="K26" s="268">
        <f t="shared" si="7"/>
        <v>0.8790970000000016</v>
      </c>
      <c r="L26" s="220"/>
      <c r="M26" s="221">
        <f t="shared" si="8"/>
        <v>-1.0086470000000105</v>
      </c>
      <c r="N26" s="286"/>
    </row>
    <row r="27" spans="1:14" ht="15" customHeight="1">
      <c r="A27" s="67" t="s">
        <v>31</v>
      </c>
      <c r="B27" s="88">
        <v>80.064438</v>
      </c>
      <c r="C27" s="88">
        <v>61.518606</v>
      </c>
      <c r="D27" s="81">
        <v>70.908183</v>
      </c>
      <c r="E27" s="88">
        <v>77.702112</v>
      </c>
      <c r="F27" s="88">
        <v>60.490249</v>
      </c>
      <c r="G27" s="81">
        <v>69.175855</v>
      </c>
      <c r="H27" s="80"/>
      <c r="I27" s="220">
        <f t="shared" si="6"/>
        <v>-2.362325999999996</v>
      </c>
      <c r="J27" s="267"/>
      <c r="K27" s="268">
        <f t="shared" si="7"/>
        <v>-1.0283569999999997</v>
      </c>
      <c r="L27" s="220"/>
      <c r="M27" s="221">
        <f t="shared" si="8"/>
        <v>-1.7323279999999954</v>
      </c>
      <c r="N27" s="286"/>
    </row>
    <row r="28" spans="1:14" ht="19.5" customHeight="1">
      <c r="A28" s="103" t="s">
        <v>35</v>
      </c>
      <c r="B28" s="85">
        <v>78.322366</v>
      </c>
      <c r="C28" s="106">
        <v>63.120764</v>
      </c>
      <c r="D28" s="76">
        <v>70.685686</v>
      </c>
      <c r="E28" s="85">
        <v>78.158498</v>
      </c>
      <c r="F28" s="106">
        <v>63.455169</v>
      </c>
      <c r="G28" s="76">
        <v>70.776964</v>
      </c>
      <c r="H28" s="80"/>
      <c r="I28" s="278">
        <f t="shared" si="6"/>
        <v>-0.1638680000000079</v>
      </c>
      <c r="J28" s="282"/>
      <c r="K28" s="283">
        <f t="shared" si="7"/>
        <v>0.33440499999999673</v>
      </c>
      <c r="L28" s="278"/>
      <c r="M28" s="281">
        <f t="shared" si="8"/>
        <v>0.09127800000000263</v>
      </c>
      <c r="N28" s="286"/>
    </row>
    <row r="29" spans="1:13" ht="7.5" customHeight="1">
      <c r="A29" s="84"/>
      <c r="B29" s="90"/>
      <c r="C29" s="72"/>
      <c r="D29" s="73"/>
      <c r="E29" s="90"/>
      <c r="F29" s="72"/>
      <c r="G29" s="73"/>
      <c r="H29" s="80"/>
      <c r="I29" s="86"/>
      <c r="J29" s="72"/>
      <c r="K29" s="86"/>
      <c r="L29" s="80"/>
      <c r="M29" s="87"/>
    </row>
    <row r="30" spans="1:13" ht="18" customHeight="1">
      <c r="A30" s="67"/>
      <c r="B30" s="319" t="s">
        <v>129</v>
      </c>
      <c r="C30" s="98"/>
      <c r="D30" s="98"/>
      <c r="E30" s="98"/>
      <c r="F30" s="98"/>
      <c r="G30" s="99"/>
      <c r="H30" s="101"/>
      <c r="I30" s="264" t="s">
        <v>116</v>
      </c>
      <c r="J30" s="265"/>
      <c r="K30" s="264"/>
      <c r="L30" s="265"/>
      <c r="M30" s="266"/>
    </row>
    <row r="31" spans="1:13" ht="12.75">
      <c r="A31" s="67"/>
      <c r="B31" s="96"/>
      <c r="C31" s="96"/>
      <c r="D31" s="97"/>
      <c r="E31" s="96"/>
      <c r="F31" s="96"/>
      <c r="G31" s="97"/>
      <c r="H31" s="80"/>
      <c r="I31" s="269"/>
      <c r="J31" s="270"/>
      <c r="K31" s="271"/>
      <c r="L31" s="272"/>
      <c r="M31" s="273"/>
    </row>
    <row r="32" spans="1:14" ht="12.75">
      <c r="A32" s="83" t="s">
        <v>24</v>
      </c>
      <c r="B32" s="88">
        <v>41.717791</v>
      </c>
      <c r="C32" s="88">
        <v>33.554448</v>
      </c>
      <c r="D32" s="81">
        <v>37.769911</v>
      </c>
      <c r="E32" s="88">
        <v>42.426933</v>
      </c>
      <c r="F32" s="88">
        <v>34.862845</v>
      </c>
      <c r="G32" s="81">
        <v>38.798854</v>
      </c>
      <c r="H32" s="80"/>
      <c r="I32" s="220">
        <f aca="true" t="shared" si="9" ref="I32:I40">E32-B32</f>
        <v>0.7091419999999999</v>
      </c>
      <c r="J32" s="267"/>
      <c r="K32" s="268">
        <f aca="true" t="shared" si="10" ref="K32:K40">F32-C32</f>
        <v>1.3083969999999994</v>
      </c>
      <c r="L32" s="220"/>
      <c r="M32" s="221">
        <f aca="true" t="shared" si="11" ref="M32:M40">G32-D32</f>
        <v>1.0289429999999982</v>
      </c>
      <c r="N32" s="286"/>
    </row>
    <row r="33" spans="1:14" ht="15" customHeight="1">
      <c r="A33" s="67" t="s">
        <v>25</v>
      </c>
      <c r="B33" s="88">
        <v>41.59442</v>
      </c>
      <c r="C33" s="88">
        <v>23.213781</v>
      </c>
      <c r="D33" s="81">
        <v>32.770717</v>
      </c>
      <c r="E33" s="88">
        <v>47.553676</v>
      </c>
      <c r="F33" s="88">
        <v>27.312619</v>
      </c>
      <c r="G33" s="81">
        <v>37.85891</v>
      </c>
      <c r="H33" s="80"/>
      <c r="I33" s="220">
        <f t="shared" si="9"/>
        <v>5.959256000000003</v>
      </c>
      <c r="J33" s="267"/>
      <c r="K33" s="268">
        <f t="shared" si="10"/>
        <v>4.098838000000001</v>
      </c>
      <c r="L33" s="220"/>
      <c r="M33" s="221">
        <f t="shared" si="11"/>
        <v>5.088193000000004</v>
      </c>
      <c r="N33" s="286"/>
    </row>
    <row r="34" spans="1:14" ht="15" customHeight="1">
      <c r="A34" s="67" t="s">
        <v>26</v>
      </c>
      <c r="B34" s="88">
        <v>40.785371</v>
      </c>
      <c r="C34" s="88">
        <v>27.927364</v>
      </c>
      <c r="D34" s="81">
        <v>34.548295</v>
      </c>
      <c r="E34" s="88">
        <v>37.925839</v>
      </c>
      <c r="F34" s="88">
        <v>37.496623</v>
      </c>
      <c r="G34" s="81">
        <v>37.71907</v>
      </c>
      <c r="H34" s="80"/>
      <c r="I34" s="220">
        <f t="shared" si="9"/>
        <v>-2.8595319999999944</v>
      </c>
      <c r="J34" s="267"/>
      <c r="K34" s="268">
        <f t="shared" si="10"/>
        <v>9.569258999999999</v>
      </c>
      <c r="L34" s="220"/>
      <c r="M34" s="221">
        <f t="shared" si="11"/>
        <v>3.170774999999999</v>
      </c>
      <c r="N34" s="286"/>
    </row>
    <row r="35" spans="1:14" ht="15" customHeight="1">
      <c r="A35" s="67" t="s">
        <v>27</v>
      </c>
      <c r="B35" s="88">
        <v>50.557911</v>
      </c>
      <c r="C35" s="88">
        <v>37.702587</v>
      </c>
      <c r="D35" s="81">
        <v>44.322753</v>
      </c>
      <c r="E35" s="88">
        <v>50.404456</v>
      </c>
      <c r="F35" s="88">
        <v>38.700732</v>
      </c>
      <c r="G35" s="81">
        <v>44.758572</v>
      </c>
      <c r="H35" s="80"/>
      <c r="I35" s="220">
        <f t="shared" si="9"/>
        <v>-0.1534549999999939</v>
      </c>
      <c r="J35" s="267"/>
      <c r="K35" s="268">
        <f t="shared" si="10"/>
        <v>0.998145000000001</v>
      </c>
      <c r="L35" s="220"/>
      <c r="M35" s="221">
        <f t="shared" si="11"/>
        <v>0.4358190000000022</v>
      </c>
      <c r="N35" s="286"/>
    </row>
    <row r="36" spans="1:14" ht="15" customHeight="1">
      <c r="A36" s="67" t="s">
        <v>28</v>
      </c>
      <c r="B36" s="88">
        <v>38.114925</v>
      </c>
      <c r="C36" s="88">
        <v>32.991066000000004</v>
      </c>
      <c r="D36" s="81">
        <v>35.631959</v>
      </c>
      <c r="E36" s="88">
        <v>39.515644</v>
      </c>
      <c r="F36" s="88">
        <v>28.970113</v>
      </c>
      <c r="G36" s="81">
        <v>34.430986</v>
      </c>
      <c r="H36" s="80"/>
      <c r="I36" s="220">
        <f t="shared" si="9"/>
        <v>1.4007190000000023</v>
      </c>
      <c r="J36" s="267"/>
      <c r="K36" s="268">
        <f t="shared" si="10"/>
        <v>-4.020953000000002</v>
      </c>
      <c r="L36" s="220"/>
      <c r="M36" s="221">
        <f t="shared" si="11"/>
        <v>-1.2009730000000047</v>
      </c>
      <c r="N36" s="286"/>
    </row>
    <row r="37" spans="1:14" ht="15" customHeight="1">
      <c r="A37" s="67" t="s">
        <v>29</v>
      </c>
      <c r="B37" s="88">
        <v>41.373262</v>
      </c>
      <c r="C37" s="88">
        <v>29.32808</v>
      </c>
      <c r="D37" s="81">
        <v>35.542898</v>
      </c>
      <c r="E37" s="88">
        <v>38.033221</v>
      </c>
      <c r="F37" s="88">
        <v>34.011169</v>
      </c>
      <c r="G37" s="81">
        <v>36.091555</v>
      </c>
      <c r="H37" s="80"/>
      <c r="I37" s="220">
        <f t="shared" si="9"/>
        <v>-3.3400409999999994</v>
      </c>
      <c r="J37" s="267"/>
      <c r="K37" s="268">
        <f t="shared" si="10"/>
        <v>4.6830890000000025</v>
      </c>
      <c r="L37" s="220"/>
      <c r="M37" s="221">
        <f t="shared" si="11"/>
        <v>0.5486569999999986</v>
      </c>
      <c r="N37" s="286"/>
    </row>
    <row r="38" spans="1:14" ht="15" customHeight="1">
      <c r="A38" s="67" t="s">
        <v>30</v>
      </c>
      <c r="B38" s="88">
        <v>46.96448</v>
      </c>
      <c r="C38" s="88">
        <v>32.169895</v>
      </c>
      <c r="D38" s="81">
        <v>39.868911</v>
      </c>
      <c r="E38" s="88">
        <v>42.548984</v>
      </c>
      <c r="F38" s="88">
        <v>34.12489</v>
      </c>
      <c r="G38" s="81">
        <v>38.513039</v>
      </c>
      <c r="H38" s="80"/>
      <c r="I38" s="220">
        <f t="shared" si="9"/>
        <v>-4.4154960000000045</v>
      </c>
      <c r="J38" s="267"/>
      <c r="K38" s="268">
        <f t="shared" si="10"/>
        <v>1.9549950000000038</v>
      </c>
      <c r="L38" s="220"/>
      <c r="M38" s="221">
        <f t="shared" si="11"/>
        <v>-1.355871999999998</v>
      </c>
      <c r="N38" s="286"/>
    </row>
    <row r="39" spans="1:14" ht="15" customHeight="1">
      <c r="A39" s="67" t="s">
        <v>31</v>
      </c>
      <c r="B39" s="88">
        <v>52.955829</v>
      </c>
      <c r="C39" s="88">
        <v>21.936308</v>
      </c>
      <c r="D39" s="81">
        <v>38.177629</v>
      </c>
      <c r="E39" s="88">
        <v>46.848722</v>
      </c>
      <c r="F39" s="88">
        <v>27.610017</v>
      </c>
      <c r="G39" s="81">
        <v>37.714236</v>
      </c>
      <c r="H39" s="80"/>
      <c r="I39" s="220">
        <f t="shared" si="9"/>
        <v>-6.107106999999999</v>
      </c>
      <c r="J39" s="267"/>
      <c r="K39" s="268">
        <f t="shared" si="10"/>
        <v>5.673708999999999</v>
      </c>
      <c r="L39" s="220"/>
      <c r="M39" s="221">
        <f t="shared" si="11"/>
        <v>-0.4633930000000035</v>
      </c>
      <c r="N39" s="286"/>
    </row>
    <row r="40" spans="1:14" ht="19.5" customHeight="1">
      <c r="A40" s="103" t="s">
        <v>35</v>
      </c>
      <c r="B40" s="85">
        <v>43.100899</v>
      </c>
      <c r="C40" s="106">
        <v>30.712829</v>
      </c>
      <c r="D40" s="76">
        <v>37.111023</v>
      </c>
      <c r="E40" s="85">
        <v>41.332118</v>
      </c>
      <c r="F40" s="106">
        <v>33.910515</v>
      </c>
      <c r="G40" s="76">
        <v>37.756863</v>
      </c>
      <c r="H40" s="80"/>
      <c r="I40" s="278">
        <f t="shared" si="9"/>
        <v>-1.768780999999997</v>
      </c>
      <c r="J40" s="282"/>
      <c r="K40" s="283">
        <f t="shared" si="10"/>
        <v>3.1976859999999974</v>
      </c>
      <c r="L40" s="278"/>
      <c r="M40" s="281">
        <f t="shared" si="11"/>
        <v>0.6458399999999997</v>
      </c>
      <c r="N40" s="286"/>
    </row>
    <row r="41" spans="1:13" ht="12.75">
      <c r="A41" s="84"/>
      <c r="B41" s="90"/>
      <c r="C41" s="89"/>
      <c r="D41" s="73"/>
      <c r="E41" s="90"/>
      <c r="F41" s="89"/>
      <c r="G41" s="73"/>
      <c r="H41" s="80"/>
      <c r="I41" s="86"/>
      <c r="J41" s="72"/>
      <c r="K41" s="86"/>
      <c r="L41" s="80"/>
      <c r="M41" s="87"/>
    </row>
    <row r="42" spans="1:13" ht="19.5" customHeight="1" thickBot="1">
      <c r="A42" s="91" t="s">
        <v>123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</row>
    <row r="43" ht="13.5" thickTop="1"/>
  </sheetData>
  <sheetProtection/>
  <mergeCells count="3">
    <mergeCell ref="B3:D4"/>
    <mergeCell ref="E3:G4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6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4.7109375" style="0" customWidth="1"/>
    <col min="3" max="3" width="2.140625" style="0" customWidth="1"/>
    <col min="4" max="4" width="5.7109375" style="0" customWidth="1"/>
    <col min="5" max="5" width="1.7109375" style="0" customWidth="1"/>
    <col min="6" max="6" width="5.7109375" style="0" customWidth="1"/>
    <col min="7" max="7" width="1.7109375" style="0" customWidth="1"/>
    <col min="8" max="8" width="6.710937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2.140625" style="0" customWidth="1"/>
    <col min="13" max="13" width="5.7109375" style="0" customWidth="1"/>
    <col min="14" max="14" width="1.7109375" style="0" customWidth="1"/>
    <col min="15" max="15" width="5.7109375" style="0" customWidth="1"/>
    <col min="16" max="16" width="1.7109375" style="0" customWidth="1"/>
    <col min="17" max="17" width="6.710937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2.140625" style="0" customWidth="1"/>
    <col min="22" max="22" width="5.57421875" style="0" customWidth="1"/>
    <col min="23" max="23" width="6.57421875" style="0" customWidth="1"/>
    <col min="24" max="24" width="5.28125" style="0" customWidth="1"/>
    <col min="25" max="25" width="6.28125" style="0" customWidth="1"/>
    <col min="26" max="26" width="5.28125" style="0" customWidth="1"/>
    <col min="27" max="27" width="6.28125" style="0" customWidth="1"/>
    <col min="28" max="28" width="5.28125" style="0" customWidth="1"/>
    <col min="29" max="29" width="6.28125" style="0" customWidth="1"/>
  </cols>
  <sheetData>
    <row r="1" spans="1:29" ht="18" customHeight="1" thickTop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"/>
    </row>
    <row r="2" spans="1:29" ht="18" customHeight="1">
      <c r="A2" s="5" t="s">
        <v>42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8"/>
    </row>
    <row r="3" spans="1:29" ht="19.5" customHeight="1">
      <c r="A3" s="374" t="s">
        <v>86</v>
      </c>
      <c r="B3" s="9"/>
      <c r="C3" s="10"/>
      <c r="D3" s="149" t="s">
        <v>124</v>
      </c>
      <c r="E3" s="11"/>
      <c r="F3" s="11"/>
      <c r="G3" s="11"/>
      <c r="H3" s="11"/>
      <c r="I3" s="11"/>
      <c r="J3" s="11"/>
      <c r="K3" s="11"/>
      <c r="L3" s="12"/>
      <c r="M3" s="149" t="s">
        <v>132</v>
      </c>
      <c r="N3" s="11"/>
      <c r="O3" s="11"/>
      <c r="P3" s="11"/>
      <c r="Q3" s="11"/>
      <c r="R3" s="11"/>
      <c r="S3" s="11"/>
      <c r="T3" s="11"/>
      <c r="U3" s="12"/>
      <c r="V3" s="11" t="s">
        <v>1</v>
      </c>
      <c r="W3" s="13"/>
      <c r="X3" s="13"/>
      <c r="Y3" s="13"/>
      <c r="Z3" s="13"/>
      <c r="AA3" s="13"/>
      <c r="AB3" s="14"/>
      <c r="AC3" s="15"/>
    </row>
    <row r="4" spans="1:29" ht="12.75">
      <c r="A4" s="375"/>
      <c r="B4" s="16"/>
      <c r="C4" s="17"/>
      <c r="D4" s="377" t="s">
        <v>7</v>
      </c>
      <c r="E4" s="365"/>
      <c r="F4" s="378" t="s">
        <v>4</v>
      </c>
      <c r="G4" s="379"/>
      <c r="H4" s="297" t="s">
        <v>2</v>
      </c>
      <c r="I4" s="298"/>
      <c r="J4" s="373" t="s">
        <v>6</v>
      </c>
      <c r="K4" s="366"/>
      <c r="L4" s="17"/>
      <c r="M4" s="377" t="s">
        <v>7</v>
      </c>
      <c r="N4" s="365"/>
      <c r="O4" s="378" t="s">
        <v>4</v>
      </c>
      <c r="P4" s="379"/>
      <c r="Q4" s="297" t="s">
        <v>2</v>
      </c>
      <c r="R4" s="298"/>
      <c r="S4" s="373" t="s">
        <v>6</v>
      </c>
      <c r="T4" s="366"/>
      <c r="U4" s="17"/>
      <c r="V4" s="19" t="s">
        <v>3</v>
      </c>
      <c r="W4" s="301"/>
      <c r="X4" s="302" t="s">
        <v>4</v>
      </c>
      <c r="Y4" s="316"/>
      <c r="Z4" s="19" t="s">
        <v>5</v>
      </c>
      <c r="AA4" s="303"/>
      <c r="AB4" s="20" t="s">
        <v>6</v>
      </c>
      <c r="AC4" s="21"/>
    </row>
    <row r="5" spans="1:29" ht="12.75">
      <c r="A5" s="376"/>
      <c r="B5" s="16"/>
      <c r="C5" s="22"/>
      <c r="D5" s="367"/>
      <c r="E5" s="368"/>
      <c r="F5" s="380"/>
      <c r="G5" s="381"/>
      <c r="H5" s="299" t="s">
        <v>8</v>
      </c>
      <c r="I5" s="300"/>
      <c r="J5" s="368"/>
      <c r="K5" s="369"/>
      <c r="L5" s="22"/>
      <c r="M5" s="367"/>
      <c r="N5" s="368"/>
      <c r="O5" s="380"/>
      <c r="P5" s="381"/>
      <c r="Q5" s="299" t="s">
        <v>8</v>
      </c>
      <c r="R5" s="300"/>
      <c r="S5" s="368"/>
      <c r="T5" s="369"/>
      <c r="U5" s="22"/>
      <c r="V5" s="23" t="s">
        <v>9</v>
      </c>
      <c r="W5" s="23"/>
      <c r="X5" s="304" t="s">
        <v>10</v>
      </c>
      <c r="Y5" s="305"/>
      <c r="Z5" s="23" t="s">
        <v>10</v>
      </c>
      <c r="AA5" s="305"/>
      <c r="AB5" s="23" t="s">
        <v>11</v>
      </c>
      <c r="AC5" s="24"/>
    </row>
    <row r="6" spans="1:29" ht="21.75" customHeight="1">
      <c r="A6" s="25"/>
      <c r="B6" s="26" t="s">
        <v>33</v>
      </c>
      <c r="C6" s="27"/>
      <c r="D6" s="28">
        <v>2.025575</v>
      </c>
      <c r="E6" s="28"/>
      <c r="F6" s="287">
        <v>45.161274999999996</v>
      </c>
      <c r="G6" s="288"/>
      <c r="H6" s="287">
        <v>81.257325</v>
      </c>
      <c r="I6" s="290"/>
      <c r="J6" s="28">
        <f>H6+F6+D6</f>
        <v>128.444175</v>
      </c>
      <c r="K6" s="29"/>
      <c r="L6" s="31"/>
      <c r="M6" s="28">
        <v>1.645525</v>
      </c>
      <c r="N6" s="28"/>
      <c r="O6" s="287">
        <v>48.381575000000005</v>
      </c>
      <c r="P6" s="288"/>
      <c r="Q6" s="287">
        <v>77.26615</v>
      </c>
      <c r="R6" s="290"/>
      <c r="S6" s="28">
        <f>Q6+O6+M6</f>
        <v>127.29325000000001</v>
      </c>
      <c r="T6" s="29"/>
      <c r="U6" s="31"/>
      <c r="V6" s="28">
        <f aca="true" t="shared" si="0" ref="V6:V29">M6-D6</f>
        <v>-0.38005</v>
      </c>
      <c r="W6" s="329">
        <f>IF(ABS(V6)&lt;1.5,"",(M6/D6%-100))</f>
      </c>
      <c r="X6" s="306">
        <f aca="true" t="shared" si="1" ref="X6:X29">O6-F6</f>
        <v>3.220300000000009</v>
      </c>
      <c r="Y6" s="329">
        <f>IF(ABS(X6)&lt;1.5,"",(O6/F6%-100))</f>
        <v>7.130666705047659</v>
      </c>
      <c r="Z6" s="28">
        <f aca="true" t="shared" si="2" ref="Z6:Z29">Q6-H6</f>
        <v>-3.9911749999999984</v>
      </c>
      <c r="AA6" s="329">
        <f aca="true" t="shared" si="3" ref="AA6:AC33">IF(ABS(Z6)&lt;1.5,"",(Q6/H6%-100))</f>
        <v>-4.911772569426816</v>
      </c>
      <c r="AB6" s="28">
        <f aca="true" t="shared" si="4" ref="AB6:AB29">S6-J6</f>
        <v>-1.1509249999999867</v>
      </c>
      <c r="AC6" s="331">
        <f t="shared" si="3"/>
      </c>
    </row>
    <row r="7" spans="1:29" ht="12.75">
      <c r="A7" s="45" t="s">
        <v>13</v>
      </c>
      <c r="B7" s="34" t="s">
        <v>32</v>
      </c>
      <c r="C7" s="27"/>
      <c r="D7" s="35">
        <v>3.426575</v>
      </c>
      <c r="E7" s="35"/>
      <c r="F7" s="289">
        <v>9.24705</v>
      </c>
      <c r="G7" s="290"/>
      <c r="H7" s="289">
        <v>30.7276</v>
      </c>
      <c r="I7" s="290"/>
      <c r="J7" s="35">
        <f>H7+F7+D7</f>
        <v>43.401225</v>
      </c>
      <c r="K7" s="30"/>
      <c r="L7" s="31"/>
      <c r="M7" s="35">
        <v>3.04485</v>
      </c>
      <c r="N7" s="35"/>
      <c r="O7" s="289">
        <v>9.979575</v>
      </c>
      <c r="P7" s="290"/>
      <c r="Q7" s="289">
        <v>29.96185</v>
      </c>
      <c r="R7" s="290"/>
      <c r="S7" s="35">
        <f>Q7+O7+M7</f>
        <v>42.98627499999999</v>
      </c>
      <c r="T7" s="30"/>
      <c r="U7" s="31"/>
      <c r="V7" s="35">
        <f t="shared" si="0"/>
        <v>-0.3817250000000003</v>
      </c>
      <c r="W7" s="330">
        <f aca="true" t="shared" si="5" ref="W7:W29">IF(ABS(V7)&lt;1.5,"",(M7/D7%-100))</f>
      </c>
      <c r="X7" s="308">
        <f t="shared" si="1"/>
        <v>0.7325250000000008</v>
      </c>
      <c r="Y7" s="309">
        <f aca="true" t="shared" si="6" ref="Y7:Y33">IF(ABS(X7)&lt;1.5,"",(O7/F7%-100))</f>
      </c>
      <c r="Z7" s="35">
        <f t="shared" si="2"/>
        <v>-0.7657500000000006</v>
      </c>
      <c r="AA7" s="309">
        <f t="shared" si="3"/>
      </c>
      <c r="AB7" s="35">
        <f t="shared" si="4"/>
        <v>-0.4149500000000046</v>
      </c>
      <c r="AC7" s="32">
        <f t="shared" si="3"/>
      </c>
    </row>
    <row r="8" spans="1:29" ht="15.75" customHeight="1">
      <c r="A8" s="46"/>
      <c r="B8" s="37" t="s">
        <v>12</v>
      </c>
      <c r="C8" s="38"/>
      <c r="D8" s="39">
        <v>5.45215</v>
      </c>
      <c r="E8" s="39"/>
      <c r="F8" s="291">
        <v>54.408325</v>
      </c>
      <c r="G8" s="292"/>
      <c r="H8" s="291">
        <v>111.98492499999999</v>
      </c>
      <c r="I8" s="294"/>
      <c r="J8" s="39">
        <f>J7+J6</f>
        <v>171.84539999999998</v>
      </c>
      <c r="K8" s="40"/>
      <c r="L8" s="41"/>
      <c r="M8" s="39">
        <v>4.6903749999999995</v>
      </c>
      <c r="N8" s="39"/>
      <c r="O8" s="291">
        <v>58.36115000000001</v>
      </c>
      <c r="P8" s="292"/>
      <c r="Q8" s="291">
        <v>107.228</v>
      </c>
      <c r="R8" s="294"/>
      <c r="S8" s="39">
        <f>S7+S6</f>
        <v>170.279525</v>
      </c>
      <c r="T8" s="40"/>
      <c r="U8" s="41"/>
      <c r="V8" s="39">
        <f t="shared" si="0"/>
        <v>-0.7617750000000001</v>
      </c>
      <c r="W8" s="330">
        <f t="shared" si="5"/>
      </c>
      <c r="X8" s="310">
        <f t="shared" si="1"/>
        <v>3.9528250000000114</v>
      </c>
      <c r="Y8" s="311">
        <f t="shared" si="6"/>
        <v>7.265110624155412</v>
      </c>
      <c r="Z8" s="39">
        <f t="shared" si="2"/>
        <v>-4.756924999999995</v>
      </c>
      <c r="AA8" s="311">
        <f t="shared" si="3"/>
        <v>-4.247826214108727</v>
      </c>
      <c r="AB8" s="39">
        <f t="shared" si="4"/>
        <v>-1.565874999999977</v>
      </c>
      <c r="AC8" s="42">
        <f t="shared" si="3"/>
        <v>-0.9112114726376035</v>
      </c>
    </row>
    <row r="9" spans="1:29" ht="15.75" customHeight="1">
      <c r="A9" s="43"/>
      <c r="B9" s="26" t="s">
        <v>33</v>
      </c>
      <c r="C9" s="27"/>
      <c r="D9" s="28">
        <v>2.899525</v>
      </c>
      <c r="E9" s="28"/>
      <c r="F9" s="287">
        <v>24.225550000000002</v>
      </c>
      <c r="G9" s="288"/>
      <c r="H9" s="287">
        <v>36.342075</v>
      </c>
      <c r="I9" s="290"/>
      <c r="J9" s="28">
        <f>H9+F9+D9</f>
        <v>63.467150000000004</v>
      </c>
      <c r="K9" s="29"/>
      <c r="L9" s="31"/>
      <c r="M9" s="28">
        <v>4.08215</v>
      </c>
      <c r="N9" s="28"/>
      <c r="O9" s="287">
        <v>25.318675</v>
      </c>
      <c r="P9" s="288"/>
      <c r="Q9" s="287">
        <v>35.355125</v>
      </c>
      <c r="R9" s="290"/>
      <c r="S9" s="28">
        <f>Q9+O9+M9</f>
        <v>64.75595</v>
      </c>
      <c r="T9" s="29"/>
      <c r="U9" s="31"/>
      <c r="V9" s="28">
        <f t="shared" si="0"/>
        <v>1.1826250000000003</v>
      </c>
      <c r="W9" s="329">
        <f>IF(ABS(V9)&lt;1.5,"",(M9/D9%-100))</f>
      </c>
      <c r="X9" s="306">
        <f t="shared" si="1"/>
        <v>1.093124999999997</v>
      </c>
      <c r="Y9" s="307">
        <f t="shared" si="6"/>
      </c>
      <c r="Z9" s="28">
        <f t="shared" si="2"/>
        <v>-0.9869500000000002</v>
      </c>
      <c r="AA9" s="307">
        <f t="shared" si="3"/>
      </c>
      <c r="AB9" s="28">
        <f t="shared" si="4"/>
        <v>1.2887999999999948</v>
      </c>
      <c r="AC9" s="44">
        <f t="shared" si="3"/>
      </c>
    </row>
    <row r="10" spans="1:29" ht="12.75">
      <c r="A10" s="33" t="s">
        <v>14</v>
      </c>
      <c r="B10" s="34" t="s">
        <v>32</v>
      </c>
      <c r="C10" s="27"/>
      <c r="D10" s="35">
        <v>5.177775</v>
      </c>
      <c r="E10" s="35"/>
      <c r="F10" s="289">
        <v>5.552099999999999</v>
      </c>
      <c r="G10" s="290"/>
      <c r="H10" s="289">
        <v>12.92765</v>
      </c>
      <c r="I10" s="290"/>
      <c r="J10" s="35">
        <f>H10+F10+D10</f>
        <v>23.657525</v>
      </c>
      <c r="K10" s="30"/>
      <c r="L10" s="31"/>
      <c r="M10" s="35">
        <v>5.61645</v>
      </c>
      <c r="N10" s="35"/>
      <c r="O10" s="289">
        <v>5.3856</v>
      </c>
      <c r="P10" s="290"/>
      <c r="Q10" s="289">
        <v>15.717675</v>
      </c>
      <c r="R10" s="290"/>
      <c r="S10" s="35">
        <f>Q10+O10+M10</f>
        <v>26.719725</v>
      </c>
      <c r="T10" s="30"/>
      <c r="U10" s="31"/>
      <c r="V10" s="35">
        <f t="shared" si="0"/>
        <v>0.4386750000000008</v>
      </c>
      <c r="W10" s="330">
        <f t="shared" si="5"/>
      </c>
      <c r="X10" s="308">
        <f t="shared" si="1"/>
        <v>-0.1664999999999992</v>
      </c>
      <c r="Y10" s="309">
        <f t="shared" si="6"/>
      </c>
      <c r="Z10" s="35">
        <f t="shared" si="2"/>
        <v>2.790025</v>
      </c>
      <c r="AA10" s="309">
        <f t="shared" si="3"/>
        <v>21.58184202078492</v>
      </c>
      <c r="AB10" s="35">
        <f t="shared" si="4"/>
        <v>3.0622000000000007</v>
      </c>
      <c r="AC10" s="32">
        <f t="shared" si="3"/>
        <v>12.94387303828276</v>
      </c>
    </row>
    <row r="11" spans="1:29" ht="15.75" customHeight="1">
      <c r="A11" s="36"/>
      <c r="B11" s="37" t="s">
        <v>12</v>
      </c>
      <c r="C11" s="38"/>
      <c r="D11" s="39">
        <v>8.0773</v>
      </c>
      <c r="E11" s="39"/>
      <c r="F11" s="291">
        <v>29.77765</v>
      </c>
      <c r="G11" s="292"/>
      <c r="H11" s="291">
        <v>49.269725</v>
      </c>
      <c r="I11" s="294"/>
      <c r="J11" s="39">
        <f>J10+J9</f>
        <v>87.124675</v>
      </c>
      <c r="K11" s="40"/>
      <c r="L11" s="41"/>
      <c r="M11" s="39">
        <v>9.6986</v>
      </c>
      <c r="N11" s="39"/>
      <c r="O11" s="291">
        <v>30.704275</v>
      </c>
      <c r="P11" s="292"/>
      <c r="Q11" s="291">
        <v>51.0728</v>
      </c>
      <c r="R11" s="294"/>
      <c r="S11" s="39">
        <f>S10+S9</f>
        <v>91.475675</v>
      </c>
      <c r="T11" s="40"/>
      <c r="U11" s="41"/>
      <c r="V11" s="39">
        <f t="shared" si="0"/>
        <v>1.6213000000000015</v>
      </c>
      <c r="W11" s="396">
        <f t="shared" si="5"/>
        <v>20.072301387840014</v>
      </c>
      <c r="X11" s="310">
        <f t="shared" si="1"/>
        <v>0.9266249999999978</v>
      </c>
      <c r="Y11" s="311">
        <f t="shared" si="6"/>
      </c>
      <c r="Z11" s="39">
        <f t="shared" si="2"/>
        <v>1.8030749999999998</v>
      </c>
      <c r="AA11" s="311">
        <f t="shared" si="3"/>
        <v>3.659600292065761</v>
      </c>
      <c r="AB11" s="39">
        <f t="shared" si="4"/>
        <v>4.350999999999999</v>
      </c>
      <c r="AC11" s="42">
        <f t="shared" si="3"/>
        <v>4.993992803990366</v>
      </c>
    </row>
    <row r="12" spans="1:29" ht="15.75" customHeight="1">
      <c r="A12" s="43"/>
      <c r="B12" s="26" t="s">
        <v>33</v>
      </c>
      <c r="C12" s="27"/>
      <c r="D12" s="28">
        <v>0.045175</v>
      </c>
      <c r="E12" s="28"/>
      <c r="F12" s="287">
        <v>20.36715</v>
      </c>
      <c r="G12" s="288"/>
      <c r="H12" s="287">
        <v>36.78945</v>
      </c>
      <c r="I12" s="290"/>
      <c r="J12" s="28">
        <f>H12+F12+D12</f>
        <v>57.201775</v>
      </c>
      <c r="K12" s="29"/>
      <c r="L12" s="31"/>
      <c r="M12" s="28">
        <v>0.325775</v>
      </c>
      <c r="N12" s="28"/>
      <c r="O12" s="287">
        <v>21.5546</v>
      </c>
      <c r="P12" s="288"/>
      <c r="Q12" s="287">
        <v>33.830975</v>
      </c>
      <c r="R12" s="290"/>
      <c r="S12" s="28">
        <f>Q12+O12+M12</f>
        <v>55.71135</v>
      </c>
      <c r="T12" s="29"/>
      <c r="U12" s="31"/>
      <c r="V12" s="28">
        <f t="shared" si="0"/>
        <v>0.28059999999999996</v>
      </c>
      <c r="W12" s="329">
        <f>IF(ABS(V12)&lt;1.5,"",(M12/D12%-100))</f>
      </c>
      <c r="X12" s="306">
        <f t="shared" si="1"/>
        <v>1.187450000000002</v>
      </c>
      <c r="Y12" s="312">
        <f t="shared" si="6"/>
      </c>
      <c r="Z12" s="28">
        <f t="shared" si="2"/>
        <v>-2.958475</v>
      </c>
      <c r="AA12" s="307">
        <f t="shared" si="3"/>
        <v>-8.041639654846705</v>
      </c>
      <c r="AB12" s="28">
        <f t="shared" si="4"/>
        <v>-1.4904249999999948</v>
      </c>
      <c r="AC12" s="44">
        <f t="shared" si="3"/>
      </c>
    </row>
    <row r="13" spans="1:29" ht="12.75">
      <c r="A13" s="47" t="s">
        <v>15</v>
      </c>
      <c r="B13" s="34" t="s">
        <v>32</v>
      </c>
      <c r="C13" s="27"/>
      <c r="D13" s="35">
        <v>0.75515</v>
      </c>
      <c r="E13" s="35"/>
      <c r="F13" s="289">
        <v>3.7034249999999997</v>
      </c>
      <c r="G13" s="290"/>
      <c r="H13" s="289">
        <v>14.3348</v>
      </c>
      <c r="I13" s="290"/>
      <c r="J13" s="35">
        <f>H13+F13+D13</f>
        <v>18.793375</v>
      </c>
      <c r="K13" s="30"/>
      <c r="L13" s="31"/>
      <c r="M13" s="35">
        <v>0.56055</v>
      </c>
      <c r="N13" s="35"/>
      <c r="O13" s="289">
        <v>3.216875</v>
      </c>
      <c r="P13" s="290"/>
      <c r="Q13" s="289">
        <v>12.543275</v>
      </c>
      <c r="R13" s="290"/>
      <c r="S13" s="35">
        <f>Q13+O13+M13</f>
        <v>16.3207</v>
      </c>
      <c r="T13" s="30"/>
      <c r="U13" s="31"/>
      <c r="V13" s="35">
        <f t="shared" si="0"/>
        <v>-0.1946</v>
      </c>
      <c r="W13" s="330">
        <f t="shared" si="5"/>
      </c>
      <c r="X13" s="308">
        <f t="shared" si="1"/>
        <v>-0.4865499999999998</v>
      </c>
      <c r="Y13" s="309">
        <f t="shared" si="6"/>
      </c>
      <c r="Z13" s="35">
        <f t="shared" si="2"/>
        <v>-1.791525</v>
      </c>
      <c r="AA13" s="309">
        <f t="shared" si="3"/>
        <v>-12.497732790133114</v>
      </c>
      <c r="AB13" s="35">
        <f t="shared" si="4"/>
        <v>-2.4726750000000024</v>
      </c>
      <c r="AC13" s="32">
        <f t="shared" si="3"/>
        <v>-13.157163096037849</v>
      </c>
    </row>
    <row r="14" spans="1:29" ht="15.75" customHeight="1">
      <c r="A14" s="36"/>
      <c r="B14" s="37" t="s">
        <v>12</v>
      </c>
      <c r="C14" s="38"/>
      <c r="D14" s="39">
        <v>0.800325</v>
      </c>
      <c r="E14" s="39"/>
      <c r="F14" s="291">
        <v>24.070574999999998</v>
      </c>
      <c r="G14" s="292"/>
      <c r="H14" s="291">
        <v>51.12425</v>
      </c>
      <c r="I14" s="294"/>
      <c r="J14" s="39">
        <f>J13+J12</f>
        <v>75.99515</v>
      </c>
      <c r="K14" s="40"/>
      <c r="L14" s="41"/>
      <c r="M14" s="39">
        <v>0.886325</v>
      </c>
      <c r="N14" s="39"/>
      <c r="O14" s="291">
        <v>24.771475000000002</v>
      </c>
      <c r="P14" s="292"/>
      <c r="Q14" s="291">
        <v>46.37425</v>
      </c>
      <c r="R14" s="294"/>
      <c r="S14" s="39">
        <f>S13+S12</f>
        <v>72.03205</v>
      </c>
      <c r="T14" s="40"/>
      <c r="U14" s="41"/>
      <c r="V14" s="39">
        <f t="shared" si="0"/>
        <v>0.08600000000000008</v>
      </c>
      <c r="W14" s="330">
        <f t="shared" si="5"/>
      </c>
      <c r="X14" s="310">
        <f t="shared" si="1"/>
        <v>0.7009000000000043</v>
      </c>
      <c r="Y14" s="311">
        <f t="shared" si="6"/>
      </c>
      <c r="Z14" s="39">
        <f t="shared" si="2"/>
        <v>-4.75</v>
      </c>
      <c r="AA14" s="311">
        <f t="shared" si="3"/>
        <v>-9.291089844838794</v>
      </c>
      <c r="AB14" s="39">
        <f t="shared" si="4"/>
        <v>-3.963099999999997</v>
      </c>
      <c r="AC14" s="42">
        <f t="shared" si="3"/>
        <v>-5.214938058547162</v>
      </c>
    </row>
    <row r="15" spans="1:29" ht="15.75" customHeight="1">
      <c r="A15" s="25"/>
      <c r="B15" s="26" t="s">
        <v>33</v>
      </c>
      <c r="C15" s="27"/>
      <c r="D15" s="28">
        <v>8.821225</v>
      </c>
      <c r="E15" s="28"/>
      <c r="F15" s="287">
        <v>67.478425</v>
      </c>
      <c r="G15" s="288"/>
      <c r="H15" s="287">
        <v>105.642925</v>
      </c>
      <c r="I15" s="290"/>
      <c r="J15" s="28">
        <f>H15+F15+D15</f>
        <v>181.942575</v>
      </c>
      <c r="K15" s="29"/>
      <c r="L15" s="31"/>
      <c r="M15" s="28">
        <v>8.441425</v>
      </c>
      <c r="N15" s="28"/>
      <c r="O15" s="287">
        <v>71.011875</v>
      </c>
      <c r="P15" s="288"/>
      <c r="Q15" s="287">
        <v>104.998875</v>
      </c>
      <c r="R15" s="290"/>
      <c r="S15" s="28">
        <f>Q15+O15+M15</f>
        <v>184.452175</v>
      </c>
      <c r="T15" s="29"/>
      <c r="U15" s="31"/>
      <c r="V15" s="28">
        <f t="shared" si="0"/>
        <v>-0.37979999999999947</v>
      </c>
      <c r="W15" s="329">
        <f>IF(ABS(V15)&lt;1.5,"",(M15/D15%-100))</f>
      </c>
      <c r="X15" s="306">
        <f t="shared" si="1"/>
        <v>3.533450000000002</v>
      </c>
      <c r="Y15" s="307">
        <f t="shared" si="6"/>
        <v>5.236414453953259</v>
      </c>
      <c r="Z15" s="28">
        <f t="shared" si="2"/>
        <v>-0.6440500000000071</v>
      </c>
      <c r="AA15" s="307">
        <f t="shared" si="3"/>
      </c>
      <c r="AB15" s="28">
        <f t="shared" si="4"/>
        <v>2.509600000000006</v>
      </c>
      <c r="AC15" s="44">
        <f t="shared" si="3"/>
        <v>1.3793363098219373</v>
      </c>
    </row>
    <row r="16" spans="1:29" ht="12.75">
      <c r="A16" s="33" t="s">
        <v>16</v>
      </c>
      <c r="B16" s="34" t="s">
        <v>32</v>
      </c>
      <c r="C16" s="38"/>
      <c r="D16" s="35">
        <v>19.68325</v>
      </c>
      <c r="E16" s="35"/>
      <c r="F16" s="289">
        <v>20.5548</v>
      </c>
      <c r="G16" s="290"/>
      <c r="H16" s="289">
        <v>38.4758</v>
      </c>
      <c r="I16" s="290"/>
      <c r="J16" s="35">
        <f>H16+F16+D16</f>
        <v>78.71385000000001</v>
      </c>
      <c r="K16" s="40"/>
      <c r="L16" s="41"/>
      <c r="M16" s="35">
        <v>21.968075</v>
      </c>
      <c r="N16" s="35"/>
      <c r="O16" s="289">
        <v>17.608075</v>
      </c>
      <c r="P16" s="290"/>
      <c r="Q16" s="289">
        <v>39.608475</v>
      </c>
      <c r="R16" s="290"/>
      <c r="S16" s="35">
        <f>Q16+O16+M16</f>
        <v>79.184625</v>
      </c>
      <c r="T16" s="40"/>
      <c r="U16" s="41"/>
      <c r="V16" s="35">
        <f t="shared" si="0"/>
        <v>2.284824999999998</v>
      </c>
      <c r="W16" s="330">
        <f t="shared" si="5"/>
        <v>11.607966164124306</v>
      </c>
      <c r="X16" s="308">
        <f t="shared" si="1"/>
        <v>-2.9467250000000007</v>
      </c>
      <c r="Y16" s="309">
        <f t="shared" si="6"/>
        <v>-14.335945861793846</v>
      </c>
      <c r="Z16" s="35">
        <f t="shared" si="2"/>
        <v>1.132674999999999</v>
      </c>
      <c r="AA16" s="309">
        <f t="shared" si="3"/>
      </c>
      <c r="AB16" s="35">
        <f t="shared" si="4"/>
        <v>0.47077499999998906</v>
      </c>
      <c r="AC16" s="32">
        <f t="shared" si="3"/>
      </c>
    </row>
    <row r="17" spans="1:29" ht="15.75" customHeight="1">
      <c r="A17" s="36"/>
      <c r="B17" s="37" t="s">
        <v>12</v>
      </c>
      <c r="C17" s="38"/>
      <c r="D17" s="39">
        <v>28.504475</v>
      </c>
      <c r="E17" s="39"/>
      <c r="F17" s="291">
        <v>88.033225</v>
      </c>
      <c r="G17" s="292"/>
      <c r="H17" s="291">
        <v>144.118725</v>
      </c>
      <c r="I17" s="294"/>
      <c r="J17" s="39">
        <f>J16+J15</f>
        <v>260.656425</v>
      </c>
      <c r="K17" s="40"/>
      <c r="L17" s="41"/>
      <c r="M17" s="39">
        <v>30.4095</v>
      </c>
      <c r="N17" s="39"/>
      <c r="O17" s="291">
        <v>88.61995</v>
      </c>
      <c r="P17" s="292"/>
      <c r="Q17" s="291">
        <v>144.60735</v>
      </c>
      <c r="R17" s="294"/>
      <c r="S17" s="39">
        <f>S16+S15</f>
        <v>263.6368</v>
      </c>
      <c r="T17" s="40"/>
      <c r="U17" s="41"/>
      <c r="V17" s="39">
        <f t="shared" si="0"/>
        <v>1.905025000000002</v>
      </c>
      <c r="W17" s="396">
        <f t="shared" si="5"/>
        <v>6.683248858293297</v>
      </c>
      <c r="X17" s="310">
        <f t="shared" si="1"/>
        <v>0.5867250000000013</v>
      </c>
      <c r="Y17" s="311">
        <f t="shared" si="6"/>
      </c>
      <c r="Z17" s="39">
        <f t="shared" si="2"/>
        <v>0.48862499999998477</v>
      </c>
      <c r="AA17" s="311">
        <f t="shared" si="3"/>
      </c>
      <c r="AB17" s="39">
        <f t="shared" si="4"/>
        <v>2.980374999999981</v>
      </c>
      <c r="AC17" s="42">
        <f t="shared" si="3"/>
        <v>1.1434112932378326</v>
      </c>
    </row>
    <row r="18" spans="1:29" ht="15.75" customHeight="1">
      <c r="A18" s="48"/>
      <c r="B18" s="26" t="s">
        <v>33</v>
      </c>
      <c r="C18" s="27"/>
      <c r="D18" s="28">
        <v>0</v>
      </c>
      <c r="E18" s="28"/>
      <c r="F18" s="287">
        <v>47.662125</v>
      </c>
      <c r="G18" s="288"/>
      <c r="H18" s="287">
        <v>80.1075</v>
      </c>
      <c r="I18" s="290"/>
      <c r="J18" s="28">
        <f>H18+F18+D18</f>
        <v>127.769625</v>
      </c>
      <c r="K18" s="29"/>
      <c r="L18" s="31"/>
      <c r="M18" s="28">
        <v>0.61235</v>
      </c>
      <c r="N18" s="28"/>
      <c r="O18" s="287">
        <v>41.592475</v>
      </c>
      <c r="P18" s="288"/>
      <c r="Q18" s="287">
        <v>84.089675</v>
      </c>
      <c r="R18" s="290"/>
      <c r="S18" s="28">
        <f>Q18+O18+M18</f>
        <v>126.29450000000001</v>
      </c>
      <c r="T18" s="29"/>
      <c r="U18" s="31"/>
      <c r="V18" s="28">
        <f t="shared" si="0"/>
        <v>0.61235</v>
      </c>
      <c r="W18" s="329">
        <f>IF(ABS(V18)&lt;1.5,"",(M18/D18%-100))</f>
      </c>
      <c r="X18" s="306">
        <f t="shared" si="1"/>
        <v>-6.069650000000003</v>
      </c>
      <c r="Y18" s="307">
        <f t="shared" si="6"/>
        <v>-12.734744831456851</v>
      </c>
      <c r="Z18" s="28">
        <f>Q18-H18</f>
        <v>3.982174999999998</v>
      </c>
      <c r="AA18" s="307">
        <f t="shared" si="3"/>
        <v>4.97103891645601</v>
      </c>
      <c r="AB18" s="28">
        <f t="shared" si="4"/>
        <v>-1.4751249999999914</v>
      </c>
      <c r="AC18" s="44">
        <f t="shared" si="3"/>
      </c>
    </row>
    <row r="19" spans="1:29" ht="12.75">
      <c r="A19" s="33" t="s">
        <v>17</v>
      </c>
      <c r="B19" s="34" t="s">
        <v>32</v>
      </c>
      <c r="C19" s="27"/>
      <c r="D19" s="35">
        <v>0.301425</v>
      </c>
      <c r="E19" s="35"/>
      <c r="F19" s="289">
        <v>6.195875</v>
      </c>
      <c r="G19" s="290"/>
      <c r="H19" s="289">
        <v>19.0358</v>
      </c>
      <c r="I19" s="290"/>
      <c r="J19" s="35">
        <f>H19+F19+D19</f>
        <v>25.533099999999997</v>
      </c>
      <c r="K19" s="30"/>
      <c r="L19" s="31"/>
      <c r="M19" s="35">
        <v>0.254125</v>
      </c>
      <c r="N19" s="35"/>
      <c r="O19" s="289">
        <v>7.347975</v>
      </c>
      <c r="P19" s="290"/>
      <c r="Q19" s="289">
        <v>24.84985</v>
      </c>
      <c r="R19" s="290"/>
      <c r="S19" s="35">
        <f>Q19+O19+M19</f>
        <v>32.451950000000004</v>
      </c>
      <c r="T19" s="30"/>
      <c r="U19" s="31"/>
      <c r="V19" s="35">
        <f t="shared" si="0"/>
        <v>-0.04730000000000001</v>
      </c>
      <c r="W19" s="330">
        <f t="shared" si="5"/>
      </c>
      <c r="X19" s="308">
        <f t="shared" si="1"/>
        <v>1.1521</v>
      </c>
      <c r="Y19" s="309">
        <f t="shared" si="6"/>
      </c>
      <c r="Z19" s="35">
        <f>Q19-H19</f>
        <v>5.814050000000002</v>
      </c>
      <c r="AA19" s="309">
        <f t="shared" si="3"/>
        <v>30.54271425419475</v>
      </c>
      <c r="AB19" s="35">
        <f t="shared" si="4"/>
        <v>6.918850000000006</v>
      </c>
      <c r="AC19" s="32">
        <f t="shared" si="3"/>
        <v>27.09757138772811</v>
      </c>
    </row>
    <row r="20" spans="1:29" ht="15.75" customHeight="1">
      <c r="A20" s="36"/>
      <c r="B20" s="37" t="s">
        <v>12</v>
      </c>
      <c r="C20" s="38"/>
      <c r="D20" s="39">
        <v>0.301425</v>
      </c>
      <c r="E20" s="39"/>
      <c r="F20" s="291">
        <v>53.858000000000004</v>
      </c>
      <c r="G20" s="292"/>
      <c r="H20" s="291">
        <v>99.1433</v>
      </c>
      <c r="I20" s="294"/>
      <c r="J20" s="39">
        <f>J19+J18</f>
        <v>153.302725</v>
      </c>
      <c r="K20" s="40"/>
      <c r="L20" s="41"/>
      <c r="M20" s="39">
        <v>0.8664749999999999</v>
      </c>
      <c r="N20" s="39"/>
      <c r="O20" s="291">
        <v>48.94045</v>
      </c>
      <c r="P20" s="292"/>
      <c r="Q20" s="291">
        <v>108.939525</v>
      </c>
      <c r="R20" s="294"/>
      <c r="S20" s="39">
        <f>S19+S18</f>
        <v>158.74645</v>
      </c>
      <c r="T20" s="40"/>
      <c r="U20" s="41"/>
      <c r="V20" s="39">
        <f t="shared" si="0"/>
        <v>0.5650499999999998</v>
      </c>
      <c r="W20" s="330">
        <f t="shared" si="5"/>
      </c>
      <c r="X20" s="310">
        <f t="shared" si="1"/>
        <v>-4.917550000000006</v>
      </c>
      <c r="Y20" s="311">
        <f t="shared" si="6"/>
        <v>-9.130584128634567</v>
      </c>
      <c r="Z20" s="39">
        <f t="shared" si="2"/>
        <v>9.796225000000007</v>
      </c>
      <c r="AA20" s="311">
        <f t="shared" si="3"/>
        <v>9.88087445142537</v>
      </c>
      <c r="AB20" s="39">
        <f t="shared" si="4"/>
        <v>5.443725000000001</v>
      </c>
      <c r="AC20" s="42">
        <f t="shared" si="3"/>
        <v>3.550964276727626</v>
      </c>
    </row>
    <row r="21" spans="1:29" ht="15.75" customHeight="1">
      <c r="A21" s="48"/>
      <c r="B21" s="26" t="s">
        <v>33</v>
      </c>
      <c r="C21" s="27"/>
      <c r="D21" s="28">
        <v>2.8155</v>
      </c>
      <c r="E21" s="28"/>
      <c r="F21" s="287">
        <v>241.532875</v>
      </c>
      <c r="G21" s="288"/>
      <c r="H21" s="287">
        <v>489.7324</v>
      </c>
      <c r="I21" s="290"/>
      <c r="J21" s="28">
        <f>H21+F21+D21</f>
        <v>734.080775</v>
      </c>
      <c r="K21" s="29"/>
      <c r="L21" s="31"/>
      <c r="M21" s="28">
        <v>3.306675</v>
      </c>
      <c r="N21" s="28"/>
      <c r="O21" s="287">
        <v>241.741875</v>
      </c>
      <c r="P21" s="288"/>
      <c r="Q21" s="287">
        <v>491.490975</v>
      </c>
      <c r="R21" s="290"/>
      <c r="S21" s="28">
        <f>Q21+O21+M21</f>
        <v>736.539525</v>
      </c>
      <c r="T21" s="29"/>
      <c r="U21" s="31"/>
      <c r="V21" s="28">
        <f t="shared" si="0"/>
        <v>0.4911749999999997</v>
      </c>
      <c r="W21" s="329">
        <f>IF(ABS(V21)&lt;1.5,"",(M21/D21%-100))</f>
      </c>
      <c r="X21" s="306">
        <f t="shared" si="1"/>
        <v>0.20900000000000318</v>
      </c>
      <c r="Y21" s="307">
        <f t="shared" si="6"/>
      </c>
      <c r="Z21" s="28">
        <f t="shared" si="2"/>
        <v>1.7585750000000075</v>
      </c>
      <c r="AA21" s="312">
        <f t="shared" si="3"/>
        <v>0.35908896368709975</v>
      </c>
      <c r="AB21" s="28">
        <f t="shared" si="4"/>
        <v>2.458750000000009</v>
      </c>
      <c r="AC21" s="332">
        <f t="shared" si="3"/>
        <v>0.33494270436384</v>
      </c>
    </row>
    <row r="22" spans="1:29" ht="12.75">
      <c r="A22" s="151" t="s">
        <v>93</v>
      </c>
      <c r="B22" s="34" t="s">
        <v>32</v>
      </c>
      <c r="C22" s="27"/>
      <c r="D22" s="35">
        <v>9.653625</v>
      </c>
      <c r="E22" s="35"/>
      <c r="F22" s="289">
        <v>36.55975</v>
      </c>
      <c r="G22" s="290"/>
      <c r="H22" s="289">
        <v>165.981925</v>
      </c>
      <c r="I22" s="290"/>
      <c r="J22" s="35">
        <f>H22+F22+D22</f>
        <v>212.1953</v>
      </c>
      <c r="K22" s="30"/>
      <c r="L22" s="31"/>
      <c r="M22" s="35">
        <v>11.000425</v>
      </c>
      <c r="N22" s="35"/>
      <c r="O22" s="289">
        <v>31.66325</v>
      </c>
      <c r="P22" s="290"/>
      <c r="Q22" s="289">
        <v>160.242325</v>
      </c>
      <c r="R22" s="290"/>
      <c r="S22" s="35">
        <f>Q22+O22+M22</f>
        <v>202.906</v>
      </c>
      <c r="T22" s="30"/>
      <c r="U22" s="31"/>
      <c r="V22" s="35">
        <f t="shared" si="0"/>
        <v>1.3468</v>
      </c>
      <c r="W22" s="330">
        <f t="shared" si="5"/>
      </c>
      <c r="X22" s="308">
        <f t="shared" si="1"/>
        <v>-4.8965</v>
      </c>
      <c r="Y22" s="309">
        <f t="shared" si="6"/>
        <v>-13.393144099727166</v>
      </c>
      <c r="Z22" s="35">
        <f t="shared" si="2"/>
        <v>-5.739599999999996</v>
      </c>
      <c r="AA22" s="309">
        <f t="shared" si="3"/>
        <v>-3.457966884044751</v>
      </c>
      <c r="AB22" s="35">
        <f t="shared" si="4"/>
        <v>-9.289299999999997</v>
      </c>
      <c r="AC22" s="32">
        <f t="shared" si="3"/>
        <v>-4.377712418701066</v>
      </c>
    </row>
    <row r="23" spans="1:29" ht="15.75" customHeight="1">
      <c r="A23" s="36"/>
      <c r="B23" s="37" t="s">
        <v>12</v>
      </c>
      <c r="C23" s="38"/>
      <c r="D23" s="39">
        <v>12.469125</v>
      </c>
      <c r="E23" s="39"/>
      <c r="F23" s="291">
        <v>278.092625</v>
      </c>
      <c r="G23" s="292"/>
      <c r="H23" s="291">
        <v>655.7143249999999</v>
      </c>
      <c r="I23" s="294"/>
      <c r="J23" s="39">
        <f>J22+J21</f>
        <v>946.276075</v>
      </c>
      <c r="K23" s="40"/>
      <c r="L23" s="41"/>
      <c r="M23" s="39">
        <v>14.3071</v>
      </c>
      <c r="N23" s="39"/>
      <c r="O23" s="291">
        <v>273.405125</v>
      </c>
      <c r="P23" s="292"/>
      <c r="Q23" s="291">
        <v>651.7333</v>
      </c>
      <c r="R23" s="294"/>
      <c r="S23" s="39">
        <f>S22+S21</f>
        <v>939.4455250000001</v>
      </c>
      <c r="T23" s="40"/>
      <c r="U23" s="41"/>
      <c r="V23" s="39">
        <f t="shared" si="0"/>
        <v>1.8379750000000001</v>
      </c>
      <c r="W23" s="396">
        <f t="shared" si="5"/>
        <v>14.7402083145369</v>
      </c>
      <c r="X23" s="310">
        <f t="shared" si="1"/>
        <v>-4.6875</v>
      </c>
      <c r="Y23" s="311">
        <f t="shared" si="6"/>
        <v>-1.6855894686167971</v>
      </c>
      <c r="Z23" s="39">
        <f t="shared" si="2"/>
        <v>-3.9810249999999314</v>
      </c>
      <c r="AA23" s="311">
        <f t="shared" si="3"/>
        <v>-0.6071279592679275</v>
      </c>
      <c r="AB23" s="39">
        <f t="shared" si="4"/>
        <v>-6.830549999999903</v>
      </c>
      <c r="AC23" s="42">
        <f t="shared" si="3"/>
        <v>-0.7218347985813551</v>
      </c>
    </row>
    <row r="24" spans="1:29" ht="15.75" customHeight="1">
      <c r="A24" s="49" t="s">
        <v>18</v>
      </c>
      <c r="B24" s="26" t="s">
        <v>33</v>
      </c>
      <c r="C24" s="27"/>
      <c r="D24" s="28">
        <v>0.126575</v>
      </c>
      <c r="E24" s="28"/>
      <c r="F24" s="287">
        <v>17.054275</v>
      </c>
      <c r="G24" s="288"/>
      <c r="H24" s="287">
        <v>32.464525</v>
      </c>
      <c r="I24" s="290"/>
      <c r="J24" s="28">
        <f>H24+F24+D24</f>
        <v>49.645375</v>
      </c>
      <c r="K24" s="29"/>
      <c r="L24" s="31"/>
      <c r="M24" s="28">
        <v>0.224375</v>
      </c>
      <c r="N24" s="28"/>
      <c r="O24" s="287">
        <v>16.076525</v>
      </c>
      <c r="P24" s="288"/>
      <c r="Q24" s="287">
        <v>33.05915</v>
      </c>
      <c r="R24" s="290"/>
      <c r="S24" s="28">
        <f>Q24+O24+M24</f>
        <v>49.36005000000001</v>
      </c>
      <c r="T24" s="29"/>
      <c r="U24" s="31"/>
      <c r="V24" s="28">
        <f t="shared" si="0"/>
        <v>0.0978</v>
      </c>
      <c r="W24" s="329">
        <f>IF(ABS(V24)&lt;1.5,"",(M24/D24%-100))</f>
      </c>
      <c r="X24" s="306">
        <f t="shared" si="1"/>
        <v>-0.9777500000000003</v>
      </c>
      <c r="Y24" s="307">
        <f t="shared" si="6"/>
      </c>
      <c r="Z24" s="28">
        <f t="shared" si="2"/>
        <v>0.5946250000000006</v>
      </c>
      <c r="AA24" s="312">
        <f t="shared" si="3"/>
      </c>
      <c r="AB24" s="28">
        <f t="shared" si="4"/>
        <v>-0.28532499999999317</v>
      </c>
      <c r="AC24" s="332">
        <f t="shared" si="3"/>
      </c>
    </row>
    <row r="25" spans="1:29" ht="12.75">
      <c r="A25" s="47" t="s">
        <v>19</v>
      </c>
      <c r="B25" s="34" t="s">
        <v>32</v>
      </c>
      <c r="C25" s="38"/>
      <c r="D25" s="35">
        <v>0.47755</v>
      </c>
      <c r="E25" s="35"/>
      <c r="F25" s="289">
        <v>3.8428999999999998</v>
      </c>
      <c r="G25" s="290"/>
      <c r="H25" s="289">
        <v>10.92065</v>
      </c>
      <c r="I25" s="290"/>
      <c r="J25" s="35">
        <f>H25+F25+D25</f>
        <v>15.241100000000001</v>
      </c>
      <c r="K25" s="40"/>
      <c r="L25" s="41"/>
      <c r="M25" s="35">
        <v>0.7997</v>
      </c>
      <c r="N25" s="35"/>
      <c r="O25" s="289">
        <v>3.0938749999999997</v>
      </c>
      <c r="P25" s="290"/>
      <c r="Q25" s="289">
        <v>10.771175</v>
      </c>
      <c r="R25" s="290"/>
      <c r="S25" s="35">
        <f>Q25+O25+M25</f>
        <v>14.66475</v>
      </c>
      <c r="T25" s="40"/>
      <c r="U25" s="41"/>
      <c r="V25" s="35">
        <f t="shared" si="0"/>
        <v>0.32215</v>
      </c>
      <c r="W25" s="330">
        <f t="shared" si="5"/>
      </c>
      <c r="X25" s="308">
        <f t="shared" si="1"/>
        <v>-0.749025</v>
      </c>
      <c r="Y25" s="309">
        <f t="shared" si="6"/>
      </c>
      <c r="Z25" s="35">
        <f t="shared" si="2"/>
        <v>-0.1494750000000007</v>
      </c>
      <c r="AA25" s="309">
        <f t="shared" si="3"/>
      </c>
      <c r="AB25" s="35">
        <f t="shared" si="4"/>
        <v>-0.5763500000000015</v>
      </c>
      <c r="AC25" s="32">
        <f t="shared" si="3"/>
      </c>
    </row>
    <row r="26" spans="1:29" ht="15.75" customHeight="1">
      <c r="A26" s="47" t="s">
        <v>20</v>
      </c>
      <c r="B26" s="37" t="s">
        <v>12</v>
      </c>
      <c r="C26" s="38"/>
      <c r="D26" s="39">
        <v>0.604125</v>
      </c>
      <c r="E26" s="39"/>
      <c r="F26" s="291">
        <v>20.897175</v>
      </c>
      <c r="G26" s="292"/>
      <c r="H26" s="291">
        <v>43.385175000000004</v>
      </c>
      <c r="I26" s="294"/>
      <c r="J26" s="39">
        <f>J25+J24</f>
        <v>64.886475</v>
      </c>
      <c r="K26" s="40"/>
      <c r="L26" s="41"/>
      <c r="M26" s="39">
        <v>1.0240749999999998</v>
      </c>
      <c r="N26" s="39"/>
      <c r="O26" s="291">
        <v>19.1704</v>
      </c>
      <c r="P26" s="292"/>
      <c r="Q26" s="291">
        <v>43.830325</v>
      </c>
      <c r="R26" s="294"/>
      <c r="S26" s="39">
        <f>S25+S24</f>
        <v>64.02480000000001</v>
      </c>
      <c r="T26" s="40"/>
      <c r="U26" s="41"/>
      <c r="V26" s="39">
        <f t="shared" si="0"/>
        <v>0.4199499999999998</v>
      </c>
      <c r="W26" s="330">
        <f t="shared" si="5"/>
      </c>
      <c r="X26" s="310">
        <f t="shared" si="1"/>
        <v>-1.726775</v>
      </c>
      <c r="Y26" s="311">
        <f t="shared" si="6"/>
        <v>-8.263198255266559</v>
      </c>
      <c r="Z26" s="39">
        <f t="shared" si="2"/>
        <v>0.44514999999999816</v>
      </c>
      <c r="AA26" s="311">
        <f t="shared" si="3"/>
      </c>
      <c r="AB26" s="39">
        <f t="shared" si="4"/>
        <v>-0.8616749999999911</v>
      </c>
      <c r="AC26" s="42">
        <f t="shared" si="3"/>
      </c>
    </row>
    <row r="27" spans="1:29" ht="15.75" customHeight="1">
      <c r="A27" s="48"/>
      <c r="B27" s="26" t="s">
        <v>33</v>
      </c>
      <c r="C27" s="27"/>
      <c r="D27" s="28">
        <v>0.4261</v>
      </c>
      <c r="E27" s="28"/>
      <c r="F27" s="287">
        <v>18.0975</v>
      </c>
      <c r="G27" s="288"/>
      <c r="H27" s="287">
        <v>34.8873</v>
      </c>
      <c r="I27" s="290"/>
      <c r="J27" s="28">
        <f>H27+F27+D27</f>
        <v>53.410900000000005</v>
      </c>
      <c r="K27" s="29"/>
      <c r="L27" s="31"/>
      <c r="M27" s="28">
        <v>0.673925</v>
      </c>
      <c r="N27" s="28"/>
      <c r="O27" s="287">
        <v>20.722775000000002</v>
      </c>
      <c r="P27" s="288"/>
      <c r="Q27" s="287">
        <v>33.903525</v>
      </c>
      <c r="R27" s="290"/>
      <c r="S27" s="28">
        <f>Q27+O27+M27</f>
        <v>55.300225</v>
      </c>
      <c r="T27" s="29"/>
      <c r="U27" s="31"/>
      <c r="V27" s="28">
        <f t="shared" si="0"/>
        <v>0.24782500000000002</v>
      </c>
      <c r="W27" s="329">
        <f>IF(ABS(V27)&lt;1.5,"",(M27/D27%-100))</f>
      </c>
      <c r="X27" s="306">
        <f t="shared" si="1"/>
        <v>2.625275000000002</v>
      </c>
      <c r="Y27" s="307">
        <f t="shared" si="6"/>
        <v>14.506285398535724</v>
      </c>
      <c r="Z27" s="28">
        <f t="shared" si="2"/>
        <v>-0.9837750000000014</v>
      </c>
      <c r="AA27" s="312">
        <f t="shared" si="3"/>
      </c>
      <c r="AB27" s="28">
        <f t="shared" si="4"/>
        <v>1.8893249999999924</v>
      </c>
      <c r="AC27" s="332">
        <f t="shared" si="3"/>
        <v>3.537339756491633</v>
      </c>
    </row>
    <row r="28" spans="1:29" ht="12.75">
      <c r="A28" s="33" t="s">
        <v>21</v>
      </c>
      <c r="B28" s="34" t="s">
        <v>32</v>
      </c>
      <c r="C28" s="27"/>
      <c r="D28" s="35">
        <v>2.597425</v>
      </c>
      <c r="E28" s="35"/>
      <c r="F28" s="289">
        <v>3.8840749999999997</v>
      </c>
      <c r="G28" s="290"/>
      <c r="H28" s="289">
        <v>11.66955</v>
      </c>
      <c r="I28" s="290"/>
      <c r="J28" s="35">
        <f>H28+F28+D28</f>
        <v>18.151049999999998</v>
      </c>
      <c r="K28" s="30"/>
      <c r="L28" s="31"/>
      <c r="M28" s="35">
        <v>1.89385</v>
      </c>
      <c r="N28" s="35"/>
      <c r="O28" s="289">
        <v>2.667325</v>
      </c>
      <c r="P28" s="290"/>
      <c r="Q28" s="289">
        <v>9.968425</v>
      </c>
      <c r="R28" s="290"/>
      <c r="S28" s="35">
        <f>Q28+O28+M28</f>
        <v>14.5296</v>
      </c>
      <c r="T28" s="30"/>
      <c r="U28" s="31"/>
      <c r="V28" s="35">
        <f t="shared" si="0"/>
        <v>-0.7035749999999998</v>
      </c>
      <c r="W28" s="330">
        <f t="shared" si="5"/>
      </c>
      <c r="X28" s="308">
        <f t="shared" si="1"/>
        <v>-1.2167499999999998</v>
      </c>
      <c r="Y28" s="309">
        <f t="shared" si="6"/>
      </c>
      <c r="Z28" s="35">
        <f t="shared" si="2"/>
        <v>-1.7011249999999993</v>
      </c>
      <c r="AA28" s="309">
        <f t="shared" si="3"/>
        <v>-14.577468711304206</v>
      </c>
      <c r="AB28" s="35">
        <f t="shared" si="4"/>
        <v>-3.6214499999999976</v>
      </c>
      <c r="AC28" s="32">
        <f t="shared" si="3"/>
        <v>-19.951738329187563</v>
      </c>
    </row>
    <row r="29" spans="1:29" ht="15.75" customHeight="1">
      <c r="A29" s="46"/>
      <c r="B29" s="37" t="s">
        <v>12</v>
      </c>
      <c r="C29" s="38"/>
      <c r="D29" s="39">
        <v>3.023525</v>
      </c>
      <c r="E29" s="39"/>
      <c r="F29" s="293">
        <v>21.981575</v>
      </c>
      <c r="G29" s="294"/>
      <c r="H29" s="293">
        <v>46.556850000000004</v>
      </c>
      <c r="I29" s="294"/>
      <c r="J29" s="39">
        <f>J28+J27</f>
        <v>71.56195</v>
      </c>
      <c r="K29" s="40"/>
      <c r="L29" s="41"/>
      <c r="M29" s="39">
        <v>2.567775</v>
      </c>
      <c r="N29" s="39"/>
      <c r="O29" s="293">
        <v>23.390100000000004</v>
      </c>
      <c r="P29" s="294"/>
      <c r="Q29" s="293">
        <v>43.87195</v>
      </c>
      <c r="R29" s="294"/>
      <c r="S29" s="39">
        <f>S28+S27</f>
        <v>69.829825</v>
      </c>
      <c r="T29" s="40"/>
      <c r="U29" s="41"/>
      <c r="V29" s="39">
        <f t="shared" si="0"/>
        <v>-0.45574999999999966</v>
      </c>
      <c r="W29" s="330">
        <f t="shared" si="5"/>
      </c>
      <c r="X29" s="310">
        <f t="shared" si="1"/>
        <v>1.4085250000000045</v>
      </c>
      <c r="Y29" s="311">
        <f t="shared" si="6"/>
      </c>
      <c r="Z29" s="39">
        <f t="shared" si="2"/>
        <v>-2.684900000000006</v>
      </c>
      <c r="AA29" s="313">
        <f t="shared" si="3"/>
        <v>-5.7669279601175845</v>
      </c>
      <c r="AB29" s="39">
        <f t="shared" si="4"/>
        <v>-1.7321249999999964</v>
      </c>
      <c r="AC29" s="333">
        <f t="shared" si="3"/>
        <v>-2.4204552838484688</v>
      </c>
    </row>
    <row r="30" spans="1:29" ht="7.5" customHeight="1">
      <c r="A30" s="50"/>
      <c r="B30" s="51"/>
      <c r="C30" s="38"/>
      <c r="D30" s="52"/>
      <c r="E30" s="52"/>
      <c r="F30" s="53"/>
      <c r="G30" s="52"/>
      <c r="H30" s="52"/>
      <c r="I30" s="53"/>
      <c r="J30" s="53"/>
      <c r="K30" s="54"/>
      <c r="L30" s="41"/>
      <c r="M30" s="52"/>
      <c r="N30" s="52"/>
      <c r="O30" s="53"/>
      <c r="P30" s="52"/>
      <c r="Q30" s="52"/>
      <c r="R30" s="53"/>
      <c r="S30" s="53"/>
      <c r="T30" s="54"/>
      <c r="U30" s="41"/>
      <c r="V30" s="52"/>
      <c r="W30" s="55"/>
      <c r="X30" s="53"/>
      <c r="Y30" s="317"/>
      <c r="Z30" s="53"/>
      <c r="AA30" s="317"/>
      <c r="AB30" s="56"/>
      <c r="AC30" s="334"/>
    </row>
    <row r="31" spans="1:29" ht="15.75" customHeight="1">
      <c r="A31" s="57"/>
      <c r="B31" s="26" t="s">
        <v>33</v>
      </c>
      <c r="C31" s="27"/>
      <c r="D31" s="58">
        <f>D6+D9+D12+D15+D18+D21+D24+D27</f>
        <v>17.159675</v>
      </c>
      <c r="E31" s="58"/>
      <c r="F31" s="295">
        <f>F6+F9+F12+F15+F18+F21+F24+F27</f>
        <v>481.579175</v>
      </c>
      <c r="G31" s="296"/>
      <c r="H31" s="28">
        <f>H6+H9+H12+H15+H18+H21+H24+H27</f>
        <v>897.2235</v>
      </c>
      <c r="I31" s="288"/>
      <c r="J31" s="28">
        <f>H31+F31+D31</f>
        <v>1395.96235</v>
      </c>
      <c r="K31" s="30"/>
      <c r="L31" s="31"/>
      <c r="M31" s="58">
        <f>M6+M9+M12+M15+M18+M21+M24+M27</f>
        <v>19.312199999999997</v>
      </c>
      <c r="N31" s="58"/>
      <c r="O31" s="295">
        <f>O6+O9+O12+O15+O18+O21+O24+O27</f>
        <v>486.40037500000005</v>
      </c>
      <c r="P31" s="296"/>
      <c r="Q31" s="28">
        <f>Q6+Q9+Q12+Q15+Q18+Q21+Q24+Q27</f>
        <v>893.9944499999999</v>
      </c>
      <c r="R31" s="288"/>
      <c r="S31" s="28">
        <f>Q31+O31+M31</f>
        <v>1399.707025</v>
      </c>
      <c r="T31" s="30"/>
      <c r="U31" s="31"/>
      <c r="V31" s="28">
        <f>M31-D31</f>
        <v>2.152524999999997</v>
      </c>
      <c r="W31" s="329">
        <f>IF(ABS(V31)&lt;1.5,"",(M31/D31%-100))</f>
        <v>12.544089558805737</v>
      </c>
      <c r="X31" s="306">
        <f>O31-F31</f>
        <v>4.821200000000033</v>
      </c>
      <c r="Y31" s="307">
        <f t="shared" si="6"/>
        <v>1.0011230240593534</v>
      </c>
      <c r="Z31" s="28">
        <f>Q31-H31</f>
        <v>-3.2290500000000293</v>
      </c>
      <c r="AA31" s="307">
        <f t="shared" si="3"/>
        <v>-0.3598936051050856</v>
      </c>
      <c r="AB31" s="35">
        <f>S31-J31</f>
        <v>3.7446749999999156</v>
      </c>
      <c r="AC31" s="44">
        <f t="shared" si="3"/>
        <v>0.26825042953343825</v>
      </c>
    </row>
    <row r="32" spans="1:29" ht="12.75">
      <c r="A32" s="33" t="s">
        <v>22</v>
      </c>
      <c r="B32" s="34" t="s">
        <v>32</v>
      </c>
      <c r="C32" s="27"/>
      <c r="D32" s="35">
        <f>D7+D10+D13+D16+D19+D22+D25+D28</f>
        <v>42.072775</v>
      </c>
      <c r="E32" s="35"/>
      <c r="F32" s="289">
        <f>F7+F10+F13+F16+F19+F22+F25+F28</f>
        <v>89.539975</v>
      </c>
      <c r="G32" s="290"/>
      <c r="H32" s="35">
        <f>H7+H10+H13+H16+H19+H22+H25+H28</f>
        <v>304.073775</v>
      </c>
      <c r="I32" s="290"/>
      <c r="J32" s="35">
        <f>H32+F32+D32</f>
        <v>435.68652499999996</v>
      </c>
      <c r="K32" s="30"/>
      <c r="L32" s="31"/>
      <c r="M32" s="35">
        <f>M7+M10+M13+M16+M19+M22+M25+M28</f>
        <v>45.138025</v>
      </c>
      <c r="N32" s="35"/>
      <c r="O32" s="289">
        <f>O7+O10+O13+O16+O19+O22+O25+O28</f>
        <v>80.96255000000001</v>
      </c>
      <c r="P32" s="290"/>
      <c r="Q32" s="35">
        <f>Q7+Q10+Q13+Q16+Q19+Q22+Q25+Q28</f>
        <v>303.66305</v>
      </c>
      <c r="R32" s="290"/>
      <c r="S32" s="35">
        <f>Q32+O32+M32</f>
        <v>429.76362500000005</v>
      </c>
      <c r="T32" s="30"/>
      <c r="U32" s="31"/>
      <c r="V32" s="35">
        <f>M32-D32</f>
        <v>3.065249999999999</v>
      </c>
      <c r="W32" s="330">
        <f>IF(ABS(V32)&lt;1.5,"",(M32/D32%-100))</f>
        <v>7.285590265914237</v>
      </c>
      <c r="X32" s="308">
        <f>O32-F32</f>
        <v>-8.577424999999991</v>
      </c>
      <c r="Y32" s="309">
        <f t="shared" si="6"/>
        <v>-9.579436447240454</v>
      </c>
      <c r="Z32" s="35">
        <f>Q32-H32</f>
        <v>-0.41072500000001355</v>
      </c>
      <c r="AA32" s="309">
        <f t="shared" si="3"/>
      </c>
      <c r="AB32" s="35">
        <f>S32-J32</f>
        <v>-5.922899999999913</v>
      </c>
      <c r="AC32" s="32">
        <f t="shared" si="3"/>
        <v>-1.3594407125627441</v>
      </c>
    </row>
    <row r="33" spans="1:29" ht="15.75" customHeight="1">
      <c r="A33" s="46"/>
      <c r="B33" s="37" t="s">
        <v>12</v>
      </c>
      <c r="C33" s="38"/>
      <c r="D33" s="39">
        <f>D32+D31</f>
        <v>59.23245</v>
      </c>
      <c r="E33" s="39"/>
      <c r="F33" s="293">
        <f>F32+F31</f>
        <v>571.11915</v>
      </c>
      <c r="G33" s="294"/>
      <c r="H33" s="39">
        <f>H32+H31</f>
        <v>1201.297275</v>
      </c>
      <c r="I33" s="294"/>
      <c r="J33" s="39">
        <f>J32+J31</f>
        <v>1831.6488749999999</v>
      </c>
      <c r="K33" s="40"/>
      <c r="L33" s="41"/>
      <c r="M33" s="39">
        <f>M32+M31</f>
        <v>64.45022499999999</v>
      </c>
      <c r="N33" s="39"/>
      <c r="O33" s="293">
        <f>O32+O31</f>
        <v>567.362925</v>
      </c>
      <c r="P33" s="294"/>
      <c r="Q33" s="39">
        <f>Q32+Q31</f>
        <v>1197.6574999999998</v>
      </c>
      <c r="R33" s="294"/>
      <c r="S33" s="39">
        <f>S32+S31</f>
        <v>1829.47065</v>
      </c>
      <c r="T33" s="40"/>
      <c r="U33" s="41"/>
      <c r="V33" s="39">
        <f>M33-D33</f>
        <v>5.217774999999989</v>
      </c>
      <c r="W33" s="330">
        <f>IF(ABS(V33)&lt;1.5,"",(M33/D33%-100))</f>
        <v>8.808980550357091</v>
      </c>
      <c r="X33" s="314">
        <f>O33-F33</f>
        <v>-3.756224999999972</v>
      </c>
      <c r="Y33" s="313">
        <f t="shared" si="6"/>
        <v>-0.6576955088968646</v>
      </c>
      <c r="Z33" s="315">
        <f>Q33-H33</f>
        <v>-3.6397750000000997</v>
      </c>
      <c r="AA33" s="313">
        <f t="shared" si="3"/>
        <v>-0.30298703541137684</v>
      </c>
      <c r="AB33" s="39">
        <f>S33-J33</f>
        <v>-2.178224999999884</v>
      </c>
      <c r="AC33" s="333">
        <f t="shared" si="3"/>
        <v>-0.11892153729517929</v>
      </c>
    </row>
    <row r="34" spans="1:29" ht="18" customHeight="1" thickBot="1">
      <c r="A34" s="91" t="s">
        <v>123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0"/>
    </row>
    <row r="35" ht="13.5" thickTop="1"/>
    <row r="36" ht="12.75">
      <c r="N36" s="122"/>
    </row>
  </sheetData>
  <sheetProtection/>
  <mergeCells count="7">
    <mergeCell ref="S4:T5"/>
    <mergeCell ref="A3:A5"/>
    <mergeCell ref="D4:E5"/>
    <mergeCell ref="F4:G5"/>
    <mergeCell ref="J4:K5"/>
    <mergeCell ref="M4:N5"/>
    <mergeCell ref="O4:P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2" r:id="rId1"/>
  <ignoredErrors>
    <ignoredError sqref="X32:X33 AA33:AB33 Z33 Z31:Z32 Z10 Z6 AB6:AB7 Z8 Z15:Z16 Z11 AB11 Z26 Z19:Z20 AB20:AB23 Z23 Z21 Z25 Z28:Z29 Z27 AB27 Z30 Z9 AB9 AB8 AB10 Z13:Z14 Z12 AB12 Z17 AB18 AB19 Z22 Z24 AB24 AB26 AB25 Z7 AB15:AB16 S8:S26 AB17 Z18 J8:J26 W6:W8 W30 W9:W29 W31:W33 X6 Y6:Y33 AB31:AB32 AB28:AB29 AB30 AB13:AB14 AA6:AA32 X23 X7:X22 X24:X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135" customWidth="1"/>
    <col min="2" max="2" width="14.7109375" style="135" customWidth="1"/>
    <col min="3" max="6" width="7.7109375" style="135" customWidth="1"/>
    <col min="7" max="7" width="8.140625" style="135" customWidth="1"/>
    <col min="8" max="8" width="1.7109375" style="135" customWidth="1"/>
    <col min="9" max="10" width="8.7109375" style="135" customWidth="1"/>
    <col min="11" max="16384" width="9.140625" style="135" customWidth="1"/>
  </cols>
  <sheetData>
    <row r="1" spans="1:10" ht="19.5" customHeight="1" thickTop="1">
      <c r="A1" s="170" t="s">
        <v>133</v>
      </c>
      <c r="B1" s="224"/>
      <c r="C1" s="171"/>
      <c r="D1" s="171"/>
      <c r="E1" s="171"/>
      <c r="F1" s="171"/>
      <c r="G1" s="171"/>
      <c r="H1" s="171"/>
      <c r="I1" s="171"/>
      <c r="J1" s="172"/>
    </row>
    <row r="2" spans="1:10" ht="19.5" customHeight="1">
      <c r="A2" s="173" t="s">
        <v>99</v>
      </c>
      <c r="B2" s="225"/>
      <c r="C2" s="174"/>
      <c r="D2" s="174"/>
      <c r="E2" s="174"/>
      <c r="F2" s="174"/>
      <c r="G2" s="174"/>
      <c r="H2" s="174"/>
      <c r="I2" s="174"/>
      <c r="J2" s="175"/>
    </row>
    <row r="3" spans="1:10" ht="25.5">
      <c r="A3" s="226" t="s">
        <v>100</v>
      </c>
      <c r="B3" s="227" t="s">
        <v>101</v>
      </c>
      <c r="C3" s="176" t="s">
        <v>94</v>
      </c>
      <c r="D3" s="228" t="s">
        <v>95</v>
      </c>
      <c r="E3" s="177" t="s">
        <v>102</v>
      </c>
      <c r="F3" s="228" t="s">
        <v>103</v>
      </c>
      <c r="G3" s="178" t="s">
        <v>104</v>
      </c>
      <c r="H3" s="229"/>
      <c r="I3" s="230" t="s">
        <v>105</v>
      </c>
      <c r="J3" s="231" t="s">
        <v>106</v>
      </c>
    </row>
    <row r="4" spans="1:10" ht="24" customHeight="1">
      <c r="A4" s="232" t="s">
        <v>107</v>
      </c>
      <c r="B4" s="233" t="s">
        <v>24</v>
      </c>
      <c r="C4" s="179">
        <v>23.647781</v>
      </c>
      <c r="D4" s="180">
        <v>70.405221</v>
      </c>
      <c r="E4" s="180">
        <v>82.284759</v>
      </c>
      <c r="F4" s="180">
        <v>75.253696</v>
      </c>
      <c r="G4" s="181">
        <v>57.347868</v>
      </c>
      <c r="H4" s="234"/>
      <c r="I4" s="235">
        <v>64.596641</v>
      </c>
      <c r="J4" s="182">
        <v>68.801925</v>
      </c>
    </row>
    <row r="5" spans="1:10" ht="15.75" customHeight="1">
      <c r="A5" s="236"/>
      <c r="B5" s="237" t="s">
        <v>25</v>
      </c>
      <c r="C5" s="179">
        <v>20.108303</v>
      </c>
      <c r="D5" s="180">
        <v>78.082648</v>
      </c>
      <c r="E5" s="180">
        <v>82.159716</v>
      </c>
      <c r="F5" s="180">
        <v>83.543173</v>
      </c>
      <c r="G5" s="181">
        <v>61.906871</v>
      </c>
      <c r="H5" s="234"/>
      <c r="I5" s="235">
        <v>67.816276</v>
      </c>
      <c r="J5" s="182">
        <v>72.953078</v>
      </c>
    </row>
    <row r="6" spans="1:10" ht="15.75" customHeight="1">
      <c r="A6" s="236"/>
      <c r="B6" s="237" t="s">
        <v>26</v>
      </c>
      <c r="C6" s="179">
        <v>21.474085</v>
      </c>
      <c r="D6" s="180">
        <v>79.539921</v>
      </c>
      <c r="E6" s="180">
        <v>81.345909</v>
      </c>
      <c r="F6" s="180">
        <v>83.780588</v>
      </c>
      <c r="G6" s="181">
        <v>51.406601</v>
      </c>
      <c r="H6" s="234"/>
      <c r="I6" s="235">
        <v>65.624674</v>
      </c>
      <c r="J6" s="182">
        <v>70.515557</v>
      </c>
    </row>
    <row r="7" spans="1:10" ht="15.75" customHeight="1">
      <c r="A7" s="236"/>
      <c r="B7" s="237" t="s">
        <v>27</v>
      </c>
      <c r="C7" s="179">
        <v>29.47409</v>
      </c>
      <c r="D7" s="180">
        <v>79.142638</v>
      </c>
      <c r="E7" s="180">
        <v>86.942844</v>
      </c>
      <c r="F7" s="180">
        <v>84.817115</v>
      </c>
      <c r="G7" s="181">
        <v>55.876639</v>
      </c>
      <c r="H7" s="234"/>
      <c r="I7" s="235">
        <v>69.428675</v>
      </c>
      <c r="J7" s="182">
        <v>74.648328</v>
      </c>
    </row>
    <row r="8" spans="1:10" ht="15.75" customHeight="1">
      <c r="A8" s="236"/>
      <c r="B8" s="237" t="s">
        <v>28</v>
      </c>
      <c r="C8" s="179">
        <v>12.948806</v>
      </c>
      <c r="D8" s="180">
        <v>79.48925</v>
      </c>
      <c r="E8" s="180">
        <v>86.064722</v>
      </c>
      <c r="F8" s="180">
        <v>81.429077</v>
      </c>
      <c r="G8" s="181">
        <v>57.276318</v>
      </c>
      <c r="H8" s="234"/>
      <c r="I8" s="235">
        <v>66.648447</v>
      </c>
      <c r="J8" s="182">
        <v>71.665979</v>
      </c>
    </row>
    <row r="9" spans="1:10" ht="15.75" customHeight="1">
      <c r="A9" s="236"/>
      <c r="B9" s="237" t="s">
        <v>29</v>
      </c>
      <c r="C9" s="179">
        <v>19.457389</v>
      </c>
      <c r="D9" s="180">
        <v>71.233687</v>
      </c>
      <c r="E9" s="180">
        <v>81.919705</v>
      </c>
      <c r="F9" s="180">
        <v>82.311638</v>
      </c>
      <c r="G9" s="181">
        <v>55.338005</v>
      </c>
      <c r="H9" s="234"/>
      <c r="I9" s="235">
        <v>65.37394</v>
      </c>
      <c r="J9" s="182">
        <v>70.124331</v>
      </c>
    </row>
    <row r="10" spans="1:10" ht="15.75" customHeight="1">
      <c r="A10" s="236"/>
      <c r="B10" s="237" t="s">
        <v>30</v>
      </c>
      <c r="C10" s="179">
        <v>21.727453</v>
      </c>
      <c r="D10" s="180">
        <v>76.185204</v>
      </c>
      <c r="E10" s="180">
        <v>82.373672</v>
      </c>
      <c r="F10" s="180">
        <v>77.644929</v>
      </c>
      <c r="G10" s="181">
        <v>49.834373</v>
      </c>
      <c r="H10" s="234"/>
      <c r="I10" s="235">
        <v>63.594866</v>
      </c>
      <c r="J10" s="182">
        <v>68.003909</v>
      </c>
    </row>
    <row r="11" spans="1:10" ht="15.75" customHeight="1">
      <c r="A11" s="236"/>
      <c r="B11" s="237" t="s">
        <v>31</v>
      </c>
      <c r="C11" s="179">
        <v>23.575546</v>
      </c>
      <c r="D11" s="180">
        <v>69.73025</v>
      </c>
      <c r="E11" s="180">
        <v>77.644769</v>
      </c>
      <c r="F11" s="180">
        <v>81.618513</v>
      </c>
      <c r="G11" s="181">
        <v>57.947727</v>
      </c>
      <c r="H11" s="234"/>
      <c r="I11" s="235">
        <v>65.226693</v>
      </c>
      <c r="J11" s="182">
        <v>69.175855</v>
      </c>
    </row>
    <row r="12" spans="1:10" ht="18" customHeight="1">
      <c r="A12" s="236"/>
      <c r="B12" s="238" t="s">
        <v>35</v>
      </c>
      <c r="C12" s="183">
        <v>21.088308</v>
      </c>
      <c r="D12" s="184">
        <v>73.782929</v>
      </c>
      <c r="E12" s="184">
        <v>82.806852</v>
      </c>
      <c r="F12" s="184">
        <v>81.777908</v>
      </c>
      <c r="G12" s="185">
        <v>55.84387</v>
      </c>
      <c r="H12" s="239"/>
      <c r="I12" s="239">
        <v>66.019135</v>
      </c>
      <c r="J12" s="186">
        <v>70.776964</v>
      </c>
    </row>
    <row r="13" spans="1:10" ht="9.75" customHeight="1" thickBot="1">
      <c r="A13" s="236"/>
      <c r="B13" s="240"/>
      <c r="C13" s="241"/>
      <c r="D13" s="242"/>
      <c r="E13" s="242"/>
      <c r="F13" s="242"/>
      <c r="G13" s="243"/>
      <c r="H13" s="244"/>
      <c r="I13" s="245"/>
      <c r="J13" s="246"/>
    </row>
    <row r="14" spans="1:10" ht="24" customHeight="1">
      <c r="A14" s="247" t="s">
        <v>87</v>
      </c>
      <c r="B14" s="248" t="s">
        <v>24</v>
      </c>
      <c r="C14" s="284">
        <v>27.516281</v>
      </c>
      <c r="D14" s="250">
        <v>81.569063</v>
      </c>
      <c r="E14" s="250">
        <v>92.539548</v>
      </c>
      <c r="F14" s="250">
        <v>85.67404</v>
      </c>
      <c r="G14" s="251">
        <v>66.974127</v>
      </c>
      <c r="H14" s="234"/>
      <c r="I14" s="252">
        <v>73.434058</v>
      </c>
      <c r="J14" s="253">
        <v>78.445799</v>
      </c>
    </row>
    <row r="15" spans="1:10" ht="15.75" customHeight="1">
      <c r="A15" s="236"/>
      <c r="B15" s="237" t="s">
        <v>25</v>
      </c>
      <c r="C15" s="179">
        <v>24.989837</v>
      </c>
      <c r="D15" s="180">
        <v>89.770355</v>
      </c>
      <c r="E15" s="180">
        <v>94.663533</v>
      </c>
      <c r="F15" s="180">
        <v>94.401743</v>
      </c>
      <c r="G15" s="181">
        <v>70.326611</v>
      </c>
      <c r="H15" s="234"/>
      <c r="I15" s="235">
        <v>77.360549</v>
      </c>
      <c r="J15" s="182">
        <v>83.001489</v>
      </c>
    </row>
    <row r="16" spans="1:10" ht="15.75" customHeight="1">
      <c r="A16" s="236"/>
      <c r="B16" s="237" t="s">
        <v>26</v>
      </c>
      <c r="C16" s="179">
        <v>21.800406</v>
      </c>
      <c r="D16" s="180">
        <v>81.246522</v>
      </c>
      <c r="E16" s="180">
        <v>89.727376</v>
      </c>
      <c r="F16" s="180">
        <v>86.296592</v>
      </c>
      <c r="G16" s="181">
        <v>60.406419</v>
      </c>
      <c r="H16" s="234"/>
      <c r="I16" s="235">
        <v>70.322556</v>
      </c>
      <c r="J16" s="182">
        <v>75.672082</v>
      </c>
    </row>
    <row r="17" spans="1:10" ht="15.75" customHeight="1">
      <c r="A17" s="236"/>
      <c r="B17" s="237" t="s">
        <v>27</v>
      </c>
      <c r="C17" s="179">
        <v>37.068306</v>
      </c>
      <c r="D17" s="180">
        <v>82.323074</v>
      </c>
      <c r="E17" s="180">
        <v>94.981967</v>
      </c>
      <c r="F17" s="180">
        <v>92.72102</v>
      </c>
      <c r="G17" s="181">
        <v>68.632355</v>
      </c>
      <c r="H17" s="234"/>
      <c r="I17" s="235">
        <v>77.332776</v>
      </c>
      <c r="J17" s="182">
        <v>82.739736</v>
      </c>
    </row>
    <row r="18" spans="1:10" ht="15.75" customHeight="1">
      <c r="A18" s="236"/>
      <c r="B18" s="237" t="s">
        <v>28</v>
      </c>
      <c r="C18" s="179">
        <v>19.233162</v>
      </c>
      <c r="D18" s="180">
        <v>85.300595</v>
      </c>
      <c r="E18" s="180">
        <v>95.972128</v>
      </c>
      <c r="F18" s="180">
        <v>87.690934</v>
      </c>
      <c r="G18" s="181">
        <v>64.464012</v>
      </c>
      <c r="H18" s="234"/>
      <c r="I18" s="235">
        <v>73.436818</v>
      </c>
      <c r="J18" s="182">
        <v>79.510078</v>
      </c>
    </row>
    <row r="19" spans="1:10" ht="15.75" customHeight="1">
      <c r="A19" s="236"/>
      <c r="B19" s="237" t="s">
        <v>29</v>
      </c>
      <c r="C19" s="179">
        <v>20.132995</v>
      </c>
      <c r="D19" s="180">
        <v>75.684537</v>
      </c>
      <c r="E19" s="180">
        <v>90.952964</v>
      </c>
      <c r="F19" s="180">
        <v>88.708423</v>
      </c>
      <c r="G19" s="181">
        <v>63.325244</v>
      </c>
      <c r="H19" s="234"/>
      <c r="I19" s="235">
        <v>71.225935</v>
      </c>
      <c r="J19" s="182">
        <v>76.566222</v>
      </c>
    </row>
    <row r="20" spans="1:10" ht="15.75" customHeight="1">
      <c r="A20" s="236"/>
      <c r="B20" s="237" t="s">
        <v>30</v>
      </c>
      <c r="C20" s="179">
        <v>25.118163</v>
      </c>
      <c r="D20" s="180">
        <v>85.234899</v>
      </c>
      <c r="E20" s="180">
        <v>91.14241</v>
      </c>
      <c r="F20" s="180">
        <v>88.186916</v>
      </c>
      <c r="G20" s="181">
        <v>54.796658</v>
      </c>
      <c r="H20" s="234"/>
      <c r="I20" s="235">
        <v>71.387013</v>
      </c>
      <c r="J20" s="182">
        <v>76.272294</v>
      </c>
    </row>
    <row r="21" spans="1:10" ht="15.75" customHeight="1">
      <c r="A21" s="236"/>
      <c r="B21" s="237" t="s">
        <v>31</v>
      </c>
      <c r="C21" s="179">
        <v>30.293749</v>
      </c>
      <c r="D21" s="180">
        <v>78.725787</v>
      </c>
      <c r="E21" s="180">
        <v>88.818807</v>
      </c>
      <c r="F21" s="180">
        <v>84.432027</v>
      </c>
      <c r="G21" s="181">
        <v>68.405846</v>
      </c>
      <c r="H21" s="234"/>
      <c r="I21" s="235">
        <v>73.334223</v>
      </c>
      <c r="J21" s="182">
        <v>77.702112</v>
      </c>
    </row>
    <row r="22" spans="1:10" ht="18" customHeight="1">
      <c r="A22" s="236"/>
      <c r="B22" s="238" t="s">
        <v>35</v>
      </c>
      <c r="C22" s="183">
        <v>24.083175</v>
      </c>
      <c r="D22" s="184">
        <v>79.429167</v>
      </c>
      <c r="E22" s="184">
        <v>92.126471</v>
      </c>
      <c r="F22" s="184">
        <v>88.811281</v>
      </c>
      <c r="G22" s="185">
        <v>64.632246</v>
      </c>
      <c r="H22" s="239"/>
      <c r="I22" s="239">
        <v>72.822638</v>
      </c>
      <c r="J22" s="186">
        <v>78.158498</v>
      </c>
    </row>
    <row r="23" spans="1:10" ht="9.75" customHeight="1" thickBot="1">
      <c r="A23" s="236"/>
      <c r="B23" s="254"/>
      <c r="C23" s="241"/>
      <c r="D23" s="242"/>
      <c r="E23" s="242"/>
      <c r="F23" s="242"/>
      <c r="G23" s="243"/>
      <c r="H23" s="244"/>
      <c r="I23" s="245"/>
      <c r="J23" s="246"/>
    </row>
    <row r="24" spans="1:10" ht="24" customHeight="1">
      <c r="A24" s="247" t="s">
        <v>88</v>
      </c>
      <c r="B24" s="255" t="s">
        <v>24</v>
      </c>
      <c r="C24" s="249">
        <v>19.129304</v>
      </c>
      <c r="D24" s="250">
        <v>59.442049</v>
      </c>
      <c r="E24" s="250">
        <v>73.004944</v>
      </c>
      <c r="F24" s="250">
        <v>64.139551</v>
      </c>
      <c r="G24" s="256">
        <v>47.904768</v>
      </c>
      <c r="H24" s="234"/>
      <c r="I24" s="252">
        <v>55.658483</v>
      </c>
      <c r="J24" s="253">
        <v>59.109572</v>
      </c>
    </row>
    <row r="25" spans="1:10" ht="15.75" customHeight="1">
      <c r="A25" s="236"/>
      <c r="B25" s="237" t="s">
        <v>25</v>
      </c>
      <c r="C25" s="179">
        <v>15.078534</v>
      </c>
      <c r="D25" s="180">
        <v>62.624254</v>
      </c>
      <c r="E25" s="180">
        <v>72.006221</v>
      </c>
      <c r="F25" s="180">
        <v>73.02489</v>
      </c>
      <c r="G25" s="181">
        <v>53.094652</v>
      </c>
      <c r="H25" s="234"/>
      <c r="I25" s="235">
        <v>58.168252</v>
      </c>
      <c r="J25" s="182">
        <v>62.794813</v>
      </c>
    </row>
    <row r="26" spans="1:10" ht="15.75" customHeight="1">
      <c r="A26" s="236"/>
      <c r="B26" s="237" t="s">
        <v>26</v>
      </c>
      <c r="C26" s="179">
        <v>21.113531</v>
      </c>
      <c r="D26" s="180">
        <v>77.223984</v>
      </c>
      <c r="E26" s="180">
        <v>73.867209</v>
      </c>
      <c r="F26" s="180">
        <v>81.333051</v>
      </c>
      <c r="G26" s="181">
        <v>43.366022</v>
      </c>
      <c r="H26" s="234"/>
      <c r="I26" s="235">
        <v>60.939069</v>
      </c>
      <c r="J26" s="182">
        <v>65.381009</v>
      </c>
    </row>
    <row r="27" spans="1:10" ht="15.75" customHeight="1">
      <c r="A27" s="236"/>
      <c r="B27" s="237" t="s">
        <v>27</v>
      </c>
      <c r="C27" s="179">
        <v>21.017175</v>
      </c>
      <c r="D27" s="180">
        <v>75.979552</v>
      </c>
      <c r="E27" s="180">
        <v>78.06472</v>
      </c>
      <c r="F27" s="180">
        <v>77.153598</v>
      </c>
      <c r="G27" s="181">
        <v>43.686144</v>
      </c>
      <c r="H27" s="234"/>
      <c r="I27" s="235">
        <v>61.377602</v>
      </c>
      <c r="J27" s="182">
        <v>66.425863</v>
      </c>
    </row>
    <row r="28" spans="1:10" ht="15.75" customHeight="1">
      <c r="A28" s="236"/>
      <c r="B28" s="237" t="s">
        <v>28</v>
      </c>
      <c r="C28" s="179">
        <v>5.980921</v>
      </c>
      <c r="D28" s="180">
        <v>73.540352</v>
      </c>
      <c r="E28" s="180">
        <v>75.30568</v>
      </c>
      <c r="F28" s="180">
        <v>75.583472</v>
      </c>
      <c r="G28" s="181">
        <v>50.203436</v>
      </c>
      <c r="H28" s="234"/>
      <c r="I28" s="235">
        <v>59.780237</v>
      </c>
      <c r="J28" s="182">
        <v>63.849844</v>
      </c>
    </row>
    <row r="29" spans="1:10" ht="15.75" customHeight="1">
      <c r="A29" s="236"/>
      <c r="B29" s="237" t="s">
        <v>29</v>
      </c>
      <c r="C29" s="179">
        <v>18.726049</v>
      </c>
      <c r="D29" s="180">
        <v>66.81736</v>
      </c>
      <c r="E29" s="180">
        <v>73.038213</v>
      </c>
      <c r="F29" s="180">
        <v>76.078645</v>
      </c>
      <c r="G29" s="181">
        <v>47.922805</v>
      </c>
      <c r="H29" s="234"/>
      <c r="I29" s="235">
        <v>59.619073</v>
      </c>
      <c r="J29" s="182">
        <v>63.831653</v>
      </c>
    </row>
    <row r="30" spans="1:10" ht="15.75" customHeight="1">
      <c r="A30" s="236"/>
      <c r="B30" s="237" t="s">
        <v>30</v>
      </c>
      <c r="C30" s="179">
        <v>18.003856</v>
      </c>
      <c r="D30" s="180">
        <v>66.613033</v>
      </c>
      <c r="E30" s="180">
        <v>72.88633</v>
      </c>
      <c r="F30" s="180">
        <v>66.912772</v>
      </c>
      <c r="G30" s="181">
        <v>45.458225</v>
      </c>
      <c r="H30" s="234"/>
      <c r="I30" s="235">
        <v>55.705458</v>
      </c>
      <c r="J30" s="182">
        <v>59.596563</v>
      </c>
    </row>
    <row r="31" spans="1:10" ht="15.75" customHeight="1">
      <c r="A31" s="236"/>
      <c r="B31" s="237" t="s">
        <v>31</v>
      </c>
      <c r="C31" s="179">
        <v>17.336781</v>
      </c>
      <c r="D31" s="180">
        <v>57.620482</v>
      </c>
      <c r="E31" s="180">
        <v>66.051953</v>
      </c>
      <c r="F31" s="180">
        <v>78.919139</v>
      </c>
      <c r="G31" s="181">
        <v>48.153748</v>
      </c>
      <c r="H31" s="234"/>
      <c r="I31" s="235">
        <v>57.00512</v>
      </c>
      <c r="J31" s="182">
        <v>60.490249</v>
      </c>
    </row>
    <row r="32" spans="1:10" ht="18" customHeight="1">
      <c r="A32" s="236"/>
      <c r="B32" s="238" t="s">
        <v>35</v>
      </c>
      <c r="C32" s="257">
        <v>17.829988</v>
      </c>
      <c r="D32" s="258">
        <v>67.949239</v>
      </c>
      <c r="E32" s="258">
        <v>73.564739</v>
      </c>
      <c r="F32" s="258">
        <v>74.890608</v>
      </c>
      <c r="G32" s="185">
        <v>47.542323</v>
      </c>
      <c r="H32" s="259"/>
      <c r="I32" s="259">
        <v>59.233756</v>
      </c>
      <c r="J32" s="260">
        <v>63.455169</v>
      </c>
    </row>
    <row r="33" spans="1:10" ht="9.75" customHeight="1">
      <c r="A33" s="236"/>
      <c r="B33" s="261"/>
      <c r="C33" s="241"/>
      <c r="D33" s="242"/>
      <c r="E33" s="242"/>
      <c r="F33" s="242"/>
      <c r="G33" s="243"/>
      <c r="H33" s="262"/>
      <c r="I33" s="262"/>
      <c r="J33" s="263"/>
    </row>
    <row r="34" spans="1:10" ht="19.5" customHeight="1" thickBot="1">
      <c r="A34" s="91" t="s">
        <v>123</v>
      </c>
      <c r="B34" s="187"/>
      <c r="C34" s="187"/>
      <c r="D34" s="187"/>
      <c r="E34" s="187"/>
      <c r="F34" s="187"/>
      <c r="G34" s="187"/>
      <c r="H34" s="187"/>
      <c r="I34" s="187"/>
      <c r="J34" s="188"/>
    </row>
    <row r="35" ht="13.5" thickTop="1"/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A1">
      <selection activeCell="A1" sqref="A1"/>
    </sheetView>
  </sheetViews>
  <sheetFormatPr defaultColWidth="9.140625" defaultRowHeight="9" customHeight="1"/>
  <cols>
    <col min="1" max="1" width="4.7109375" style="125" customWidth="1"/>
    <col min="2" max="2" width="17.421875" style="125" customWidth="1"/>
    <col min="3" max="5" width="7.7109375" style="125" customWidth="1"/>
    <col min="6" max="6" width="9.140625" style="125" customWidth="1"/>
    <col min="7" max="7" width="4.7109375" style="125" customWidth="1"/>
    <col min="8" max="8" width="17.421875" style="125" customWidth="1"/>
    <col min="9" max="11" width="7.7109375" style="125" customWidth="1"/>
    <col min="12" max="12" width="9.140625" style="125" customWidth="1"/>
    <col min="13" max="13" width="4.7109375" style="125" customWidth="1"/>
    <col min="14" max="14" width="17.421875" style="125" customWidth="1"/>
    <col min="15" max="17" width="7.7109375" style="125" customWidth="1"/>
    <col min="18" max="16384" width="9.140625" style="125" customWidth="1"/>
  </cols>
  <sheetData>
    <row r="1" spans="1:17" ht="15" customHeight="1">
      <c r="A1" s="164" t="s">
        <v>109</v>
      </c>
      <c r="B1" s="123"/>
      <c r="C1" s="124"/>
      <c r="D1" s="124"/>
      <c r="E1" s="124"/>
      <c r="G1" s="164" t="s">
        <v>108</v>
      </c>
      <c r="H1" s="123"/>
      <c r="I1" s="124"/>
      <c r="J1" s="124"/>
      <c r="K1" s="124"/>
      <c r="M1" s="164" t="s">
        <v>128</v>
      </c>
      <c r="N1" s="123"/>
      <c r="O1" s="124"/>
      <c r="P1" s="124"/>
      <c r="Q1" s="124"/>
    </row>
    <row r="2" spans="1:17" ht="15" customHeight="1">
      <c r="A2" s="165" t="s">
        <v>134</v>
      </c>
      <c r="B2" s="126"/>
      <c r="C2" s="124"/>
      <c r="D2" s="124"/>
      <c r="E2" s="124"/>
      <c r="G2" s="165" t="s">
        <v>134</v>
      </c>
      <c r="H2" s="126"/>
      <c r="I2" s="124"/>
      <c r="J2" s="124"/>
      <c r="K2" s="124"/>
      <c r="M2" s="165" t="s">
        <v>134</v>
      </c>
      <c r="N2" s="126"/>
      <c r="O2" s="124"/>
      <c r="P2" s="124"/>
      <c r="Q2" s="124"/>
    </row>
    <row r="3" spans="1:17" ht="18" customHeight="1">
      <c r="A3" s="165" t="s">
        <v>69</v>
      </c>
      <c r="B3" s="150"/>
      <c r="C3" s="150"/>
      <c r="D3" s="150"/>
      <c r="E3" s="150"/>
      <c r="G3" s="165" t="s">
        <v>69</v>
      </c>
      <c r="H3" s="150"/>
      <c r="I3" s="150"/>
      <c r="J3" s="150"/>
      <c r="K3" s="150"/>
      <c r="M3" s="165" t="s">
        <v>69</v>
      </c>
      <c r="N3" s="150"/>
      <c r="O3" s="150"/>
      <c r="P3" s="150"/>
      <c r="Q3" s="150"/>
    </row>
    <row r="4" spans="1:17" ht="15" customHeight="1">
      <c r="A4" s="387" t="s">
        <v>70</v>
      </c>
      <c r="B4" s="389" t="s">
        <v>71</v>
      </c>
      <c r="C4" s="391" t="s">
        <v>72</v>
      </c>
      <c r="D4" s="391"/>
      <c r="E4" s="391"/>
      <c r="G4" s="382" t="s">
        <v>70</v>
      </c>
      <c r="H4" s="384" t="s">
        <v>71</v>
      </c>
      <c r="I4" s="386" t="s">
        <v>110</v>
      </c>
      <c r="J4" s="386"/>
      <c r="K4" s="386"/>
      <c r="M4" s="382" t="s">
        <v>70</v>
      </c>
      <c r="N4" s="384" t="s">
        <v>71</v>
      </c>
      <c r="O4" s="386" t="s">
        <v>110</v>
      </c>
      <c r="P4" s="386"/>
      <c r="Q4" s="386"/>
    </row>
    <row r="5" spans="1:17" s="127" customFormat="1" ht="15" customHeight="1">
      <c r="A5" s="388"/>
      <c r="B5" s="390"/>
      <c r="C5" s="158" t="s">
        <v>91</v>
      </c>
      <c r="D5" s="158" t="s">
        <v>92</v>
      </c>
      <c r="E5" s="158" t="s">
        <v>75</v>
      </c>
      <c r="G5" s="383"/>
      <c r="H5" s="385"/>
      <c r="I5" s="318" t="s">
        <v>91</v>
      </c>
      <c r="J5" s="318" t="s">
        <v>92</v>
      </c>
      <c r="K5" s="318" t="s">
        <v>75</v>
      </c>
      <c r="M5" s="383"/>
      <c r="N5" s="385"/>
      <c r="O5" s="318" t="s">
        <v>91</v>
      </c>
      <c r="P5" s="318" t="s">
        <v>92</v>
      </c>
      <c r="Q5" s="318" t="s">
        <v>75</v>
      </c>
    </row>
    <row r="6" spans="1:17" s="128" customFormat="1" ht="15" customHeight="1">
      <c r="A6" s="152">
        <v>1</v>
      </c>
      <c r="B6" s="153" t="s">
        <v>138</v>
      </c>
      <c r="C6" s="154">
        <v>80.090598</v>
      </c>
      <c r="D6" s="154">
        <v>67.94606</v>
      </c>
      <c r="E6" s="154">
        <v>74.05019</v>
      </c>
      <c r="G6" s="152">
        <v>1</v>
      </c>
      <c r="H6" s="153" t="s">
        <v>138</v>
      </c>
      <c r="I6" s="154">
        <v>85.492799</v>
      </c>
      <c r="J6" s="154">
        <v>72.804452</v>
      </c>
      <c r="K6" s="154">
        <v>79.165462</v>
      </c>
      <c r="M6" s="152">
        <v>1</v>
      </c>
      <c r="N6" s="153" t="s">
        <v>138</v>
      </c>
      <c r="O6" s="154">
        <v>57.186746</v>
      </c>
      <c r="P6" s="154">
        <v>47.5183</v>
      </c>
      <c r="Q6" s="154">
        <v>52.460487</v>
      </c>
    </row>
    <row r="7" spans="1:17" s="128" customFormat="1" ht="12">
      <c r="A7" s="152">
        <v>2</v>
      </c>
      <c r="B7" s="153" t="s">
        <v>139</v>
      </c>
      <c r="C7" s="154">
        <v>77.843059</v>
      </c>
      <c r="D7" s="154">
        <v>68.140681</v>
      </c>
      <c r="E7" s="154">
        <v>72.938813</v>
      </c>
      <c r="G7" s="152">
        <v>2</v>
      </c>
      <c r="H7" s="153" t="s">
        <v>139</v>
      </c>
      <c r="I7" s="154">
        <v>83.590452</v>
      </c>
      <c r="J7" s="154">
        <v>73.120629</v>
      </c>
      <c r="K7" s="154">
        <v>78.28009</v>
      </c>
      <c r="M7" s="152">
        <v>2</v>
      </c>
      <c r="N7" s="153" t="s">
        <v>159</v>
      </c>
      <c r="O7" s="154">
        <v>55.915654</v>
      </c>
      <c r="P7" s="154">
        <v>47.207469</v>
      </c>
      <c r="Q7" s="154">
        <v>51.721817</v>
      </c>
    </row>
    <row r="8" spans="1:17" s="128" customFormat="1" ht="12">
      <c r="A8" s="152">
        <v>3</v>
      </c>
      <c r="B8" s="153" t="s">
        <v>140</v>
      </c>
      <c r="C8" s="154">
        <v>75.610029</v>
      </c>
      <c r="D8" s="154">
        <v>67.351967</v>
      </c>
      <c r="E8" s="154">
        <v>71.48621</v>
      </c>
      <c r="G8" s="152">
        <v>3</v>
      </c>
      <c r="H8" s="153" t="s">
        <v>140</v>
      </c>
      <c r="I8" s="154">
        <v>82.177925</v>
      </c>
      <c r="J8" s="154">
        <v>71.288007</v>
      </c>
      <c r="K8" s="154">
        <v>76.67643</v>
      </c>
      <c r="M8" s="152">
        <v>3</v>
      </c>
      <c r="N8" s="153" t="s">
        <v>163</v>
      </c>
      <c r="O8" s="154">
        <v>56.184427</v>
      </c>
      <c r="P8" s="154">
        <v>45.507468</v>
      </c>
      <c r="Q8" s="154">
        <v>51.034508</v>
      </c>
    </row>
    <row r="9" spans="1:17" s="128" customFormat="1" ht="12">
      <c r="A9" s="152">
        <v>4</v>
      </c>
      <c r="B9" s="153" t="s">
        <v>141</v>
      </c>
      <c r="C9" s="154">
        <v>77.001292</v>
      </c>
      <c r="D9" s="154">
        <v>65.814277</v>
      </c>
      <c r="E9" s="154">
        <v>71.379333</v>
      </c>
      <c r="G9" s="152">
        <v>4</v>
      </c>
      <c r="H9" s="153" t="s">
        <v>141</v>
      </c>
      <c r="I9" s="154">
        <v>81.952423</v>
      </c>
      <c r="J9" s="154">
        <v>71.177545</v>
      </c>
      <c r="K9" s="154">
        <v>76.568134</v>
      </c>
      <c r="M9" s="152">
        <v>4</v>
      </c>
      <c r="N9" s="153" t="s">
        <v>168</v>
      </c>
      <c r="O9" s="154">
        <v>47.521979</v>
      </c>
      <c r="P9" s="154">
        <v>43.916788</v>
      </c>
      <c r="Q9" s="154">
        <v>45.78152</v>
      </c>
    </row>
    <row r="10" spans="1:17" s="128" customFormat="1" ht="12">
      <c r="A10" s="152">
        <v>5</v>
      </c>
      <c r="B10" s="153" t="s">
        <v>142</v>
      </c>
      <c r="C10" s="154">
        <v>75.802237</v>
      </c>
      <c r="D10" s="154">
        <v>65.441491</v>
      </c>
      <c r="E10" s="154">
        <v>70.62276</v>
      </c>
      <c r="G10" s="152">
        <v>5</v>
      </c>
      <c r="H10" s="153" t="s">
        <v>142</v>
      </c>
      <c r="I10" s="154">
        <v>81.270597</v>
      </c>
      <c r="J10" s="154">
        <v>70.180478</v>
      </c>
      <c r="K10" s="154">
        <v>75.717412</v>
      </c>
      <c r="M10" s="397">
        <v>5</v>
      </c>
      <c r="N10" s="398" t="s">
        <v>148</v>
      </c>
      <c r="O10" s="399">
        <v>50.404456</v>
      </c>
      <c r="P10" s="399">
        <v>38.700732</v>
      </c>
      <c r="Q10" s="399">
        <v>44.758572</v>
      </c>
    </row>
    <row r="11" spans="1:17" s="128" customFormat="1" ht="12">
      <c r="A11" s="152">
        <v>6</v>
      </c>
      <c r="B11" s="153" t="s">
        <v>143</v>
      </c>
      <c r="C11" s="154">
        <v>76.594434</v>
      </c>
      <c r="D11" s="154">
        <v>64.544676</v>
      </c>
      <c r="E11" s="154">
        <v>70.567926</v>
      </c>
      <c r="G11" s="152">
        <v>6</v>
      </c>
      <c r="H11" s="153" t="s">
        <v>143</v>
      </c>
      <c r="I11" s="154">
        <v>83.570924</v>
      </c>
      <c r="J11" s="154">
        <v>67.961037</v>
      </c>
      <c r="K11" s="154">
        <v>75.609208</v>
      </c>
      <c r="M11" s="152">
        <v>6</v>
      </c>
      <c r="N11" s="153" t="s">
        <v>145</v>
      </c>
      <c r="O11" s="154">
        <v>49.628831</v>
      </c>
      <c r="P11" s="154">
        <v>38.160004</v>
      </c>
      <c r="Q11" s="154">
        <v>44.142532</v>
      </c>
    </row>
    <row r="12" spans="1:17" s="128" customFormat="1" ht="12">
      <c r="A12" s="152">
        <v>7</v>
      </c>
      <c r="B12" s="153" t="s">
        <v>144</v>
      </c>
      <c r="C12" s="154">
        <v>75.225136</v>
      </c>
      <c r="D12" s="154">
        <v>65.445758</v>
      </c>
      <c r="E12" s="154">
        <v>70.25978</v>
      </c>
      <c r="G12" s="152">
        <v>7</v>
      </c>
      <c r="H12" s="153" t="s">
        <v>144</v>
      </c>
      <c r="I12" s="154">
        <v>81.179061</v>
      </c>
      <c r="J12" s="154">
        <v>70.045656</v>
      </c>
      <c r="K12" s="154">
        <v>75.487293</v>
      </c>
      <c r="M12" s="152">
        <v>7</v>
      </c>
      <c r="N12" s="153" t="s">
        <v>178</v>
      </c>
      <c r="O12" s="154">
        <v>43.989552</v>
      </c>
      <c r="P12" s="154">
        <v>44.268223</v>
      </c>
      <c r="Q12" s="154">
        <v>44.123497</v>
      </c>
    </row>
    <row r="13" spans="1:17" s="128" customFormat="1" ht="12">
      <c r="A13" s="152">
        <v>8</v>
      </c>
      <c r="B13" s="153" t="s">
        <v>145</v>
      </c>
      <c r="C13" s="154">
        <v>77.486343</v>
      </c>
      <c r="D13" s="154">
        <v>62.892955</v>
      </c>
      <c r="E13" s="154">
        <v>70.250769</v>
      </c>
      <c r="G13" s="152">
        <v>8</v>
      </c>
      <c r="H13" s="153" t="s">
        <v>145</v>
      </c>
      <c r="I13" s="154">
        <v>83.400289</v>
      </c>
      <c r="J13" s="154">
        <v>67.004815</v>
      </c>
      <c r="K13" s="154">
        <v>75.231733</v>
      </c>
      <c r="M13" s="152">
        <v>8</v>
      </c>
      <c r="N13" s="153" t="s">
        <v>155</v>
      </c>
      <c r="O13" s="154">
        <v>46.991134</v>
      </c>
      <c r="P13" s="154">
        <v>41.010323</v>
      </c>
      <c r="Q13" s="154">
        <v>44.09703</v>
      </c>
    </row>
    <row r="14" spans="1:17" s="128" customFormat="1" ht="12">
      <c r="A14" s="152">
        <v>9</v>
      </c>
      <c r="B14" s="153" t="s">
        <v>149</v>
      </c>
      <c r="C14" s="154">
        <v>77.051068</v>
      </c>
      <c r="D14" s="154">
        <v>62.597731</v>
      </c>
      <c r="E14" s="154">
        <v>69.899015</v>
      </c>
      <c r="G14" s="152">
        <v>9</v>
      </c>
      <c r="H14" s="153" t="s">
        <v>146</v>
      </c>
      <c r="I14" s="154">
        <v>84.659375</v>
      </c>
      <c r="J14" s="154">
        <v>65.484524</v>
      </c>
      <c r="K14" s="154">
        <v>75.090614</v>
      </c>
      <c r="M14" s="152">
        <v>9</v>
      </c>
      <c r="N14" s="153" t="s">
        <v>157</v>
      </c>
      <c r="O14" s="154">
        <v>51.791972</v>
      </c>
      <c r="P14" s="154">
        <v>35.149455</v>
      </c>
      <c r="Q14" s="154">
        <v>43.751057</v>
      </c>
    </row>
    <row r="15" spans="1:17" s="128" customFormat="1" ht="12">
      <c r="A15" s="152">
        <v>10</v>
      </c>
      <c r="B15" s="153" t="s">
        <v>147</v>
      </c>
      <c r="C15" s="154">
        <v>76.063922</v>
      </c>
      <c r="D15" s="154">
        <v>63.513416</v>
      </c>
      <c r="E15" s="154">
        <v>69.816089</v>
      </c>
      <c r="G15" s="152">
        <v>10</v>
      </c>
      <c r="H15" s="153" t="s">
        <v>147</v>
      </c>
      <c r="I15" s="154">
        <v>81.336313</v>
      </c>
      <c r="J15" s="154">
        <v>68.304613</v>
      </c>
      <c r="K15" s="154">
        <v>74.878752</v>
      </c>
      <c r="M15" s="152">
        <v>10</v>
      </c>
      <c r="N15" s="153" t="s">
        <v>150</v>
      </c>
      <c r="O15" s="154">
        <v>48.034799</v>
      </c>
      <c r="P15" s="154">
        <v>38.886108</v>
      </c>
      <c r="Q15" s="154">
        <v>43.623162</v>
      </c>
    </row>
    <row r="16" spans="1:17" s="128" customFormat="1" ht="12">
      <c r="A16" s="152">
        <v>11</v>
      </c>
      <c r="B16" s="153" t="s">
        <v>146</v>
      </c>
      <c r="C16" s="154">
        <v>78.27235</v>
      </c>
      <c r="D16" s="154">
        <v>61.170368</v>
      </c>
      <c r="E16" s="154">
        <v>69.763353</v>
      </c>
      <c r="G16" s="397">
        <v>11</v>
      </c>
      <c r="H16" s="398" t="s">
        <v>148</v>
      </c>
      <c r="I16" s="399">
        <v>82.739736</v>
      </c>
      <c r="J16" s="399">
        <v>66.425863</v>
      </c>
      <c r="K16" s="399">
        <v>74.648328</v>
      </c>
      <c r="M16" s="152">
        <v>11</v>
      </c>
      <c r="N16" s="153" t="s">
        <v>141</v>
      </c>
      <c r="O16" s="154">
        <v>51.713307</v>
      </c>
      <c r="P16" s="154">
        <v>34.448713</v>
      </c>
      <c r="Q16" s="154">
        <v>43.396366</v>
      </c>
    </row>
    <row r="17" spans="1:17" s="128" customFormat="1" ht="12">
      <c r="A17" s="397">
        <v>12</v>
      </c>
      <c r="B17" s="398" t="s">
        <v>148</v>
      </c>
      <c r="C17" s="399">
        <v>77.332776</v>
      </c>
      <c r="D17" s="399">
        <v>61.377602</v>
      </c>
      <c r="E17" s="399">
        <v>69.428675</v>
      </c>
      <c r="G17" s="152">
        <v>12</v>
      </c>
      <c r="H17" s="153" t="s">
        <v>149</v>
      </c>
      <c r="I17" s="154">
        <v>82.497554</v>
      </c>
      <c r="J17" s="154">
        <v>66.602501</v>
      </c>
      <c r="K17" s="154">
        <v>74.606504</v>
      </c>
      <c r="M17" s="152">
        <v>12</v>
      </c>
      <c r="N17" s="153" t="s">
        <v>140</v>
      </c>
      <c r="O17" s="154">
        <v>45.654701</v>
      </c>
      <c r="P17" s="154">
        <v>40.825924</v>
      </c>
      <c r="Q17" s="154">
        <v>43.332271</v>
      </c>
    </row>
    <row r="18" spans="1:17" s="128" customFormat="1" ht="12">
      <c r="A18" s="152">
        <v>13</v>
      </c>
      <c r="B18" s="153" t="s">
        <v>150</v>
      </c>
      <c r="C18" s="154">
        <v>76.832362</v>
      </c>
      <c r="D18" s="154">
        <v>60.73503</v>
      </c>
      <c r="E18" s="154">
        <v>68.914746</v>
      </c>
      <c r="G18" s="152">
        <v>13</v>
      </c>
      <c r="H18" s="153" t="s">
        <v>150</v>
      </c>
      <c r="I18" s="154">
        <v>82.913358</v>
      </c>
      <c r="J18" s="154">
        <v>65.173991</v>
      </c>
      <c r="K18" s="154">
        <v>74.133491</v>
      </c>
      <c r="M18" s="152">
        <v>13</v>
      </c>
      <c r="N18" s="153" t="s">
        <v>173</v>
      </c>
      <c r="O18" s="154">
        <v>49.66575</v>
      </c>
      <c r="P18" s="154">
        <v>36.490561</v>
      </c>
      <c r="Q18" s="154">
        <v>43.285779</v>
      </c>
    </row>
    <row r="19" spans="1:17" s="128" customFormat="1" ht="12">
      <c r="A19" s="152">
        <v>14</v>
      </c>
      <c r="B19" s="153" t="s">
        <v>157</v>
      </c>
      <c r="C19" s="154">
        <v>75.87958</v>
      </c>
      <c r="D19" s="154">
        <v>61.986198</v>
      </c>
      <c r="E19" s="154">
        <v>68.886214</v>
      </c>
      <c r="G19" s="152">
        <v>14</v>
      </c>
      <c r="H19" s="153" t="s">
        <v>151</v>
      </c>
      <c r="I19" s="154">
        <v>81.043771</v>
      </c>
      <c r="J19" s="154">
        <v>66.879297</v>
      </c>
      <c r="K19" s="154">
        <v>73.965746</v>
      </c>
      <c r="M19" s="152">
        <v>14</v>
      </c>
      <c r="N19" s="153" t="s">
        <v>147</v>
      </c>
      <c r="O19" s="154">
        <v>47.395536</v>
      </c>
      <c r="P19" s="154">
        <v>38.513318</v>
      </c>
      <c r="Q19" s="154">
        <v>43.137391</v>
      </c>
    </row>
    <row r="20" spans="1:17" s="128" customFormat="1" ht="12">
      <c r="A20" s="152">
        <v>15</v>
      </c>
      <c r="B20" s="153" t="s">
        <v>159</v>
      </c>
      <c r="C20" s="154">
        <v>74.766056</v>
      </c>
      <c r="D20" s="154">
        <v>62.88646</v>
      </c>
      <c r="E20" s="154">
        <v>68.788988</v>
      </c>
      <c r="G20" s="152">
        <v>15</v>
      </c>
      <c r="H20" s="153" t="s">
        <v>242</v>
      </c>
      <c r="I20" s="154">
        <v>83.086543</v>
      </c>
      <c r="J20" s="154">
        <v>64.59244</v>
      </c>
      <c r="K20" s="154">
        <v>73.827731</v>
      </c>
      <c r="M20" s="152">
        <v>15</v>
      </c>
      <c r="N20" s="153" t="s">
        <v>156</v>
      </c>
      <c r="O20" s="154">
        <v>51.225656</v>
      </c>
      <c r="P20" s="154">
        <v>34.448847</v>
      </c>
      <c r="Q20" s="154">
        <v>43.087077</v>
      </c>
    </row>
    <row r="21" spans="1:17" s="128" customFormat="1" ht="12">
      <c r="A21" s="152">
        <v>16</v>
      </c>
      <c r="B21" s="153" t="s">
        <v>153</v>
      </c>
      <c r="C21" s="154">
        <v>75.271019</v>
      </c>
      <c r="D21" s="154">
        <v>62.218984</v>
      </c>
      <c r="E21" s="154">
        <v>68.752187</v>
      </c>
      <c r="G21" s="152">
        <v>16</v>
      </c>
      <c r="H21" s="153" t="s">
        <v>152</v>
      </c>
      <c r="I21" s="154">
        <v>81.339823</v>
      </c>
      <c r="J21" s="154">
        <v>66.488634</v>
      </c>
      <c r="K21" s="154">
        <v>73.751384</v>
      </c>
      <c r="M21" s="152">
        <v>16</v>
      </c>
      <c r="N21" s="153" t="s">
        <v>158</v>
      </c>
      <c r="O21" s="154">
        <v>50.21235</v>
      </c>
      <c r="P21" s="154">
        <v>35.285037</v>
      </c>
      <c r="Q21" s="154">
        <v>43.071648</v>
      </c>
    </row>
    <row r="22" spans="1:17" s="128" customFormat="1" ht="12">
      <c r="A22" s="152">
        <v>17</v>
      </c>
      <c r="B22" s="153" t="s">
        <v>152</v>
      </c>
      <c r="C22" s="154">
        <v>74.966561</v>
      </c>
      <c r="D22" s="154">
        <v>62.31582</v>
      </c>
      <c r="E22" s="154">
        <v>68.553928</v>
      </c>
      <c r="G22" s="152">
        <v>17</v>
      </c>
      <c r="H22" s="153" t="s">
        <v>153</v>
      </c>
      <c r="I22" s="154">
        <v>80.971926</v>
      </c>
      <c r="J22" s="154">
        <v>66.23237</v>
      </c>
      <c r="K22" s="154">
        <v>73.556777</v>
      </c>
      <c r="M22" s="152">
        <v>17</v>
      </c>
      <c r="N22" s="153" t="s">
        <v>151</v>
      </c>
      <c r="O22" s="154">
        <v>46.761777</v>
      </c>
      <c r="P22" s="154">
        <v>36.909086</v>
      </c>
      <c r="Q22" s="154">
        <v>41.973817</v>
      </c>
    </row>
    <row r="23" spans="1:17" s="128" customFormat="1" ht="12">
      <c r="A23" s="152">
        <v>18</v>
      </c>
      <c r="B23" s="153" t="s">
        <v>151</v>
      </c>
      <c r="C23" s="154">
        <v>74.852691</v>
      </c>
      <c r="D23" s="154">
        <v>62.092327</v>
      </c>
      <c r="E23" s="154">
        <v>68.493287</v>
      </c>
      <c r="G23" s="152">
        <v>18</v>
      </c>
      <c r="H23" s="153" t="s">
        <v>154</v>
      </c>
      <c r="I23" s="154">
        <v>78.141608</v>
      </c>
      <c r="J23" s="154">
        <v>68.848153</v>
      </c>
      <c r="K23" s="154">
        <v>73.4679</v>
      </c>
      <c r="M23" s="152">
        <v>18</v>
      </c>
      <c r="N23" s="153" t="s">
        <v>170</v>
      </c>
      <c r="O23" s="154">
        <v>44.876258</v>
      </c>
      <c r="P23" s="154">
        <v>38.566818</v>
      </c>
      <c r="Q23" s="154">
        <v>41.842328</v>
      </c>
    </row>
    <row r="24" spans="1:17" s="128" customFormat="1" ht="12">
      <c r="A24" s="152">
        <v>19</v>
      </c>
      <c r="B24" s="153" t="s">
        <v>154</v>
      </c>
      <c r="C24" s="154">
        <v>72.663301</v>
      </c>
      <c r="D24" s="154">
        <v>64.108685</v>
      </c>
      <c r="E24" s="154">
        <v>68.378265</v>
      </c>
      <c r="G24" s="152">
        <v>19</v>
      </c>
      <c r="H24" s="153" t="s">
        <v>155</v>
      </c>
      <c r="I24" s="154">
        <v>82.352035</v>
      </c>
      <c r="J24" s="154">
        <v>64.161928</v>
      </c>
      <c r="K24" s="154">
        <v>73.398477</v>
      </c>
      <c r="M24" s="152">
        <v>19</v>
      </c>
      <c r="N24" s="153" t="s">
        <v>167</v>
      </c>
      <c r="O24" s="154">
        <v>48.364799</v>
      </c>
      <c r="P24" s="154">
        <v>34.896793</v>
      </c>
      <c r="Q24" s="154">
        <v>41.819716</v>
      </c>
    </row>
    <row r="25" spans="1:17" s="128" customFormat="1" ht="12">
      <c r="A25" s="152">
        <v>20</v>
      </c>
      <c r="B25" s="153" t="s">
        <v>242</v>
      </c>
      <c r="C25" s="154">
        <v>76.514398</v>
      </c>
      <c r="D25" s="154">
        <v>60.152215</v>
      </c>
      <c r="E25" s="154">
        <v>68.371133</v>
      </c>
      <c r="G25" s="152">
        <v>20</v>
      </c>
      <c r="H25" s="153" t="s">
        <v>156</v>
      </c>
      <c r="I25" s="154">
        <v>86.029743</v>
      </c>
      <c r="J25" s="154">
        <v>60.268762</v>
      </c>
      <c r="K25" s="154">
        <v>73.311218</v>
      </c>
      <c r="M25" s="152">
        <v>20</v>
      </c>
      <c r="N25" s="153" t="s">
        <v>146</v>
      </c>
      <c r="O25" s="154">
        <v>48.732108</v>
      </c>
      <c r="P25" s="154">
        <v>34.438116</v>
      </c>
      <c r="Q25" s="154">
        <v>41.733217</v>
      </c>
    </row>
    <row r="26" spans="1:17" s="128" customFormat="1" ht="12">
      <c r="A26" s="152">
        <v>21</v>
      </c>
      <c r="B26" s="153" t="s">
        <v>162</v>
      </c>
      <c r="C26" s="154">
        <v>70.61024</v>
      </c>
      <c r="D26" s="154">
        <v>66.059733</v>
      </c>
      <c r="E26" s="154">
        <v>68.346095</v>
      </c>
      <c r="G26" s="152">
        <v>21</v>
      </c>
      <c r="H26" s="153" t="s">
        <v>157</v>
      </c>
      <c r="I26" s="154">
        <v>80.059906</v>
      </c>
      <c r="J26" s="154">
        <v>66.181914</v>
      </c>
      <c r="K26" s="154">
        <v>73.118769</v>
      </c>
      <c r="M26" s="152">
        <v>21</v>
      </c>
      <c r="N26" s="153" t="s">
        <v>165</v>
      </c>
      <c r="O26" s="154">
        <v>45.430205</v>
      </c>
      <c r="P26" s="154">
        <v>37.586857</v>
      </c>
      <c r="Q26" s="154">
        <v>41.664753</v>
      </c>
    </row>
    <row r="27" spans="1:17" s="128" customFormat="1" ht="12">
      <c r="A27" s="152">
        <v>22</v>
      </c>
      <c r="B27" s="153" t="s">
        <v>158</v>
      </c>
      <c r="C27" s="154">
        <v>76.897008</v>
      </c>
      <c r="D27" s="154">
        <v>59.410523</v>
      </c>
      <c r="E27" s="154">
        <v>68.31316</v>
      </c>
      <c r="G27" s="152">
        <v>22</v>
      </c>
      <c r="H27" s="153" t="s">
        <v>158</v>
      </c>
      <c r="I27" s="154">
        <v>81.459055</v>
      </c>
      <c r="J27" s="154">
        <v>64.153084</v>
      </c>
      <c r="K27" s="154">
        <v>73.054636</v>
      </c>
      <c r="M27" s="152">
        <v>22</v>
      </c>
      <c r="N27" s="153" t="s">
        <v>171</v>
      </c>
      <c r="O27" s="154">
        <v>49.105566</v>
      </c>
      <c r="P27" s="154">
        <v>32.797669</v>
      </c>
      <c r="Q27" s="154">
        <v>41.282205</v>
      </c>
    </row>
    <row r="28" spans="1:17" s="128" customFormat="1" ht="12">
      <c r="A28" s="152">
        <v>23</v>
      </c>
      <c r="B28" s="153" t="s">
        <v>156</v>
      </c>
      <c r="C28" s="154">
        <v>80.558245</v>
      </c>
      <c r="D28" s="154">
        <v>55.757939</v>
      </c>
      <c r="E28" s="154">
        <v>68.235819</v>
      </c>
      <c r="G28" s="152">
        <v>23</v>
      </c>
      <c r="H28" s="153" t="s">
        <v>159</v>
      </c>
      <c r="I28" s="154">
        <v>79.652714</v>
      </c>
      <c r="J28" s="154">
        <v>66.579671</v>
      </c>
      <c r="K28" s="154">
        <v>73.02947</v>
      </c>
      <c r="M28" s="152">
        <v>23</v>
      </c>
      <c r="N28" s="153" t="s">
        <v>195</v>
      </c>
      <c r="O28" s="154">
        <v>42.436269</v>
      </c>
      <c r="P28" s="154">
        <v>38.897144</v>
      </c>
      <c r="Q28" s="154">
        <v>40.736041</v>
      </c>
    </row>
    <row r="29" spans="1:17" s="128" customFormat="1" ht="12">
      <c r="A29" s="152">
        <v>24</v>
      </c>
      <c r="B29" s="153" t="s">
        <v>155</v>
      </c>
      <c r="C29" s="154">
        <v>76.568643</v>
      </c>
      <c r="D29" s="154">
        <v>59.383258</v>
      </c>
      <c r="E29" s="154">
        <v>68.103006</v>
      </c>
      <c r="G29" s="397">
        <v>24</v>
      </c>
      <c r="H29" s="398" t="s">
        <v>160</v>
      </c>
      <c r="I29" s="399">
        <v>83.001489</v>
      </c>
      <c r="J29" s="399">
        <v>62.794813</v>
      </c>
      <c r="K29" s="399">
        <v>72.953078</v>
      </c>
      <c r="M29" s="152">
        <v>24</v>
      </c>
      <c r="N29" s="153" t="s">
        <v>143</v>
      </c>
      <c r="O29" s="154">
        <v>38.779843</v>
      </c>
      <c r="P29" s="154">
        <v>42.779769</v>
      </c>
      <c r="Q29" s="154">
        <v>40.689441</v>
      </c>
    </row>
    <row r="30" spans="1:17" s="128" customFormat="1" ht="12">
      <c r="A30" s="152">
        <v>25</v>
      </c>
      <c r="B30" s="153" t="s">
        <v>161</v>
      </c>
      <c r="C30" s="154">
        <v>73.645083</v>
      </c>
      <c r="D30" s="154">
        <v>62.272133</v>
      </c>
      <c r="E30" s="154">
        <v>67.959108</v>
      </c>
      <c r="G30" s="152">
        <v>25</v>
      </c>
      <c r="H30" s="153" t="s">
        <v>161</v>
      </c>
      <c r="I30" s="154">
        <v>79.247477</v>
      </c>
      <c r="J30" s="154">
        <v>66.322459</v>
      </c>
      <c r="K30" s="154">
        <v>72.757727</v>
      </c>
      <c r="M30" s="152">
        <v>25</v>
      </c>
      <c r="N30" s="153" t="s">
        <v>142</v>
      </c>
      <c r="O30" s="154">
        <v>44.216873</v>
      </c>
      <c r="P30" s="154">
        <v>35.230262</v>
      </c>
      <c r="Q30" s="154">
        <v>39.891724</v>
      </c>
    </row>
    <row r="31" spans="1:17" s="128" customFormat="1" ht="12">
      <c r="A31" s="152">
        <v>26</v>
      </c>
      <c r="B31" s="153" t="s">
        <v>165</v>
      </c>
      <c r="C31" s="154">
        <v>73.651016</v>
      </c>
      <c r="D31" s="154">
        <v>61.927529</v>
      </c>
      <c r="E31" s="154">
        <v>67.862169</v>
      </c>
      <c r="G31" s="152">
        <v>26</v>
      </c>
      <c r="H31" s="153" t="s">
        <v>162</v>
      </c>
      <c r="I31" s="154">
        <v>75.153282</v>
      </c>
      <c r="J31" s="154">
        <v>69.811321</v>
      </c>
      <c r="K31" s="154">
        <v>72.484865</v>
      </c>
      <c r="M31" s="152">
        <v>26</v>
      </c>
      <c r="N31" s="153" t="s">
        <v>154</v>
      </c>
      <c r="O31" s="154">
        <v>44.286184</v>
      </c>
      <c r="P31" s="154">
        <v>35.072362</v>
      </c>
      <c r="Q31" s="154">
        <v>39.824809</v>
      </c>
    </row>
    <row r="32" spans="1:17" s="128" customFormat="1" ht="12">
      <c r="A32" s="397">
        <v>27</v>
      </c>
      <c r="B32" s="398" t="s">
        <v>160</v>
      </c>
      <c r="C32" s="399">
        <v>77.360549</v>
      </c>
      <c r="D32" s="399">
        <v>58.168252</v>
      </c>
      <c r="E32" s="399">
        <v>67.816276</v>
      </c>
      <c r="G32" s="152">
        <v>27</v>
      </c>
      <c r="H32" s="153" t="s">
        <v>163</v>
      </c>
      <c r="I32" s="154">
        <v>81.2544</v>
      </c>
      <c r="J32" s="154">
        <v>63.620565</v>
      </c>
      <c r="K32" s="154">
        <v>72.452413</v>
      </c>
      <c r="M32" s="152">
        <v>27</v>
      </c>
      <c r="N32" s="153" t="s">
        <v>149</v>
      </c>
      <c r="O32" s="154">
        <v>44.981787</v>
      </c>
      <c r="P32" s="154">
        <v>33.968139</v>
      </c>
      <c r="Q32" s="154">
        <v>39.693534</v>
      </c>
    </row>
    <row r="33" spans="1:17" s="128" customFormat="1" ht="12">
      <c r="A33" s="152">
        <v>28</v>
      </c>
      <c r="B33" s="153" t="s">
        <v>171</v>
      </c>
      <c r="C33" s="154">
        <v>74.744574</v>
      </c>
      <c r="D33" s="154">
        <v>60.771504</v>
      </c>
      <c r="E33" s="154">
        <v>67.748665</v>
      </c>
      <c r="G33" s="152">
        <v>28</v>
      </c>
      <c r="H33" s="153" t="s">
        <v>164</v>
      </c>
      <c r="I33" s="154">
        <v>78.473215</v>
      </c>
      <c r="J33" s="154">
        <v>66.328638</v>
      </c>
      <c r="K33" s="154">
        <v>72.447494</v>
      </c>
      <c r="M33" s="152">
        <v>28</v>
      </c>
      <c r="N33" s="153" t="s">
        <v>166</v>
      </c>
      <c r="O33" s="154">
        <v>45.478735</v>
      </c>
      <c r="P33" s="154">
        <v>33.269443</v>
      </c>
      <c r="Q33" s="154">
        <v>39.584779</v>
      </c>
    </row>
    <row r="34" spans="1:17" s="128" customFormat="1" ht="12">
      <c r="A34" s="152">
        <v>29</v>
      </c>
      <c r="B34" s="153" t="s">
        <v>168</v>
      </c>
      <c r="C34" s="154">
        <v>78.040636</v>
      </c>
      <c r="D34" s="154">
        <v>56.386716</v>
      </c>
      <c r="E34" s="154">
        <v>67.375654</v>
      </c>
      <c r="G34" s="152">
        <v>29</v>
      </c>
      <c r="H34" s="153" t="s">
        <v>165</v>
      </c>
      <c r="I34" s="154">
        <v>79.571214</v>
      </c>
      <c r="J34" s="154">
        <v>65.11307</v>
      </c>
      <c r="K34" s="154">
        <v>72.327534</v>
      </c>
      <c r="M34" s="152">
        <v>29</v>
      </c>
      <c r="N34" s="153" t="s">
        <v>186</v>
      </c>
      <c r="O34" s="154">
        <v>31.122853</v>
      </c>
      <c r="P34" s="154">
        <v>48.101002</v>
      </c>
      <c r="Q34" s="154">
        <v>39.392194</v>
      </c>
    </row>
    <row r="35" spans="1:17" s="128" customFormat="1" ht="12">
      <c r="A35" s="152">
        <v>30</v>
      </c>
      <c r="B35" s="153" t="s">
        <v>166</v>
      </c>
      <c r="C35" s="154">
        <v>75.85685</v>
      </c>
      <c r="D35" s="154">
        <v>58.301066</v>
      </c>
      <c r="E35" s="154">
        <v>67.15906</v>
      </c>
      <c r="G35" s="152">
        <v>30</v>
      </c>
      <c r="H35" s="153" t="s">
        <v>166</v>
      </c>
      <c r="I35" s="154">
        <v>82.133519</v>
      </c>
      <c r="J35" s="154">
        <v>62.38714</v>
      </c>
      <c r="K35" s="154">
        <v>72.279954</v>
      </c>
      <c r="M35" s="152">
        <v>30</v>
      </c>
      <c r="N35" s="153" t="s">
        <v>175</v>
      </c>
      <c r="O35" s="154">
        <v>47.582496</v>
      </c>
      <c r="P35" s="154">
        <v>30.062957</v>
      </c>
      <c r="Q35" s="154">
        <v>39.098634</v>
      </c>
    </row>
    <row r="36" spans="1:17" s="128" customFormat="1" ht="12">
      <c r="A36" s="152">
        <v>31</v>
      </c>
      <c r="B36" s="153" t="s">
        <v>164</v>
      </c>
      <c r="C36" s="154">
        <v>73.611754</v>
      </c>
      <c r="D36" s="154">
        <v>60.726653</v>
      </c>
      <c r="E36" s="154">
        <v>67.140769</v>
      </c>
      <c r="G36" s="152">
        <v>31</v>
      </c>
      <c r="H36" s="153" t="s">
        <v>167</v>
      </c>
      <c r="I36" s="154">
        <v>83.077911</v>
      </c>
      <c r="J36" s="154">
        <v>61.31047</v>
      </c>
      <c r="K36" s="154">
        <v>72.201365</v>
      </c>
      <c r="M36" s="152">
        <v>31</v>
      </c>
      <c r="N36" s="153" t="s">
        <v>139</v>
      </c>
      <c r="O36" s="154">
        <v>48.22052</v>
      </c>
      <c r="P36" s="154">
        <v>29.021683</v>
      </c>
      <c r="Q36" s="154">
        <v>38.906355</v>
      </c>
    </row>
    <row r="37" spans="1:17" s="128" customFormat="1" ht="12">
      <c r="A37" s="152">
        <v>32</v>
      </c>
      <c r="B37" s="153" t="s">
        <v>169</v>
      </c>
      <c r="C37" s="154">
        <v>75.396848</v>
      </c>
      <c r="D37" s="154">
        <v>59.008177</v>
      </c>
      <c r="E37" s="154">
        <v>67.076529</v>
      </c>
      <c r="G37" s="152">
        <v>32</v>
      </c>
      <c r="H37" s="153" t="s">
        <v>168</v>
      </c>
      <c r="I37" s="154">
        <v>83.687838</v>
      </c>
      <c r="J37" s="154">
        <v>60.286281</v>
      </c>
      <c r="K37" s="154">
        <v>72.11837</v>
      </c>
      <c r="M37" s="152">
        <v>32</v>
      </c>
      <c r="N37" s="153" t="s">
        <v>183</v>
      </c>
      <c r="O37" s="154">
        <v>44.809546</v>
      </c>
      <c r="P37" s="154">
        <v>32.597948</v>
      </c>
      <c r="Q37" s="154">
        <v>38.85642</v>
      </c>
    </row>
    <row r="38" spans="1:17" s="128" customFormat="1" ht="12">
      <c r="A38" s="152">
        <v>33</v>
      </c>
      <c r="B38" s="153" t="s">
        <v>163</v>
      </c>
      <c r="C38" s="154">
        <v>74.748528</v>
      </c>
      <c r="D38" s="154">
        <v>59.062363</v>
      </c>
      <c r="E38" s="154">
        <v>66.954242</v>
      </c>
      <c r="G38" s="152">
        <v>33</v>
      </c>
      <c r="H38" s="153" t="s">
        <v>169</v>
      </c>
      <c r="I38" s="154">
        <v>81.755665</v>
      </c>
      <c r="J38" s="154">
        <v>62.626815</v>
      </c>
      <c r="K38" s="154">
        <v>71.942983</v>
      </c>
      <c r="M38" s="397">
        <v>33</v>
      </c>
      <c r="N38" s="398" t="s">
        <v>191</v>
      </c>
      <c r="O38" s="399">
        <v>42.426933</v>
      </c>
      <c r="P38" s="399">
        <v>34.862845</v>
      </c>
      <c r="Q38" s="399">
        <v>38.798854</v>
      </c>
    </row>
    <row r="39" spans="1:17" s="128" customFormat="1" ht="12">
      <c r="A39" s="152">
        <v>34</v>
      </c>
      <c r="B39" s="153" t="s">
        <v>170</v>
      </c>
      <c r="C39" s="154">
        <v>76.288298</v>
      </c>
      <c r="D39" s="154">
        <v>57.135628</v>
      </c>
      <c r="E39" s="154">
        <v>66.858267</v>
      </c>
      <c r="G39" s="152">
        <v>34</v>
      </c>
      <c r="H39" s="153" t="s">
        <v>170</v>
      </c>
      <c r="I39" s="154">
        <v>82.259152</v>
      </c>
      <c r="J39" s="154">
        <v>61.134568</v>
      </c>
      <c r="K39" s="154">
        <v>71.824617</v>
      </c>
      <c r="M39" s="152">
        <v>34</v>
      </c>
      <c r="N39" s="153" t="s">
        <v>164</v>
      </c>
      <c r="O39" s="154">
        <v>46.897506</v>
      </c>
      <c r="P39" s="154">
        <v>29.629792</v>
      </c>
      <c r="Q39" s="154">
        <v>38.595972</v>
      </c>
    </row>
    <row r="40" spans="1:17" s="128" customFormat="1" ht="12">
      <c r="A40" s="152">
        <v>35</v>
      </c>
      <c r="B40" s="153" t="s">
        <v>167</v>
      </c>
      <c r="C40" s="154">
        <v>76.922282</v>
      </c>
      <c r="D40" s="154">
        <v>56.544341</v>
      </c>
      <c r="E40" s="154">
        <v>66.722601</v>
      </c>
      <c r="G40" s="152">
        <v>35</v>
      </c>
      <c r="H40" s="153" t="s">
        <v>171</v>
      </c>
      <c r="I40" s="154">
        <v>79.554891</v>
      </c>
      <c r="J40" s="154">
        <v>64.019</v>
      </c>
      <c r="K40" s="154">
        <v>71.729216</v>
      </c>
      <c r="M40" s="397">
        <v>35</v>
      </c>
      <c r="N40" s="398" t="s">
        <v>243</v>
      </c>
      <c r="O40" s="399">
        <v>42.548984</v>
      </c>
      <c r="P40" s="399">
        <v>34.12489</v>
      </c>
      <c r="Q40" s="399">
        <v>38.513039</v>
      </c>
    </row>
    <row r="41" spans="1:17" s="128" customFormat="1" ht="12">
      <c r="A41" s="152">
        <v>36</v>
      </c>
      <c r="B41" s="153" t="s">
        <v>174</v>
      </c>
      <c r="C41" s="154">
        <v>73.78171</v>
      </c>
      <c r="D41" s="154">
        <v>59.560068</v>
      </c>
      <c r="E41" s="154">
        <v>66.683851</v>
      </c>
      <c r="G41" s="397">
        <v>36</v>
      </c>
      <c r="H41" s="398" t="s">
        <v>172</v>
      </c>
      <c r="I41" s="399">
        <v>79.510078</v>
      </c>
      <c r="J41" s="399">
        <v>63.849844</v>
      </c>
      <c r="K41" s="399">
        <v>71.665979</v>
      </c>
      <c r="M41" s="152">
        <v>36</v>
      </c>
      <c r="N41" s="153" t="s">
        <v>144</v>
      </c>
      <c r="O41" s="154">
        <v>38.265306</v>
      </c>
      <c r="P41" s="154">
        <v>38.658166</v>
      </c>
      <c r="Q41" s="154">
        <v>38.455412</v>
      </c>
    </row>
    <row r="42" spans="1:17" s="128" customFormat="1" ht="12">
      <c r="A42" s="152">
        <v>37</v>
      </c>
      <c r="B42" s="153" t="s">
        <v>175</v>
      </c>
      <c r="C42" s="154">
        <v>76.102563</v>
      </c>
      <c r="D42" s="154">
        <v>57.306416</v>
      </c>
      <c r="E42" s="154">
        <v>66.674684</v>
      </c>
      <c r="G42" s="152">
        <v>37</v>
      </c>
      <c r="H42" s="153" t="s">
        <v>173</v>
      </c>
      <c r="I42" s="154">
        <v>84.555618</v>
      </c>
      <c r="J42" s="154">
        <v>58.071469</v>
      </c>
      <c r="K42" s="154">
        <v>71.643443</v>
      </c>
      <c r="M42" s="152">
        <v>37</v>
      </c>
      <c r="N42" s="153" t="s">
        <v>174</v>
      </c>
      <c r="O42" s="154">
        <v>42.646513</v>
      </c>
      <c r="P42" s="154">
        <v>33.223508</v>
      </c>
      <c r="Q42" s="154">
        <v>38.048127</v>
      </c>
    </row>
    <row r="43" spans="1:17" s="128" customFormat="1" ht="12">
      <c r="A43" s="397">
        <v>38</v>
      </c>
      <c r="B43" s="398" t="s">
        <v>172</v>
      </c>
      <c r="C43" s="399">
        <v>73.436818</v>
      </c>
      <c r="D43" s="399">
        <v>59.780237</v>
      </c>
      <c r="E43" s="399">
        <v>66.648447</v>
      </c>
      <c r="G43" s="152">
        <v>38</v>
      </c>
      <c r="H43" s="153" t="s">
        <v>174</v>
      </c>
      <c r="I43" s="154">
        <v>79.342911</v>
      </c>
      <c r="J43" s="154">
        <v>63.443871</v>
      </c>
      <c r="K43" s="154">
        <v>71.378785</v>
      </c>
      <c r="M43" s="397">
        <v>38</v>
      </c>
      <c r="N43" s="398" t="s">
        <v>160</v>
      </c>
      <c r="O43" s="399">
        <v>47.553676</v>
      </c>
      <c r="P43" s="399">
        <v>27.312619</v>
      </c>
      <c r="Q43" s="399">
        <v>37.85891</v>
      </c>
    </row>
    <row r="44" spans="1:17" s="128" customFormat="1" ht="12">
      <c r="A44" s="152">
        <v>39</v>
      </c>
      <c r="B44" s="153" t="s">
        <v>173</v>
      </c>
      <c r="C44" s="154">
        <v>78.578291</v>
      </c>
      <c r="D44" s="154">
        <v>53.660709</v>
      </c>
      <c r="E44" s="154">
        <v>66.340578</v>
      </c>
      <c r="G44" s="152">
        <v>39</v>
      </c>
      <c r="H44" s="153" t="s">
        <v>175</v>
      </c>
      <c r="I44" s="154">
        <v>81.471615</v>
      </c>
      <c r="J44" s="154">
        <v>61.253769</v>
      </c>
      <c r="K44" s="154">
        <v>71.29495</v>
      </c>
      <c r="M44" s="397">
        <v>39</v>
      </c>
      <c r="N44" s="398" t="s">
        <v>179</v>
      </c>
      <c r="O44" s="399">
        <v>37.925839</v>
      </c>
      <c r="P44" s="399">
        <v>37.496623</v>
      </c>
      <c r="Q44" s="399">
        <v>37.71907</v>
      </c>
    </row>
    <row r="45" spans="1:17" s="128" customFormat="1" ht="12">
      <c r="A45" s="152">
        <v>40</v>
      </c>
      <c r="B45" s="153" t="s">
        <v>176</v>
      </c>
      <c r="C45" s="154">
        <v>72.164159</v>
      </c>
      <c r="D45" s="154">
        <v>60.64705</v>
      </c>
      <c r="E45" s="154">
        <v>66.332355</v>
      </c>
      <c r="G45" s="152">
        <v>40</v>
      </c>
      <c r="H45" s="153" t="s">
        <v>176</v>
      </c>
      <c r="I45" s="154">
        <v>77.759087</v>
      </c>
      <c r="J45" s="154">
        <v>64.985986</v>
      </c>
      <c r="K45" s="154">
        <v>71.224656</v>
      </c>
      <c r="M45" s="397">
        <v>40</v>
      </c>
      <c r="N45" s="398" t="s">
        <v>187</v>
      </c>
      <c r="O45" s="399">
        <v>46.848722</v>
      </c>
      <c r="P45" s="399">
        <v>27.610017</v>
      </c>
      <c r="Q45" s="399">
        <v>37.714236</v>
      </c>
    </row>
    <row r="46" spans="1:17" s="128" customFormat="1" ht="12">
      <c r="A46" s="152">
        <v>41</v>
      </c>
      <c r="B46" s="153" t="s">
        <v>178</v>
      </c>
      <c r="C46" s="154">
        <v>73.551948</v>
      </c>
      <c r="D46" s="154">
        <v>58.450526</v>
      </c>
      <c r="E46" s="154">
        <v>66.058855</v>
      </c>
      <c r="G46" s="152">
        <v>41</v>
      </c>
      <c r="H46" s="153" t="s">
        <v>177</v>
      </c>
      <c r="I46" s="154">
        <v>80.602637</v>
      </c>
      <c r="J46" s="154">
        <v>61.869899</v>
      </c>
      <c r="K46" s="154">
        <v>71.212987</v>
      </c>
      <c r="M46" s="152">
        <v>41</v>
      </c>
      <c r="N46" s="153" t="s">
        <v>176</v>
      </c>
      <c r="O46" s="154">
        <v>36.663074</v>
      </c>
      <c r="P46" s="154">
        <v>38.749638</v>
      </c>
      <c r="Q46" s="154">
        <v>37.668412</v>
      </c>
    </row>
    <row r="47" spans="1:17" s="128" customFormat="1" ht="12">
      <c r="A47" s="152">
        <v>42</v>
      </c>
      <c r="B47" s="153" t="s">
        <v>180</v>
      </c>
      <c r="C47" s="154">
        <v>72.478935</v>
      </c>
      <c r="D47" s="154">
        <v>59.322059</v>
      </c>
      <c r="E47" s="154">
        <v>65.824809</v>
      </c>
      <c r="G47" s="152">
        <v>42</v>
      </c>
      <c r="H47" s="153" t="s">
        <v>178</v>
      </c>
      <c r="I47" s="154">
        <v>79.282622</v>
      </c>
      <c r="J47" s="154">
        <v>62.79293</v>
      </c>
      <c r="K47" s="154">
        <v>71.103454</v>
      </c>
      <c r="M47" s="152">
        <v>42</v>
      </c>
      <c r="N47" s="153" t="s">
        <v>169</v>
      </c>
      <c r="O47" s="154">
        <v>36.902376</v>
      </c>
      <c r="P47" s="154">
        <v>38.250658</v>
      </c>
      <c r="Q47" s="154">
        <v>37.556181</v>
      </c>
    </row>
    <row r="48" spans="1:17" s="128" customFormat="1" ht="12">
      <c r="A48" s="152">
        <v>43</v>
      </c>
      <c r="B48" s="153" t="s">
        <v>177</v>
      </c>
      <c r="C48" s="154">
        <v>74.396889</v>
      </c>
      <c r="D48" s="154">
        <v>57.208234</v>
      </c>
      <c r="E48" s="154">
        <v>65.795324</v>
      </c>
      <c r="G48" s="397">
        <v>43</v>
      </c>
      <c r="H48" s="398" t="s">
        <v>179</v>
      </c>
      <c r="I48" s="399">
        <v>75.672082</v>
      </c>
      <c r="J48" s="399">
        <v>65.381009</v>
      </c>
      <c r="K48" s="399">
        <v>70.515557</v>
      </c>
      <c r="M48" s="152">
        <v>43</v>
      </c>
      <c r="N48" s="153" t="s">
        <v>188</v>
      </c>
      <c r="O48" s="154">
        <v>38.584711</v>
      </c>
      <c r="P48" s="154">
        <v>36.191993</v>
      </c>
      <c r="Q48" s="154">
        <v>37.447891</v>
      </c>
    </row>
    <row r="49" spans="1:17" s="128" customFormat="1" ht="12">
      <c r="A49" s="397">
        <v>44</v>
      </c>
      <c r="B49" s="398" t="s">
        <v>179</v>
      </c>
      <c r="C49" s="399">
        <v>70.322556</v>
      </c>
      <c r="D49" s="399">
        <v>60.939069</v>
      </c>
      <c r="E49" s="399">
        <v>65.624674</v>
      </c>
      <c r="G49" s="152">
        <v>44</v>
      </c>
      <c r="H49" s="153" t="s">
        <v>180</v>
      </c>
      <c r="I49" s="154">
        <v>77.43593</v>
      </c>
      <c r="J49" s="154">
        <v>63.669074</v>
      </c>
      <c r="K49" s="154">
        <v>70.475562</v>
      </c>
      <c r="M49" s="152">
        <v>44</v>
      </c>
      <c r="N49" s="153" t="s">
        <v>162</v>
      </c>
      <c r="O49" s="154">
        <v>39.995019</v>
      </c>
      <c r="P49" s="154">
        <v>33.466657</v>
      </c>
      <c r="Q49" s="154">
        <v>36.897556</v>
      </c>
    </row>
    <row r="50" spans="1:17" s="128" customFormat="1" ht="12">
      <c r="A50" s="152">
        <v>45</v>
      </c>
      <c r="B50" s="153" t="s">
        <v>181</v>
      </c>
      <c r="C50" s="154">
        <v>73.365373</v>
      </c>
      <c r="D50" s="154">
        <v>57.812145</v>
      </c>
      <c r="E50" s="154">
        <v>65.589841</v>
      </c>
      <c r="G50" s="152">
        <v>45</v>
      </c>
      <c r="H50" s="153" t="s">
        <v>181</v>
      </c>
      <c r="I50" s="154">
        <v>78.827504</v>
      </c>
      <c r="J50" s="154">
        <v>61.761706</v>
      </c>
      <c r="K50" s="154">
        <v>70.265622</v>
      </c>
      <c r="M50" s="152">
        <v>45</v>
      </c>
      <c r="N50" s="153" t="s">
        <v>153</v>
      </c>
      <c r="O50" s="154">
        <v>37.647455</v>
      </c>
      <c r="P50" s="154">
        <v>35.085932</v>
      </c>
      <c r="Q50" s="154">
        <v>36.413655</v>
      </c>
    </row>
    <row r="51" spans="1:17" s="128" customFormat="1" ht="12">
      <c r="A51" s="152">
        <v>46</v>
      </c>
      <c r="B51" s="153" t="s">
        <v>183</v>
      </c>
      <c r="C51" s="154">
        <v>74.366474</v>
      </c>
      <c r="D51" s="154">
        <v>56.45853</v>
      </c>
      <c r="E51" s="154">
        <v>65.546304</v>
      </c>
      <c r="G51" s="397">
        <v>46</v>
      </c>
      <c r="H51" s="398" t="s">
        <v>182</v>
      </c>
      <c r="I51" s="399">
        <v>76.566222</v>
      </c>
      <c r="J51" s="399">
        <v>63.831653</v>
      </c>
      <c r="K51" s="399">
        <v>70.124331</v>
      </c>
      <c r="M51" s="152">
        <v>46</v>
      </c>
      <c r="N51" s="153" t="s">
        <v>180</v>
      </c>
      <c r="O51" s="154">
        <v>41.832416</v>
      </c>
      <c r="P51" s="154">
        <v>30.337615</v>
      </c>
      <c r="Q51" s="154">
        <v>36.290906</v>
      </c>
    </row>
    <row r="52" spans="1:17" s="128" customFormat="1" ht="12">
      <c r="A52" s="152">
        <v>47</v>
      </c>
      <c r="B52" s="153" t="s">
        <v>184</v>
      </c>
      <c r="C52" s="154">
        <v>74.234691</v>
      </c>
      <c r="D52" s="154">
        <v>56.669645</v>
      </c>
      <c r="E52" s="154">
        <v>65.453584</v>
      </c>
      <c r="G52" s="152">
        <v>47</v>
      </c>
      <c r="H52" s="153" t="s">
        <v>183</v>
      </c>
      <c r="I52" s="154">
        <v>79.630476</v>
      </c>
      <c r="J52" s="154">
        <v>60.09784</v>
      </c>
      <c r="K52" s="154">
        <v>70.014581</v>
      </c>
      <c r="M52" s="397">
        <v>47</v>
      </c>
      <c r="N52" s="398" t="s">
        <v>182</v>
      </c>
      <c r="O52" s="399">
        <v>38.033221</v>
      </c>
      <c r="P52" s="399">
        <v>34.011169</v>
      </c>
      <c r="Q52" s="399">
        <v>36.091555</v>
      </c>
    </row>
    <row r="53" spans="1:17" s="128" customFormat="1" ht="12">
      <c r="A53" s="397">
        <v>48</v>
      </c>
      <c r="B53" s="398" t="s">
        <v>182</v>
      </c>
      <c r="C53" s="399">
        <v>71.225935</v>
      </c>
      <c r="D53" s="399">
        <v>59.619073</v>
      </c>
      <c r="E53" s="399">
        <v>65.37394</v>
      </c>
      <c r="G53" s="152">
        <v>48</v>
      </c>
      <c r="H53" s="153" t="s">
        <v>184</v>
      </c>
      <c r="I53" s="154">
        <v>79.140143</v>
      </c>
      <c r="J53" s="154">
        <v>60.695957</v>
      </c>
      <c r="K53" s="154">
        <v>69.91978</v>
      </c>
      <c r="M53" s="152">
        <v>48</v>
      </c>
      <c r="N53" s="153" t="s">
        <v>201</v>
      </c>
      <c r="O53" s="154">
        <v>38.381907</v>
      </c>
      <c r="P53" s="154">
        <v>33.550046</v>
      </c>
      <c r="Q53" s="154">
        <v>36.062819</v>
      </c>
    </row>
    <row r="54" spans="1:17" s="128" customFormat="1" ht="12">
      <c r="A54" s="397">
        <v>49</v>
      </c>
      <c r="B54" s="398" t="s">
        <v>187</v>
      </c>
      <c r="C54" s="399">
        <v>73.334223</v>
      </c>
      <c r="D54" s="399">
        <v>57.00512</v>
      </c>
      <c r="E54" s="399">
        <v>65.226693</v>
      </c>
      <c r="G54" s="152">
        <v>49</v>
      </c>
      <c r="H54" s="153" t="s">
        <v>185</v>
      </c>
      <c r="I54" s="154">
        <v>75.31505</v>
      </c>
      <c r="J54" s="154">
        <v>63.77706</v>
      </c>
      <c r="K54" s="154">
        <v>69.475927</v>
      </c>
      <c r="M54" s="152">
        <v>49</v>
      </c>
      <c r="N54" s="153" t="s">
        <v>184</v>
      </c>
      <c r="O54" s="154">
        <v>40.072681</v>
      </c>
      <c r="P54" s="154">
        <v>31.364011</v>
      </c>
      <c r="Q54" s="154">
        <v>35.868964</v>
      </c>
    </row>
    <row r="55" spans="1:17" s="128" customFormat="1" ht="12">
      <c r="A55" s="152">
        <v>50</v>
      </c>
      <c r="B55" s="153" t="s">
        <v>186</v>
      </c>
      <c r="C55" s="154">
        <v>72.638313</v>
      </c>
      <c r="D55" s="154">
        <v>56.662618</v>
      </c>
      <c r="E55" s="154">
        <v>64.678441</v>
      </c>
      <c r="G55" s="152">
        <v>50</v>
      </c>
      <c r="H55" s="153" t="s">
        <v>186</v>
      </c>
      <c r="I55" s="154">
        <v>79.946843</v>
      </c>
      <c r="J55" s="154">
        <v>59.072184</v>
      </c>
      <c r="K55" s="154">
        <v>69.303503</v>
      </c>
      <c r="M55" s="152">
        <v>50</v>
      </c>
      <c r="N55" s="153" t="s">
        <v>177</v>
      </c>
      <c r="O55" s="154">
        <v>42.003255</v>
      </c>
      <c r="P55" s="154">
        <v>27.69736</v>
      </c>
      <c r="Q55" s="154">
        <v>35.095928</v>
      </c>
    </row>
    <row r="56" spans="1:17" s="128" customFormat="1" ht="12">
      <c r="A56" s="397">
        <v>51</v>
      </c>
      <c r="B56" s="398" t="s">
        <v>191</v>
      </c>
      <c r="C56" s="399">
        <v>73.434058</v>
      </c>
      <c r="D56" s="399">
        <v>55.658483</v>
      </c>
      <c r="E56" s="399">
        <v>64.596641</v>
      </c>
      <c r="G56" s="397">
        <v>51</v>
      </c>
      <c r="H56" s="398" t="s">
        <v>187</v>
      </c>
      <c r="I56" s="399">
        <v>77.702112</v>
      </c>
      <c r="J56" s="399">
        <v>60.490249</v>
      </c>
      <c r="K56" s="399">
        <v>69.175855</v>
      </c>
      <c r="M56" s="152">
        <v>51</v>
      </c>
      <c r="N56" s="153" t="s">
        <v>181</v>
      </c>
      <c r="O56" s="154">
        <v>37.931227</v>
      </c>
      <c r="P56" s="154">
        <v>31.840118</v>
      </c>
      <c r="Q56" s="154">
        <v>34.969863</v>
      </c>
    </row>
    <row r="57" spans="1:17" s="128" customFormat="1" ht="12">
      <c r="A57" s="152">
        <v>52</v>
      </c>
      <c r="B57" s="153" t="s">
        <v>195</v>
      </c>
      <c r="C57" s="154">
        <v>71.601646</v>
      </c>
      <c r="D57" s="154">
        <v>57.426137</v>
      </c>
      <c r="E57" s="154">
        <v>64.501747</v>
      </c>
      <c r="G57" s="152">
        <v>52</v>
      </c>
      <c r="H57" s="153" t="s">
        <v>188</v>
      </c>
      <c r="I57" s="154">
        <v>78.169437</v>
      </c>
      <c r="J57" s="154">
        <v>59.639803</v>
      </c>
      <c r="K57" s="154">
        <v>69.064354</v>
      </c>
      <c r="M57" s="397">
        <v>52</v>
      </c>
      <c r="N57" s="398" t="s">
        <v>172</v>
      </c>
      <c r="O57" s="399">
        <v>39.515644</v>
      </c>
      <c r="P57" s="399">
        <v>28.970113</v>
      </c>
      <c r="Q57" s="399">
        <v>34.430986</v>
      </c>
    </row>
    <row r="58" spans="1:17" s="128" customFormat="1" ht="12">
      <c r="A58" s="152">
        <v>53</v>
      </c>
      <c r="B58" s="153" t="s">
        <v>185</v>
      </c>
      <c r="C58" s="154">
        <v>69.404706</v>
      </c>
      <c r="D58" s="154">
        <v>59.397713</v>
      </c>
      <c r="E58" s="154">
        <v>64.38152</v>
      </c>
      <c r="G58" s="152">
        <v>53</v>
      </c>
      <c r="H58" s="153" t="s">
        <v>189</v>
      </c>
      <c r="I58" s="154">
        <v>76.785926</v>
      </c>
      <c r="J58" s="154">
        <v>61.058683</v>
      </c>
      <c r="K58" s="154">
        <v>68.914623</v>
      </c>
      <c r="M58" s="152">
        <v>53</v>
      </c>
      <c r="N58" s="153" t="s">
        <v>193</v>
      </c>
      <c r="O58" s="154">
        <v>35.187217</v>
      </c>
      <c r="P58" s="154">
        <v>32.967836</v>
      </c>
      <c r="Q58" s="154">
        <v>34.112943</v>
      </c>
    </row>
    <row r="59" spans="1:17" s="128" customFormat="1" ht="12">
      <c r="A59" s="152">
        <v>54</v>
      </c>
      <c r="B59" s="153" t="s">
        <v>189</v>
      </c>
      <c r="C59" s="154">
        <v>71.585467</v>
      </c>
      <c r="D59" s="154">
        <v>56.761775</v>
      </c>
      <c r="E59" s="154">
        <v>64.149209</v>
      </c>
      <c r="G59" s="152">
        <v>54</v>
      </c>
      <c r="H59" s="153" t="s">
        <v>190</v>
      </c>
      <c r="I59" s="154">
        <v>76.224715</v>
      </c>
      <c r="J59" s="154">
        <v>61.836002</v>
      </c>
      <c r="K59" s="154">
        <v>68.852704</v>
      </c>
      <c r="M59" s="152">
        <v>54</v>
      </c>
      <c r="N59" s="153" t="s">
        <v>189</v>
      </c>
      <c r="O59" s="154">
        <v>38.222733</v>
      </c>
      <c r="P59" s="154">
        <v>29.064969</v>
      </c>
      <c r="Q59" s="154">
        <v>33.812133</v>
      </c>
    </row>
    <row r="60" spans="1:17" s="128" customFormat="1" ht="12">
      <c r="A60" s="152">
        <v>55</v>
      </c>
      <c r="B60" s="153" t="s">
        <v>190</v>
      </c>
      <c r="C60" s="154">
        <v>70.716562</v>
      </c>
      <c r="D60" s="154">
        <v>57.792899</v>
      </c>
      <c r="E60" s="154">
        <v>64.126641</v>
      </c>
      <c r="G60" s="397">
        <v>55</v>
      </c>
      <c r="H60" s="398" t="s">
        <v>191</v>
      </c>
      <c r="I60" s="399">
        <v>78.445799</v>
      </c>
      <c r="J60" s="399">
        <v>59.109572</v>
      </c>
      <c r="K60" s="399">
        <v>68.801925</v>
      </c>
      <c r="M60" s="152">
        <v>55</v>
      </c>
      <c r="N60" s="153" t="s">
        <v>197</v>
      </c>
      <c r="O60" s="154">
        <v>39.859387</v>
      </c>
      <c r="P60" s="154">
        <v>26.812251</v>
      </c>
      <c r="Q60" s="154">
        <v>33.650941</v>
      </c>
    </row>
    <row r="61" spans="1:17" s="128" customFormat="1" ht="12">
      <c r="A61" s="152">
        <v>56</v>
      </c>
      <c r="B61" s="153" t="s">
        <v>193</v>
      </c>
      <c r="C61" s="154">
        <v>71.679251</v>
      </c>
      <c r="D61" s="154">
        <v>56.537869</v>
      </c>
      <c r="E61" s="154">
        <v>64.095994</v>
      </c>
      <c r="G61" s="152">
        <v>56</v>
      </c>
      <c r="H61" s="153" t="s">
        <v>192</v>
      </c>
      <c r="I61" s="154">
        <v>78.489774</v>
      </c>
      <c r="J61" s="154">
        <v>58.426017</v>
      </c>
      <c r="K61" s="154">
        <v>68.251906</v>
      </c>
      <c r="M61" s="152">
        <v>56</v>
      </c>
      <c r="N61" s="153" t="s">
        <v>244</v>
      </c>
      <c r="O61" s="154">
        <v>39.945496</v>
      </c>
      <c r="P61" s="154">
        <v>26.185642</v>
      </c>
      <c r="Q61" s="154">
        <v>33.285662</v>
      </c>
    </row>
    <row r="62" spans="1:17" s="128" customFormat="1" ht="12">
      <c r="A62" s="152">
        <v>57</v>
      </c>
      <c r="B62" s="153" t="s">
        <v>192</v>
      </c>
      <c r="C62" s="154">
        <v>72.893359</v>
      </c>
      <c r="D62" s="154">
        <v>55.28105</v>
      </c>
      <c r="E62" s="154">
        <v>63.963884</v>
      </c>
      <c r="G62" s="152">
        <v>57</v>
      </c>
      <c r="H62" s="153" t="s">
        <v>193</v>
      </c>
      <c r="I62" s="154">
        <v>77.042965</v>
      </c>
      <c r="J62" s="154">
        <v>59.646493</v>
      </c>
      <c r="K62" s="154">
        <v>68.248688</v>
      </c>
      <c r="M62" s="152">
        <v>57</v>
      </c>
      <c r="N62" s="153" t="s">
        <v>192</v>
      </c>
      <c r="O62" s="154">
        <v>36.607099</v>
      </c>
      <c r="P62" s="154">
        <v>29.166012</v>
      </c>
      <c r="Q62" s="154">
        <v>32.990687</v>
      </c>
    </row>
    <row r="63" spans="1:17" s="128" customFormat="1" ht="12">
      <c r="A63" s="152">
        <v>58</v>
      </c>
      <c r="B63" s="153" t="s">
        <v>188</v>
      </c>
      <c r="C63" s="154">
        <v>71.326825</v>
      </c>
      <c r="D63" s="154">
        <v>55.895461</v>
      </c>
      <c r="E63" s="154">
        <v>63.852029</v>
      </c>
      <c r="G63" s="152">
        <v>58</v>
      </c>
      <c r="H63" s="153" t="s">
        <v>194</v>
      </c>
      <c r="I63" s="154">
        <v>75.212346</v>
      </c>
      <c r="J63" s="154">
        <v>61.287724</v>
      </c>
      <c r="K63" s="154">
        <v>68.193388</v>
      </c>
      <c r="M63" s="152">
        <v>58</v>
      </c>
      <c r="N63" s="153" t="s">
        <v>152</v>
      </c>
      <c r="O63" s="154">
        <v>36.631668</v>
      </c>
      <c r="P63" s="154">
        <v>28.884039</v>
      </c>
      <c r="Q63" s="154">
        <v>32.912405</v>
      </c>
    </row>
    <row r="64" spans="1:17" s="128" customFormat="1" ht="12">
      <c r="A64" s="152">
        <v>59</v>
      </c>
      <c r="B64" s="153" t="s">
        <v>194</v>
      </c>
      <c r="C64" s="154">
        <v>70.419691</v>
      </c>
      <c r="D64" s="154">
        <v>57.145053</v>
      </c>
      <c r="E64" s="154">
        <v>63.720848</v>
      </c>
      <c r="G64" s="152">
        <v>59</v>
      </c>
      <c r="H64" s="153" t="s">
        <v>195</v>
      </c>
      <c r="I64" s="154">
        <v>75.47681</v>
      </c>
      <c r="J64" s="154">
        <v>60.728088</v>
      </c>
      <c r="K64" s="154">
        <v>68.113899</v>
      </c>
      <c r="M64" s="152">
        <v>59</v>
      </c>
      <c r="N64" s="153" t="s">
        <v>161</v>
      </c>
      <c r="O64" s="154">
        <v>34.154045</v>
      </c>
      <c r="P64" s="154">
        <v>29.269187</v>
      </c>
      <c r="Q64" s="154">
        <v>31.805279</v>
      </c>
    </row>
    <row r="65" spans="1:17" s="128" customFormat="1" ht="12">
      <c r="A65" s="397">
        <v>60</v>
      </c>
      <c r="B65" s="398" t="s">
        <v>243</v>
      </c>
      <c r="C65" s="399">
        <v>71.387013</v>
      </c>
      <c r="D65" s="399">
        <v>55.705458</v>
      </c>
      <c r="E65" s="399">
        <v>63.594866</v>
      </c>
      <c r="G65" s="397">
        <v>60</v>
      </c>
      <c r="H65" s="398" t="s">
        <v>243</v>
      </c>
      <c r="I65" s="399">
        <v>76.272294</v>
      </c>
      <c r="J65" s="399">
        <v>59.596563</v>
      </c>
      <c r="K65" s="399">
        <v>68.003909</v>
      </c>
      <c r="M65" s="152">
        <v>60</v>
      </c>
      <c r="N65" s="153" t="s">
        <v>190</v>
      </c>
      <c r="O65" s="154">
        <v>32.043098</v>
      </c>
      <c r="P65" s="154">
        <v>30.273483</v>
      </c>
      <c r="Q65" s="154">
        <v>31.187161</v>
      </c>
    </row>
    <row r="66" spans="1:17" s="128" customFormat="1" ht="12">
      <c r="A66" s="152">
        <v>61</v>
      </c>
      <c r="B66" s="153" t="s">
        <v>196</v>
      </c>
      <c r="C66" s="154">
        <v>72.254019</v>
      </c>
      <c r="D66" s="154">
        <v>53.95389</v>
      </c>
      <c r="E66" s="154">
        <v>62.99334</v>
      </c>
      <c r="G66" s="152">
        <v>61</v>
      </c>
      <c r="H66" s="153" t="s">
        <v>196</v>
      </c>
      <c r="I66" s="154">
        <v>77.952638</v>
      </c>
      <c r="J66" s="154">
        <v>57.519132</v>
      </c>
      <c r="K66" s="154">
        <v>67.566442</v>
      </c>
      <c r="M66" s="152">
        <v>61</v>
      </c>
      <c r="N66" s="153" t="s">
        <v>198</v>
      </c>
      <c r="O66" s="154">
        <v>33.322242</v>
      </c>
      <c r="P66" s="154">
        <v>27.663559</v>
      </c>
      <c r="Q66" s="154">
        <v>30.59929</v>
      </c>
    </row>
    <row r="67" spans="1:17" s="128" customFormat="1" ht="12">
      <c r="A67" s="152">
        <v>62</v>
      </c>
      <c r="B67" s="153" t="s">
        <v>197</v>
      </c>
      <c r="C67" s="154">
        <v>70.734816</v>
      </c>
      <c r="D67" s="154">
        <v>52.865852</v>
      </c>
      <c r="E67" s="154">
        <v>61.734367</v>
      </c>
      <c r="G67" s="152">
        <v>62</v>
      </c>
      <c r="H67" s="153" t="s">
        <v>197</v>
      </c>
      <c r="I67" s="154">
        <v>75.534323</v>
      </c>
      <c r="J67" s="154">
        <v>56.615673</v>
      </c>
      <c r="K67" s="154">
        <v>66.024023</v>
      </c>
      <c r="M67" s="152">
        <v>62</v>
      </c>
      <c r="N67" s="153" t="s">
        <v>205</v>
      </c>
      <c r="O67" s="154">
        <v>41.904333</v>
      </c>
      <c r="P67" s="154">
        <v>18.017486</v>
      </c>
      <c r="Q67" s="154">
        <v>30.342155</v>
      </c>
    </row>
    <row r="68" spans="1:17" s="128" customFormat="1" ht="12">
      <c r="A68" s="152">
        <v>63</v>
      </c>
      <c r="B68" s="153" t="s">
        <v>198</v>
      </c>
      <c r="C68" s="154">
        <v>68.749583</v>
      </c>
      <c r="D68" s="154">
        <v>54.090554</v>
      </c>
      <c r="E68" s="154">
        <v>61.367336</v>
      </c>
      <c r="G68" s="152">
        <v>63</v>
      </c>
      <c r="H68" s="153" t="s">
        <v>198</v>
      </c>
      <c r="I68" s="154">
        <v>73.665627</v>
      </c>
      <c r="J68" s="154">
        <v>58.32646</v>
      </c>
      <c r="K68" s="154">
        <v>65.946185</v>
      </c>
      <c r="M68" s="152">
        <v>63</v>
      </c>
      <c r="N68" s="153" t="s">
        <v>202</v>
      </c>
      <c r="O68" s="154">
        <v>32.416848</v>
      </c>
      <c r="P68" s="154">
        <v>27.691152</v>
      </c>
      <c r="Q68" s="154">
        <v>30.191933</v>
      </c>
    </row>
    <row r="69" spans="1:17" s="128" customFormat="1" ht="12">
      <c r="A69" s="152">
        <v>64</v>
      </c>
      <c r="B69" s="153" t="s">
        <v>199</v>
      </c>
      <c r="C69" s="154">
        <v>68.510252</v>
      </c>
      <c r="D69" s="154">
        <v>53.985109</v>
      </c>
      <c r="E69" s="154">
        <v>61.100744</v>
      </c>
      <c r="G69" s="152">
        <v>64</v>
      </c>
      <c r="H69" s="153" t="s">
        <v>199</v>
      </c>
      <c r="I69" s="154">
        <v>74.694351</v>
      </c>
      <c r="J69" s="154">
        <v>57.331269</v>
      </c>
      <c r="K69" s="154">
        <v>65.696961</v>
      </c>
      <c r="M69" s="152">
        <v>64</v>
      </c>
      <c r="N69" s="153" t="s">
        <v>196</v>
      </c>
      <c r="O69" s="154">
        <v>36.147651</v>
      </c>
      <c r="P69" s="154">
        <v>23.458043</v>
      </c>
      <c r="Q69" s="154">
        <v>30.048563</v>
      </c>
    </row>
    <row r="70" spans="1:17" s="128" customFormat="1" ht="12">
      <c r="A70" s="152">
        <v>65</v>
      </c>
      <c r="B70" s="153" t="s">
        <v>200</v>
      </c>
      <c r="C70" s="154">
        <v>69.937102</v>
      </c>
      <c r="D70" s="154">
        <v>50.102303</v>
      </c>
      <c r="E70" s="154">
        <v>60.035899</v>
      </c>
      <c r="G70" s="152">
        <v>65</v>
      </c>
      <c r="H70" s="153" t="s">
        <v>200</v>
      </c>
      <c r="I70" s="154">
        <v>74.957208</v>
      </c>
      <c r="J70" s="154">
        <v>53.98998</v>
      </c>
      <c r="K70" s="154">
        <v>64.479655</v>
      </c>
      <c r="M70" s="152">
        <v>65</v>
      </c>
      <c r="N70" s="153" t="s">
        <v>185</v>
      </c>
      <c r="O70" s="154">
        <v>33.942764</v>
      </c>
      <c r="P70" s="154">
        <v>25.472646</v>
      </c>
      <c r="Q70" s="154">
        <v>29.868109</v>
      </c>
    </row>
    <row r="71" spans="1:17" s="128" customFormat="1" ht="12">
      <c r="A71" s="152">
        <v>66</v>
      </c>
      <c r="B71" s="153" t="s">
        <v>201</v>
      </c>
      <c r="C71" s="154">
        <v>67.63638</v>
      </c>
      <c r="D71" s="154">
        <v>51.381981</v>
      </c>
      <c r="E71" s="154">
        <v>59.495643</v>
      </c>
      <c r="G71" s="152">
        <v>66</v>
      </c>
      <c r="H71" s="153" t="s">
        <v>201</v>
      </c>
      <c r="I71" s="154">
        <v>73.934513</v>
      </c>
      <c r="J71" s="154">
        <v>53.641459</v>
      </c>
      <c r="K71" s="154">
        <v>63.550959</v>
      </c>
      <c r="M71" s="152">
        <v>66</v>
      </c>
      <c r="N71" s="153" t="s">
        <v>194</v>
      </c>
      <c r="O71" s="154">
        <v>33.624141</v>
      </c>
      <c r="P71" s="154">
        <v>25.076057</v>
      </c>
      <c r="Q71" s="154">
        <v>29.52937</v>
      </c>
    </row>
    <row r="72" spans="1:17" s="128" customFormat="1" ht="12">
      <c r="A72" s="152">
        <v>67</v>
      </c>
      <c r="B72" s="153" t="s">
        <v>202</v>
      </c>
      <c r="C72" s="154">
        <v>66.912537</v>
      </c>
      <c r="D72" s="154">
        <v>51.074233</v>
      </c>
      <c r="E72" s="154">
        <v>59.091979</v>
      </c>
      <c r="G72" s="152">
        <v>67</v>
      </c>
      <c r="H72" s="153" t="s">
        <v>202</v>
      </c>
      <c r="I72" s="154">
        <v>72.327666</v>
      </c>
      <c r="J72" s="154">
        <v>54.090909</v>
      </c>
      <c r="K72" s="154">
        <v>63.207485</v>
      </c>
      <c r="M72" s="152">
        <v>67</v>
      </c>
      <c r="N72" s="153" t="s">
        <v>211</v>
      </c>
      <c r="O72" s="154">
        <v>35.698846</v>
      </c>
      <c r="P72" s="154">
        <v>22.539683</v>
      </c>
      <c r="Q72" s="154">
        <v>29.40592</v>
      </c>
    </row>
    <row r="73" spans="1:17" s="128" customFormat="1" ht="12">
      <c r="A73" s="152">
        <v>68</v>
      </c>
      <c r="B73" s="153" t="s">
        <v>204</v>
      </c>
      <c r="C73" s="154">
        <v>67.582824</v>
      </c>
      <c r="D73" s="154">
        <v>48.752786</v>
      </c>
      <c r="E73" s="154">
        <v>58.301513</v>
      </c>
      <c r="G73" s="152">
        <v>68</v>
      </c>
      <c r="H73" s="153" t="s">
        <v>203</v>
      </c>
      <c r="I73" s="154">
        <v>74.735444</v>
      </c>
      <c r="J73" s="154">
        <v>50.817123</v>
      </c>
      <c r="K73" s="154">
        <v>62.473251</v>
      </c>
      <c r="M73" s="152">
        <v>68</v>
      </c>
      <c r="N73" s="153" t="s">
        <v>214</v>
      </c>
      <c r="O73" s="154">
        <v>34.179071</v>
      </c>
      <c r="P73" s="154">
        <v>24.235266</v>
      </c>
      <c r="Q73" s="154">
        <v>29.400014</v>
      </c>
    </row>
    <row r="74" spans="1:17" s="128" customFormat="1" ht="12">
      <c r="A74" s="152">
        <v>69</v>
      </c>
      <c r="B74" s="153" t="s">
        <v>203</v>
      </c>
      <c r="C74" s="154">
        <v>68.206924</v>
      </c>
      <c r="D74" s="154">
        <v>47.471655</v>
      </c>
      <c r="E74" s="154">
        <v>57.704083</v>
      </c>
      <c r="G74" s="152">
        <v>69</v>
      </c>
      <c r="H74" s="153" t="s">
        <v>204</v>
      </c>
      <c r="I74" s="154">
        <v>72.859438</v>
      </c>
      <c r="J74" s="154">
        <v>51.603323</v>
      </c>
      <c r="K74" s="154">
        <v>62.299095</v>
      </c>
      <c r="M74" s="152">
        <v>69</v>
      </c>
      <c r="N74" s="153" t="s">
        <v>212</v>
      </c>
      <c r="O74" s="154">
        <v>36.046169</v>
      </c>
      <c r="P74" s="154">
        <v>21.361893</v>
      </c>
      <c r="Q74" s="154">
        <v>29.001901</v>
      </c>
    </row>
    <row r="75" spans="1:17" s="128" customFormat="1" ht="12">
      <c r="A75" s="152">
        <v>70</v>
      </c>
      <c r="B75" s="153" t="s">
        <v>205</v>
      </c>
      <c r="C75" s="154">
        <v>71.822143</v>
      </c>
      <c r="D75" s="154">
        <v>42.699462</v>
      </c>
      <c r="E75" s="154">
        <v>57.169655</v>
      </c>
      <c r="G75" s="152">
        <v>70</v>
      </c>
      <c r="H75" s="153" t="s">
        <v>205</v>
      </c>
      <c r="I75" s="154">
        <v>76.408697</v>
      </c>
      <c r="J75" s="154">
        <v>45.864575</v>
      </c>
      <c r="K75" s="154">
        <v>61.136199</v>
      </c>
      <c r="M75" s="152">
        <v>70</v>
      </c>
      <c r="N75" s="153" t="s">
        <v>199</v>
      </c>
      <c r="O75" s="154">
        <v>29.728152</v>
      </c>
      <c r="P75" s="154">
        <v>28.091836</v>
      </c>
      <c r="Q75" s="154">
        <v>28.933959</v>
      </c>
    </row>
    <row r="76" spans="1:17" s="128" customFormat="1" ht="12">
      <c r="A76" s="152">
        <v>71</v>
      </c>
      <c r="B76" s="153" t="s">
        <v>206</v>
      </c>
      <c r="C76" s="154">
        <v>62.723708</v>
      </c>
      <c r="D76" s="154">
        <v>49.090223</v>
      </c>
      <c r="E76" s="154">
        <v>55.959397</v>
      </c>
      <c r="G76" s="152">
        <v>71</v>
      </c>
      <c r="H76" s="153" t="s">
        <v>206</v>
      </c>
      <c r="I76" s="154">
        <v>67.406306</v>
      </c>
      <c r="J76" s="154">
        <v>51.979678</v>
      </c>
      <c r="K76" s="154">
        <v>59.689608</v>
      </c>
      <c r="M76" s="152">
        <v>71</v>
      </c>
      <c r="N76" s="153" t="s">
        <v>200</v>
      </c>
      <c r="O76" s="154">
        <v>36.349213</v>
      </c>
      <c r="P76" s="154">
        <v>19.931519</v>
      </c>
      <c r="Q76" s="154">
        <v>28.454721</v>
      </c>
    </row>
    <row r="77" spans="1:17" s="128" customFormat="1" ht="12">
      <c r="A77" s="152">
        <v>72</v>
      </c>
      <c r="B77" s="153" t="s">
        <v>207</v>
      </c>
      <c r="C77" s="154">
        <v>58.876083</v>
      </c>
      <c r="D77" s="154">
        <v>52.502834</v>
      </c>
      <c r="E77" s="154">
        <v>55.670821</v>
      </c>
      <c r="G77" s="152">
        <v>72</v>
      </c>
      <c r="H77" s="153" t="s">
        <v>207</v>
      </c>
      <c r="I77" s="154">
        <v>62.637388</v>
      </c>
      <c r="J77" s="154">
        <v>55.68398</v>
      </c>
      <c r="K77" s="154">
        <v>59.121001</v>
      </c>
      <c r="M77" s="152">
        <v>72</v>
      </c>
      <c r="N77" s="153" t="s">
        <v>206</v>
      </c>
      <c r="O77" s="154">
        <v>32.631432</v>
      </c>
      <c r="P77" s="154">
        <v>23.237102</v>
      </c>
      <c r="Q77" s="154">
        <v>28.115585</v>
      </c>
    </row>
    <row r="78" spans="1:17" s="128" customFormat="1" ht="12">
      <c r="A78" s="152">
        <v>73</v>
      </c>
      <c r="B78" s="155" t="s">
        <v>209</v>
      </c>
      <c r="C78" s="154">
        <v>64.670145</v>
      </c>
      <c r="D78" s="154">
        <v>45.252703</v>
      </c>
      <c r="E78" s="154">
        <v>55.098376</v>
      </c>
      <c r="G78" s="152">
        <v>73</v>
      </c>
      <c r="H78" s="155" t="s">
        <v>208</v>
      </c>
      <c r="I78" s="154">
        <v>69.160574</v>
      </c>
      <c r="J78" s="154">
        <v>48.277484</v>
      </c>
      <c r="K78" s="154">
        <v>58.726836</v>
      </c>
      <c r="M78" s="152">
        <v>73</v>
      </c>
      <c r="N78" s="155" t="s">
        <v>204</v>
      </c>
      <c r="O78" s="154">
        <v>33.818967</v>
      </c>
      <c r="P78" s="154">
        <v>20.7393</v>
      </c>
      <c r="Q78" s="154">
        <v>27.53569</v>
      </c>
    </row>
    <row r="79" spans="1:17" s="128" customFormat="1" ht="12">
      <c r="A79" s="152">
        <v>74</v>
      </c>
      <c r="B79" s="153" t="s">
        <v>208</v>
      </c>
      <c r="C79" s="154">
        <v>64.424211</v>
      </c>
      <c r="D79" s="154">
        <v>44.962321</v>
      </c>
      <c r="E79" s="154">
        <v>54.715866</v>
      </c>
      <c r="G79" s="152">
        <v>74</v>
      </c>
      <c r="H79" s="153" t="s">
        <v>209</v>
      </c>
      <c r="I79" s="154">
        <v>69.59682</v>
      </c>
      <c r="J79" s="154">
        <v>47.642309</v>
      </c>
      <c r="K79" s="154">
        <v>58.646722</v>
      </c>
      <c r="M79" s="152">
        <v>74</v>
      </c>
      <c r="N79" s="153" t="s">
        <v>219</v>
      </c>
      <c r="O79" s="154">
        <v>31.123928</v>
      </c>
      <c r="P79" s="154">
        <v>22.962722</v>
      </c>
      <c r="Q79" s="154">
        <v>27.175351</v>
      </c>
    </row>
    <row r="80" spans="1:17" s="128" customFormat="1" ht="12">
      <c r="A80" s="152">
        <v>75</v>
      </c>
      <c r="B80" s="153" t="s">
        <v>211</v>
      </c>
      <c r="C80" s="154">
        <v>66.907604</v>
      </c>
      <c r="D80" s="154">
        <v>41.91581</v>
      </c>
      <c r="E80" s="154">
        <v>54.510905</v>
      </c>
      <c r="G80" s="152">
        <v>75</v>
      </c>
      <c r="H80" s="153" t="s">
        <v>210</v>
      </c>
      <c r="I80" s="154">
        <v>70.950421</v>
      </c>
      <c r="J80" s="154">
        <v>45.938968</v>
      </c>
      <c r="K80" s="154">
        <v>58.547796</v>
      </c>
      <c r="M80" s="152">
        <v>75</v>
      </c>
      <c r="N80" s="153" t="s">
        <v>207</v>
      </c>
      <c r="O80" s="154">
        <v>26.175665</v>
      </c>
      <c r="P80" s="154">
        <v>28.241372</v>
      </c>
      <c r="Q80" s="154">
        <v>27.153262</v>
      </c>
    </row>
    <row r="81" spans="1:17" s="128" customFormat="1" ht="12">
      <c r="A81" s="152">
        <v>76</v>
      </c>
      <c r="B81" s="153" t="s">
        <v>210</v>
      </c>
      <c r="C81" s="154">
        <v>66.038404</v>
      </c>
      <c r="D81" s="154">
        <v>42.397187</v>
      </c>
      <c r="E81" s="154">
        <v>54.297385</v>
      </c>
      <c r="G81" s="152">
        <v>76</v>
      </c>
      <c r="H81" s="153" t="s">
        <v>211</v>
      </c>
      <c r="I81" s="154">
        <v>71.928681</v>
      </c>
      <c r="J81" s="154">
        <v>44.596065</v>
      </c>
      <c r="K81" s="154">
        <v>58.251968</v>
      </c>
      <c r="M81" s="152">
        <v>76</v>
      </c>
      <c r="N81" s="153" t="s">
        <v>213</v>
      </c>
      <c r="O81" s="154">
        <v>31.058397</v>
      </c>
      <c r="P81" s="154">
        <v>22.64525</v>
      </c>
      <c r="Q81" s="154">
        <v>26.973112</v>
      </c>
    </row>
    <row r="82" spans="1:17" s="128" customFormat="1" ht="12">
      <c r="A82" s="152">
        <v>77</v>
      </c>
      <c r="B82" s="153" t="s">
        <v>212</v>
      </c>
      <c r="C82" s="154">
        <v>64.434821</v>
      </c>
      <c r="D82" s="154">
        <v>40.785195</v>
      </c>
      <c r="E82" s="154">
        <v>52.659079</v>
      </c>
      <c r="G82" s="152">
        <v>77</v>
      </c>
      <c r="H82" s="153" t="s">
        <v>212</v>
      </c>
      <c r="I82" s="154">
        <v>70.976299</v>
      </c>
      <c r="J82" s="154">
        <v>43.898757</v>
      </c>
      <c r="K82" s="154">
        <v>57.334427</v>
      </c>
      <c r="M82" s="152">
        <v>77</v>
      </c>
      <c r="N82" s="153" t="s">
        <v>221</v>
      </c>
      <c r="O82" s="154">
        <v>33.383514</v>
      </c>
      <c r="P82" s="154">
        <v>18.519681</v>
      </c>
      <c r="Q82" s="154">
        <v>26.104994</v>
      </c>
    </row>
    <row r="83" spans="1:17" s="128" customFormat="1" ht="12">
      <c r="A83" s="152">
        <v>78</v>
      </c>
      <c r="B83" s="155" t="s">
        <v>213</v>
      </c>
      <c r="C83" s="154">
        <v>65.562001</v>
      </c>
      <c r="D83" s="154">
        <v>39.114988</v>
      </c>
      <c r="E83" s="154">
        <v>52.224318</v>
      </c>
      <c r="G83" s="152">
        <v>78</v>
      </c>
      <c r="H83" s="155" t="s">
        <v>213</v>
      </c>
      <c r="I83" s="154">
        <v>71.043594</v>
      </c>
      <c r="J83" s="154">
        <v>42.004259</v>
      </c>
      <c r="K83" s="154">
        <v>56.353184</v>
      </c>
      <c r="M83" s="152">
        <v>78</v>
      </c>
      <c r="N83" s="155" t="s">
        <v>208</v>
      </c>
      <c r="O83" s="154">
        <v>32.857639</v>
      </c>
      <c r="P83" s="154">
        <v>18.740856</v>
      </c>
      <c r="Q83" s="154">
        <v>26.096784</v>
      </c>
    </row>
    <row r="84" spans="1:17" s="128" customFormat="1" ht="12" customHeight="1">
      <c r="A84" s="152">
        <v>79</v>
      </c>
      <c r="B84" s="153" t="s">
        <v>214</v>
      </c>
      <c r="C84" s="154">
        <v>62.530071</v>
      </c>
      <c r="D84" s="154">
        <v>41.687469</v>
      </c>
      <c r="E84" s="154">
        <v>52.145747</v>
      </c>
      <c r="G84" s="152">
        <v>79</v>
      </c>
      <c r="H84" s="153" t="s">
        <v>214</v>
      </c>
      <c r="I84" s="154">
        <v>67.237632</v>
      </c>
      <c r="J84" s="154">
        <v>45.047415</v>
      </c>
      <c r="K84" s="154">
        <v>56.173657</v>
      </c>
      <c r="M84" s="152">
        <v>79</v>
      </c>
      <c r="N84" s="153" t="s">
        <v>216</v>
      </c>
      <c r="O84" s="154">
        <v>32.325063</v>
      </c>
      <c r="P84" s="154">
        <v>19.305692</v>
      </c>
      <c r="Q84" s="154">
        <v>26.088377</v>
      </c>
    </row>
    <row r="85" spans="1:17" s="128" customFormat="1" ht="12">
      <c r="A85" s="152">
        <v>80</v>
      </c>
      <c r="B85" s="153" t="s">
        <v>215</v>
      </c>
      <c r="C85" s="154">
        <v>58.180144</v>
      </c>
      <c r="D85" s="154">
        <v>44.095975</v>
      </c>
      <c r="E85" s="154">
        <v>51.255208</v>
      </c>
      <c r="G85" s="152">
        <v>80</v>
      </c>
      <c r="H85" s="153" t="s">
        <v>215</v>
      </c>
      <c r="I85" s="154">
        <v>62.555222</v>
      </c>
      <c r="J85" s="154">
        <v>47.797441</v>
      </c>
      <c r="K85" s="154">
        <v>55.31497</v>
      </c>
      <c r="M85" s="152">
        <v>80</v>
      </c>
      <c r="N85" s="153" t="s">
        <v>215</v>
      </c>
      <c r="O85" s="154">
        <v>33.347821</v>
      </c>
      <c r="P85" s="154">
        <v>17.105794</v>
      </c>
      <c r="Q85" s="154">
        <v>25.545443</v>
      </c>
    </row>
    <row r="86" spans="1:17" s="128" customFormat="1" ht="12">
      <c r="A86" s="152">
        <v>81</v>
      </c>
      <c r="B86" s="153" t="s">
        <v>217</v>
      </c>
      <c r="C86" s="154">
        <v>59.03179</v>
      </c>
      <c r="D86" s="154">
        <v>42.901417</v>
      </c>
      <c r="E86" s="154">
        <v>51.072862</v>
      </c>
      <c r="G86" s="152">
        <v>81</v>
      </c>
      <c r="H86" s="153" t="s">
        <v>216</v>
      </c>
      <c r="I86" s="154">
        <v>68.918001</v>
      </c>
      <c r="J86" s="154">
        <v>39.953006</v>
      </c>
      <c r="K86" s="154">
        <v>54.573931</v>
      </c>
      <c r="M86" s="152">
        <v>81</v>
      </c>
      <c r="N86" s="153" t="s">
        <v>210</v>
      </c>
      <c r="O86" s="154">
        <v>30.563357</v>
      </c>
      <c r="P86" s="154">
        <v>17.901159</v>
      </c>
      <c r="Q86" s="154">
        <v>24.556427</v>
      </c>
    </row>
    <row r="87" spans="1:17" s="128" customFormat="1" ht="12">
      <c r="A87" s="152">
        <v>82</v>
      </c>
      <c r="B87" s="153" t="s">
        <v>216</v>
      </c>
      <c r="C87" s="154">
        <v>63.436343</v>
      </c>
      <c r="D87" s="154">
        <v>37.01999</v>
      </c>
      <c r="E87" s="154">
        <v>50.415528</v>
      </c>
      <c r="G87" s="152">
        <v>82</v>
      </c>
      <c r="H87" s="153" t="s">
        <v>217</v>
      </c>
      <c r="I87" s="154">
        <v>62.159668</v>
      </c>
      <c r="J87" s="154">
        <v>45.901961</v>
      </c>
      <c r="K87" s="154">
        <v>54.190326</v>
      </c>
      <c r="M87" s="152">
        <v>82</v>
      </c>
      <c r="N87" s="153" t="s">
        <v>209</v>
      </c>
      <c r="O87" s="154">
        <v>26.889092</v>
      </c>
      <c r="P87" s="154">
        <v>21.90926</v>
      </c>
      <c r="Q87" s="154">
        <v>24.525734</v>
      </c>
    </row>
    <row r="88" spans="1:17" s="128" customFormat="1" ht="12">
      <c r="A88" s="152">
        <v>83</v>
      </c>
      <c r="B88" s="153" t="s">
        <v>218</v>
      </c>
      <c r="C88" s="154">
        <v>63.354759</v>
      </c>
      <c r="D88" s="154">
        <v>36.025141</v>
      </c>
      <c r="E88" s="154">
        <v>49.77369</v>
      </c>
      <c r="G88" s="152">
        <v>83</v>
      </c>
      <c r="H88" s="153" t="s">
        <v>218</v>
      </c>
      <c r="I88" s="154">
        <v>67.921192</v>
      </c>
      <c r="J88" s="154">
        <v>38.76021</v>
      </c>
      <c r="K88" s="154">
        <v>53.446024</v>
      </c>
      <c r="M88" s="152">
        <v>83</v>
      </c>
      <c r="N88" s="153" t="s">
        <v>223</v>
      </c>
      <c r="O88" s="154">
        <v>24.93229</v>
      </c>
      <c r="P88" s="154">
        <v>23.3108</v>
      </c>
      <c r="Q88" s="154">
        <v>24.141553</v>
      </c>
    </row>
    <row r="89" spans="1:17" s="128" customFormat="1" ht="12">
      <c r="A89" s="152">
        <v>84</v>
      </c>
      <c r="B89" s="153" t="s">
        <v>219</v>
      </c>
      <c r="C89" s="154">
        <v>60.890682</v>
      </c>
      <c r="D89" s="154">
        <v>38.256399</v>
      </c>
      <c r="E89" s="154">
        <v>49.45687</v>
      </c>
      <c r="G89" s="152">
        <v>84</v>
      </c>
      <c r="H89" s="153" t="s">
        <v>219</v>
      </c>
      <c r="I89" s="154">
        <v>64.946777</v>
      </c>
      <c r="J89" s="154">
        <v>41.780482</v>
      </c>
      <c r="K89" s="154">
        <v>53.339373</v>
      </c>
      <c r="M89" s="152">
        <v>84</v>
      </c>
      <c r="N89" s="153" t="s">
        <v>203</v>
      </c>
      <c r="O89" s="154">
        <v>28.173451</v>
      </c>
      <c r="P89" s="154">
        <v>19.135074</v>
      </c>
      <c r="Q89" s="154">
        <v>23.804794</v>
      </c>
    </row>
    <row r="90" spans="1:17" s="128" customFormat="1" ht="12">
      <c r="A90" s="152">
        <v>85</v>
      </c>
      <c r="B90" s="153" t="s">
        <v>220</v>
      </c>
      <c r="C90" s="154">
        <v>60.836514</v>
      </c>
      <c r="D90" s="154">
        <v>35.366634</v>
      </c>
      <c r="E90" s="154">
        <v>48.151702</v>
      </c>
      <c r="G90" s="152">
        <v>85</v>
      </c>
      <c r="H90" s="153" t="s">
        <v>220</v>
      </c>
      <c r="I90" s="154">
        <v>64.09439</v>
      </c>
      <c r="J90" s="154">
        <v>38.438203</v>
      </c>
      <c r="K90" s="154">
        <v>51.527229</v>
      </c>
      <c r="M90" s="152">
        <v>85</v>
      </c>
      <c r="N90" s="153" t="s">
        <v>218</v>
      </c>
      <c r="O90" s="154">
        <v>30.793203</v>
      </c>
      <c r="P90" s="154">
        <v>14.924193</v>
      </c>
      <c r="Q90" s="154">
        <v>23.219644</v>
      </c>
    </row>
    <row r="91" spans="1:17" s="128" customFormat="1" ht="12" customHeight="1">
      <c r="A91" s="152">
        <v>86</v>
      </c>
      <c r="B91" s="153" t="s">
        <v>221</v>
      </c>
      <c r="C91" s="154">
        <v>58.377682</v>
      </c>
      <c r="D91" s="154">
        <v>35.372689</v>
      </c>
      <c r="E91" s="154">
        <v>46.74743</v>
      </c>
      <c r="G91" s="152">
        <v>86</v>
      </c>
      <c r="H91" s="153" t="s">
        <v>221</v>
      </c>
      <c r="I91" s="154">
        <v>62.847179</v>
      </c>
      <c r="J91" s="154">
        <v>38.200552</v>
      </c>
      <c r="K91" s="154">
        <v>50.341457</v>
      </c>
      <c r="M91" s="152">
        <v>86</v>
      </c>
      <c r="N91" s="326" t="s">
        <v>220</v>
      </c>
      <c r="O91" s="154">
        <v>28.777367</v>
      </c>
      <c r="P91" s="154">
        <v>16.830731</v>
      </c>
      <c r="Q91" s="154">
        <v>23.090699</v>
      </c>
    </row>
    <row r="92" spans="1:17" s="128" customFormat="1" ht="12">
      <c r="A92" s="152">
        <v>87</v>
      </c>
      <c r="B92" s="153" t="s">
        <v>222</v>
      </c>
      <c r="C92" s="154">
        <v>56.861201</v>
      </c>
      <c r="D92" s="154">
        <v>32.947307</v>
      </c>
      <c r="E92" s="154">
        <v>44.872543</v>
      </c>
      <c r="G92" s="152">
        <v>87</v>
      </c>
      <c r="H92" s="153" t="s">
        <v>222</v>
      </c>
      <c r="I92" s="154">
        <v>61.941991</v>
      </c>
      <c r="J92" s="154">
        <v>35.636961</v>
      </c>
      <c r="K92" s="154">
        <v>48.641986</v>
      </c>
      <c r="M92" s="152">
        <v>87</v>
      </c>
      <c r="N92" s="153" t="s">
        <v>217</v>
      </c>
      <c r="O92" s="154">
        <v>28.212586</v>
      </c>
      <c r="P92" s="154">
        <v>16.780956</v>
      </c>
      <c r="Q92" s="154">
        <v>22.79961</v>
      </c>
    </row>
    <row r="93" spans="1:17" s="128" customFormat="1" ht="12">
      <c r="A93" s="152">
        <v>88</v>
      </c>
      <c r="B93" s="153" t="s">
        <v>223</v>
      </c>
      <c r="C93" s="154">
        <v>56.190528</v>
      </c>
      <c r="D93" s="154">
        <v>32.502424</v>
      </c>
      <c r="E93" s="154">
        <v>44.371089</v>
      </c>
      <c r="G93" s="152">
        <v>88</v>
      </c>
      <c r="H93" s="153" t="s">
        <v>223</v>
      </c>
      <c r="I93" s="154">
        <v>61.648438</v>
      </c>
      <c r="J93" s="154">
        <v>34.471511</v>
      </c>
      <c r="K93" s="154">
        <v>47.859459</v>
      </c>
      <c r="M93" s="152">
        <v>88</v>
      </c>
      <c r="N93" s="153" t="s">
        <v>222</v>
      </c>
      <c r="O93" s="154">
        <v>27.07405</v>
      </c>
      <c r="P93" s="154">
        <v>18.0877</v>
      </c>
      <c r="Q93" s="154">
        <v>22.736456</v>
      </c>
    </row>
    <row r="94" spans="1:17" s="128" customFormat="1" ht="12">
      <c r="A94" s="152">
        <v>89</v>
      </c>
      <c r="B94" s="153" t="s">
        <v>225</v>
      </c>
      <c r="C94" s="154">
        <v>56.951477</v>
      </c>
      <c r="D94" s="154">
        <v>30.735006</v>
      </c>
      <c r="E94" s="154">
        <v>43.625011</v>
      </c>
      <c r="G94" s="152">
        <v>89</v>
      </c>
      <c r="H94" s="153" t="s">
        <v>224</v>
      </c>
      <c r="I94" s="154">
        <v>56.170652</v>
      </c>
      <c r="J94" s="154">
        <v>38.080127</v>
      </c>
      <c r="K94" s="154">
        <v>47.268025</v>
      </c>
      <c r="M94" s="152">
        <v>89</v>
      </c>
      <c r="N94" s="153" t="s">
        <v>225</v>
      </c>
      <c r="O94" s="154">
        <v>28.12109</v>
      </c>
      <c r="P94" s="154">
        <v>15.974901</v>
      </c>
      <c r="Q94" s="154">
        <v>22.258802</v>
      </c>
    </row>
    <row r="95" spans="1:17" s="128" customFormat="1" ht="12" customHeight="1">
      <c r="A95" s="152">
        <v>90</v>
      </c>
      <c r="B95" s="153" t="s">
        <v>228</v>
      </c>
      <c r="C95" s="154">
        <v>55.718132</v>
      </c>
      <c r="D95" s="154">
        <v>31.488035</v>
      </c>
      <c r="E95" s="154">
        <v>43.544062</v>
      </c>
      <c r="G95" s="152">
        <v>90</v>
      </c>
      <c r="H95" s="153" t="s">
        <v>225</v>
      </c>
      <c r="I95" s="154">
        <v>62.015613</v>
      </c>
      <c r="J95" s="154">
        <v>33.098292</v>
      </c>
      <c r="K95" s="154">
        <v>47.219878</v>
      </c>
      <c r="M95" s="152">
        <v>90</v>
      </c>
      <c r="N95" s="153" t="s">
        <v>228</v>
      </c>
      <c r="O95" s="154">
        <v>29.263502</v>
      </c>
      <c r="P95" s="154">
        <v>14.493289</v>
      </c>
      <c r="Q95" s="154">
        <v>22.105659</v>
      </c>
    </row>
    <row r="96" spans="1:17" s="128" customFormat="1" ht="12" customHeight="1">
      <c r="A96" s="152">
        <v>91</v>
      </c>
      <c r="B96" s="153" t="s">
        <v>224</v>
      </c>
      <c r="C96" s="154">
        <v>52.144729</v>
      </c>
      <c r="D96" s="154">
        <v>34.765379</v>
      </c>
      <c r="E96" s="154">
        <v>43.48422</v>
      </c>
      <c r="G96" s="152">
        <v>91</v>
      </c>
      <c r="H96" s="153" t="s">
        <v>226</v>
      </c>
      <c r="I96" s="154">
        <v>64.388727</v>
      </c>
      <c r="J96" s="154">
        <v>30.388633</v>
      </c>
      <c r="K96" s="154">
        <v>47.196651</v>
      </c>
      <c r="M96" s="152">
        <v>91</v>
      </c>
      <c r="N96" s="153" t="s">
        <v>234</v>
      </c>
      <c r="O96" s="154">
        <v>25.791664</v>
      </c>
      <c r="P96" s="154">
        <v>17.943078</v>
      </c>
      <c r="Q96" s="154">
        <v>22.008844</v>
      </c>
    </row>
    <row r="97" spans="1:17" s="128" customFormat="1" ht="12" customHeight="1">
      <c r="A97" s="152">
        <v>92</v>
      </c>
      <c r="B97" s="153" t="s">
        <v>226</v>
      </c>
      <c r="C97" s="154">
        <v>58.307881</v>
      </c>
      <c r="D97" s="154">
        <v>28.185702</v>
      </c>
      <c r="E97" s="154">
        <v>43.253258</v>
      </c>
      <c r="G97" s="152">
        <v>92</v>
      </c>
      <c r="H97" s="153" t="s">
        <v>227</v>
      </c>
      <c r="I97" s="154">
        <v>62.824638</v>
      </c>
      <c r="J97" s="154">
        <v>31.626282</v>
      </c>
      <c r="K97" s="154">
        <v>47.10717</v>
      </c>
      <c r="M97" s="152">
        <v>92</v>
      </c>
      <c r="N97" s="153" t="s">
        <v>226</v>
      </c>
      <c r="O97" s="154">
        <v>21.983347</v>
      </c>
      <c r="P97" s="154">
        <v>20.986486</v>
      </c>
      <c r="Q97" s="154">
        <v>21.499871</v>
      </c>
    </row>
    <row r="98" spans="1:17" s="128" customFormat="1" ht="12" customHeight="1">
      <c r="A98" s="152">
        <v>93</v>
      </c>
      <c r="B98" s="153" t="s">
        <v>227</v>
      </c>
      <c r="C98" s="154">
        <v>58.065439</v>
      </c>
      <c r="D98" s="154">
        <v>28.646946</v>
      </c>
      <c r="E98" s="154">
        <v>43.158429</v>
      </c>
      <c r="G98" s="152">
        <v>93</v>
      </c>
      <c r="H98" s="153" t="s">
        <v>228</v>
      </c>
      <c r="I98" s="154">
        <v>59.517159</v>
      </c>
      <c r="J98" s="154">
        <v>33.817398</v>
      </c>
      <c r="K98" s="154">
        <v>46.625104</v>
      </c>
      <c r="M98" s="152">
        <v>93</v>
      </c>
      <c r="N98" s="153" t="s">
        <v>224</v>
      </c>
      <c r="O98" s="154">
        <v>23.949013</v>
      </c>
      <c r="P98" s="154">
        <v>16.859526</v>
      </c>
      <c r="Q98" s="154">
        <v>20.569559</v>
      </c>
    </row>
    <row r="99" spans="1:17" s="128" customFormat="1" ht="12">
      <c r="A99" s="152">
        <v>94</v>
      </c>
      <c r="B99" s="153" t="s">
        <v>230</v>
      </c>
      <c r="C99" s="154">
        <v>53.868939</v>
      </c>
      <c r="D99" s="154">
        <v>28.393697</v>
      </c>
      <c r="E99" s="154">
        <v>41.04462</v>
      </c>
      <c r="G99" s="152">
        <v>94</v>
      </c>
      <c r="H99" s="153" t="s">
        <v>229</v>
      </c>
      <c r="I99" s="154">
        <v>57.208121</v>
      </c>
      <c r="J99" s="154">
        <v>31.836464</v>
      </c>
      <c r="K99" s="154">
        <v>44.536459</v>
      </c>
      <c r="M99" s="152">
        <v>94</v>
      </c>
      <c r="N99" s="153" t="s">
        <v>230</v>
      </c>
      <c r="O99" s="154">
        <v>23.990881</v>
      </c>
      <c r="P99" s="154">
        <v>15.7378</v>
      </c>
      <c r="Q99" s="154">
        <v>19.959861</v>
      </c>
    </row>
    <row r="100" spans="1:17" s="128" customFormat="1" ht="12">
      <c r="A100" s="152">
        <v>95</v>
      </c>
      <c r="B100" s="153" t="s">
        <v>232</v>
      </c>
      <c r="C100" s="154">
        <v>51.564825</v>
      </c>
      <c r="D100" s="154">
        <v>30.630198</v>
      </c>
      <c r="E100" s="154">
        <v>40.963514</v>
      </c>
      <c r="G100" s="152">
        <v>95</v>
      </c>
      <c r="H100" s="153" t="s">
        <v>230</v>
      </c>
      <c r="I100" s="154">
        <v>58.434288</v>
      </c>
      <c r="J100" s="154">
        <v>30.831288</v>
      </c>
      <c r="K100" s="154">
        <v>44.521004</v>
      </c>
      <c r="M100" s="152">
        <v>95</v>
      </c>
      <c r="N100" s="153" t="s">
        <v>238</v>
      </c>
      <c r="O100" s="154">
        <v>24.023911</v>
      </c>
      <c r="P100" s="154">
        <v>15.568309</v>
      </c>
      <c r="Q100" s="154">
        <v>19.903344</v>
      </c>
    </row>
    <row r="101" spans="1:17" s="128" customFormat="1" ht="12">
      <c r="A101" s="152">
        <v>96</v>
      </c>
      <c r="B101" s="153" t="s">
        <v>231</v>
      </c>
      <c r="C101" s="154">
        <v>51.437174</v>
      </c>
      <c r="D101" s="154">
        <v>29.970521</v>
      </c>
      <c r="E101" s="154">
        <v>40.695195</v>
      </c>
      <c r="G101" s="152">
        <v>96</v>
      </c>
      <c r="H101" s="153" t="s">
        <v>231</v>
      </c>
      <c r="I101" s="154">
        <v>55.847385</v>
      </c>
      <c r="J101" s="154">
        <v>33.039995</v>
      </c>
      <c r="K101" s="154">
        <v>44.497774</v>
      </c>
      <c r="M101" s="152">
        <v>96</v>
      </c>
      <c r="N101" s="153" t="s">
        <v>240</v>
      </c>
      <c r="O101" s="154">
        <v>25.172656</v>
      </c>
      <c r="P101" s="154">
        <v>14.285092</v>
      </c>
      <c r="Q101" s="154">
        <v>19.869755</v>
      </c>
    </row>
    <row r="102" spans="1:17" s="128" customFormat="1" ht="12">
      <c r="A102" s="152">
        <v>97</v>
      </c>
      <c r="B102" s="153" t="s">
        <v>234</v>
      </c>
      <c r="C102" s="154">
        <v>54.574378</v>
      </c>
      <c r="D102" s="154">
        <v>26.648769</v>
      </c>
      <c r="E102" s="154">
        <v>40.647062</v>
      </c>
      <c r="G102" s="152">
        <v>97</v>
      </c>
      <c r="H102" s="153" t="s">
        <v>232</v>
      </c>
      <c r="I102" s="154">
        <v>56.153889</v>
      </c>
      <c r="J102" s="154">
        <v>32.887578</v>
      </c>
      <c r="K102" s="154">
        <v>44.283729</v>
      </c>
      <c r="M102" s="152">
        <v>97</v>
      </c>
      <c r="N102" s="153" t="s">
        <v>237</v>
      </c>
      <c r="O102" s="154">
        <v>27.646419</v>
      </c>
      <c r="P102" s="154">
        <v>10.099096</v>
      </c>
      <c r="Q102" s="154">
        <v>19.179383</v>
      </c>
    </row>
    <row r="103" spans="1:17" s="128" customFormat="1" ht="12" customHeight="1">
      <c r="A103" s="152">
        <v>98</v>
      </c>
      <c r="B103" s="153" t="s">
        <v>229</v>
      </c>
      <c r="C103" s="154">
        <v>51.963553</v>
      </c>
      <c r="D103" s="154">
        <v>29.213549</v>
      </c>
      <c r="E103" s="154">
        <v>40.624485</v>
      </c>
      <c r="G103" s="152">
        <v>98</v>
      </c>
      <c r="H103" s="153" t="s">
        <v>233</v>
      </c>
      <c r="I103" s="154">
        <v>58.650165</v>
      </c>
      <c r="J103" s="154">
        <v>29.86355</v>
      </c>
      <c r="K103" s="154">
        <v>44.177266</v>
      </c>
      <c r="M103" s="152">
        <v>98</v>
      </c>
      <c r="N103" s="153" t="s">
        <v>232</v>
      </c>
      <c r="O103" s="154">
        <v>23.314796</v>
      </c>
      <c r="P103" s="154">
        <v>14.721322</v>
      </c>
      <c r="Q103" s="154">
        <v>19.122211</v>
      </c>
    </row>
    <row r="104" spans="1:17" s="128" customFormat="1" ht="12" customHeight="1">
      <c r="A104" s="152">
        <v>99</v>
      </c>
      <c r="B104" s="153" t="s">
        <v>233</v>
      </c>
      <c r="C104" s="154">
        <v>54.058044</v>
      </c>
      <c r="D104" s="154">
        <v>27.162484</v>
      </c>
      <c r="E104" s="154">
        <v>40.481336</v>
      </c>
      <c r="G104" s="152">
        <v>99</v>
      </c>
      <c r="H104" s="153" t="s">
        <v>234</v>
      </c>
      <c r="I104" s="154">
        <v>59.923328</v>
      </c>
      <c r="J104" s="154">
        <v>28.518479</v>
      </c>
      <c r="K104" s="154">
        <v>44.114588</v>
      </c>
      <c r="M104" s="152">
        <v>99</v>
      </c>
      <c r="N104" s="153" t="s">
        <v>231</v>
      </c>
      <c r="O104" s="154">
        <v>24.79129</v>
      </c>
      <c r="P104" s="154">
        <v>11.783194</v>
      </c>
      <c r="Q104" s="154">
        <v>18.573965</v>
      </c>
    </row>
    <row r="105" spans="1:17" s="128" customFormat="1" ht="12">
      <c r="A105" s="152">
        <v>100</v>
      </c>
      <c r="B105" s="153" t="s">
        <v>236</v>
      </c>
      <c r="C105" s="154">
        <v>50.123264</v>
      </c>
      <c r="D105" s="154">
        <v>29.558772</v>
      </c>
      <c r="E105" s="154">
        <v>39.694036</v>
      </c>
      <c r="G105" s="152">
        <v>100</v>
      </c>
      <c r="H105" s="153" t="s">
        <v>235</v>
      </c>
      <c r="I105" s="154">
        <v>54.826124</v>
      </c>
      <c r="J105" s="154">
        <v>31.60698</v>
      </c>
      <c r="K105" s="154">
        <v>42.993691</v>
      </c>
      <c r="M105" s="152">
        <v>100</v>
      </c>
      <c r="N105" s="153" t="s">
        <v>227</v>
      </c>
      <c r="O105" s="154">
        <v>22.918334</v>
      </c>
      <c r="P105" s="154">
        <v>13.796543</v>
      </c>
      <c r="Q105" s="154">
        <v>18.473965</v>
      </c>
    </row>
    <row r="106" spans="1:17" s="128" customFormat="1" ht="12">
      <c r="A106" s="152">
        <v>101</v>
      </c>
      <c r="B106" s="153" t="s">
        <v>237</v>
      </c>
      <c r="C106" s="154">
        <v>52.610664</v>
      </c>
      <c r="D106" s="154">
        <v>26.876795</v>
      </c>
      <c r="E106" s="154">
        <v>39.630913</v>
      </c>
      <c r="G106" s="152">
        <v>101</v>
      </c>
      <c r="H106" s="153" t="s">
        <v>236</v>
      </c>
      <c r="I106" s="154">
        <v>54.07031</v>
      </c>
      <c r="J106" s="154">
        <v>32.023885</v>
      </c>
      <c r="K106" s="154">
        <v>42.89841</v>
      </c>
      <c r="M106" s="152">
        <v>101</v>
      </c>
      <c r="N106" s="153" t="s">
        <v>239</v>
      </c>
      <c r="O106" s="154">
        <v>21.884537</v>
      </c>
      <c r="P106" s="154">
        <v>14.457114</v>
      </c>
      <c r="Q106" s="154">
        <v>18.248565</v>
      </c>
    </row>
    <row r="107" spans="1:17" s="128" customFormat="1" ht="12">
      <c r="A107" s="152">
        <v>102</v>
      </c>
      <c r="B107" s="153" t="s">
        <v>235</v>
      </c>
      <c r="C107" s="154">
        <v>50.321073</v>
      </c>
      <c r="D107" s="154">
        <v>29.205488</v>
      </c>
      <c r="E107" s="154">
        <v>39.591201</v>
      </c>
      <c r="G107" s="152">
        <v>102</v>
      </c>
      <c r="H107" s="153" t="s">
        <v>237</v>
      </c>
      <c r="I107" s="154">
        <v>57.332612</v>
      </c>
      <c r="J107" s="154">
        <v>28.618468</v>
      </c>
      <c r="K107" s="154">
        <v>42.848152</v>
      </c>
      <c r="M107" s="152">
        <v>102</v>
      </c>
      <c r="N107" s="153" t="s">
        <v>229</v>
      </c>
      <c r="O107" s="154">
        <v>27.355707</v>
      </c>
      <c r="P107" s="154">
        <v>7.378109</v>
      </c>
      <c r="Q107" s="154">
        <v>17.880078</v>
      </c>
    </row>
    <row r="108" spans="1:17" s="128" customFormat="1" ht="12">
      <c r="A108" s="152">
        <v>103</v>
      </c>
      <c r="B108" s="153" t="s">
        <v>238</v>
      </c>
      <c r="C108" s="154">
        <v>50.940306</v>
      </c>
      <c r="D108" s="154">
        <v>27.645498</v>
      </c>
      <c r="E108" s="154">
        <v>39.159774</v>
      </c>
      <c r="G108" s="152">
        <v>103</v>
      </c>
      <c r="H108" s="153" t="s">
        <v>238</v>
      </c>
      <c r="I108" s="154">
        <v>56.143456</v>
      </c>
      <c r="J108" s="154">
        <v>29.517257</v>
      </c>
      <c r="K108" s="154">
        <v>42.499569</v>
      </c>
      <c r="M108" s="152">
        <v>103</v>
      </c>
      <c r="N108" s="153" t="s">
        <v>236</v>
      </c>
      <c r="O108" s="154">
        <v>20.942858</v>
      </c>
      <c r="P108" s="154">
        <v>14.122969</v>
      </c>
      <c r="Q108" s="154">
        <v>17.614838</v>
      </c>
    </row>
    <row r="109" spans="1:17" s="128" customFormat="1" ht="12">
      <c r="A109" s="152">
        <v>104</v>
      </c>
      <c r="B109" s="166" t="s">
        <v>239</v>
      </c>
      <c r="C109" s="154">
        <v>51.590352</v>
      </c>
      <c r="D109" s="154">
        <v>26.493278</v>
      </c>
      <c r="E109" s="154">
        <v>38.832128</v>
      </c>
      <c r="G109" s="152">
        <v>104</v>
      </c>
      <c r="H109" s="166" t="s">
        <v>239</v>
      </c>
      <c r="I109" s="154">
        <v>56.710789</v>
      </c>
      <c r="J109" s="154">
        <v>28.84203</v>
      </c>
      <c r="K109" s="154">
        <v>42.481297</v>
      </c>
      <c r="M109" s="152">
        <v>104</v>
      </c>
      <c r="N109" s="166" t="s">
        <v>241</v>
      </c>
      <c r="O109" s="154">
        <v>23.580433</v>
      </c>
      <c r="P109" s="154">
        <v>9.87846</v>
      </c>
      <c r="Q109" s="154">
        <v>17.259532</v>
      </c>
    </row>
    <row r="110" spans="1:17" ht="11.25" customHeight="1">
      <c r="A110" s="152">
        <v>105</v>
      </c>
      <c r="B110" s="167" t="s">
        <v>240</v>
      </c>
      <c r="C110" s="156">
        <v>53.000539</v>
      </c>
      <c r="D110" s="156">
        <v>23.603383</v>
      </c>
      <c r="E110" s="156">
        <v>38.050666</v>
      </c>
      <c r="G110" s="152">
        <v>105</v>
      </c>
      <c r="H110" s="167" t="s">
        <v>240</v>
      </c>
      <c r="I110" s="156">
        <v>58.023244</v>
      </c>
      <c r="J110" s="156">
        <v>25.403221</v>
      </c>
      <c r="K110" s="156">
        <v>41.267085</v>
      </c>
      <c r="M110" s="152">
        <v>105</v>
      </c>
      <c r="N110" s="167" t="s">
        <v>235</v>
      </c>
      <c r="O110" s="156">
        <v>18.300894</v>
      </c>
      <c r="P110" s="156">
        <v>13.873739</v>
      </c>
      <c r="Q110" s="156">
        <v>16.137299</v>
      </c>
    </row>
    <row r="111" spans="1:17" ht="11.25" customHeight="1">
      <c r="A111" s="152">
        <v>106</v>
      </c>
      <c r="B111" s="167" t="s">
        <v>241</v>
      </c>
      <c r="C111" s="156">
        <v>47.046045</v>
      </c>
      <c r="D111" s="156">
        <v>23.932009</v>
      </c>
      <c r="E111" s="156">
        <v>35.836538</v>
      </c>
      <c r="G111" s="152">
        <v>106</v>
      </c>
      <c r="H111" s="167" t="s">
        <v>241</v>
      </c>
      <c r="I111" s="156">
        <v>51.182081</v>
      </c>
      <c r="J111" s="156">
        <v>26.626424</v>
      </c>
      <c r="K111" s="156">
        <v>39.380446</v>
      </c>
      <c r="M111" s="152">
        <v>106</v>
      </c>
      <c r="N111" s="167" t="s">
        <v>233</v>
      </c>
      <c r="O111" s="156">
        <v>18.640957</v>
      </c>
      <c r="P111" s="156">
        <v>9.925314</v>
      </c>
      <c r="Q111" s="156">
        <v>14.405518</v>
      </c>
    </row>
    <row r="112" spans="1:17" ht="15" customHeight="1">
      <c r="A112" s="130"/>
      <c r="B112" s="162" t="s">
        <v>76</v>
      </c>
      <c r="C112" s="168">
        <v>68.008284</v>
      </c>
      <c r="D112" s="168">
        <v>50.121272</v>
      </c>
      <c r="E112" s="168">
        <v>59.038825</v>
      </c>
      <c r="G112" s="130"/>
      <c r="H112" s="162" t="s">
        <v>76</v>
      </c>
      <c r="I112" s="168">
        <v>73.357358</v>
      </c>
      <c r="J112" s="168">
        <v>53.831335</v>
      </c>
      <c r="K112" s="168">
        <v>63.536614</v>
      </c>
      <c r="M112" s="130"/>
      <c r="N112" s="162" t="s">
        <v>76</v>
      </c>
      <c r="O112" s="168">
        <v>35.946026</v>
      </c>
      <c r="P112" s="168">
        <v>27.346268</v>
      </c>
      <c r="Q112" s="168">
        <v>31.78916</v>
      </c>
    </row>
    <row r="113" spans="1:17" ht="9" customHeight="1">
      <c r="A113" s="130"/>
      <c r="B113" s="130"/>
      <c r="C113" s="130"/>
      <c r="D113" s="130"/>
      <c r="E113" s="130"/>
      <c r="G113" s="130"/>
      <c r="H113" s="130"/>
      <c r="I113" s="130"/>
      <c r="J113" s="130"/>
      <c r="K113" s="130"/>
      <c r="M113" s="130"/>
      <c r="N113" s="130"/>
      <c r="O113" s="130"/>
      <c r="P113" s="130"/>
      <c r="Q113" s="130"/>
    </row>
    <row r="114" spans="1:17" ht="9" customHeight="1">
      <c r="A114" s="130"/>
      <c r="B114" s="130"/>
      <c r="C114" s="130"/>
      <c r="D114" s="130"/>
      <c r="E114" s="130"/>
      <c r="G114" s="130"/>
      <c r="H114" s="130"/>
      <c r="I114" s="130"/>
      <c r="J114" s="130"/>
      <c r="K114" s="130"/>
      <c r="M114" s="130"/>
      <c r="N114" s="130"/>
      <c r="O114" s="130"/>
      <c r="P114" s="130"/>
      <c r="Q114" s="130"/>
    </row>
    <row r="115" spans="1:5" ht="9" customHeight="1">
      <c r="A115" s="130"/>
      <c r="B115" s="130"/>
      <c r="C115" s="130"/>
      <c r="D115" s="130"/>
      <c r="E115" s="130"/>
    </row>
    <row r="116" spans="1:5" ht="9" customHeight="1">
      <c r="A116" s="130"/>
      <c r="B116" s="130"/>
      <c r="C116" s="130"/>
      <c r="D116" s="130"/>
      <c r="E116" s="130"/>
    </row>
    <row r="117" spans="1:5" ht="9" customHeight="1">
      <c r="A117" s="130"/>
      <c r="B117" s="130"/>
      <c r="C117" s="130"/>
      <c r="D117" s="130"/>
      <c r="E117" s="130"/>
    </row>
    <row r="118" spans="1:5" ht="9" customHeight="1">
      <c r="A118" s="130"/>
      <c r="B118" s="130"/>
      <c r="C118" s="130"/>
      <c r="D118" s="130"/>
      <c r="E118" s="130"/>
    </row>
    <row r="119" spans="1:5" ht="9" customHeight="1">
      <c r="A119" s="130"/>
      <c r="B119" s="130"/>
      <c r="C119" s="130"/>
      <c r="D119" s="130"/>
      <c r="E119" s="130"/>
    </row>
    <row r="120" spans="1:5" ht="9" customHeight="1">
      <c r="A120" s="130"/>
      <c r="B120" s="130"/>
      <c r="C120" s="130"/>
      <c r="D120" s="130"/>
      <c r="E120" s="130"/>
    </row>
    <row r="121" spans="1:5" ht="9" customHeight="1">
      <c r="A121" s="130"/>
      <c r="B121" s="130"/>
      <c r="C121" s="130"/>
      <c r="D121" s="130"/>
      <c r="E121" s="130"/>
    </row>
    <row r="122" spans="1:5" ht="9" customHeight="1">
      <c r="A122" s="130"/>
      <c r="B122" s="130"/>
      <c r="C122" s="130"/>
      <c r="D122" s="130"/>
      <c r="E122" s="130"/>
    </row>
    <row r="123" spans="1:5" ht="9" customHeight="1">
      <c r="A123" s="130"/>
      <c r="B123" s="130"/>
      <c r="C123" s="130"/>
      <c r="D123" s="130"/>
      <c r="E123" s="130"/>
    </row>
    <row r="124" spans="1:5" ht="9" customHeight="1">
      <c r="A124" s="130"/>
      <c r="B124" s="130"/>
      <c r="C124" s="130"/>
      <c r="D124" s="130"/>
      <c r="E124" s="130"/>
    </row>
    <row r="125" spans="1:5" ht="9" customHeight="1">
      <c r="A125" s="130"/>
      <c r="B125" s="130"/>
      <c r="C125" s="130"/>
      <c r="D125" s="130"/>
      <c r="E125" s="130"/>
    </row>
    <row r="126" spans="1:5" ht="9" customHeight="1">
      <c r="A126" s="130"/>
      <c r="B126" s="130"/>
      <c r="C126" s="130"/>
      <c r="D126" s="130"/>
      <c r="E126" s="130"/>
    </row>
    <row r="127" spans="1:5" ht="9" customHeight="1">
      <c r="A127" s="130"/>
      <c r="B127" s="130"/>
      <c r="C127" s="130"/>
      <c r="D127" s="130"/>
      <c r="E127" s="130"/>
    </row>
    <row r="128" spans="1:5" ht="9" customHeight="1">
      <c r="A128" s="130"/>
      <c r="B128" s="130"/>
      <c r="C128" s="130"/>
      <c r="D128" s="130"/>
      <c r="E128" s="130"/>
    </row>
    <row r="129" spans="1:5" ht="9" customHeight="1">
      <c r="A129" s="130"/>
      <c r="B129" s="130"/>
      <c r="C129" s="130"/>
      <c r="D129" s="130"/>
      <c r="E129" s="130"/>
    </row>
    <row r="130" spans="1:5" ht="9" customHeight="1">
      <c r="A130" s="130"/>
      <c r="B130" s="130"/>
      <c r="C130" s="130"/>
      <c r="D130" s="130"/>
      <c r="E130" s="130"/>
    </row>
    <row r="131" spans="1:5" ht="9" customHeight="1">
      <c r="A131" s="130"/>
      <c r="B131" s="130"/>
      <c r="C131" s="130"/>
      <c r="D131" s="130"/>
      <c r="E131" s="130"/>
    </row>
    <row r="132" spans="1:5" ht="9" customHeight="1">
      <c r="A132" s="130"/>
      <c r="B132" s="130"/>
      <c r="C132" s="130"/>
      <c r="D132" s="130"/>
      <c r="E132" s="130"/>
    </row>
    <row r="133" spans="1:5" ht="9" customHeight="1">
      <c r="A133" s="130"/>
      <c r="B133" s="130"/>
      <c r="C133" s="130"/>
      <c r="D133" s="130"/>
      <c r="E133" s="130"/>
    </row>
    <row r="134" spans="1:5" ht="9" customHeight="1">
      <c r="A134" s="130"/>
      <c r="B134" s="130"/>
      <c r="C134" s="130"/>
      <c r="D134" s="130"/>
      <c r="E134" s="130"/>
    </row>
    <row r="135" spans="1:5" ht="9" customHeight="1">
      <c r="A135" s="130"/>
      <c r="B135" s="130"/>
      <c r="C135" s="130"/>
      <c r="D135" s="130"/>
      <c r="E135" s="130"/>
    </row>
    <row r="136" spans="1:5" ht="9" customHeight="1">
      <c r="A136" s="130"/>
      <c r="B136" s="130"/>
      <c r="C136" s="130"/>
      <c r="D136" s="130"/>
      <c r="E136" s="130"/>
    </row>
    <row r="137" spans="1:5" ht="9" customHeight="1">
      <c r="A137" s="130"/>
      <c r="B137" s="130"/>
      <c r="C137" s="130"/>
      <c r="D137" s="130"/>
      <c r="E137" s="130"/>
    </row>
    <row r="138" spans="1:5" ht="9" customHeight="1">
      <c r="A138" s="130"/>
      <c r="B138" s="130"/>
      <c r="C138" s="130"/>
      <c r="D138" s="130"/>
      <c r="E138" s="130"/>
    </row>
    <row r="139" spans="1:5" ht="9" customHeight="1">
      <c r="A139" s="130"/>
      <c r="B139" s="130"/>
      <c r="C139" s="130"/>
      <c r="D139" s="130"/>
      <c r="E139" s="130"/>
    </row>
    <row r="140" spans="1:5" ht="9" customHeight="1">
      <c r="A140" s="130"/>
      <c r="B140" s="130"/>
      <c r="C140" s="130"/>
      <c r="D140" s="130"/>
      <c r="E140" s="130"/>
    </row>
    <row r="141" spans="1:5" ht="9" customHeight="1">
      <c r="A141" s="130"/>
      <c r="B141" s="130"/>
      <c r="C141" s="130"/>
      <c r="D141" s="130"/>
      <c r="E141" s="130"/>
    </row>
    <row r="142" spans="1:5" ht="9" customHeight="1">
      <c r="A142" s="130"/>
      <c r="B142" s="130"/>
      <c r="C142" s="130"/>
      <c r="D142" s="130"/>
      <c r="E142" s="130"/>
    </row>
    <row r="143" spans="1:5" ht="9" customHeight="1">
      <c r="A143" s="130"/>
      <c r="B143" s="130"/>
      <c r="C143" s="130"/>
      <c r="D143" s="130"/>
      <c r="E143" s="130"/>
    </row>
    <row r="144" spans="1:5" ht="9" customHeight="1">
      <c r="A144" s="130"/>
      <c r="B144" s="130"/>
      <c r="C144" s="130"/>
      <c r="D144" s="130"/>
      <c r="E144" s="130"/>
    </row>
    <row r="145" spans="1:5" ht="9" customHeight="1">
      <c r="A145" s="130"/>
      <c r="B145" s="130"/>
      <c r="C145" s="130"/>
      <c r="D145" s="130"/>
      <c r="E145" s="130"/>
    </row>
    <row r="146" spans="1:5" ht="9" customHeight="1">
      <c r="A146" s="130"/>
      <c r="B146" s="130"/>
      <c r="C146" s="130"/>
      <c r="D146" s="130"/>
      <c r="E146" s="130"/>
    </row>
    <row r="147" spans="1:5" ht="9" customHeight="1">
      <c r="A147" s="130"/>
      <c r="B147" s="130"/>
      <c r="C147" s="130"/>
      <c r="D147" s="130"/>
      <c r="E147" s="130"/>
    </row>
    <row r="148" spans="1:5" ht="9" customHeight="1">
      <c r="A148" s="130"/>
      <c r="B148" s="130"/>
      <c r="C148" s="130"/>
      <c r="D148" s="130"/>
      <c r="E148" s="130"/>
    </row>
    <row r="149" spans="1:5" ht="9" customHeight="1">
      <c r="A149" s="130"/>
      <c r="B149" s="130"/>
      <c r="C149" s="130"/>
      <c r="D149" s="130"/>
      <c r="E149" s="130"/>
    </row>
    <row r="150" spans="1:5" ht="9" customHeight="1">
      <c r="A150" s="130"/>
      <c r="B150" s="130"/>
      <c r="C150" s="130"/>
      <c r="D150" s="130"/>
      <c r="E150" s="130"/>
    </row>
    <row r="151" spans="1:5" ht="9" customHeight="1">
      <c r="A151" s="130"/>
      <c r="B151" s="130"/>
      <c r="C151" s="130"/>
      <c r="D151" s="130"/>
      <c r="E151" s="130"/>
    </row>
    <row r="152" spans="1:5" ht="9" customHeight="1">
      <c r="A152" s="130"/>
      <c r="B152" s="130"/>
      <c r="C152" s="130"/>
      <c r="D152" s="130"/>
      <c r="E152" s="130"/>
    </row>
    <row r="153" spans="1:5" ht="9" customHeight="1">
      <c r="A153" s="130"/>
      <c r="B153" s="130"/>
      <c r="C153" s="130"/>
      <c r="D153" s="130"/>
      <c r="E153" s="130"/>
    </row>
    <row r="154" spans="1:5" ht="9" customHeight="1">
      <c r="A154" s="130"/>
      <c r="B154" s="130"/>
      <c r="C154" s="130"/>
      <c r="D154" s="130"/>
      <c r="E154" s="130"/>
    </row>
    <row r="155" spans="1:5" ht="9" customHeight="1">
      <c r="A155" s="130"/>
      <c r="B155" s="130"/>
      <c r="C155" s="130"/>
      <c r="D155" s="130"/>
      <c r="E155" s="130"/>
    </row>
    <row r="156" spans="1:5" ht="9" customHeight="1">
      <c r="A156" s="130"/>
      <c r="B156" s="130"/>
      <c r="C156" s="130"/>
      <c r="D156" s="130"/>
      <c r="E156" s="130"/>
    </row>
    <row r="157" spans="1:5" ht="9" customHeight="1">
      <c r="A157" s="130"/>
      <c r="B157" s="130"/>
      <c r="C157" s="130"/>
      <c r="D157" s="130"/>
      <c r="E157" s="130"/>
    </row>
    <row r="158" spans="1:5" ht="9" customHeight="1">
      <c r="A158" s="130"/>
      <c r="B158" s="130"/>
      <c r="C158" s="130"/>
      <c r="D158" s="130"/>
      <c r="E158" s="130"/>
    </row>
  </sheetData>
  <sheetProtection/>
  <mergeCells count="9">
    <mergeCell ref="M4:M5"/>
    <mergeCell ref="N4:N5"/>
    <mergeCell ref="O4:Q4"/>
    <mergeCell ref="A4:A5"/>
    <mergeCell ref="B4:B5"/>
    <mergeCell ref="C4:E4"/>
    <mergeCell ref="G4:G5"/>
    <mergeCell ref="H4:H5"/>
    <mergeCell ref="I4:K4"/>
  </mergeCells>
  <printOptions gridLines="1"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95" r:id="rId1"/>
  <headerFooter alignWithMargins="0"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6.140625" style="0" customWidth="1"/>
    <col min="3" max="7" width="6.7109375" style="0" customWidth="1"/>
    <col min="8" max="8" width="5.28125" style="0" customWidth="1"/>
    <col min="9" max="9" width="6.7109375" style="0" customWidth="1"/>
    <col min="10" max="10" width="5.28125" style="0" customWidth="1"/>
    <col min="11" max="11" width="6.7109375" style="0" customWidth="1"/>
    <col min="12" max="12" width="5.28125" style="0" customWidth="1"/>
    <col min="13" max="13" width="6.7109375" style="0" customWidth="1"/>
  </cols>
  <sheetData>
    <row r="1" spans="1:13" ht="19.5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2"/>
    </row>
    <row r="2" spans="1:13" ht="19.5" customHeight="1">
      <c r="A2" s="132" t="s">
        <v>89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3"/>
    </row>
    <row r="3" spans="1:13" ht="12.75">
      <c r="A3" s="370" t="s">
        <v>41</v>
      </c>
      <c r="B3" s="364" t="s">
        <v>124</v>
      </c>
      <c r="C3" s="365"/>
      <c r="D3" s="366"/>
      <c r="E3" s="364" t="s">
        <v>132</v>
      </c>
      <c r="F3" s="365"/>
      <c r="G3" s="366"/>
      <c r="H3" s="65" t="s">
        <v>23</v>
      </c>
      <c r="I3" s="65"/>
      <c r="J3" s="65"/>
      <c r="K3" s="65"/>
      <c r="L3" s="65"/>
      <c r="M3" s="66"/>
    </row>
    <row r="4" spans="1:13" ht="12.75">
      <c r="A4" s="371"/>
      <c r="B4" s="367"/>
      <c r="C4" s="368"/>
      <c r="D4" s="369"/>
      <c r="E4" s="367"/>
      <c r="F4" s="368"/>
      <c r="G4" s="369"/>
      <c r="H4" s="65" t="s">
        <v>87</v>
      </c>
      <c r="I4" s="336"/>
      <c r="J4" s="336" t="s">
        <v>88</v>
      </c>
      <c r="K4" s="338"/>
      <c r="L4" s="65" t="s">
        <v>6</v>
      </c>
      <c r="M4" s="66"/>
    </row>
    <row r="5" spans="1:13" ht="12.75">
      <c r="A5" s="372"/>
      <c r="B5" s="68" t="s">
        <v>44</v>
      </c>
      <c r="C5" s="68" t="s">
        <v>39</v>
      </c>
      <c r="D5" s="69" t="s">
        <v>45</v>
      </c>
      <c r="E5" s="68" t="s">
        <v>44</v>
      </c>
      <c r="F5" s="68" t="s">
        <v>39</v>
      </c>
      <c r="G5" s="69" t="s">
        <v>45</v>
      </c>
      <c r="H5" s="70" t="s">
        <v>9</v>
      </c>
      <c r="I5" s="337"/>
      <c r="J5" s="339" t="s">
        <v>10</v>
      </c>
      <c r="K5" s="340"/>
      <c r="L5" s="70" t="s">
        <v>9</v>
      </c>
      <c r="M5" s="71"/>
    </row>
    <row r="6" spans="1:13" ht="18" customHeight="1">
      <c r="A6" s="67"/>
      <c r="B6" s="319" t="s">
        <v>131</v>
      </c>
      <c r="C6" s="98"/>
      <c r="D6" s="99"/>
      <c r="E6" s="98"/>
      <c r="F6" s="98"/>
      <c r="G6" s="99"/>
      <c r="H6" s="72"/>
      <c r="I6" s="72"/>
      <c r="J6" s="341"/>
      <c r="K6" s="342"/>
      <c r="L6" s="72"/>
      <c r="M6" s="74"/>
    </row>
    <row r="7" spans="1:13" ht="12.75">
      <c r="A7" s="67"/>
      <c r="B7" s="96"/>
      <c r="C7" s="96"/>
      <c r="D7" s="97"/>
      <c r="E7" s="96"/>
      <c r="F7" s="96"/>
      <c r="G7" s="97"/>
      <c r="H7" s="72"/>
      <c r="I7" s="72"/>
      <c r="J7" s="341"/>
      <c r="K7" s="342"/>
      <c r="L7" s="72"/>
      <c r="M7" s="74"/>
    </row>
    <row r="8" spans="1:13" ht="12.75">
      <c r="A8" s="83" t="s">
        <v>24</v>
      </c>
      <c r="B8" s="94">
        <v>10.504925</v>
      </c>
      <c r="C8" s="94">
        <v>8.65225</v>
      </c>
      <c r="D8" s="95">
        <v>19.157175</v>
      </c>
      <c r="E8" s="94">
        <v>7.666275</v>
      </c>
      <c r="F8" s="94">
        <v>9.5221</v>
      </c>
      <c r="G8" s="95">
        <v>17.188375</v>
      </c>
      <c r="H8" s="100">
        <f aca="true" t="shared" si="0" ref="H8:H16">E8-B8</f>
        <v>-2.8386500000000003</v>
      </c>
      <c r="I8" s="328">
        <f aca="true" t="shared" si="1" ref="I8:I16">IF(ABS(H8)&lt;1.5,"",(E8/B8%-100))</f>
        <v>-27.02208725907134</v>
      </c>
      <c r="J8" s="343">
        <f aca="true" t="shared" si="2" ref="J8:J16">F8-C8</f>
        <v>0.8698499999999996</v>
      </c>
      <c r="K8" s="330">
        <f aca="true" t="shared" si="3" ref="K8:K16">IF(ABS(J8)&lt;1.5,"",(F8/C8%-100))</f>
      </c>
      <c r="L8" s="100">
        <f aca="true" t="shared" si="4" ref="L8:L16">G8-D8</f>
        <v>-1.968799999999998</v>
      </c>
      <c r="M8" s="335">
        <f aca="true" t="shared" si="5" ref="M8:M16">IF(ABS(L8)&lt;1.5,"",(G8/D8%-100))</f>
        <v>-10.277089393399592</v>
      </c>
    </row>
    <row r="9" spans="1:13" ht="15" customHeight="1">
      <c r="A9" s="67" t="s">
        <v>25</v>
      </c>
      <c r="B9" s="78">
        <v>3.9658</v>
      </c>
      <c r="C9" s="78">
        <v>4.002275</v>
      </c>
      <c r="D9" s="79">
        <v>7.968075</v>
      </c>
      <c r="E9" s="78">
        <v>2.471925</v>
      </c>
      <c r="F9" s="78">
        <v>2.920825</v>
      </c>
      <c r="G9" s="79">
        <v>5.39275</v>
      </c>
      <c r="H9" s="80">
        <f t="shared" si="0"/>
        <v>-1.493875</v>
      </c>
      <c r="I9" s="88">
        <f t="shared" si="1"/>
      </c>
      <c r="J9" s="344">
        <f t="shared" si="2"/>
        <v>-1.0814500000000002</v>
      </c>
      <c r="K9" s="345">
        <f t="shared" si="3"/>
      </c>
      <c r="L9" s="80">
        <f t="shared" si="4"/>
        <v>-2.5753249999999994</v>
      </c>
      <c r="M9" s="82">
        <f t="shared" si="5"/>
        <v>-32.320541661568186</v>
      </c>
    </row>
    <row r="10" spans="1:13" ht="15" customHeight="1">
      <c r="A10" s="67" t="s">
        <v>26</v>
      </c>
      <c r="B10" s="78">
        <v>2.9551</v>
      </c>
      <c r="C10" s="78">
        <v>2.3057</v>
      </c>
      <c r="D10" s="79">
        <v>5.2608</v>
      </c>
      <c r="E10" s="78">
        <v>2.95865</v>
      </c>
      <c r="F10" s="78">
        <v>3.308075</v>
      </c>
      <c r="G10" s="79">
        <v>6.266725</v>
      </c>
      <c r="H10" s="80">
        <f t="shared" si="0"/>
        <v>0.003550000000000164</v>
      </c>
      <c r="I10" s="88">
        <f t="shared" si="1"/>
      </c>
      <c r="J10" s="344">
        <f t="shared" si="2"/>
        <v>1.0023750000000002</v>
      </c>
      <c r="K10" s="345">
        <f t="shared" si="3"/>
      </c>
      <c r="L10" s="80">
        <f t="shared" si="4"/>
        <v>1.0059250000000004</v>
      </c>
      <c r="M10" s="82">
        <f t="shared" si="5"/>
      </c>
    </row>
    <row r="11" spans="1:13" ht="15" customHeight="1">
      <c r="A11" s="67" t="s">
        <v>27</v>
      </c>
      <c r="B11" s="78">
        <v>5.8835</v>
      </c>
      <c r="C11" s="78">
        <v>5.957075</v>
      </c>
      <c r="D11" s="79">
        <v>11.840575</v>
      </c>
      <c r="E11" s="78">
        <v>6.335975</v>
      </c>
      <c r="F11" s="78">
        <v>7.06095</v>
      </c>
      <c r="G11" s="79">
        <v>13.396925</v>
      </c>
      <c r="H11" s="80">
        <f t="shared" si="0"/>
        <v>0.4524750000000006</v>
      </c>
      <c r="I11" s="88">
        <f t="shared" si="1"/>
      </c>
      <c r="J11" s="344">
        <f t="shared" si="2"/>
        <v>1.1038750000000004</v>
      </c>
      <c r="K11" s="345">
        <f t="shared" si="3"/>
      </c>
      <c r="L11" s="80">
        <f t="shared" si="4"/>
        <v>1.5563500000000001</v>
      </c>
      <c r="M11" s="82">
        <f t="shared" si="5"/>
        <v>13.144209635089524</v>
      </c>
    </row>
    <row r="12" spans="1:13" ht="15" customHeight="1">
      <c r="A12" s="67" t="s">
        <v>28</v>
      </c>
      <c r="B12" s="78">
        <v>5.829675</v>
      </c>
      <c r="C12" s="78">
        <v>8.417275</v>
      </c>
      <c r="D12" s="79">
        <v>14.24695</v>
      </c>
      <c r="E12" s="78">
        <v>5.67245</v>
      </c>
      <c r="F12" s="78">
        <v>8.09795</v>
      </c>
      <c r="G12" s="79">
        <v>13.7704</v>
      </c>
      <c r="H12" s="80">
        <f t="shared" si="0"/>
        <v>-0.1572249999999995</v>
      </c>
      <c r="I12" s="88">
        <f t="shared" si="1"/>
      </c>
      <c r="J12" s="344">
        <f t="shared" si="2"/>
        <v>-0.3193249999999992</v>
      </c>
      <c r="K12" s="345">
        <f t="shared" si="3"/>
      </c>
      <c r="L12" s="80">
        <f t="shared" si="4"/>
        <v>-0.4765499999999996</v>
      </c>
      <c r="M12" s="82">
        <f t="shared" si="5"/>
      </c>
    </row>
    <row r="13" spans="1:13" ht="15" customHeight="1">
      <c r="A13" s="67" t="s">
        <v>29</v>
      </c>
      <c r="B13" s="78">
        <v>49.6112</v>
      </c>
      <c r="C13" s="78">
        <v>46.459325</v>
      </c>
      <c r="D13" s="79">
        <v>96.070525</v>
      </c>
      <c r="E13" s="78">
        <v>38.76345</v>
      </c>
      <c r="F13" s="78">
        <v>46.659575</v>
      </c>
      <c r="G13" s="79">
        <v>85.423025</v>
      </c>
      <c r="H13" s="80">
        <f t="shared" si="0"/>
        <v>-10.847749999999998</v>
      </c>
      <c r="I13" s="88">
        <f t="shared" si="1"/>
        <v>-21.865526332763565</v>
      </c>
      <c r="J13" s="344">
        <f t="shared" si="2"/>
        <v>0.20024999999999693</v>
      </c>
      <c r="K13" s="345">
        <f t="shared" si="3"/>
      </c>
      <c r="L13" s="80">
        <f t="shared" si="4"/>
        <v>-10.647500000000008</v>
      </c>
      <c r="M13" s="82">
        <f t="shared" si="5"/>
        <v>-11.083003866170202</v>
      </c>
    </row>
    <row r="14" spans="1:13" ht="15" customHeight="1">
      <c r="A14" s="67" t="s">
        <v>30</v>
      </c>
      <c r="B14" s="78">
        <v>1.866375</v>
      </c>
      <c r="C14" s="78">
        <v>2.04255</v>
      </c>
      <c r="D14" s="79">
        <v>3.908925</v>
      </c>
      <c r="E14" s="78">
        <v>1.752</v>
      </c>
      <c r="F14" s="78">
        <v>2.25565</v>
      </c>
      <c r="G14" s="79">
        <v>4.00765</v>
      </c>
      <c r="H14" s="80">
        <f t="shared" si="0"/>
        <v>-0.1143749999999999</v>
      </c>
      <c r="I14" s="88">
        <f t="shared" si="1"/>
      </c>
      <c r="J14" s="344">
        <f t="shared" si="2"/>
        <v>0.2131000000000003</v>
      </c>
      <c r="K14" s="345">
        <f t="shared" si="3"/>
      </c>
      <c r="L14" s="80">
        <f t="shared" si="4"/>
        <v>0.09872499999999995</v>
      </c>
      <c r="M14" s="82">
        <f t="shared" si="5"/>
      </c>
    </row>
    <row r="15" spans="1:13" ht="15" customHeight="1">
      <c r="A15" s="67" t="s">
        <v>31</v>
      </c>
      <c r="B15" s="78">
        <v>2.7927</v>
      </c>
      <c r="C15" s="78">
        <v>2.741</v>
      </c>
      <c r="D15" s="79">
        <v>5.5337</v>
      </c>
      <c r="E15" s="78">
        <v>3.243575</v>
      </c>
      <c r="F15" s="78">
        <v>2.783175</v>
      </c>
      <c r="G15" s="79">
        <v>6.02675</v>
      </c>
      <c r="H15" s="80">
        <f t="shared" si="0"/>
        <v>0.4508749999999999</v>
      </c>
      <c r="I15" s="88">
        <f t="shared" si="1"/>
      </c>
      <c r="J15" s="344">
        <f t="shared" si="2"/>
        <v>0.04217499999999985</v>
      </c>
      <c r="K15" s="345">
        <f t="shared" si="3"/>
      </c>
      <c r="L15" s="80">
        <f t="shared" si="4"/>
        <v>0.4930500000000002</v>
      </c>
      <c r="M15" s="82">
        <f t="shared" si="5"/>
      </c>
    </row>
    <row r="16" spans="1:13" ht="19.5" customHeight="1">
      <c r="A16" s="103" t="s">
        <v>35</v>
      </c>
      <c r="B16" s="104">
        <f>SUM(B8:B15)</f>
        <v>83.40927500000001</v>
      </c>
      <c r="C16" s="104">
        <f>SUM(C8:C15)</f>
        <v>80.57745</v>
      </c>
      <c r="D16" s="105">
        <f>SUM(D8:D15)</f>
        <v>163.98672500000004</v>
      </c>
      <c r="E16" s="104">
        <f>SUM(E8:E15)</f>
        <v>68.86429999999999</v>
      </c>
      <c r="F16" s="104">
        <f>SUM(F8:F15)</f>
        <v>82.6083</v>
      </c>
      <c r="G16" s="105">
        <f>SUM(G8:G15)</f>
        <v>151.4726</v>
      </c>
      <c r="H16" s="75">
        <f t="shared" si="0"/>
        <v>-14.544975000000022</v>
      </c>
      <c r="I16" s="121">
        <f t="shared" si="1"/>
        <v>-17.43807867889994</v>
      </c>
      <c r="J16" s="346">
        <f t="shared" si="2"/>
        <v>2.030850000000001</v>
      </c>
      <c r="K16" s="347">
        <f t="shared" si="3"/>
        <v>2.5203701531880256</v>
      </c>
      <c r="L16" s="75">
        <f t="shared" si="4"/>
        <v>-12.514125000000035</v>
      </c>
      <c r="M16" s="77">
        <f t="shared" si="5"/>
        <v>-7.631181731326137</v>
      </c>
    </row>
    <row r="17" spans="1:13" ht="12.75">
      <c r="A17" s="67"/>
      <c r="B17" s="78"/>
      <c r="C17" s="78"/>
      <c r="D17" s="79"/>
      <c r="E17" s="78"/>
      <c r="F17" s="78"/>
      <c r="G17" s="79"/>
      <c r="H17" s="80"/>
      <c r="I17" s="88"/>
      <c r="J17" s="348"/>
      <c r="K17" s="349"/>
      <c r="L17" s="80"/>
      <c r="M17" s="82"/>
    </row>
    <row r="18" spans="1:13" ht="18" customHeight="1">
      <c r="A18" s="67"/>
      <c r="B18" s="319" t="s">
        <v>122</v>
      </c>
      <c r="C18" s="98"/>
      <c r="D18" s="98"/>
      <c r="E18" s="98"/>
      <c r="F18" s="98"/>
      <c r="G18" s="99"/>
      <c r="H18" s="101"/>
      <c r="I18" s="264" t="s">
        <v>116</v>
      </c>
      <c r="J18" s="265"/>
      <c r="K18" s="264"/>
      <c r="L18" s="265"/>
      <c r="M18" s="266"/>
    </row>
    <row r="19" spans="1:13" ht="12.75">
      <c r="A19" s="67"/>
      <c r="B19" s="96"/>
      <c r="C19" s="96"/>
      <c r="D19" s="97"/>
      <c r="E19" s="96"/>
      <c r="F19" s="96"/>
      <c r="G19" s="97"/>
      <c r="H19" s="80"/>
      <c r="I19" s="269"/>
      <c r="J19" s="276"/>
      <c r="K19" s="277"/>
      <c r="L19" s="272"/>
      <c r="M19" s="273"/>
    </row>
    <row r="20" spans="1:19" ht="12.75">
      <c r="A20" s="83" t="s">
        <v>24</v>
      </c>
      <c r="B20" s="88">
        <f>B8/'F.lav genere'!B8%</f>
        <v>9.803311779269464</v>
      </c>
      <c r="C20" s="88">
        <f>C8/'F.lav genere'!C8%</f>
        <v>10.319256181073145</v>
      </c>
      <c r="D20" s="81">
        <f>D8/'F.lav genere'!D8%</f>
        <v>10.029799336474914</v>
      </c>
      <c r="E20" s="88">
        <f>E8/'F.lav genere'!E8%</f>
        <v>7.21117758275249</v>
      </c>
      <c r="F20" s="88">
        <f>F8/'F.lav genere'!F8%</f>
        <v>11.732951850058344</v>
      </c>
      <c r="G20" s="81">
        <f>G8/'F.lav genere'!G8%</f>
        <v>9.16870301528955</v>
      </c>
      <c r="H20" s="80"/>
      <c r="I20" s="220">
        <f aca="true" t="shared" si="6" ref="I20:I28">E20-B20</f>
        <v>-2.592134196516974</v>
      </c>
      <c r="J20" s="274"/>
      <c r="K20" s="275">
        <f aca="true" t="shared" si="7" ref="K20:K28">F20-C20</f>
        <v>1.4136956689851985</v>
      </c>
      <c r="L20" s="220"/>
      <c r="M20" s="221">
        <f aca="true" t="shared" si="8" ref="M20:M28">G20-D20</f>
        <v>-0.8610963211853644</v>
      </c>
      <c r="P20" s="285"/>
      <c r="Q20" s="321"/>
      <c r="R20" s="131"/>
      <c r="S20" s="131"/>
    </row>
    <row r="21" spans="1:19" ht="15" customHeight="1">
      <c r="A21" s="67" t="s">
        <v>25</v>
      </c>
      <c r="B21" s="88">
        <f>B9/'F.lav genere'!B9%</f>
        <v>7.314878902307043</v>
      </c>
      <c r="C21" s="88">
        <f>C9/'F.lav genere'!C9%</f>
        <v>9.790965507076374</v>
      </c>
      <c r="D21" s="81">
        <f>D9/'F.lav genere'!D9%</f>
        <v>8.379266558176097</v>
      </c>
      <c r="E21" s="88">
        <f>E9/'F.lav genere'!E9%</f>
        <v>4.46922298790724</v>
      </c>
      <c r="F21" s="88">
        <f>F9/'F.lav genere'!F9%</f>
        <v>7.028229500721573</v>
      </c>
      <c r="G21" s="81">
        <f>G9/'F.lav genere'!G9%</f>
        <v>5.567087521036912</v>
      </c>
      <c r="H21" s="80"/>
      <c r="I21" s="220">
        <f t="shared" si="6"/>
        <v>-2.845655914399803</v>
      </c>
      <c r="J21" s="274"/>
      <c r="K21" s="275">
        <f t="shared" si="7"/>
        <v>-2.7627360063548005</v>
      </c>
      <c r="L21" s="220"/>
      <c r="M21" s="221">
        <f t="shared" si="8"/>
        <v>-2.8121790371391846</v>
      </c>
      <c r="P21" s="285"/>
      <c r="Q21" s="321"/>
      <c r="R21" s="131"/>
      <c r="S21" s="131"/>
    </row>
    <row r="22" spans="1:19" ht="15" customHeight="1">
      <c r="A22" s="67" t="s">
        <v>26</v>
      </c>
      <c r="B22" s="88">
        <f>B10/'F.lav genere'!B10%</f>
        <v>6.742258785601714</v>
      </c>
      <c r="C22" s="88">
        <f>C10/'F.lav genere'!C10%</f>
        <v>6.1606204706968395</v>
      </c>
      <c r="D22" s="81">
        <f>D10/'F.lav genere'!D10%</f>
        <v>6.474356647113226</v>
      </c>
      <c r="E22" s="88">
        <f>E10/'F.lav genere'!E10%</f>
        <v>6.990441053557389</v>
      </c>
      <c r="F22" s="88">
        <f>F10/'F.lav genere'!F10%</f>
        <v>9.195597999141059</v>
      </c>
      <c r="G22" s="81">
        <f>G10/'F.lav genere'!G10%</f>
        <v>8.003605420391317</v>
      </c>
      <c r="H22" s="80"/>
      <c r="I22" s="220">
        <f t="shared" si="6"/>
        <v>0.24818226795567533</v>
      </c>
      <c r="J22" s="274"/>
      <c r="K22" s="275">
        <f t="shared" si="7"/>
        <v>3.0349775284442195</v>
      </c>
      <c r="L22" s="220"/>
      <c r="M22" s="221">
        <f t="shared" si="8"/>
        <v>1.5292487732780904</v>
      </c>
      <c r="P22" s="285"/>
      <c r="Q22" s="321"/>
      <c r="R22" s="131"/>
      <c r="S22" s="131"/>
    </row>
    <row r="23" spans="1:19" ht="15" customHeight="1">
      <c r="A23" s="67" t="s">
        <v>27</v>
      </c>
      <c r="B23" s="88">
        <f>B11/'F.lav genere'!B11%</f>
        <v>3.7646659846735506</v>
      </c>
      <c r="C23" s="88">
        <f>C11/'F.lav genere'!C11%</f>
        <v>5.125914389186409</v>
      </c>
      <c r="D23" s="81">
        <f>D11/'F.lav genere'!D11%</f>
        <v>4.345212974821741</v>
      </c>
      <c r="E23" s="88">
        <f>E11/'F.lav genere'!E11%</f>
        <v>4.047922971606289</v>
      </c>
      <c r="F23" s="88">
        <f>F11/'F.lav genere'!F11%</f>
        <v>5.859241533611942</v>
      </c>
      <c r="G23" s="81">
        <f>G11/'F.lav genere'!G11%</f>
        <v>4.835846249405194</v>
      </c>
      <c r="H23" s="80"/>
      <c r="I23" s="220">
        <f t="shared" si="6"/>
        <v>0.2832569869327388</v>
      </c>
      <c r="J23" s="274"/>
      <c r="K23" s="275">
        <f t="shared" si="7"/>
        <v>0.7333271444255329</v>
      </c>
      <c r="L23" s="220"/>
      <c r="M23" s="221">
        <f t="shared" si="8"/>
        <v>0.4906332745834536</v>
      </c>
      <c r="P23" s="285"/>
      <c r="Q23" s="321"/>
      <c r="R23" s="131"/>
      <c r="S23" s="131"/>
    </row>
    <row r="24" spans="1:19" ht="15" customHeight="1">
      <c r="A24" s="67" t="s">
        <v>28</v>
      </c>
      <c r="B24" s="88">
        <f>B12/'F.lav genere'!B12%</f>
        <v>6.247198717270369</v>
      </c>
      <c r="C24" s="88">
        <f>C12/'F.lav genere'!C12%</f>
        <v>11.338985802146079</v>
      </c>
      <c r="D24" s="81">
        <f>D12/'F.lav genere'!D12%</f>
        <v>8.503120044846401</v>
      </c>
      <c r="E24" s="88">
        <f>E12/'F.lav genere'!E12%</f>
        <v>6.039066637921628</v>
      </c>
      <c r="F24" s="88">
        <f>F12/'F.lav genere'!F12%</f>
        <v>10.304360993337374</v>
      </c>
      <c r="G24" s="81">
        <f>G12/'F.lav genere'!G12%</f>
        <v>7.982060882748555</v>
      </c>
      <c r="H24" s="80"/>
      <c r="I24" s="220">
        <f t="shared" si="6"/>
        <v>-0.20813207934874178</v>
      </c>
      <c r="J24" s="274"/>
      <c r="K24" s="275">
        <f t="shared" si="7"/>
        <v>-1.0346248088087044</v>
      </c>
      <c r="L24" s="220"/>
      <c r="M24" s="221">
        <f t="shared" si="8"/>
        <v>-0.5210591620978464</v>
      </c>
      <c r="P24" s="285"/>
      <c r="Q24" s="321"/>
      <c r="R24" s="131"/>
      <c r="S24" s="131"/>
    </row>
    <row r="25" spans="1:19" ht="15" customHeight="1">
      <c r="A25" s="67" t="s">
        <v>29</v>
      </c>
      <c r="B25" s="88">
        <f>B13/'F.lav genere'!B13%</f>
        <v>8.75473830366975</v>
      </c>
      <c r="C25" s="88">
        <f>C13/'F.lav genere'!C13%</f>
        <v>9.767168120769867</v>
      </c>
      <c r="D25" s="81">
        <f>D13/'F.lav genere'!D13%</f>
        <v>9.21675429267002</v>
      </c>
      <c r="E25" s="88">
        <f>E13/'F.lav genere'!E13%</f>
        <v>7.035599214173908</v>
      </c>
      <c r="F25" s="88">
        <f>F13/'F.lav genere'!F13%</f>
        <v>9.845724988840107</v>
      </c>
      <c r="G25" s="81">
        <f>G13/'F.lav genere'!G13%</f>
        <v>8.335022574358439</v>
      </c>
      <c r="H25" s="80"/>
      <c r="I25" s="220">
        <f t="shared" si="6"/>
        <v>-1.719139089495842</v>
      </c>
      <c r="J25" s="274"/>
      <c r="K25" s="275">
        <f t="shared" si="7"/>
        <v>0.07855686807024043</v>
      </c>
      <c r="L25" s="220"/>
      <c r="M25" s="221">
        <f t="shared" si="8"/>
        <v>-0.8817317183115811</v>
      </c>
      <c r="P25" s="285"/>
      <c r="Q25" s="321"/>
      <c r="R25" s="131"/>
      <c r="S25" s="131"/>
    </row>
    <row r="26" spans="1:19" ht="15" customHeight="1">
      <c r="A26" s="67" t="s">
        <v>30</v>
      </c>
      <c r="B26" s="88">
        <f>B14/'F.lav genere'!B14%</f>
        <v>4.752359151163916</v>
      </c>
      <c r="C26" s="88">
        <f>C14/'F.lav genere'!C14%</f>
        <v>6.918551085940358</v>
      </c>
      <c r="D26" s="81">
        <f>D14/'F.lav genere'!D14%</f>
        <v>5.681956933167044</v>
      </c>
      <c r="E26" s="88">
        <f>E14/'F.lav genere'!E14%</f>
        <v>4.594135528309196</v>
      </c>
      <c r="F26" s="88">
        <f>F14/'F.lav genere'!F14%</f>
        <v>7.5447684749660295</v>
      </c>
      <c r="G26" s="81">
        <f>G14/'F.lav genere'!G14%</f>
        <v>5.890791820667931</v>
      </c>
      <c r="H26" s="80"/>
      <c r="I26" s="220">
        <f t="shared" si="6"/>
        <v>-0.15822362285472025</v>
      </c>
      <c r="J26" s="274"/>
      <c r="K26" s="275">
        <f t="shared" si="7"/>
        <v>0.6262173890256717</v>
      </c>
      <c r="L26" s="220"/>
      <c r="M26" s="221">
        <f t="shared" si="8"/>
        <v>0.2088348875008874</v>
      </c>
      <c r="P26" s="285"/>
      <c r="Q26" s="321"/>
      <c r="R26" s="131"/>
      <c r="S26" s="131"/>
    </row>
    <row r="27" spans="1:19" ht="15" customHeight="1">
      <c r="A27" s="67" t="s">
        <v>31</v>
      </c>
      <c r="B27" s="88">
        <f>B15/'F.lav genere'!B15%</f>
        <v>6.339157525578967</v>
      </c>
      <c r="C27" s="88">
        <f>C15/'F.lav genere'!C15%</f>
        <v>8.295778868009043</v>
      </c>
      <c r="D27" s="81">
        <f>D15/'F.lav genere'!D15%</f>
        <v>7.1777071728430855</v>
      </c>
      <c r="E27" s="88">
        <f>E15/'F.lav genere'!E15%</f>
        <v>7.496367171362621</v>
      </c>
      <c r="F27" s="88">
        <f>F15/'F.lav genere'!F15%</f>
        <v>8.540503468306536</v>
      </c>
      <c r="G27" s="81">
        <f>G15/'F.lav genere'!G15%</f>
        <v>7.944927647998872</v>
      </c>
      <c r="H27" s="80"/>
      <c r="I27" s="220">
        <f t="shared" si="6"/>
        <v>1.157209645783654</v>
      </c>
      <c r="J27" s="274"/>
      <c r="K27" s="275">
        <f t="shared" si="7"/>
        <v>0.2447246002974932</v>
      </c>
      <c r="L27" s="220"/>
      <c r="M27" s="221">
        <f t="shared" si="8"/>
        <v>0.7672204751557867</v>
      </c>
      <c r="P27" s="285"/>
      <c r="Q27" s="321"/>
      <c r="R27" s="131"/>
      <c r="S27" s="131"/>
    </row>
    <row r="28" spans="1:13" ht="19.5" customHeight="1">
      <c r="A28" s="103" t="s">
        <v>35</v>
      </c>
      <c r="B28" s="85">
        <f>B16/'F.lav genere'!B16%</f>
        <v>7.549673921354497</v>
      </c>
      <c r="C28" s="106">
        <f>C16/'F.lav genere'!C16%</f>
        <v>9.045218007681665</v>
      </c>
      <c r="D28" s="76">
        <f>D16/'F.lav genere'!D16%</f>
        <v>8.21726797216887</v>
      </c>
      <c r="E28" s="85">
        <f>E16/'F.lav genere'!E16%</f>
        <v>6.336636050323053</v>
      </c>
      <c r="F28" s="106">
        <f>F16/'F.lav genere'!F16%</f>
        <v>9.238453031086593</v>
      </c>
      <c r="G28" s="76">
        <f>G16/'F.lav genere'!G16%</f>
        <v>7.646488610918056</v>
      </c>
      <c r="H28" s="86"/>
      <c r="I28" s="278">
        <f t="shared" si="6"/>
        <v>-1.2130378710314442</v>
      </c>
      <c r="J28" s="279"/>
      <c r="K28" s="280">
        <f t="shared" si="7"/>
        <v>0.19323502340492738</v>
      </c>
      <c r="L28" s="278"/>
      <c r="M28" s="281">
        <f t="shared" si="8"/>
        <v>-0.5707793612508132</v>
      </c>
    </row>
    <row r="29" spans="1:13" ht="7.5" customHeight="1">
      <c r="A29" s="103"/>
      <c r="B29" s="322"/>
      <c r="C29" s="323"/>
      <c r="D29" s="324"/>
      <c r="E29" s="85"/>
      <c r="F29" s="106"/>
      <c r="G29" s="76"/>
      <c r="H29" s="86"/>
      <c r="I29" s="278"/>
      <c r="J29" s="278"/>
      <c r="K29" s="278"/>
      <c r="L29" s="278"/>
      <c r="M29" s="281"/>
    </row>
    <row r="30" spans="1:13" ht="18" customHeight="1">
      <c r="A30" s="67"/>
      <c r="B30" s="319" t="s">
        <v>126</v>
      </c>
      <c r="C30" s="98"/>
      <c r="D30" s="98"/>
      <c r="E30" s="98"/>
      <c r="F30" s="98"/>
      <c r="G30" s="99"/>
      <c r="H30" s="101"/>
      <c r="I30" s="264" t="s">
        <v>116</v>
      </c>
      <c r="J30" s="265"/>
      <c r="K30" s="264"/>
      <c r="L30" s="265"/>
      <c r="M30" s="266"/>
    </row>
    <row r="31" spans="1:13" ht="12.75">
      <c r="A31" s="67"/>
      <c r="B31" s="96"/>
      <c r="C31" s="96"/>
      <c r="D31" s="97"/>
      <c r="E31" s="96"/>
      <c r="F31" s="96"/>
      <c r="G31" s="97"/>
      <c r="H31" s="80"/>
      <c r="I31" s="269"/>
      <c r="J31" s="276"/>
      <c r="K31" s="277"/>
      <c r="L31" s="272"/>
      <c r="M31" s="273"/>
    </row>
    <row r="32" spans="1:19" ht="12.75">
      <c r="A32" s="83" t="s">
        <v>24</v>
      </c>
      <c r="B32" s="88">
        <v>31.351755</v>
      </c>
      <c r="C32" s="88">
        <v>36.202595</v>
      </c>
      <c r="D32" s="81">
        <v>33.168271</v>
      </c>
      <c r="E32" s="88">
        <v>28.327127</v>
      </c>
      <c r="F32" s="88">
        <v>37.380904</v>
      </c>
      <c r="G32" s="81">
        <v>32.000985</v>
      </c>
      <c r="H32" s="80"/>
      <c r="I32" s="220">
        <f aca="true" t="shared" si="9" ref="I32:I40">E32-B32</f>
        <v>-3.024628</v>
      </c>
      <c r="J32" s="274"/>
      <c r="K32" s="275">
        <f aca="true" t="shared" si="10" ref="K32:K40">F32-C32</f>
        <v>1.1783089999999987</v>
      </c>
      <c r="L32" s="220"/>
      <c r="M32" s="221">
        <f aca="true" t="shared" si="11" ref="M32:M40">G32-D32</f>
        <v>-1.1672859999999972</v>
      </c>
      <c r="P32" s="285"/>
      <c r="Q32" s="285"/>
      <c r="R32" s="131"/>
      <c r="S32" s="131"/>
    </row>
    <row r="33" spans="1:19" ht="15" customHeight="1">
      <c r="A33" s="67" t="s">
        <v>25</v>
      </c>
      <c r="B33" s="88">
        <v>29.208103</v>
      </c>
      <c r="C33" s="88">
        <v>38.898972</v>
      </c>
      <c r="D33" s="81">
        <v>32.875458</v>
      </c>
      <c r="E33" s="88">
        <v>15.411077</v>
      </c>
      <c r="F33" s="88">
        <v>37.418514</v>
      </c>
      <c r="G33" s="81">
        <v>25.134409</v>
      </c>
      <c r="H33" s="80"/>
      <c r="I33" s="220">
        <f t="shared" si="9"/>
        <v>-13.797026</v>
      </c>
      <c r="J33" s="274"/>
      <c r="K33" s="275">
        <f t="shared" si="10"/>
        <v>-1.4804579999999987</v>
      </c>
      <c r="L33" s="220"/>
      <c r="M33" s="221">
        <f t="shared" si="11"/>
        <v>-7.741049</v>
      </c>
      <c r="P33" s="285"/>
      <c r="Q33" s="285"/>
      <c r="R33" s="131"/>
      <c r="S33" s="131"/>
    </row>
    <row r="34" spans="1:19" ht="15" customHeight="1">
      <c r="A34" s="67" t="s">
        <v>26</v>
      </c>
      <c r="B34" s="88">
        <v>36.672399</v>
      </c>
      <c r="C34" s="88">
        <v>49.435318</v>
      </c>
      <c r="D34" s="81">
        <v>42.466074</v>
      </c>
      <c r="E34" s="88">
        <v>26.435304</v>
      </c>
      <c r="F34" s="88">
        <v>27.881041</v>
      </c>
      <c r="G34" s="81">
        <v>27.128845</v>
      </c>
      <c r="H34" s="80"/>
      <c r="I34" s="220">
        <f t="shared" si="9"/>
        <v>-10.237095</v>
      </c>
      <c r="J34" s="274"/>
      <c r="K34" s="275">
        <f t="shared" si="10"/>
        <v>-21.554277000000003</v>
      </c>
      <c r="L34" s="220"/>
      <c r="M34" s="221">
        <f t="shared" si="11"/>
        <v>-15.337229</v>
      </c>
      <c r="P34" s="285"/>
      <c r="Q34" s="285"/>
      <c r="R34" s="131"/>
      <c r="S34" s="131"/>
    </row>
    <row r="35" spans="1:19" ht="15" customHeight="1">
      <c r="A35" s="67" t="s">
        <v>27</v>
      </c>
      <c r="B35" s="88">
        <v>17.885795</v>
      </c>
      <c r="C35" s="88">
        <v>23.23742</v>
      </c>
      <c r="D35" s="81">
        <v>19.844358</v>
      </c>
      <c r="E35" s="88">
        <v>12.895415</v>
      </c>
      <c r="F35" s="88">
        <v>22.986168</v>
      </c>
      <c r="G35" s="81">
        <v>16.588194</v>
      </c>
      <c r="H35" s="80"/>
      <c r="I35" s="220">
        <f t="shared" si="9"/>
        <v>-4.990380000000002</v>
      </c>
      <c r="J35" s="274"/>
      <c r="K35" s="275">
        <f t="shared" si="10"/>
        <v>-0.2512520000000009</v>
      </c>
      <c r="L35" s="220"/>
      <c r="M35" s="221">
        <f t="shared" si="11"/>
        <v>-3.2561639999999983</v>
      </c>
      <c r="P35" s="285"/>
      <c r="Q35" s="285"/>
      <c r="R35" s="131"/>
      <c r="S35" s="131"/>
    </row>
    <row r="36" spans="1:19" ht="15" customHeight="1">
      <c r="A36" s="67" t="s">
        <v>28</v>
      </c>
      <c r="B36" s="88">
        <v>30.986979</v>
      </c>
      <c r="C36" s="88">
        <v>32.148094</v>
      </c>
      <c r="D36" s="81">
        <v>31.381587</v>
      </c>
      <c r="E36" s="88">
        <v>27.15785</v>
      </c>
      <c r="F36" s="88">
        <v>54.983467</v>
      </c>
      <c r="G36" s="81">
        <v>35.843773</v>
      </c>
      <c r="H36" s="80"/>
      <c r="I36" s="220">
        <f t="shared" si="9"/>
        <v>-3.829129000000002</v>
      </c>
      <c r="J36" s="274"/>
      <c r="K36" s="275">
        <f t="shared" si="10"/>
        <v>22.835372999999997</v>
      </c>
      <c r="L36" s="220"/>
      <c r="M36" s="221">
        <f t="shared" si="11"/>
        <v>4.462185999999999</v>
      </c>
      <c r="P36" s="285"/>
      <c r="Q36" s="285"/>
      <c r="R36" s="131"/>
      <c r="S36" s="131"/>
    </row>
    <row r="37" spans="1:19" ht="15" customHeight="1">
      <c r="A37" s="67" t="s">
        <v>29</v>
      </c>
      <c r="B37" s="88">
        <v>31.086604</v>
      </c>
      <c r="C37" s="88">
        <v>35.640424</v>
      </c>
      <c r="D37" s="81">
        <v>32.930549</v>
      </c>
      <c r="E37" s="88">
        <v>23.285574</v>
      </c>
      <c r="F37" s="88">
        <v>34.264107</v>
      </c>
      <c r="G37" s="81">
        <v>28.782859</v>
      </c>
      <c r="H37" s="80"/>
      <c r="I37" s="220">
        <f t="shared" si="9"/>
        <v>-7.801030000000001</v>
      </c>
      <c r="J37" s="274"/>
      <c r="K37" s="275">
        <f t="shared" si="10"/>
        <v>-1.3763170000000002</v>
      </c>
      <c r="L37" s="220"/>
      <c r="M37" s="221">
        <f t="shared" si="11"/>
        <v>-4.147690000000001</v>
      </c>
      <c r="P37" s="285"/>
      <c r="Q37" s="285"/>
      <c r="R37" s="131"/>
      <c r="S37" s="131"/>
    </row>
    <row r="38" spans="1:19" ht="15" customHeight="1">
      <c r="A38" s="67" t="s">
        <v>30</v>
      </c>
      <c r="B38" s="88">
        <v>8.596582</v>
      </c>
      <c r="C38" s="88">
        <v>18.814433</v>
      </c>
      <c r="D38" s="81">
        <v>13.124641</v>
      </c>
      <c r="E38" s="88">
        <v>21.684211</v>
      </c>
      <c r="F38" s="88">
        <v>30.309989</v>
      </c>
      <c r="G38" s="81">
        <v>25.333981</v>
      </c>
      <c r="H38" s="80"/>
      <c r="I38" s="220">
        <f t="shared" si="9"/>
        <v>13.087629000000002</v>
      </c>
      <c r="J38" s="274"/>
      <c r="K38" s="275">
        <f t="shared" si="10"/>
        <v>11.495556</v>
      </c>
      <c r="L38" s="220"/>
      <c r="M38" s="221">
        <f t="shared" si="11"/>
        <v>12.209340000000001</v>
      </c>
      <c r="P38" s="285"/>
      <c r="Q38" s="285"/>
      <c r="R38" s="131"/>
      <c r="S38" s="131"/>
    </row>
    <row r="39" spans="1:19" ht="15" customHeight="1">
      <c r="A39" s="67" t="s">
        <v>31</v>
      </c>
      <c r="B39" s="88">
        <v>16.341097</v>
      </c>
      <c r="C39" s="88">
        <v>35.874439</v>
      </c>
      <c r="D39" s="81">
        <v>22.081017</v>
      </c>
      <c r="E39" s="88">
        <v>18.80597</v>
      </c>
      <c r="F39" s="88">
        <v>32.545272</v>
      </c>
      <c r="G39" s="81">
        <v>24.657241</v>
      </c>
      <c r="H39" s="80"/>
      <c r="I39" s="220">
        <f t="shared" si="9"/>
        <v>2.464872999999997</v>
      </c>
      <c r="J39" s="274"/>
      <c r="K39" s="275">
        <f t="shared" si="10"/>
        <v>-3.3291670000000053</v>
      </c>
      <c r="L39" s="220"/>
      <c r="M39" s="221">
        <f t="shared" si="11"/>
        <v>2.576224</v>
      </c>
      <c r="P39" s="285"/>
      <c r="Q39" s="285"/>
      <c r="R39" s="131"/>
      <c r="S39" s="131"/>
    </row>
    <row r="40" spans="1:13" ht="19.5" customHeight="1">
      <c r="A40" s="103" t="s">
        <v>35</v>
      </c>
      <c r="B40" s="85">
        <v>27.640687</v>
      </c>
      <c r="C40" s="106">
        <v>33.582909</v>
      </c>
      <c r="D40" s="76">
        <v>29.952213</v>
      </c>
      <c r="E40" s="85">
        <v>21.528656</v>
      </c>
      <c r="F40" s="106">
        <v>33.4544</v>
      </c>
      <c r="G40" s="76">
        <v>26.837958</v>
      </c>
      <c r="H40" s="86"/>
      <c r="I40" s="278">
        <f t="shared" si="9"/>
        <v>-6.112030999999998</v>
      </c>
      <c r="J40" s="279"/>
      <c r="K40" s="280">
        <f t="shared" si="10"/>
        <v>-0.1285090000000011</v>
      </c>
      <c r="L40" s="278"/>
      <c r="M40" s="281">
        <f t="shared" si="11"/>
        <v>-3.114255</v>
      </c>
    </row>
    <row r="41" spans="1:13" ht="12.75">
      <c r="A41" s="84"/>
      <c r="B41" s="90"/>
      <c r="C41" s="89"/>
      <c r="D41" s="325"/>
      <c r="E41" s="90"/>
      <c r="F41" s="89"/>
      <c r="G41" s="73"/>
      <c r="H41" s="80"/>
      <c r="I41" s="86"/>
      <c r="J41" s="72"/>
      <c r="K41" s="86"/>
      <c r="L41" s="80"/>
      <c r="M41" s="87"/>
    </row>
    <row r="42" spans="1:13" ht="18" customHeight="1">
      <c r="A42" s="67"/>
      <c r="B42" s="319" t="s">
        <v>121</v>
      </c>
      <c r="C42" s="98"/>
      <c r="D42" s="98"/>
      <c r="E42" s="98"/>
      <c r="F42" s="98"/>
      <c r="G42" s="99"/>
      <c r="H42" s="101"/>
      <c r="I42" s="264" t="s">
        <v>116</v>
      </c>
      <c r="J42" s="265"/>
      <c r="K42" s="264"/>
      <c r="L42" s="265"/>
      <c r="M42" s="266"/>
    </row>
    <row r="43" spans="1:13" ht="12.75">
      <c r="A43" s="67"/>
      <c r="B43" s="96"/>
      <c r="C43" s="96"/>
      <c r="D43" s="97"/>
      <c r="E43" s="96"/>
      <c r="F43" s="96"/>
      <c r="G43" s="97"/>
      <c r="H43" s="80"/>
      <c r="I43" s="269"/>
      <c r="J43" s="276"/>
      <c r="K43" s="277"/>
      <c r="L43" s="272"/>
      <c r="M43" s="273"/>
    </row>
    <row r="44" spans="1:19" ht="12.75">
      <c r="A44" s="83" t="s">
        <v>24</v>
      </c>
      <c r="B44" s="88">
        <v>23.835724</v>
      </c>
      <c r="C44" s="88">
        <v>18.084808</v>
      </c>
      <c r="D44" s="81">
        <v>21.472062</v>
      </c>
      <c r="E44" s="88">
        <v>21.853741</v>
      </c>
      <c r="F44" s="88">
        <v>24.660728</v>
      </c>
      <c r="G44" s="81">
        <v>23.088758</v>
      </c>
      <c r="H44" s="80"/>
      <c r="I44" s="220">
        <f aca="true" t="shared" si="12" ref="I44:I52">E44-B44</f>
        <v>-1.9819829999999996</v>
      </c>
      <c r="J44" s="274"/>
      <c r="K44" s="275">
        <f aca="true" t="shared" si="13" ref="K44:K52">F44-C44</f>
        <v>6.57592</v>
      </c>
      <c r="L44" s="220"/>
      <c r="M44" s="221">
        <f aca="true" t="shared" si="14" ref="M44:M52">G44-D44</f>
        <v>1.6166959999999975</v>
      </c>
      <c r="P44" s="285"/>
      <c r="Q44" s="285"/>
      <c r="R44" s="131"/>
      <c r="S44" s="131"/>
    </row>
    <row r="45" spans="1:19" ht="15" customHeight="1">
      <c r="A45" s="67" t="s">
        <v>25</v>
      </c>
      <c r="B45" s="88">
        <v>20.831266</v>
      </c>
      <c r="C45" s="88">
        <v>27.192205</v>
      </c>
      <c r="D45" s="81">
        <v>23.115458</v>
      </c>
      <c r="E45" s="88">
        <v>10.219875</v>
      </c>
      <c r="F45" s="88">
        <v>25.80273</v>
      </c>
      <c r="G45" s="81">
        <v>16.293187</v>
      </c>
      <c r="H45" s="80"/>
      <c r="I45" s="220">
        <f t="shared" si="12"/>
        <v>-10.611391</v>
      </c>
      <c r="J45" s="274"/>
      <c r="K45" s="275">
        <f t="shared" si="13"/>
        <v>-1.389475000000001</v>
      </c>
      <c r="L45" s="220"/>
      <c r="M45" s="221">
        <f t="shared" si="14"/>
        <v>-6.822271000000001</v>
      </c>
      <c r="P45" s="285"/>
      <c r="Q45" s="285"/>
      <c r="R45" s="131"/>
      <c r="S45" s="131"/>
    </row>
    <row r="46" spans="1:19" ht="15" customHeight="1">
      <c r="A46" s="67" t="s">
        <v>26</v>
      </c>
      <c r="B46" s="88">
        <v>20.720721</v>
      </c>
      <c r="C46" s="88">
        <v>25.364571</v>
      </c>
      <c r="D46" s="81">
        <v>22.608865</v>
      </c>
      <c r="E46" s="88">
        <v>19.420238</v>
      </c>
      <c r="F46" s="88">
        <v>17.200239</v>
      </c>
      <c r="G46" s="81">
        <v>18.370412</v>
      </c>
      <c r="H46" s="80"/>
      <c r="I46" s="220">
        <f t="shared" si="12"/>
        <v>-1.3004829999999998</v>
      </c>
      <c r="J46" s="274"/>
      <c r="K46" s="275">
        <f t="shared" si="13"/>
        <v>-8.164332000000002</v>
      </c>
      <c r="L46" s="220"/>
      <c r="M46" s="221">
        <f t="shared" si="14"/>
        <v>-4.238453</v>
      </c>
      <c r="P46" s="285"/>
      <c r="Q46" s="285"/>
      <c r="R46" s="131"/>
      <c r="S46" s="131"/>
    </row>
    <row r="47" spans="1:19" ht="15" customHeight="1">
      <c r="A47" s="67" t="s">
        <v>27</v>
      </c>
      <c r="B47" s="88">
        <v>11.306424</v>
      </c>
      <c r="C47" s="88">
        <v>12.600242</v>
      </c>
      <c r="D47" s="81">
        <v>11.844842</v>
      </c>
      <c r="E47" s="88">
        <v>10.028009</v>
      </c>
      <c r="F47" s="88">
        <v>14.36438</v>
      </c>
      <c r="G47" s="81">
        <v>11.889592</v>
      </c>
      <c r="H47" s="80"/>
      <c r="I47" s="220">
        <f t="shared" si="12"/>
        <v>-1.278414999999999</v>
      </c>
      <c r="J47" s="274"/>
      <c r="K47" s="275">
        <f t="shared" si="13"/>
        <v>1.7641380000000009</v>
      </c>
      <c r="L47" s="220"/>
      <c r="M47" s="221">
        <f t="shared" si="14"/>
        <v>0.04475000000000051</v>
      </c>
      <c r="P47" s="285"/>
      <c r="Q47" s="285"/>
      <c r="R47" s="131"/>
      <c r="S47" s="131"/>
    </row>
    <row r="48" spans="1:19" ht="15" customHeight="1">
      <c r="A48" s="67" t="s">
        <v>28</v>
      </c>
      <c r="B48" s="88">
        <v>18.89427</v>
      </c>
      <c r="C48" s="88">
        <v>18.32466</v>
      </c>
      <c r="D48" s="81">
        <v>18.639979</v>
      </c>
      <c r="E48" s="88">
        <v>16.847353</v>
      </c>
      <c r="F48" s="88">
        <v>18.800226</v>
      </c>
      <c r="G48" s="81">
        <v>17.655551</v>
      </c>
      <c r="H48" s="80"/>
      <c r="I48" s="220">
        <f t="shared" si="12"/>
        <v>-2.0469170000000005</v>
      </c>
      <c r="J48" s="274"/>
      <c r="K48" s="275">
        <f t="shared" si="13"/>
        <v>0.47556599999999705</v>
      </c>
      <c r="L48" s="220"/>
      <c r="M48" s="221">
        <f t="shared" si="14"/>
        <v>-0.9844280000000012</v>
      </c>
      <c r="P48" s="285"/>
      <c r="Q48" s="285"/>
      <c r="R48" s="131"/>
      <c r="S48" s="131"/>
    </row>
    <row r="49" spans="1:19" ht="15" customHeight="1">
      <c r="A49" s="67" t="s">
        <v>29</v>
      </c>
      <c r="B49" s="88">
        <v>19.266584</v>
      </c>
      <c r="C49" s="88">
        <v>27.198177</v>
      </c>
      <c r="D49" s="81">
        <v>22.633396</v>
      </c>
      <c r="E49" s="88">
        <v>17.171126</v>
      </c>
      <c r="F49" s="88">
        <v>21.762368</v>
      </c>
      <c r="G49" s="81">
        <v>19.324865</v>
      </c>
      <c r="H49" s="80"/>
      <c r="I49" s="220">
        <f t="shared" si="12"/>
        <v>-2.0954580000000007</v>
      </c>
      <c r="J49" s="274"/>
      <c r="K49" s="275">
        <f t="shared" si="13"/>
        <v>-5.4358090000000026</v>
      </c>
      <c r="L49" s="220"/>
      <c r="M49" s="221">
        <f t="shared" si="14"/>
        <v>-3.308531000000002</v>
      </c>
      <c r="P49" s="285"/>
      <c r="Q49" s="285"/>
      <c r="R49" s="131"/>
      <c r="S49" s="131"/>
    </row>
    <row r="50" spans="1:19" ht="15" customHeight="1">
      <c r="A50" s="67" t="s">
        <v>30</v>
      </c>
      <c r="B50" s="88">
        <v>8.894358</v>
      </c>
      <c r="C50" s="88">
        <v>13.324503</v>
      </c>
      <c r="D50" s="81">
        <v>10.661454</v>
      </c>
      <c r="E50" s="88">
        <v>15.857778</v>
      </c>
      <c r="F50" s="88">
        <v>14.995131</v>
      </c>
      <c r="G50" s="81">
        <v>15.49209</v>
      </c>
      <c r="H50" s="80"/>
      <c r="I50" s="220">
        <f t="shared" si="12"/>
        <v>6.963419999999999</v>
      </c>
      <c r="J50" s="274"/>
      <c r="K50" s="275">
        <f t="shared" si="13"/>
        <v>1.6706280000000007</v>
      </c>
      <c r="L50" s="220"/>
      <c r="M50" s="221">
        <f t="shared" si="14"/>
        <v>4.830635999999998</v>
      </c>
      <c r="P50" s="285"/>
      <c r="Q50" s="285"/>
      <c r="R50" s="131"/>
      <c r="S50" s="131"/>
    </row>
    <row r="51" spans="1:19" ht="15" customHeight="1">
      <c r="A51" s="67" t="s">
        <v>31</v>
      </c>
      <c r="B51" s="88">
        <v>11.207017</v>
      </c>
      <c r="C51" s="88">
        <v>31.15693</v>
      </c>
      <c r="D51" s="81">
        <v>17.734682</v>
      </c>
      <c r="E51" s="88">
        <v>17.842021</v>
      </c>
      <c r="F51" s="88">
        <v>26.531112</v>
      </c>
      <c r="G51" s="81">
        <v>21.086817</v>
      </c>
      <c r="H51" s="80"/>
      <c r="I51" s="220">
        <f t="shared" si="12"/>
        <v>6.635003999999999</v>
      </c>
      <c r="J51" s="274"/>
      <c r="K51" s="275">
        <f t="shared" si="13"/>
        <v>-4.625817999999999</v>
      </c>
      <c r="L51" s="220"/>
      <c r="M51" s="221">
        <f t="shared" si="14"/>
        <v>3.3521350000000005</v>
      </c>
      <c r="P51" s="285"/>
      <c r="Q51" s="285"/>
      <c r="R51" s="131"/>
      <c r="S51" s="131"/>
    </row>
    <row r="52" spans="1:13" ht="19.5" customHeight="1">
      <c r="A52" s="103" t="s">
        <v>35</v>
      </c>
      <c r="B52" s="85">
        <v>17.823006</v>
      </c>
      <c r="C52" s="106">
        <v>22.866289</v>
      </c>
      <c r="D52" s="76">
        <v>19.918326</v>
      </c>
      <c r="E52" s="85">
        <v>16.123824</v>
      </c>
      <c r="F52" s="106">
        <v>20.605559</v>
      </c>
      <c r="G52" s="76">
        <v>18.123505</v>
      </c>
      <c r="H52" s="86"/>
      <c r="I52" s="278">
        <f t="shared" si="12"/>
        <v>-1.6991820000000004</v>
      </c>
      <c r="J52" s="279"/>
      <c r="K52" s="280">
        <f t="shared" si="13"/>
        <v>-2.260729999999999</v>
      </c>
      <c r="L52" s="278"/>
      <c r="M52" s="281">
        <f t="shared" si="14"/>
        <v>-1.794820999999999</v>
      </c>
    </row>
    <row r="53" spans="1:13" ht="12.75">
      <c r="A53" s="84"/>
      <c r="B53" s="90"/>
      <c r="C53" s="89"/>
      <c r="D53" s="73"/>
      <c r="E53" s="90"/>
      <c r="F53" s="89"/>
      <c r="G53" s="73"/>
      <c r="H53" s="80"/>
      <c r="I53" s="86"/>
      <c r="J53" s="72"/>
      <c r="K53" s="86"/>
      <c r="L53" s="80"/>
      <c r="M53" s="87"/>
    </row>
    <row r="54" spans="1:13" ht="19.5" customHeight="1" thickBot="1">
      <c r="A54" s="91" t="s">
        <v>123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3"/>
    </row>
    <row r="55" ht="13.5" thickTop="1"/>
  </sheetData>
  <sheetProtection/>
  <mergeCells count="3">
    <mergeCell ref="A3:A5"/>
    <mergeCell ref="B3:D4"/>
    <mergeCell ref="E3:G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35" customWidth="1"/>
    <col min="2" max="3" width="7.140625" style="135" customWidth="1"/>
    <col min="4" max="4" width="7.7109375" style="135" customWidth="1"/>
    <col min="5" max="13" width="7.140625" style="135" customWidth="1"/>
    <col min="14" max="16384" width="9.140625" style="135" customWidth="1"/>
  </cols>
  <sheetData>
    <row r="1" spans="1:13" ht="19.5" customHeight="1" thickTop="1">
      <c r="A1" s="170" t="s">
        <v>133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2"/>
    </row>
    <row r="2" spans="1:13" ht="19.5" customHeight="1">
      <c r="A2" s="173" t="s">
        <v>96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1:13" ht="12.75">
      <c r="A3" s="392" t="s">
        <v>41</v>
      </c>
      <c r="B3" s="189" t="s">
        <v>6</v>
      </c>
      <c r="C3" s="190"/>
      <c r="D3" s="190"/>
      <c r="E3" s="191"/>
      <c r="F3" s="189" t="s">
        <v>87</v>
      </c>
      <c r="G3" s="190"/>
      <c r="H3" s="190"/>
      <c r="I3" s="191"/>
      <c r="J3" s="189" t="s">
        <v>88</v>
      </c>
      <c r="K3" s="192"/>
      <c r="L3" s="192"/>
      <c r="M3" s="193"/>
    </row>
    <row r="4" spans="1:13" ht="25.5">
      <c r="A4" s="393"/>
      <c r="B4" s="401" t="s">
        <v>245</v>
      </c>
      <c r="C4" s="402" t="s">
        <v>246</v>
      </c>
      <c r="D4" s="178" t="s">
        <v>97</v>
      </c>
      <c r="E4" s="194" t="s">
        <v>12</v>
      </c>
      <c r="F4" s="401" t="s">
        <v>245</v>
      </c>
      <c r="G4" s="402" t="s">
        <v>246</v>
      </c>
      <c r="H4" s="178" t="s">
        <v>97</v>
      </c>
      <c r="I4" s="195" t="s">
        <v>12</v>
      </c>
      <c r="J4" s="401" t="s">
        <v>245</v>
      </c>
      <c r="K4" s="402" t="s">
        <v>246</v>
      </c>
      <c r="L4" s="196" t="s">
        <v>97</v>
      </c>
      <c r="M4" s="197" t="s">
        <v>12</v>
      </c>
    </row>
    <row r="5" spans="1:13" ht="19.5" customHeight="1">
      <c r="A5" s="198" t="s">
        <v>98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9"/>
      <c r="M5" s="193"/>
    </row>
    <row r="6" spans="1:13" ht="24" customHeight="1">
      <c r="A6" s="200" t="s">
        <v>24</v>
      </c>
      <c r="B6" s="179">
        <v>32.000985</v>
      </c>
      <c r="C6" s="180">
        <v>14.097029</v>
      </c>
      <c r="D6" s="181">
        <v>6.16737</v>
      </c>
      <c r="E6" s="201">
        <v>9.16870301528955</v>
      </c>
      <c r="F6" s="202">
        <v>28.327127</v>
      </c>
      <c r="G6" s="203">
        <v>10.077565</v>
      </c>
      <c r="H6" s="181">
        <v>4.741616</v>
      </c>
      <c r="I6" s="201">
        <v>7.21117758275249</v>
      </c>
      <c r="J6" s="202">
        <v>37.380904</v>
      </c>
      <c r="K6" s="180">
        <v>18.977482</v>
      </c>
      <c r="L6" s="202">
        <v>8.04805</v>
      </c>
      <c r="M6" s="182">
        <v>11.732951850058344</v>
      </c>
    </row>
    <row r="7" spans="1:13" ht="15.75" customHeight="1">
      <c r="A7" s="204" t="s">
        <v>25</v>
      </c>
      <c r="B7" s="179">
        <v>25.134409</v>
      </c>
      <c r="C7" s="180">
        <v>7.789072</v>
      </c>
      <c r="D7" s="181">
        <v>3.651799</v>
      </c>
      <c r="E7" s="201">
        <v>5.567087521036912</v>
      </c>
      <c r="F7" s="202">
        <v>15.411077</v>
      </c>
      <c r="G7" s="180">
        <v>6.113537</v>
      </c>
      <c r="H7" s="181">
        <v>3.230611</v>
      </c>
      <c r="I7" s="201">
        <v>4.46922298790724</v>
      </c>
      <c r="J7" s="202">
        <v>37.418514</v>
      </c>
      <c r="K7" s="180">
        <v>10.792952</v>
      </c>
      <c r="L7" s="202">
        <v>4.176165</v>
      </c>
      <c r="M7" s="182">
        <v>7.028229500721573</v>
      </c>
    </row>
    <row r="8" spans="1:13" ht="15.75" customHeight="1">
      <c r="A8" s="204" t="s">
        <v>26</v>
      </c>
      <c r="B8" s="179">
        <v>27.128845</v>
      </c>
      <c r="C8" s="180">
        <v>7.510618</v>
      </c>
      <c r="D8" s="181">
        <v>6.691394</v>
      </c>
      <c r="E8" s="201">
        <v>8.003605420391317</v>
      </c>
      <c r="F8" s="202">
        <v>26.435304</v>
      </c>
      <c r="G8" s="180">
        <v>8.291457</v>
      </c>
      <c r="H8" s="181">
        <v>5.251327</v>
      </c>
      <c r="I8" s="201">
        <v>6.990441053557389</v>
      </c>
      <c r="J8" s="202">
        <v>27.881041</v>
      </c>
      <c r="K8" s="180">
        <v>6.372459</v>
      </c>
      <c r="L8" s="202">
        <v>8.31776</v>
      </c>
      <c r="M8" s="182">
        <v>9.195597999141059</v>
      </c>
    </row>
    <row r="9" spans="1:13" ht="15.75" customHeight="1">
      <c r="A9" s="204" t="s">
        <v>27</v>
      </c>
      <c r="B9" s="179">
        <v>16.588194</v>
      </c>
      <c r="C9" s="180">
        <v>6.635324</v>
      </c>
      <c r="D9" s="181">
        <v>3.183824</v>
      </c>
      <c r="E9" s="201">
        <v>4.835846249405194</v>
      </c>
      <c r="F9" s="202">
        <v>12.895415</v>
      </c>
      <c r="G9" s="180">
        <v>7.650657</v>
      </c>
      <c r="H9" s="181">
        <v>2.17644</v>
      </c>
      <c r="I9" s="201">
        <v>4.047922971606289</v>
      </c>
      <c r="J9" s="202">
        <v>22.986168</v>
      </c>
      <c r="K9" s="180">
        <v>5.515931</v>
      </c>
      <c r="L9" s="202">
        <v>4.513499</v>
      </c>
      <c r="M9" s="182">
        <v>5.859241533611942</v>
      </c>
    </row>
    <row r="10" spans="1:13" ht="15.75" customHeight="1">
      <c r="A10" s="204" t="s">
        <v>28</v>
      </c>
      <c r="B10" s="179">
        <v>35.843773</v>
      </c>
      <c r="C10" s="180">
        <v>9.662616</v>
      </c>
      <c r="D10" s="181">
        <v>6.176567</v>
      </c>
      <c r="E10" s="201">
        <v>7.982060882748555</v>
      </c>
      <c r="F10" s="202">
        <v>27.15785</v>
      </c>
      <c r="G10" s="180">
        <v>7.84512</v>
      </c>
      <c r="H10" s="181">
        <v>4.258285</v>
      </c>
      <c r="I10" s="201">
        <v>6.039066637921628</v>
      </c>
      <c r="J10" s="202">
        <v>54.983467</v>
      </c>
      <c r="K10" s="180">
        <v>11.72969</v>
      </c>
      <c r="L10" s="202">
        <v>8.429516</v>
      </c>
      <c r="M10" s="182">
        <v>10.304360993337374</v>
      </c>
    </row>
    <row r="11" spans="1:13" ht="15.75" customHeight="1">
      <c r="A11" s="204" t="s">
        <v>29</v>
      </c>
      <c r="B11" s="179">
        <v>28.782859</v>
      </c>
      <c r="C11" s="180">
        <v>10.823381</v>
      </c>
      <c r="D11" s="181">
        <v>6.348738</v>
      </c>
      <c r="E11" s="201">
        <v>8.335022574358439</v>
      </c>
      <c r="F11" s="202">
        <v>23.285574</v>
      </c>
      <c r="G11" s="180">
        <v>10.560377</v>
      </c>
      <c r="H11" s="181">
        <v>5.217683</v>
      </c>
      <c r="I11" s="201">
        <v>7.035599214173908</v>
      </c>
      <c r="J11" s="202">
        <v>34.264107</v>
      </c>
      <c r="K11" s="180">
        <v>11.117138</v>
      </c>
      <c r="L11" s="202">
        <v>7.690329</v>
      </c>
      <c r="M11" s="182">
        <v>9.845724988840107</v>
      </c>
    </row>
    <row r="12" spans="1:13" ht="15.75" customHeight="1">
      <c r="A12" s="204" t="s">
        <v>30</v>
      </c>
      <c r="B12" s="179">
        <v>25.333981</v>
      </c>
      <c r="C12" s="180">
        <v>5.888505</v>
      </c>
      <c r="D12" s="181">
        <v>4.335327</v>
      </c>
      <c r="E12" s="201">
        <v>5.890791820667931</v>
      </c>
      <c r="F12" s="202">
        <v>21.684211</v>
      </c>
      <c r="G12" s="180">
        <v>6.617647</v>
      </c>
      <c r="H12" s="181">
        <v>2.665219</v>
      </c>
      <c r="I12" s="201">
        <v>4.594135528309196</v>
      </c>
      <c r="J12" s="202">
        <v>30.309989</v>
      </c>
      <c r="K12" s="180">
        <v>4.901398</v>
      </c>
      <c r="L12" s="202">
        <v>6.419258</v>
      </c>
      <c r="M12" s="182">
        <v>7.5447684749660295</v>
      </c>
    </row>
    <row r="13" spans="1:13" ht="15.75" customHeight="1">
      <c r="A13" s="204" t="s">
        <v>31</v>
      </c>
      <c r="B13" s="179">
        <v>24.657241</v>
      </c>
      <c r="C13" s="180">
        <v>13.771742</v>
      </c>
      <c r="D13" s="181">
        <v>5.361958</v>
      </c>
      <c r="E13" s="201">
        <v>7.944927647998872</v>
      </c>
      <c r="F13" s="202">
        <v>18.80597</v>
      </c>
      <c r="G13" s="180">
        <v>12.276981</v>
      </c>
      <c r="H13" s="181">
        <v>5.390802</v>
      </c>
      <c r="I13" s="201">
        <v>7.496367171362621</v>
      </c>
      <c r="J13" s="202">
        <v>32.545272</v>
      </c>
      <c r="K13" s="180">
        <v>16.371585</v>
      </c>
      <c r="L13" s="202">
        <v>5.329696</v>
      </c>
      <c r="M13" s="182">
        <v>8.540503468306536</v>
      </c>
    </row>
    <row r="14" spans="1:13" ht="24" customHeight="1">
      <c r="A14" s="205" t="s">
        <v>35</v>
      </c>
      <c r="B14" s="183">
        <v>26.837958</v>
      </c>
      <c r="C14" s="184">
        <v>10.01808</v>
      </c>
      <c r="D14" s="185">
        <v>5.668939</v>
      </c>
      <c r="E14" s="206">
        <v>7.646488610918056</v>
      </c>
      <c r="F14" s="207">
        <v>21.528656</v>
      </c>
      <c r="G14" s="184">
        <v>9.41139</v>
      </c>
      <c r="H14" s="185">
        <v>4.489046</v>
      </c>
      <c r="I14" s="206">
        <v>6.336636050323053</v>
      </c>
      <c r="J14" s="207">
        <v>33.4544</v>
      </c>
      <c r="K14" s="184">
        <v>10.740109</v>
      </c>
      <c r="L14" s="207">
        <v>7.107318</v>
      </c>
      <c r="M14" s="186">
        <v>9.238453031086593</v>
      </c>
    </row>
    <row r="15" spans="1:13" ht="12.75">
      <c r="A15" s="208"/>
      <c r="B15" s="209"/>
      <c r="C15" s="210"/>
      <c r="D15" s="211"/>
      <c r="E15" s="212"/>
      <c r="F15" s="213"/>
      <c r="G15" s="214"/>
      <c r="H15" s="215"/>
      <c r="I15" s="216"/>
      <c r="J15" s="213"/>
      <c r="K15" s="214"/>
      <c r="L15" s="217"/>
      <c r="M15" s="218"/>
    </row>
    <row r="16" spans="1:13" ht="19.5" customHeight="1" thickBot="1">
      <c r="A16" s="91" t="s">
        <v>123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</row>
    <row r="17" ht="13.5" thickTop="1"/>
    <row r="18" spans="2:6" ht="12.75">
      <c r="B18" s="219"/>
      <c r="C18" s="219"/>
      <c r="D18" s="219"/>
      <c r="E18" s="219"/>
      <c r="F18" s="219"/>
    </row>
  </sheetData>
  <sheetProtection/>
  <mergeCells count="1">
    <mergeCell ref="A3:A4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mfdurando</dc:creator>
  <cp:keywords/>
  <dc:description/>
  <cp:lastModifiedBy>Mauro Filippo Durando</cp:lastModifiedBy>
  <cp:lastPrinted>2020-03-12T14:07:27Z</cp:lastPrinted>
  <dcterms:created xsi:type="dcterms:W3CDTF">2006-04-18T12:06:24Z</dcterms:created>
  <dcterms:modified xsi:type="dcterms:W3CDTF">2020-03-12T14:07:46Z</dcterms:modified>
  <cp:category/>
  <cp:version/>
  <cp:contentType/>
  <cp:contentStatus/>
</cp:coreProperties>
</file>