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65" windowHeight="11100" activeTab="0"/>
  </bookViews>
  <sheets>
    <sheet name="Note tecniche" sheetId="1" r:id="rId1"/>
    <sheet name="Forze Lavoro ISTAT" sheetId="2" r:id="rId2"/>
    <sheet name="Assunzioni -1" sheetId="3" r:id="rId3"/>
    <sheet name="Assunzioni -2" sheetId="4" r:id="rId4"/>
    <sheet name="Assunzioni F" sheetId="5" r:id="rId5"/>
    <sheet name="Assunzioni M" sheetId="6" r:id="rId6"/>
    <sheet name="CIG" sheetId="7" r:id="rId7"/>
    <sheet name="Occupaz.dipend. 1" sheetId="8" r:id="rId8"/>
    <sheet name="Occupaz.dipend. 2" sheetId="9" r:id="rId9"/>
  </sheets>
  <definedNames>
    <definedName name="_xlnm.Print_Titles" localSheetId="2">'Assunzioni -1'!$1:$4</definedName>
    <definedName name="_xlnm.Print_Titles" localSheetId="3">'Assunzioni -2'!$1:$2</definedName>
    <definedName name="_xlnm.Print_Titles" localSheetId="6">'CIG'!$1:$3</definedName>
    <definedName name="_xlnm.Print_Titles" localSheetId="1">'Forze Lavoro ISTAT'!$1:$4</definedName>
  </definedNames>
  <calcPr fullCalcOnLoad="1"/>
</workbook>
</file>

<file path=xl/sharedStrings.xml><?xml version="1.0" encoding="utf-8"?>
<sst xmlns="http://schemas.openxmlformats.org/spreadsheetml/2006/main" count="801" uniqueCount="362">
  <si>
    <t>Procedure di assunzione - 1</t>
  </si>
  <si>
    <t>2008</t>
  </si>
  <si>
    <t>2010</t>
  </si>
  <si>
    <t>2011</t>
  </si>
  <si>
    <t>2012</t>
  </si>
  <si>
    <t>% F
2008</t>
  </si>
  <si>
    <t xml:space="preserve"> RIEPILOGO MOVIMENTI:</t>
  </si>
  <si>
    <t>==</t>
  </si>
  <si>
    <t xml:space="preserve">    Uomini</t>
  </si>
  <si>
    <t xml:space="preserve">    Donne</t>
  </si>
  <si>
    <t xml:space="preserve">    Lavoro subordinato</t>
  </si>
  <si>
    <t xml:space="preserve">    Lavoro parasubordinato</t>
  </si>
  <si>
    <t xml:space="preserve">    Somministrazione</t>
  </si>
  <si>
    <t xml:space="preserve">    Lavoro intermittente</t>
  </si>
  <si>
    <t xml:space="preserve">    Part-time</t>
  </si>
  <si>
    <t xml:space="preserve">    Tempi determinati</t>
  </si>
  <si>
    <t xml:space="preserve">   Tempi indeterminati</t>
  </si>
  <si>
    <t xml:space="preserve">    Cittadini italiani</t>
  </si>
  <si>
    <t xml:space="preserve">    Cittadini stranieri</t>
  </si>
  <si>
    <t xml:space="preserve">    Agricoltura</t>
  </si>
  <si>
    <t xml:space="preserve">    Industria in senso stretto</t>
  </si>
  <si>
    <t xml:space="preserve">    Costruzioni</t>
  </si>
  <si>
    <t xml:space="preserve">    Servizi</t>
  </si>
  <si>
    <t xml:space="preserve">    Avviamenti giornalieri</t>
  </si>
  <si>
    <t>Procedure di assunzione - 2</t>
  </si>
  <si>
    <t xml:space="preserve">    15-24 anni</t>
  </si>
  <si>
    <t xml:space="preserve">    25-34 anni</t>
  </si>
  <si>
    <t xml:space="preserve">    50 anni e oltre</t>
  </si>
  <si>
    <t>Cittadini stranieri</t>
  </si>
  <si>
    <t xml:space="preserve">    Extracomunitari</t>
  </si>
  <si>
    <t xml:space="preserve">        Africa</t>
  </si>
  <si>
    <t xml:space="preserve">        America</t>
  </si>
  <si>
    <t xml:space="preserve">        Asia</t>
  </si>
  <si>
    <t xml:space="preserve">        Europa no UE</t>
  </si>
  <si>
    <t xml:space="preserve">        Oceania e apolidi</t>
  </si>
  <si>
    <t xml:space="preserve">    Comunitari</t>
  </si>
  <si>
    <t xml:space="preserve">    di cui: Lavoro domestico</t>
  </si>
  <si>
    <t xml:space="preserve"> TOTALE</t>
  </si>
  <si>
    <t>Persone interessate</t>
  </si>
  <si>
    <t>Imprese interessate</t>
  </si>
  <si>
    <t xml:space="preserve">     Metalmeccanico</t>
  </si>
  <si>
    <t xml:space="preserve">     Altri comparti industriali</t>
  </si>
  <si>
    <t>TOTALE GENERALE</t>
  </si>
  <si>
    <r>
      <t xml:space="preserve"> </t>
    </r>
    <r>
      <rPr>
        <b/>
        <sz val="10"/>
        <rFont val="Arial"/>
        <family val="2"/>
      </rPr>
      <t>(*)</t>
    </r>
    <r>
      <rPr>
        <sz val="10"/>
        <rFont val="Arial"/>
        <family val="2"/>
      </rPr>
      <t xml:space="preserve"> Al netto degli avviamenti giornalieri, che si chiudono il giorno stesso o quello successivo la data di assunzione</t>
    </r>
  </si>
  <si>
    <t>2009</t>
  </si>
  <si>
    <t>Ammortizzatori sociali - Cassa Integrazione</t>
  </si>
  <si>
    <t xml:space="preserve">  TOTALE</t>
  </si>
  <si>
    <t xml:space="preserve">  Ordinaria</t>
  </si>
  <si>
    <t xml:space="preserve">  Straordinaria</t>
  </si>
  <si>
    <t xml:space="preserve">  Operai</t>
  </si>
  <si>
    <t xml:space="preserve">  Impiegati</t>
  </si>
  <si>
    <t xml:space="preserve">  Metalmeccanico</t>
  </si>
  <si>
    <t xml:space="preserve">  Altri comparti industriali</t>
  </si>
  <si>
    <t xml:space="preserve">  Costruzioni</t>
  </si>
  <si>
    <t xml:space="preserve">  Altri servizi</t>
  </si>
  <si>
    <t xml:space="preserve">CIG IN DEROGA </t>
  </si>
  <si>
    <t>Domande presentate</t>
  </si>
  <si>
    <t xml:space="preserve">   N.domande</t>
  </si>
  <si>
    <t>=</t>
  </si>
  <si>
    <t xml:space="preserve">   N.datori di lavoro</t>
  </si>
  <si>
    <t xml:space="preserve">   N. dipendenti coinvolti</t>
  </si>
  <si>
    <t xml:space="preserve">   Monte ore richiesto</t>
  </si>
  <si>
    <t>Numero di dipendenti</t>
  </si>
  <si>
    <t xml:space="preserve">   Imprese artigiane</t>
  </si>
  <si>
    <t xml:space="preserve">   Imprese cassaintegrabili</t>
  </si>
  <si>
    <t xml:space="preserve">   Cooperative</t>
  </si>
  <si>
    <t xml:space="preserve">   Datori non imprenditori</t>
  </si>
  <si>
    <t>Monte ore richiesto</t>
  </si>
  <si>
    <t xml:space="preserve">   Uomini</t>
  </si>
  <si>
    <t xml:space="preserve">   Donne</t>
  </si>
  <si>
    <t xml:space="preserve">   Italiani</t>
  </si>
  <si>
    <t xml:space="preserve">   Stranieri</t>
  </si>
  <si>
    <t xml:space="preserve">   Fino a 34 anni</t>
  </si>
  <si>
    <t xml:space="preserve">   35-44 anni</t>
  </si>
  <si>
    <t xml:space="preserve">   45-54 anni</t>
  </si>
  <si>
    <t xml:space="preserve">   55 anni e oltre</t>
  </si>
  <si>
    <t xml:space="preserve">   Operai</t>
  </si>
  <si>
    <t xml:space="preserve">   Impiegati</t>
  </si>
  <si>
    <t xml:space="preserve">   Quadri</t>
  </si>
  <si>
    <t xml:space="preserve">   Dirigenti</t>
  </si>
  <si>
    <t xml:space="preserve">   Apprendisti</t>
  </si>
  <si>
    <t xml:space="preserve">    35-44 anni</t>
  </si>
  <si>
    <t xml:space="preserve">    45-54 anni</t>
  </si>
  <si>
    <t xml:space="preserve">    65 anni e oltre</t>
  </si>
  <si>
    <t xml:space="preserve">  Uomini</t>
  </si>
  <si>
    <t xml:space="preserve">  Donne</t>
  </si>
  <si>
    <t xml:space="preserve">  Agricoltura</t>
  </si>
  <si>
    <t xml:space="preserve">  Industria in senso stretto</t>
  </si>
  <si>
    <t>Stime ISTAT - Indagine continua delle forze di lavoro</t>
  </si>
  <si>
    <t>Media 
2008</t>
  </si>
  <si>
    <t>Media 
2009</t>
  </si>
  <si>
    <t>Media 
2010</t>
  </si>
  <si>
    <t>Media 
2011</t>
  </si>
  <si>
    <t>Media
2012</t>
  </si>
  <si>
    <t xml:space="preserve"> Popolazione</t>
  </si>
  <si>
    <t xml:space="preserve"> Occupati</t>
  </si>
  <si>
    <t xml:space="preserve"> In cerca occupazione</t>
  </si>
  <si>
    <t xml:space="preserve">   Con meno di 15 anni</t>
  </si>
  <si>
    <t xml:space="preserve">   Con più di 64 anni</t>
  </si>
  <si>
    <t xml:space="preserve">  Principali indicatori</t>
  </si>
  <si>
    <t>Variazione in punti %</t>
  </si>
  <si>
    <r>
      <t xml:space="preserve">  NOTE TECNICHE  </t>
    </r>
    <r>
      <rPr>
        <sz val="10"/>
        <rFont val="Arial"/>
        <family val="2"/>
      </rPr>
      <t>(v. anche le note in calce alle tabelle)</t>
    </r>
  </si>
  <si>
    <r>
      <t xml:space="preserve"> Occupati: </t>
    </r>
    <r>
      <rPr>
        <sz val="10"/>
        <rFont val="Arial"/>
        <family val="2"/>
      </rPr>
      <t>persone di 15 anni e più che nella settimana di riferimento:</t>
    </r>
  </si>
  <si>
    <t xml:space="preserve">  − hanno svolto almeno un’ora di lavoro in una qualsiasi attività che preveda un corrispettivo </t>
  </si>
  <si>
    <t xml:space="preserve">     monetario o in natura;</t>
  </si>
  <si>
    <t xml:space="preserve">  − hanno svolto almeno un’ora di lavoro non retribuito nella ditta di un familiare nella quale</t>
  </si>
  <si>
    <t xml:space="preserve">     collaborano abitualmente;</t>
  </si>
  <si>
    <t xml:space="preserve">  − sono assenti dal lavoro (ad esempio, per ferie o malattia). I dipendenti assenti dal lavoro sono </t>
  </si>
  <si>
    <t xml:space="preserve">     considerati occupati  se l’assenza non supera tre mesi, oppure se durante l’assenza continuano </t>
  </si>
  <si>
    <t xml:space="preserve">     a percepire almeno il 50% della  retribuzione. Gli indipendenti assenti dal lavoro, ad eccezione </t>
  </si>
  <si>
    <t xml:space="preserve">     dei coadiuvanti familiari, sono considerati  occupati se, durante il periodo di assenza, </t>
  </si>
  <si>
    <t xml:space="preserve">     mantengono l'attività. </t>
  </si>
  <si>
    <t xml:space="preserve"> Disoccupazione</t>
  </si>
  <si>
    <t xml:space="preserve">  La disoccupazione ufficiale è quella riferita alle persone in cerca di occupazione secondo la </t>
  </si>
  <si>
    <t xml:space="preserve">  definizione internazionale, vale a dire con i criteri di disponibilità e di ricerca attiva del lavoro </t>
  </si>
  <si>
    <t xml:space="preserve">  precisati qui di seguito:</t>
  </si>
  <si>
    <r>
      <t xml:space="preserve"> Persone in cerca di occupazione: </t>
    </r>
    <r>
      <rPr>
        <sz val="10"/>
        <rFont val="Arial"/>
        <family val="2"/>
      </rPr>
      <t>persone non occupate tra 15 e 74 anni che:</t>
    </r>
  </si>
  <si>
    <t xml:space="preserve">  − hanno effettuato almeno un’azione attiva di ricerca di lavoro nei trenta giorni che precedono </t>
  </si>
  <si>
    <t xml:space="preserve">     l’intervista e sono disponibili a lavorare (o ad avviare un'attività autonoma) entro le due settimane </t>
  </si>
  <si>
    <t xml:space="preserve">     successive all'intervista;</t>
  </si>
  <si>
    <t xml:space="preserve">  − oppure, inizieranno un lavoro entro tre mesi dalla data dell’intervista e sono disponibili a lavorare </t>
  </si>
  <si>
    <t xml:space="preserve">     (o ad avviare un’attività autonoma) entro le due settimane successive all’intervista, qualora fosse </t>
  </si>
  <si>
    <t xml:space="preserve">     possibile anticipare l’inizio del lavoro.</t>
  </si>
  <si>
    <t xml:space="preserve"> Forze di Lavoro: </t>
  </si>
  <si>
    <t xml:space="preserve">   Occupati + persone in cerca di occupazione, come sopra individuati</t>
  </si>
  <si>
    <t xml:space="preserve">  Persone in condizione non professionale, cioè non classificate come occupate o in cerca di </t>
  </si>
  <si>
    <t xml:space="preserve">  occupazione secondo le definizioni prima riportate. Si possono suddividere in due sottoinsiemi:</t>
  </si>
  <si>
    <t xml:space="preserve"> Tasso di attività: </t>
  </si>
  <si>
    <t xml:space="preserve">   Rapporto tra le forze di lavoro (v. sopra) e la popolazione nella stessa classe di età.</t>
  </si>
  <si>
    <t xml:space="preserve"> Tasso di occupazione: </t>
  </si>
  <si>
    <t xml:space="preserve">   Rapporto tra gli occupati e la popolazione nella stessa classe di età.</t>
  </si>
  <si>
    <t xml:space="preserve"> Tasso di disoccupazione:</t>
  </si>
  <si>
    <t xml:space="preserve">   Rapporto tra le persone in cerca di occupazione che rispondono ai criteri internazionali di </t>
  </si>
  <si>
    <t xml:space="preserve">   classificazione (disponibilità a lavorare entro due settimane e azioni di ricerca di lavoro negli </t>
  </si>
  <si>
    <t xml:space="preserve">   ultimi 30 giorni) e le forze di lavoro (v. sopra).</t>
  </si>
  <si>
    <t xml:space="preserve">  Come indicato, i dati riportati sono al netto delle assunzioni giornaliere, cioè di quelle che si</t>
  </si>
  <si>
    <t xml:space="preserve">  concludono il giorno stesso o il giorno successivo a quello di inizio.  Il n. di assunzioni giornaliere</t>
  </si>
  <si>
    <t xml:space="preserve">  è riportato solo nella prima tabella di riepilogo, in basso, dove nell'ultima riga c'è il totale</t>
  </si>
  <si>
    <t xml:space="preserve">  generale delle assunzioni, comprese quelle giornaliere.</t>
  </si>
  <si>
    <t xml:space="preserve">  Settori di attività (foglio di lavoro "Assunzioni - 1")</t>
  </si>
  <si>
    <t xml:space="preserve">  I dati sono articolati in base al Codice Ateco 2007.</t>
  </si>
  <si>
    <t xml:space="preserve">  L'"Alimentare" aggrega i Codici Ateco 10 (Industrie alimentari), 11 (Industria delle bevande) e 12 </t>
  </si>
  <si>
    <t xml:space="preserve">  (Industria del tabacco).</t>
  </si>
  <si>
    <t xml:space="preserve">  La "Chimica, Gomma-Plastica" comprende anche la Fabbricazione di coke e prodotti derivanti</t>
  </si>
  <si>
    <t xml:space="preserve">  dalla raffinazione del petrolio, e interessa i Codici Ateco dal 19 al 22 </t>
  </si>
  <si>
    <t xml:space="preserve">  Il "Metalmeccanico" accorpa i Codici dal 24 al 30 più il Codice 33 (Riparazione, manutenzione ed </t>
  </si>
  <si>
    <t xml:space="preserve">  installazione di macchine ed apparecchiature).</t>
  </si>
  <si>
    <t xml:space="preserve">  Gli "Altri comparti industriali" comprendono l'Estrazione minerali (Cod. da 05 a 09), l'Industria </t>
  </si>
  <si>
    <t xml:space="preserve">  del legno (Cod.16), la Carta Stampa (Cod. 17 e 18), la Lavorazione minerali non metalliferi (Cod.</t>
  </si>
  <si>
    <t xml:space="preserve">  23), la Fabbricazione mobili (Cod. 31), le Altre industrie manifatturiere (Cod. 32), la Fornitura di</t>
  </si>
  <si>
    <t xml:space="preserve">  Energia elettrica, gas … (Cod. 35) e il ramo Acqua, rifiuti e riciclaggio (Cod. da 36 a 39).</t>
  </si>
  <si>
    <t xml:space="preserve">  Nel terziario, i "Servizi avanzati alle imprese" comprendono i Servizi di informazione e comunica-</t>
  </si>
  <si>
    <t xml:space="preserve">  zione (Cod. da 58 a 63) e le Attività professionali, scientifiche e tecniche (Cod. da 69 a 75).</t>
  </si>
  <si>
    <t xml:space="preserve">  Nei "Servizi tradizionali alle imprese" rientra per intero la voce Noleggio, Agenzie di viaggio,</t>
  </si>
  <si>
    <t xml:space="preserve">  servizi di supporto alle imprese (Cod. da 77 a 82), che includono anche pulizie, vigilanza, </t>
  </si>
  <si>
    <t xml:space="preserve">  imballaggio, ecc.</t>
  </si>
  <si>
    <t xml:space="preserve">  Tra gli "Altri servizi" troviamo le Attività finanziarie e assicurative (Cod. da 64 a 66), le Attività</t>
  </si>
  <si>
    <t xml:space="preserve">  immobiliari (Cod. 68), la Pubblica Amministrazione e difesa e l'Assicurazione Sociale obbligatoria</t>
  </si>
  <si>
    <t xml:space="preserve">  (Cod. 84), le Attività artistiche, sportive, di intrattenimento e divertimento (Cod. da 90 a 93), le</t>
  </si>
  <si>
    <t xml:space="preserve">  Altre attività di servizi (Cod. da 94 a 96), e le Organizzazioni e organismi extraterritoriali (Cod. 99).</t>
  </si>
  <si>
    <t xml:space="preserve">  Il "Lavoro domestico" include il Cod. 97 (Attività di famiglie e convivenze come datori di lavoro per</t>
  </si>
  <si>
    <t xml:space="preserve">  personale domestico).</t>
  </si>
  <si>
    <t xml:space="preserve">  Qualifiche di assunzione (foglio di lavoro "Assunzioni - 2")</t>
  </si>
  <si>
    <t xml:space="preserve">  Il riferimento è agli otto Grandi Gruppi Professionali, cioè al primo digit del codice della</t>
  </si>
  <si>
    <t xml:space="preserve">  classificazione delle professioni ISTAT 2011 adottato per le comunicazioni obbligatorie a partire </t>
  </si>
  <si>
    <t xml:space="preserve">  da novembre 2011. I dati precedenti sono stati ricondotti ai nuovi codici. I Grandi Gruppi sono</t>
  </si>
  <si>
    <t xml:space="preserve">  stati a loro volta accorpati in tre macro-aree (livello superiore / intermedio / inferiore).</t>
  </si>
  <si>
    <t xml:space="preserve">  Le ore di CIG autorizzate dall'INPS si riferiscono alle pratiche chiuse nel periodo di riferimento,</t>
  </si>
  <si>
    <t xml:space="preserve">  indipendentemente dalla data di inizio del periodo di integrazione salariale richiesto, e possono</t>
  </si>
  <si>
    <t xml:space="preserve">  quindi includere istanze di CIG risalenti a molti mesi addietro, a seconda dei tempi di istruttoria.</t>
  </si>
  <si>
    <t xml:space="preserve">  bare anche ore previste nell'anno seguente, se la durata è relativamente lunga. I dati relativi alle </t>
  </si>
  <si>
    <t xml:space="preserve">     Alimentare</t>
  </si>
  <si>
    <t xml:space="preserve">     Tessile-Abbigliam.-Pelli</t>
  </si>
  <si>
    <t xml:space="preserve">     Commercio</t>
  </si>
  <si>
    <t xml:space="preserve">     Alloggio e ristorazione</t>
  </si>
  <si>
    <t xml:space="preserve">     Servizi avanzati imprese</t>
  </si>
  <si>
    <t xml:space="preserve">     Istruzione e F.P.</t>
  </si>
  <si>
    <t xml:space="preserve">     Sanità e assistenza</t>
  </si>
  <si>
    <t xml:space="preserve">     Altri servizi</t>
  </si>
  <si>
    <t xml:space="preserve">     Lavoro domestico</t>
  </si>
  <si>
    <t xml:space="preserve">   Livello prof.le superiore</t>
  </si>
  <si>
    <t xml:space="preserve">   Dato non disponibile</t>
  </si>
  <si>
    <t>Numero procedure (*)</t>
  </si>
  <si>
    <t>Media
2013</t>
  </si>
  <si>
    <t>2013</t>
  </si>
  <si>
    <t xml:space="preserve">    Industria in s.stretto</t>
  </si>
  <si>
    <t xml:space="preserve">     Chimica, Gomma-Plast.</t>
  </si>
  <si>
    <t xml:space="preserve">     Trasporto e magazzin.</t>
  </si>
  <si>
    <t xml:space="preserve">     Servizi tradizion.imprese</t>
  </si>
  <si>
    <t xml:space="preserve">    Imprenditori e dirigenti</t>
  </si>
  <si>
    <t xml:space="preserve">    Elevate specializzazioni</t>
  </si>
  <si>
    <t xml:space="preserve">    Professioni tecniche</t>
  </si>
  <si>
    <t xml:space="preserve">  Livello prof.le intermedio</t>
  </si>
  <si>
    <t xml:space="preserve">    Impiegati esecutivi</t>
  </si>
  <si>
    <t xml:space="preserve">    Profess.qualificate servizi</t>
  </si>
  <si>
    <t xml:space="preserve">  Livello prof.le inferiore</t>
  </si>
  <si>
    <t xml:space="preserve">    Personale non qualificato</t>
  </si>
  <si>
    <t>Inattivi</t>
  </si>
  <si>
    <t xml:space="preserve">   Forze di lavoro potenziali</t>
  </si>
  <si>
    <t xml:space="preserve">  Tessile-abbigliam.-pelli</t>
  </si>
  <si>
    <t xml:space="preserve">  Chimica gomma-plast.</t>
  </si>
  <si>
    <t xml:space="preserve">  Commercio e Pubbl.Es.</t>
  </si>
  <si>
    <t xml:space="preserve">   Altre non cassaintegrab.</t>
  </si>
  <si>
    <t xml:space="preserve">CASSA 
INTEGRAZIONE </t>
  </si>
  <si>
    <t xml:space="preserve"> Inattivi</t>
  </si>
  <si>
    <t xml:space="preserve">  - gli Inattivi in età di lavoro (15-64 anni)</t>
  </si>
  <si>
    <t xml:space="preserve">  - gli Inattivi non in età di lavoro, cioè i giovani con meno di 15 anni e gli anziani a partire da 65 anni</t>
  </si>
  <si>
    <t xml:space="preserve">    di età, ma al netto di coloro che in quest'ultima fascia di età sono classificati come occupati o </t>
  </si>
  <si>
    <t xml:space="preserve">    in cerca di occupazione.</t>
  </si>
  <si>
    <t xml:space="preserve">   Gli inattivi in età di lavoro sono a loro volta ripartiti nelle due categorie riconducibili al concetto di</t>
  </si>
  <si>
    <t xml:space="preserve">   "Forze di lavoro potenziali", e nella popolazione inattiva a tutti gli effetti ("Altri inattivi") che non</t>
  </si>
  <si>
    <t xml:space="preserve">   risulta interessata a svolgere un'attività lavorativa.</t>
  </si>
  <si>
    <t xml:space="preserve">  I dati sulle domande di CIG in deroga presentate riguardano invece le istanze pervenute alla </t>
  </si>
  <si>
    <t xml:space="preserve">  Regione con inizio e fine del periodo di integrazione salariale richiesto nell'anno di riferimento, </t>
  </si>
  <si>
    <t xml:space="preserve">  indipendentemente dalla loro durata e dalla loro effettiva approvazione.</t>
  </si>
  <si>
    <t xml:space="preserve">  Come sopra indicato, le ore di CIG autorizzate dall'INPS non corrispondono a quelle effettivamente</t>
  </si>
  <si>
    <t xml:space="preserve">  richieste nell'annualità considerata, perché possono far riferimento a periodi precedenti, e inglo-</t>
  </si>
  <si>
    <t xml:space="preserve">  domande di CIG in deroga, invece, rientrano in modo puntuale entro l'annualità indicata.</t>
  </si>
  <si>
    <t xml:space="preserve">    Apprendistato</t>
  </si>
  <si>
    <t>Media
2014</t>
  </si>
  <si>
    <t>Totale</t>
  </si>
  <si>
    <t>Uomini</t>
  </si>
  <si>
    <t>Donne</t>
  </si>
  <si>
    <t xml:space="preserve"> Tasso attività 15-64 a.</t>
  </si>
  <si>
    <t xml:space="preserve">                                  </t>
  </si>
  <si>
    <t xml:space="preserve"> Tasso disoccupazione</t>
  </si>
  <si>
    <t xml:space="preserve"> Tasso occup. 20-64 a.</t>
  </si>
  <si>
    <t xml:space="preserve">  Commercio e alberghi</t>
  </si>
  <si>
    <t xml:space="preserve"> Tasso occup. 55-64 a.</t>
  </si>
  <si>
    <t xml:space="preserve">  Nel 2014 l'ISTAT ha interamente rivisto le serie storiche dal 2004 per adeguarle alla revisione</t>
  </si>
  <si>
    <t xml:space="preserve">  dei dati demografici.  I dati riportati nella tabella seguente sono quelli della nuova serie e </t>
  </si>
  <si>
    <t xml:space="preserve">  differiscono da quelli pubblicati in precedenza.</t>
  </si>
  <si>
    <r>
      <t xml:space="preserve">  L'ISTAT considera anche le cosiddette </t>
    </r>
    <r>
      <rPr>
        <b/>
        <sz val="10"/>
        <color indexed="8"/>
        <rFont val="Arial"/>
        <family val="2"/>
      </rPr>
      <t>Forze di lavoro potenziali</t>
    </r>
    <r>
      <rPr>
        <sz val="10"/>
        <color indexed="8"/>
        <rFont val="Arial"/>
        <family val="2"/>
      </rPr>
      <t xml:space="preserve">, appartengono ufficialmente </t>
    </r>
  </si>
  <si>
    <t xml:space="preserve">  alla popolazione inattiva, ma ricadono in una condizione particolare per il fatto di aver dichiarato </t>
  </si>
  <si>
    <t xml:space="preserve">  di essere interessati a svolgere un'attività lavorativa.</t>
  </si>
  <si>
    <t>2008 (*)</t>
  </si>
  <si>
    <t>Ore autorizzate</t>
  </si>
  <si>
    <t xml:space="preserve"> (*)  Il dato sulle domande di CIG in deroga presentate nel 2008 non è confrontabile con quello degli anni successivi perché le modalità</t>
  </si>
  <si>
    <t xml:space="preserve">  ed è quindi stata rivista rispetto ai dati pubblicati in precedenza.</t>
  </si>
  <si>
    <r>
      <rPr>
        <b/>
        <sz val="10"/>
        <rFont val="Arial"/>
        <family val="2"/>
      </rPr>
      <t xml:space="preserve"> Nota:  </t>
    </r>
    <r>
      <rPr>
        <sz val="10"/>
        <rFont val="Arial"/>
        <family val="2"/>
      </rPr>
      <t>dati al netto degli avviamenti giornalieri, che si chiudono il giorno stesso o quello successivo la data di assunzione</t>
    </r>
  </si>
  <si>
    <t xml:space="preserve">    Full-time</t>
  </si>
  <si>
    <t>Procedure di assunzione</t>
  </si>
  <si>
    <t xml:space="preserve">    Artigiani e operai special.</t>
  </si>
  <si>
    <t xml:space="preserve">   Operai semiqualific.ind.li</t>
  </si>
  <si>
    <t>Media
2015</t>
  </si>
  <si>
    <r>
      <t xml:space="preserve">  Deroga  </t>
    </r>
    <r>
      <rPr>
        <b/>
        <sz val="10"/>
        <rFont val="Arial"/>
        <family val="2"/>
      </rPr>
      <t>(*)</t>
    </r>
  </si>
  <si>
    <t>2015 (**)</t>
  </si>
  <si>
    <t>Occupati alle dipendenze - Osservatorio INPS / 1</t>
  </si>
  <si>
    <t xml:space="preserve">   55-64 anni</t>
  </si>
  <si>
    <r>
      <t xml:space="preserve"> </t>
    </r>
    <r>
      <rPr>
        <b/>
        <sz val="10"/>
        <rFont val="Arial"/>
        <family val="2"/>
      </rPr>
      <t>N.B.</t>
    </r>
    <r>
      <rPr>
        <sz val="10"/>
        <rFont val="Arial"/>
        <family val="2"/>
      </rPr>
      <t xml:space="preserve">:  L'articolazione per qualifica non comprende la voce residuale "Altro" -  Il lavoro a tempo determinato include i lavoratori stagionali </t>
    </r>
  </si>
  <si>
    <t xml:space="preserve">           I dati fanno riferimento allo stock di occupati al 31 dicembre di ogni anno e non comprendono l'agricoltura e il pubblico impiego</t>
  </si>
  <si>
    <t>Occupati alle dipendenze - Osservatorio INPS / 2</t>
  </si>
  <si>
    <t>ATECO 2002</t>
  </si>
  <si>
    <t>ATECO 2007</t>
  </si>
  <si>
    <t xml:space="preserve"> Nell'ultimo foglio di lavoro, quindi, è riportato in alto l'andamento 2008-2013 e in basso quello</t>
  </si>
  <si>
    <t xml:space="preserve"> La base dati INPS non comprende i dipendenti in agricoltura e nel pubblico impiego. I dati fanno</t>
  </si>
  <si>
    <t xml:space="preserve"> riferimento al mese di dicembre di ogni anno, scelto come riferimento, ma l'INPS rende disponibile</t>
  </si>
  <si>
    <t xml:space="preserve"> la dinamica mensile, con il calcolo di una media annua e la possibilità di individuare i fattori di</t>
  </si>
  <si>
    <t xml:space="preserve"> stagionalità presenti in alcuni comparti, come quello turistico. Il livello territoriale minimo è la </t>
  </si>
  <si>
    <t xml:space="preserve"> provincia.</t>
  </si>
  <si>
    <t xml:space="preserve"> Nei dati basati sull'Ateco 2002 il comparto "Altri servizi" comprende le attività finanziarie, l'istru-</t>
  </si>
  <si>
    <t xml:space="preserve"> zione, sanità ed assistenza e gli altri servizi sociali e personali.</t>
  </si>
  <si>
    <t xml:space="preserve"> Nell'Ateco 2007 l'articolazione nei servizi è più ampia. I "Servizi avanzati alle imprese" compren-</t>
  </si>
  <si>
    <t xml:space="preserve"> dono i comparti "Servizi di informazione e conunicazione" e "Attività professionali, scientifiche e</t>
  </si>
  <si>
    <t xml:space="preserve"> Industria in senso stretto</t>
  </si>
  <si>
    <t xml:space="preserve"> di cui: Alimentare</t>
  </si>
  <si>
    <t xml:space="preserve">          Tessile-Abbigliamento-Pelli</t>
  </si>
  <si>
    <t xml:space="preserve">           Chimica, Gomma-Plastica</t>
  </si>
  <si>
    <t xml:space="preserve">           Metalmeccanico</t>
  </si>
  <si>
    <t xml:space="preserve">           Altri comparti industriali</t>
  </si>
  <si>
    <t xml:space="preserve"> di cui: Commercio</t>
  </si>
  <si>
    <t xml:space="preserve"> Servizi</t>
  </si>
  <si>
    <t xml:space="preserve"> Costruzioni</t>
  </si>
  <si>
    <t xml:space="preserve">           Alberghi e ristoranti</t>
  </si>
  <si>
    <t xml:space="preserve">           Trasporto e magazzinaggio</t>
  </si>
  <si>
    <t xml:space="preserve">           Servizi avanzati alle imprese</t>
  </si>
  <si>
    <t xml:space="preserve">           Altri servizi alle imprese</t>
  </si>
  <si>
    <t xml:space="preserve">           Istruzione, sanità e assistenza </t>
  </si>
  <si>
    <t xml:space="preserve">           Servizi vari e personali</t>
  </si>
  <si>
    <t xml:space="preserve">           Attiv.finanziarie e assicurazioni</t>
  </si>
  <si>
    <t xml:space="preserve"> tecniche"; la dizione "Altri servizi alle imprese" si riderisce al comparto denominato "Noleggio,</t>
  </si>
  <si>
    <t xml:space="preserve"> agenzie di viaggio e servizi di supporto alle imprese", in cui rientrano pulizie, vigilanza, confe-</t>
  </si>
  <si>
    <t xml:space="preserve"> zionamento merci, call center, agenzie per il lavoro …;  i "Servizi vari e personali" comprendono i </t>
  </si>
  <si>
    <t xml:space="preserve"> comparti "Attività immobiliari", ""Amministrazione Pubblica e difesa e Assicurazione sociale obbli-</t>
  </si>
  <si>
    <t xml:space="preserve"> gatoria", "Attività artistiche, sportive, di intrattenimento e divertimento", e le "Altre attività dei </t>
  </si>
  <si>
    <t xml:space="preserve"> servizi", dove si trovano organizzazioni associative, riparazioni di computer e beni personali e per </t>
  </si>
  <si>
    <t xml:space="preserve"> la casa, e servizi alla persona propriamente detti (lavanderie, saloni di barbiere e parrucchiere e di</t>
  </si>
  <si>
    <t xml:space="preserve"> estetica, pompe funebri e servizi termali, per citare le voci principali).</t>
  </si>
  <si>
    <r>
      <t xml:space="preserve"> Industria in senso stretto</t>
    </r>
  </si>
  <si>
    <t xml:space="preserve">           Trasporti e comunicazioni</t>
  </si>
  <si>
    <t xml:space="preserve">           Servizi alle imprese</t>
  </si>
  <si>
    <t xml:space="preserve">           Altri servizi</t>
  </si>
  <si>
    <t xml:space="preserve"> Lavorazione del legno e dei minerali non metalliferi (vetro, ceramica, abrasivi e prodotti vari per</t>
  </si>
  <si>
    <t xml:space="preserve"> La voce "Altri comparti industriali" comprende, sia nell'Ateco 2002 che nel 2007, Carta e stampa,</t>
  </si>
  <si>
    <t xml:space="preserve"> l'edilizia), Fabbricazione mobili e Altre manifatturiere (oreficeria, giocattoli, articoli sportivi, …), </t>
  </si>
  <si>
    <t xml:space="preserve"> nonché le cosiddette "utilities" (energia, gas, acqua). In questo ambito, nell'Ateco 2002 è inserita</t>
  </si>
  <si>
    <t xml:space="preserve"> compaiono i servizi di smaltimento rifiuti, che nell'Ateco 2002 rientravano tra i servizi vari.</t>
  </si>
  <si>
    <t xml:space="preserve"> anche l'Editoria, passata nella classificazione 2007 ai Servizi di informazione, mentre nel 2007 </t>
  </si>
  <si>
    <r>
      <t xml:space="preserve"> interattiva alla pagina </t>
    </r>
    <r>
      <rPr>
        <i/>
        <sz val="10"/>
        <rFont val="Arial"/>
        <family val="2"/>
      </rPr>
      <t>www.inps.it/webidentity/banchedatistatistiche/menu/dipendenti/main.html</t>
    </r>
    <r>
      <rPr>
        <sz val="10"/>
        <rFont val="Arial"/>
        <family val="2"/>
      </rPr>
      <t>.</t>
    </r>
  </si>
  <si>
    <t>Media
2016</t>
  </si>
  <si>
    <t>2016 (**)</t>
  </si>
  <si>
    <t xml:space="preserve">  I dati sulla procedure di licenziamento collettivo sono calcolati in relazione alla residenza o al </t>
  </si>
  <si>
    <t xml:space="preserve">  domicilio abituale del lavoratore interessato, non alla sua ex sede di lavoro, e si riferiscono ai</t>
  </si>
  <si>
    <t xml:space="preserve">    Collaborazioni</t>
  </si>
  <si>
    <t xml:space="preserve">    30-39 anni</t>
  </si>
  <si>
    <t xml:space="preserve">    40-49 anni</t>
  </si>
  <si>
    <t xml:space="preserve">     Altri servizi alle imprese</t>
  </si>
  <si>
    <t>Assunzioni di personale femminile</t>
  </si>
  <si>
    <t xml:space="preserve">    Fino a 29 anni</t>
  </si>
  <si>
    <t xml:space="preserve">   Altri inattivi in età di lavoro</t>
  </si>
  <si>
    <t xml:space="preserve"> Tasso occup. 15-29 a.</t>
  </si>
  <si>
    <t xml:space="preserve"> Tasso disocc. 15-29 a.</t>
  </si>
  <si>
    <t xml:space="preserve">    CPI di Alba</t>
  </si>
  <si>
    <t xml:space="preserve">    CPI di Cuneo</t>
  </si>
  <si>
    <t xml:space="preserve">    CPI di Fossano</t>
  </si>
  <si>
    <t xml:space="preserve">    CPI di Mondovì</t>
  </si>
  <si>
    <t xml:space="preserve">    CPI di Saluzzo</t>
  </si>
  <si>
    <t>Assunzioni di personale maschile</t>
  </si>
  <si>
    <t>di cui:</t>
  </si>
  <si>
    <t xml:space="preserve">  Crisi e riorganizzazione</t>
  </si>
  <si>
    <t xml:space="preserve">  Contratto di Solidarietà</t>
  </si>
  <si>
    <t>2008-2013
Var.ass.   Val. %</t>
  </si>
  <si>
    <r>
      <rPr>
        <b/>
        <sz val="10"/>
        <rFont val="Arial"/>
        <family val="2"/>
      </rPr>
      <t xml:space="preserve"> N.B.:</t>
    </r>
    <r>
      <rPr>
        <sz val="10"/>
        <rFont val="Arial"/>
        <family val="2"/>
      </rPr>
      <t xml:space="preserve">  I dati non comprendono l'agricoltura e il pubblico impiego e si riferiscono allo stock di occupati al 31 dicembre di ogni anno. Il quadro settoriale è</t>
    </r>
  </si>
  <si>
    <t xml:space="preserve">           articolato in base al codice Ateco 2002  fino al 2013 e in base al codice Ateco 2007 dal 2014. Vedi le Note tecniche al primo foglio di lavoro, al fondo.</t>
  </si>
  <si>
    <t xml:space="preserve">  Il Quadrante di Sud Ovest corrisponde al territorio della provincia di Cuneo.</t>
  </si>
  <si>
    <t>Var.%
 16-17</t>
  </si>
  <si>
    <t>Var.%
 2016-17</t>
  </si>
  <si>
    <t>Media
2017</t>
  </si>
  <si>
    <t>Var.%  09-16</t>
  </si>
  <si>
    <t xml:space="preserve"> =</t>
  </si>
  <si>
    <t xml:space="preserve">  La serie storica delle ore autorizzate 2008-2017 è quella diffusa dall'INPS ad inizio giugno 2018,</t>
  </si>
  <si>
    <r>
      <t xml:space="preserve"> </t>
    </r>
    <r>
      <rPr>
        <b/>
        <u val="single"/>
        <sz val="11"/>
        <rFont val="Arial"/>
        <family val="2"/>
      </rPr>
      <t>Occupazione dipendente INPS</t>
    </r>
  </si>
  <si>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 xml:space="preserve">Dati sulle procedure di assunzione </t>
    </r>
  </si>
  <si>
    <t xml:space="preserve">  licenziamenti effettuati nell'annualità di riferimento. Fino al 2016 fanno riferimento agli iscritti</t>
  </si>
  <si>
    <t xml:space="preserve">  alla lista di mobilità, dal 2017, quando la lista non è più operativa, si tratta dei lavoratori</t>
  </si>
  <si>
    <t xml:space="preserve">  coinvolti in procedure collettive, che continuano ad essere registrati dagli uffici regionali.</t>
  </si>
  <si>
    <r>
      <t xml:space="preserve"> I dati sono tratti dall'Osservatorio INPS sui lavoratori dipendenti, accessibile </t>
    </r>
    <r>
      <rPr>
        <i/>
        <sz val="10"/>
        <rFont val="Arial"/>
        <family val="2"/>
      </rPr>
      <t>on-line</t>
    </r>
    <r>
      <rPr>
        <sz val="10"/>
        <rFont val="Arial"/>
        <family val="2"/>
      </rPr>
      <t xml:space="preserve"> in forma</t>
    </r>
  </si>
  <si>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Stime ISTAT - Indagine continua della forze di lavoro</t>
    </r>
  </si>
  <si>
    <t>2017 (**)</t>
  </si>
  <si>
    <t>Var.ass.
 2016-17</t>
  </si>
  <si>
    <t xml:space="preserve"> I dati settoriali, inoltre, sono articolati in base al Codice Ateco 2002 fino al 2013 e dal 2014</t>
  </si>
  <si>
    <t xml:space="preserve"> in base al Codice Ateco 2007, con una rottura di serie per le modifiche apportate dalla nuova</t>
  </si>
  <si>
    <t xml:space="preserve"> classificazione, adottata molto in ritardo dall'INPS e solo in relazione all'ultimo periodo.</t>
  </si>
  <si>
    <t xml:space="preserve"> 2014-2017, con una differente articolazione settoriale nel ramo dei servizi.</t>
  </si>
  <si>
    <t>Media
2018</t>
  </si>
  <si>
    <t>Var.%
 2017-18</t>
  </si>
  <si>
    <t>Var.% 2008-18</t>
  </si>
  <si>
    <t>Var.%
 17-18</t>
  </si>
  <si>
    <t>Var.%  08-18</t>
  </si>
  <si>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Dati sul ricorso alla Cassa Integrazione</t>
    </r>
  </si>
  <si>
    <t>QUADRANTE di SUD-OVEST  (Provincia di Cuneo)</t>
  </si>
  <si>
    <t>Dati al netto degli avviamenti giornalieri</t>
  </si>
  <si>
    <t>Numero procedure</t>
  </si>
  <si>
    <t xml:space="preserve">       di gestione della CIGD sono cambiate radicalmente dal 2009 - La variazione % alla cella R12 non è calcolata perché la CIG in deroga si è esaurita all'inizio del 2017</t>
  </si>
  <si>
    <t xml:space="preserve"> (**)  I dati 2015 e 2016 non sono pienamente confrontabili con quelli degli anni precedenti, per i vincoli di utilizzo della CIG in deroga che sono stati introdotti (massimo 5 mesi di</t>
  </si>
  <si>
    <t xml:space="preserve">       richiesta nel 2015, scesi a 3 nel 2016, aumento dell'anzianità di lavoro da 90 giorni a 1 anno, esclusione delle imprese in cessazione e dei datori non imprenditori, ad eccezione</t>
  </si>
  <si>
    <t xml:space="preserve">       degli studi professionali).  La flessione che risulta dalle colonne con le variazioni è quindi dovuta essenzialmente a questi fattori di ordine tecnico, e non rispecchia l'andamento</t>
  </si>
  <si>
    <t xml:space="preserve">       reale della domanda. L'esercizio delle CIG in deroga è terminato nel 2016, dal 2017 è entrato in vigore, al posto della deroga, il sistema dei Fondi di Solidarietà, a intera gestione INPS.</t>
  </si>
  <si>
    <t>Var.ass.
 2017-18</t>
  </si>
  <si>
    <t>2008-2018
Var.ass.  val.%</t>
  </si>
  <si>
    <t>% F
2018</t>
  </si>
  <si>
    <t>2014-2018
Var.ass.   Val. %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</si>
</sst>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_ ;\-0.0\ "/>
    <numFmt numFmtId="173" formatCode="#,##0_ ;\-#,##0\ "/>
    <numFmt numFmtId="174" formatCode="0.0%"/>
    <numFmt numFmtId="175" formatCode="#,##0.0_ ;\-#,##0.0\ "/>
    <numFmt numFmtId="176" formatCode="0.0"/>
    <numFmt numFmtId="177" formatCode="0_ ;\-0\ "/>
    <numFmt numFmtId="178" formatCode="#,##0_ ;[Red]\-#,##0\ "/>
    <numFmt numFmtId="179" formatCode="_ * #,##0_ ;_ * \-#,##0_ ;_ * &quot;-&quot;_ ;_ @_ "/>
    <numFmt numFmtId="180" formatCode="_ &quot;L.&quot;\ * #,##0_ ;_ &quot;L.&quot;\ * \-#,##0_ ;_ &quot;L.&quot;\ * &quot;-&quot;_ ;_ @_ "/>
    <numFmt numFmtId="181" formatCode="0.00_ ;\-0.00\ "/>
    <numFmt numFmtId="182" formatCode="_-* #,##0.0_-;\-* #,##0.0_-;_-* &quot;-&quot;?_-;_-@_-"/>
    <numFmt numFmtId="183" formatCode="hh\.mm\.ss"/>
    <numFmt numFmtId="184" formatCode="[$-410]dddd\ d\ mmmm\ yyyy"/>
  </numFmts>
  <fonts count="55">
    <font>
      <sz val="10"/>
      <name val="Arial"/>
      <family val="0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>
        <color indexed="20"/>
      </top>
      <bottom style="dashed"/>
    </border>
    <border>
      <left>
        <color indexed="63"/>
      </left>
      <right style="dashed"/>
      <top style="medium">
        <color indexed="20"/>
      </top>
      <bottom style="dashed"/>
    </border>
    <border>
      <left style="dashed"/>
      <right style="double"/>
      <top style="medium">
        <color indexed="20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>
        <color indexed="20"/>
      </top>
      <bottom>
        <color indexed="63"/>
      </bottom>
    </border>
    <border>
      <left>
        <color indexed="63"/>
      </left>
      <right style="dashed"/>
      <top style="medium">
        <color indexed="20"/>
      </top>
      <bottom>
        <color indexed="63"/>
      </bottom>
    </border>
    <border>
      <left style="dashed"/>
      <right style="double"/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20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 style="dashed"/>
    </border>
    <border>
      <left style="double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double"/>
      <top style="dashed"/>
      <bottom style="dashed"/>
    </border>
    <border>
      <left style="double"/>
      <right style="medium"/>
      <top style="medium">
        <color indexed="20"/>
      </top>
      <bottom>
        <color indexed="63"/>
      </bottom>
    </border>
    <border>
      <left style="medium"/>
      <right>
        <color indexed="63"/>
      </right>
      <top style="medium">
        <color indexed="20"/>
      </top>
      <bottom>
        <color indexed="63"/>
      </bottom>
    </border>
    <border>
      <left style="medium"/>
      <right style="thin"/>
      <top style="dashed"/>
      <bottom style="dashed"/>
    </border>
    <border>
      <left style="double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>
        <color indexed="20"/>
      </bottom>
    </border>
    <border>
      <left style="thin"/>
      <right style="thin"/>
      <top style="thin"/>
      <bottom style="medium">
        <color indexed="20"/>
      </bottom>
    </border>
    <border>
      <left>
        <color indexed="63"/>
      </left>
      <right style="thin"/>
      <top style="thin"/>
      <bottom style="medium">
        <color indexed="20"/>
      </bottom>
    </border>
    <border>
      <left style="medium"/>
      <right style="thin"/>
      <top style="medium">
        <color indexed="20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 style="double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>
        <color indexed="20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 style="medium">
        <color indexed="20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20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>
        <color indexed="20"/>
      </top>
      <bottom style="thin"/>
    </border>
    <border>
      <left style="thin"/>
      <right style="double"/>
      <top style="medium">
        <color indexed="20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20"/>
      </top>
      <bottom>
        <color indexed="63"/>
      </bottom>
    </border>
    <border>
      <left>
        <color indexed="63"/>
      </left>
      <right style="double"/>
      <top style="medium">
        <color indexed="20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20"/>
      </bottom>
    </border>
    <border>
      <left>
        <color indexed="63"/>
      </left>
      <right style="double"/>
      <top style="thin"/>
      <bottom style="medium">
        <color indexed="20"/>
      </bottom>
    </border>
    <border>
      <left style="thin"/>
      <right>
        <color indexed="63"/>
      </right>
      <top style="medium">
        <color indexed="20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>
        <color indexed="63"/>
      </right>
      <top style="medium"/>
      <bottom style="medium">
        <color indexed="20"/>
      </bottom>
    </border>
    <border>
      <left style="thin"/>
      <right>
        <color indexed="63"/>
      </right>
      <top style="medium"/>
      <bottom style="medium">
        <color indexed="20"/>
      </bottom>
    </border>
    <border>
      <left style="thin"/>
      <right style="thin"/>
      <top style="medium"/>
      <bottom style="medium">
        <color indexed="20"/>
      </bottom>
    </border>
    <border>
      <left style="thin"/>
      <right style="double"/>
      <top style="medium"/>
      <bottom style="medium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>
        <color indexed="20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>
        <color indexed="20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0"/>
      </bottom>
    </border>
    <border>
      <left style="thin"/>
      <right style="double"/>
      <top style="thin"/>
      <bottom style="medium">
        <color indexed="20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 style="thin"/>
      <right style="thin"/>
      <top style="dashed"/>
      <bottom style="medium">
        <color indexed="20"/>
      </bottom>
    </border>
    <border>
      <left style="double"/>
      <right style="medium"/>
      <top style="medium">
        <color indexed="20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dotted"/>
      <bottom style="dashed"/>
    </border>
    <border>
      <left style="double"/>
      <right>
        <color indexed="63"/>
      </right>
      <top style="dotted"/>
      <bottom style="double"/>
    </border>
    <border>
      <left style="medium"/>
      <right style="thin"/>
      <top style="dotted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dotted"/>
      <bottom style="dashed"/>
    </border>
    <border>
      <left>
        <color indexed="63"/>
      </left>
      <right style="dashed"/>
      <top style="dotted"/>
      <bottom style="dashed"/>
    </border>
    <border>
      <left style="dashed"/>
      <right style="double"/>
      <top style="dott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medium"/>
      <right style="thin"/>
      <top style="medium">
        <color indexed="20"/>
      </top>
      <bottom style="thin"/>
    </border>
    <border>
      <left>
        <color indexed="63"/>
      </left>
      <right style="thin"/>
      <top style="medium">
        <color indexed="20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>
        <color indexed="20"/>
      </bottom>
    </border>
    <border>
      <left>
        <color indexed="63"/>
      </left>
      <right style="thin"/>
      <top style="medium"/>
      <bottom style="medium">
        <color indexed="20"/>
      </bottom>
    </border>
    <border>
      <left>
        <color indexed="63"/>
      </left>
      <right style="thin"/>
      <top style="dotted"/>
      <bottom style="dotted"/>
    </border>
    <border>
      <left style="thin"/>
      <right style="dashed"/>
      <top style="dashed"/>
      <bottom style="double"/>
    </border>
    <border>
      <left style="double"/>
      <right style="medium"/>
      <top>
        <color indexed="63"/>
      </top>
      <bottom style="medium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medium">
        <color indexed="20"/>
      </bottom>
    </border>
    <border>
      <left style="thin"/>
      <right style="thin"/>
      <top>
        <color indexed="63"/>
      </top>
      <bottom style="medium">
        <color indexed="20"/>
      </bottom>
    </border>
    <border>
      <left style="thin"/>
      <right style="thin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double"/>
      <top style="medium">
        <color indexed="20"/>
      </top>
      <bottom style="medium">
        <color indexed="20"/>
      </bottom>
    </border>
    <border>
      <left style="double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medium">
        <color indexed="20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thin">
        <color theme="1"/>
      </left>
      <right style="thin"/>
      <top style="medium">
        <color indexed="20"/>
      </top>
      <bottom style="dashed"/>
    </border>
    <border>
      <left style="thin">
        <color theme="1"/>
      </left>
      <right style="thin"/>
      <top>
        <color indexed="63"/>
      </top>
      <bottom style="dashed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double"/>
    </border>
    <border>
      <left style="thin">
        <color theme="1"/>
      </left>
      <right>
        <color indexed="63"/>
      </right>
      <top style="medium">
        <color indexed="20"/>
      </top>
      <bottom style="dashed"/>
    </border>
    <border>
      <left style="thin">
        <color theme="1"/>
      </left>
      <right>
        <color indexed="63"/>
      </right>
      <top>
        <color indexed="63"/>
      </top>
      <bottom style="dashed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indexed="20"/>
      </bottom>
    </border>
    <border>
      <left style="thin">
        <color theme="1"/>
      </left>
      <right style="thin"/>
      <top style="dashed"/>
      <bottom style="dashed"/>
    </border>
    <border>
      <left style="thin">
        <color theme="1"/>
      </left>
      <right style="thin"/>
      <top style="dashed"/>
      <bottom>
        <color indexed="63"/>
      </bottom>
    </border>
    <border>
      <left style="thin">
        <color theme="1"/>
      </left>
      <right style="thin"/>
      <top style="thin"/>
      <bottom style="medium">
        <color indexed="20"/>
      </bottom>
    </border>
    <border>
      <left style="thin"/>
      <right>
        <color indexed="63"/>
      </right>
      <top style="dashed"/>
      <bottom style="medium">
        <color indexed="20"/>
      </bottom>
    </border>
    <border>
      <left>
        <color indexed="63"/>
      </left>
      <right>
        <color indexed="63"/>
      </right>
      <top style="dotted"/>
      <bottom style="dashed"/>
    </border>
    <border>
      <left style="thin">
        <color theme="1"/>
      </left>
      <right style="thin"/>
      <top style="medium">
        <color indexed="20"/>
      </top>
      <bottom>
        <color indexed="63"/>
      </bottom>
    </border>
    <border>
      <left style="thin">
        <color theme="1"/>
      </left>
      <right style="thin"/>
      <top style="dashed"/>
      <bottom style="medium">
        <color indexed="20"/>
      </bottom>
    </border>
    <border>
      <left style="thin">
        <color theme="1"/>
      </left>
      <right style="thin"/>
      <top style="dotted"/>
      <bottom style="dashed"/>
    </border>
    <border>
      <left style="thin">
        <color theme="1"/>
      </left>
      <right style="thin"/>
      <top style="dotted"/>
      <bottom style="double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6">
    <xf numFmtId="0" fontId="0" fillId="0" borderId="0" xfId="0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Continuous"/>
    </xf>
    <xf numFmtId="172" fontId="3" fillId="33" borderId="13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Continuous"/>
    </xf>
    <xf numFmtId="0" fontId="5" fillId="34" borderId="14" xfId="0" applyFont="1" applyFill="1" applyBorder="1" applyAlignment="1">
      <alignment horizontal="centerContinuous"/>
    </xf>
    <xf numFmtId="0" fontId="0" fillId="34" borderId="14" xfId="0" applyFont="1" applyFill="1" applyBorder="1" applyAlignment="1">
      <alignment horizontal="centerContinuous"/>
    </xf>
    <xf numFmtId="172" fontId="0" fillId="35" borderId="15" xfId="0" applyNumberFormat="1" applyFont="1" applyFill="1" applyBorder="1" applyAlignment="1">
      <alignment vertical="center"/>
    </xf>
    <xf numFmtId="172" fontId="0" fillId="35" borderId="16" xfId="0" applyNumberFormat="1" applyFont="1" applyFill="1" applyBorder="1" applyAlignment="1">
      <alignment vertical="center"/>
    </xf>
    <xf numFmtId="172" fontId="0" fillId="35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 quotePrefix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 vertical="top"/>
    </xf>
    <xf numFmtId="172" fontId="0" fillId="0" borderId="22" xfId="0" applyNumberFormat="1" applyFont="1" applyFill="1" applyBorder="1" applyAlignment="1">
      <alignment vertical="top"/>
    </xf>
    <xf numFmtId="172" fontId="0" fillId="0" borderId="23" xfId="0" applyNumberFormat="1" applyFont="1" applyFill="1" applyBorder="1" applyAlignment="1">
      <alignment vertical="top"/>
    </xf>
    <xf numFmtId="172" fontId="0" fillId="0" borderId="24" xfId="0" applyNumberFormat="1" applyFont="1" applyFill="1" applyBorder="1" applyAlignment="1">
      <alignment vertical="top"/>
    </xf>
    <xf numFmtId="172" fontId="0" fillId="0" borderId="25" xfId="0" applyNumberFormat="1" applyFont="1" applyFill="1" applyBorder="1" applyAlignment="1">
      <alignment vertical="top"/>
    </xf>
    <xf numFmtId="172" fontId="0" fillId="0" borderId="26" xfId="0" applyNumberFormat="1" applyFont="1" applyFill="1" applyBorder="1" applyAlignment="1">
      <alignment vertical="top"/>
    </xf>
    <xf numFmtId="172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0" fontId="0" fillId="34" borderId="14" xfId="0" applyFont="1" applyFill="1" applyBorder="1" applyAlignment="1">
      <alignment horizontal="centerContinuous" vertical="center"/>
    </xf>
    <xf numFmtId="172" fontId="0" fillId="0" borderId="18" xfId="0" applyNumberFormat="1" applyFont="1" applyFill="1" applyBorder="1" applyAlignment="1" quotePrefix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0" fontId="5" fillId="34" borderId="27" xfId="0" applyFont="1" applyFill="1" applyBorder="1" applyAlignment="1">
      <alignment horizontal="centerContinuous" vertical="center"/>
    </xf>
    <xf numFmtId="172" fontId="5" fillId="0" borderId="28" xfId="0" applyNumberFormat="1" applyFont="1" applyFill="1" applyBorder="1" applyAlignment="1">
      <alignment vertical="center"/>
    </xf>
    <xf numFmtId="172" fontId="5" fillId="0" borderId="29" xfId="0" applyNumberFormat="1" applyFont="1" applyFill="1" applyBorder="1" applyAlignment="1">
      <alignment vertical="center"/>
    </xf>
    <xf numFmtId="172" fontId="5" fillId="0" borderId="30" xfId="0" applyNumberFormat="1" applyFont="1" applyFill="1" applyBorder="1" applyAlignment="1">
      <alignment vertical="center"/>
    </xf>
    <xf numFmtId="0" fontId="0" fillId="34" borderId="14" xfId="0" applyFill="1" applyBorder="1" applyAlignment="1" applyProtection="1">
      <alignment horizontal="centerContinuous"/>
      <protection/>
    </xf>
    <xf numFmtId="172" fontId="5" fillId="0" borderId="18" xfId="0" applyNumberFormat="1" applyFont="1" applyFill="1" applyBorder="1" applyAlignment="1" applyProtection="1" quotePrefix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20" xfId="0" applyNumberFormat="1" applyFont="1" applyFill="1" applyBorder="1" applyAlignment="1" applyProtection="1">
      <alignment/>
      <protection/>
    </xf>
    <xf numFmtId="172" fontId="7" fillId="0" borderId="24" xfId="0" applyNumberFormat="1" applyFont="1" applyFill="1" applyBorder="1" applyAlignment="1" applyProtection="1">
      <alignment/>
      <protection/>
    </xf>
    <xf numFmtId="172" fontId="7" fillId="0" borderId="25" xfId="0" applyNumberFormat="1" applyFont="1" applyFill="1" applyBorder="1" applyAlignment="1" applyProtection="1">
      <alignment/>
      <protection/>
    </xf>
    <xf numFmtId="172" fontId="7" fillId="0" borderId="26" xfId="0" applyNumberFormat="1" applyFont="1" applyFill="1" applyBorder="1" applyAlignment="1" applyProtection="1">
      <alignment/>
      <protection/>
    </xf>
    <xf numFmtId="172" fontId="5" fillId="0" borderId="24" xfId="0" applyNumberFormat="1" applyFont="1" applyFill="1" applyBorder="1" applyAlignment="1" applyProtection="1">
      <alignment/>
      <protection/>
    </xf>
    <xf numFmtId="172" fontId="5" fillId="0" borderId="25" xfId="0" applyNumberFormat="1" applyFont="1" applyFill="1" applyBorder="1" applyAlignment="1" applyProtection="1">
      <alignment/>
      <protection/>
    </xf>
    <xf numFmtId="172" fontId="5" fillId="0" borderId="26" xfId="0" applyNumberFormat="1" applyFont="1" applyFill="1" applyBorder="1" applyAlignment="1" applyProtection="1">
      <alignment/>
      <protection/>
    </xf>
    <xf numFmtId="172" fontId="7" fillId="0" borderId="31" xfId="0" applyNumberFormat="1" applyFont="1" applyFill="1" applyBorder="1" applyAlignment="1" applyProtection="1">
      <alignment/>
      <protection/>
    </xf>
    <xf numFmtId="172" fontId="7" fillId="0" borderId="32" xfId="0" applyNumberFormat="1" applyFont="1" applyFill="1" applyBorder="1" applyAlignment="1" applyProtection="1">
      <alignment/>
      <protection/>
    </xf>
    <xf numFmtId="172" fontId="7" fillId="0" borderId="33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Continuous"/>
      <protection/>
    </xf>
    <xf numFmtId="172" fontId="8" fillId="0" borderId="21" xfId="0" applyNumberFormat="1" applyFont="1" applyFill="1" applyBorder="1" applyAlignment="1" applyProtection="1">
      <alignment/>
      <protection/>
    </xf>
    <xf numFmtId="172" fontId="8" fillId="0" borderId="22" xfId="0" applyNumberFormat="1" applyFont="1" applyFill="1" applyBorder="1" applyAlignment="1" applyProtection="1">
      <alignment/>
      <protection/>
    </xf>
    <xf numFmtId="172" fontId="8" fillId="0" borderId="23" xfId="0" applyNumberFormat="1" applyFont="1" applyFill="1" applyBorder="1" applyAlignment="1" applyProtection="1">
      <alignment/>
      <protection/>
    </xf>
    <xf numFmtId="172" fontId="7" fillId="0" borderId="31" xfId="0" applyNumberFormat="1" applyFont="1" applyFill="1" applyBorder="1" applyAlignment="1" applyProtection="1">
      <alignment vertical="top"/>
      <protection/>
    </xf>
    <xf numFmtId="172" fontId="7" fillId="0" borderId="32" xfId="0" applyNumberFormat="1" applyFont="1" applyFill="1" applyBorder="1" applyAlignment="1" applyProtection="1">
      <alignment vertical="top"/>
      <protection/>
    </xf>
    <xf numFmtId="172" fontId="7" fillId="0" borderId="33" xfId="0" applyNumberFormat="1" applyFont="1" applyFill="1" applyBorder="1" applyAlignment="1" applyProtection="1">
      <alignment vertical="top"/>
      <protection/>
    </xf>
    <xf numFmtId="172" fontId="0" fillId="0" borderId="18" xfId="0" applyNumberFormat="1" applyFont="1" applyFill="1" applyBorder="1" applyAlignment="1" applyProtection="1" quotePrefix="1">
      <alignment/>
      <protection/>
    </xf>
    <xf numFmtId="172" fontId="0" fillId="0" borderId="19" xfId="0" applyNumberFormat="1" applyFont="1" applyFill="1" applyBorder="1" applyAlignment="1" applyProtection="1">
      <alignment/>
      <protection/>
    </xf>
    <xf numFmtId="172" fontId="0" fillId="0" borderId="20" xfId="0" applyNumberFormat="1" applyFont="1" applyFill="1" applyBorder="1" applyAlignment="1" applyProtection="1">
      <alignment/>
      <protection/>
    </xf>
    <xf numFmtId="0" fontId="0" fillId="0" borderId="34" xfId="0" applyFont="1" applyBorder="1" applyAlignment="1">
      <alignment horizontal="left"/>
    </xf>
    <xf numFmtId="172" fontId="0" fillId="0" borderId="24" xfId="0" applyNumberFormat="1" applyFont="1" applyFill="1" applyBorder="1" applyAlignment="1" applyProtection="1" quotePrefix="1">
      <alignment/>
      <protection/>
    </xf>
    <xf numFmtId="172" fontId="0" fillId="0" borderId="25" xfId="0" applyNumberFormat="1" applyFont="1" applyFill="1" applyBorder="1" applyAlignment="1" applyProtection="1">
      <alignment/>
      <protection/>
    </xf>
    <xf numFmtId="172" fontId="0" fillId="0" borderId="26" xfId="0" applyNumberFormat="1" applyFont="1" applyFill="1" applyBorder="1" applyAlignment="1" applyProtection="1">
      <alignment/>
      <protection/>
    </xf>
    <xf numFmtId="172" fontId="0" fillId="0" borderId="24" xfId="0" applyNumberFormat="1" applyFont="1" applyFill="1" applyBorder="1" applyAlignment="1" applyProtection="1">
      <alignment/>
      <protection/>
    </xf>
    <xf numFmtId="172" fontId="0" fillId="0" borderId="24" xfId="0" applyNumberFormat="1" applyFont="1" applyFill="1" applyBorder="1" applyAlignment="1" applyProtection="1">
      <alignment vertical="top"/>
      <protection/>
    </xf>
    <xf numFmtId="172" fontId="0" fillId="0" borderId="25" xfId="0" applyNumberFormat="1" applyFont="1" applyFill="1" applyBorder="1" applyAlignment="1" applyProtection="1">
      <alignment vertical="top"/>
      <protection/>
    </xf>
    <xf numFmtId="172" fontId="0" fillId="0" borderId="26" xfId="0" applyNumberFormat="1" applyFont="1" applyFill="1" applyBorder="1" applyAlignment="1" applyProtection="1">
      <alignment vertical="top"/>
      <protection/>
    </xf>
    <xf numFmtId="172" fontId="5" fillId="35" borderId="12" xfId="0" applyNumberFormat="1" applyFont="1" applyFill="1" applyBorder="1" applyAlignment="1">
      <alignment vertical="center"/>
    </xf>
    <xf numFmtId="172" fontId="5" fillId="35" borderId="35" xfId="0" applyNumberFormat="1" applyFont="1" applyFill="1" applyBorder="1" applyAlignment="1">
      <alignment vertical="center"/>
    </xf>
    <xf numFmtId="172" fontId="5" fillId="35" borderId="36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 quotePrefix="1">
      <alignment/>
    </xf>
    <xf numFmtId="172" fontId="0" fillId="0" borderId="37" xfId="0" applyNumberFormat="1" applyFont="1" applyFill="1" applyBorder="1" applyAlignment="1" quotePrefix="1">
      <alignment/>
    </xf>
    <xf numFmtId="172" fontId="0" fillId="0" borderId="38" xfId="0" applyNumberFormat="1" applyFont="1" applyFill="1" applyBorder="1" applyAlignment="1">
      <alignment/>
    </xf>
    <xf numFmtId="172" fontId="0" fillId="0" borderId="39" xfId="0" applyNumberFormat="1" applyFont="1" applyFill="1" applyBorder="1" applyAlignment="1">
      <alignment/>
    </xf>
    <xf numFmtId="176" fontId="7" fillId="0" borderId="31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176" fontId="7" fillId="34" borderId="14" xfId="0" applyNumberFormat="1" applyFont="1" applyFill="1" applyBorder="1" applyAlignment="1">
      <alignment horizontal="centerContinuous"/>
    </xf>
    <xf numFmtId="176" fontId="7" fillId="0" borderId="33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7" fillId="0" borderId="25" xfId="0" applyNumberFormat="1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 vertical="top"/>
    </xf>
    <xf numFmtId="176" fontId="7" fillId="0" borderId="22" xfId="0" applyNumberFormat="1" applyFont="1" applyFill="1" applyBorder="1" applyAlignment="1">
      <alignment vertical="top"/>
    </xf>
    <xf numFmtId="176" fontId="7" fillId="0" borderId="23" xfId="0" applyNumberFormat="1" applyFont="1" applyFill="1" applyBorder="1" applyAlignment="1">
      <alignment vertical="top"/>
    </xf>
    <xf numFmtId="172" fontId="0" fillId="0" borderId="31" xfId="0" applyNumberFormat="1" applyFont="1" applyFill="1" applyBorder="1" applyAlignment="1">
      <alignment vertical="top"/>
    </xf>
    <xf numFmtId="172" fontId="0" fillId="0" borderId="32" xfId="0" applyNumberFormat="1" applyFont="1" applyFill="1" applyBorder="1" applyAlignment="1">
      <alignment vertical="top"/>
    </xf>
    <xf numFmtId="172" fontId="0" fillId="0" borderId="33" xfId="0" applyNumberFormat="1" applyFont="1" applyFill="1" applyBorder="1" applyAlignment="1">
      <alignment vertical="top"/>
    </xf>
    <xf numFmtId="176" fontId="7" fillId="0" borderId="31" xfId="0" applyNumberFormat="1" applyFont="1" applyFill="1" applyBorder="1" applyAlignment="1">
      <alignment vertical="top"/>
    </xf>
    <xf numFmtId="176" fontId="7" fillId="0" borderId="32" xfId="0" applyNumberFormat="1" applyFont="1" applyFill="1" applyBorder="1" applyAlignment="1">
      <alignment vertical="top"/>
    </xf>
    <xf numFmtId="176" fontId="0" fillId="34" borderId="14" xfId="0" applyNumberFormat="1" applyFill="1" applyBorder="1" applyAlignment="1">
      <alignment horizontal="centerContinuous" vertical="top"/>
    </xf>
    <xf numFmtId="0" fontId="0" fillId="34" borderId="40" xfId="48" applyFill="1" applyBorder="1" applyAlignment="1">
      <alignment horizontal="centerContinuous"/>
      <protection/>
    </xf>
    <xf numFmtId="0" fontId="0" fillId="34" borderId="41" xfId="48" applyFill="1" applyBorder="1" applyAlignment="1">
      <alignment horizontal="centerContinuous"/>
      <protection/>
    </xf>
    <xf numFmtId="0" fontId="0" fillId="0" borderId="0" xfId="48">
      <alignment/>
      <protection/>
    </xf>
    <xf numFmtId="0" fontId="0" fillId="34" borderId="0" xfId="48" applyFill="1" applyBorder="1" applyAlignment="1">
      <alignment horizontal="centerContinuous" vertical="top"/>
      <protection/>
    </xf>
    <xf numFmtId="0" fontId="0" fillId="34" borderId="42" xfId="48" applyFill="1" applyBorder="1" applyAlignment="1">
      <alignment horizontal="centerContinuous" vertical="top"/>
      <protection/>
    </xf>
    <xf numFmtId="0" fontId="0" fillId="0" borderId="43" xfId="48" applyBorder="1">
      <alignment/>
      <protection/>
    </xf>
    <xf numFmtId="0" fontId="0" fillId="0" borderId="44" xfId="48" applyBorder="1">
      <alignment/>
      <protection/>
    </xf>
    <xf numFmtId="0" fontId="0" fillId="0" borderId="45" xfId="48" applyBorder="1">
      <alignment/>
      <protection/>
    </xf>
    <xf numFmtId="0" fontId="0" fillId="34" borderId="12" xfId="48" applyFill="1" applyBorder="1" applyAlignment="1">
      <alignment horizontal="centerContinuous"/>
      <protection/>
    </xf>
    <xf numFmtId="0" fontId="5" fillId="36" borderId="46" xfId="48" applyFont="1" applyFill="1" applyBorder="1" applyAlignment="1">
      <alignment horizontal="center" vertical="center"/>
      <protection/>
    </xf>
    <xf numFmtId="0" fontId="0" fillId="34" borderId="14" xfId="48" applyFill="1" applyBorder="1" applyAlignment="1">
      <alignment horizontal="centerContinuous"/>
      <protection/>
    </xf>
    <xf numFmtId="0" fontId="0" fillId="0" borderId="47" xfId="48" applyFont="1" applyBorder="1" applyAlignment="1">
      <alignment horizontal="left"/>
      <protection/>
    </xf>
    <xf numFmtId="0" fontId="0" fillId="0" borderId="48" xfId="48" applyFont="1" applyBorder="1" applyAlignment="1">
      <alignment vertical="top"/>
      <protection/>
    </xf>
    <xf numFmtId="0" fontId="0" fillId="0" borderId="34" xfId="48" applyFont="1" applyBorder="1" applyAlignment="1">
      <alignment vertical="top"/>
      <protection/>
    </xf>
    <xf numFmtId="0" fontId="5" fillId="0" borderId="47" xfId="48" applyFont="1" applyBorder="1" applyAlignment="1">
      <alignment horizontal="left"/>
      <protection/>
    </xf>
    <xf numFmtId="0" fontId="5" fillId="0" borderId="34" xfId="48" applyFont="1" applyBorder="1">
      <alignment/>
      <protection/>
    </xf>
    <xf numFmtId="0" fontId="7" fillId="0" borderId="34" xfId="48" applyFont="1" applyBorder="1">
      <alignment/>
      <protection/>
    </xf>
    <xf numFmtId="0" fontId="7" fillId="0" borderId="49" xfId="48" applyFont="1" applyBorder="1">
      <alignment/>
      <protection/>
    </xf>
    <xf numFmtId="0" fontId="7" fillId="0" borderId="49" xfId="48" applyFont="1" applyBorder="1" applyAlignment="1">
      <alignment vertical="top"/>
      <protection/>
    </xf>
    <xf numFmtId="0" fontId="0" fillId="0" borderId="34" xfId="48" applyFont="1" applyBorder="1" applyAlignment="1">
      <alignment horizontal="left"/>
      <protection/>
    </xf>
    <xf numFmtId="0" fontId="0" fillId="0" borderId="48" xfId="48" applyFont="1" applyBorder="1" applyAlignment="1">
      <alignment horizontal="left"/>
      <protection/>
    </xf>
    <xf numFmtId="0" fontId="0" fillId="34" borderId="27" xfId="48" applyFill="1" applyBorder="1" applyAlignment="1">
      <alignment horizontal="centerContinuous"/>
      <protection/>
    </xf>
    <xf numFmtId="0" fontId="11" fillId="34" borderId="46" xfId="48" applyFont="1" applyFill="1" applyBorder="1" applyAlignment="1">
      <alignment horizontal="centerContinuous" vertical="top"/>
      <protection/>
    </xf>
    <xf numFmtId="0" fontId="0" fillId="0" borderId="44" xfId="48" applyFill="1" applyBorder="1">
      <alignment/>
      <protection/>
    </xf>
    <xf numFmtId="177" fontId="2" fillId="33" borderId="50" xfId="48" applyNumberFormat="1" applyFont="1" applyFill="1" applyBorder="1" applyAlignment="1" quotePrefix="1">
      <alignment horizontal="center" vertical="center"/>
      <protection/>
    </xf>
    <xf numFmtId="177" fontId="2" fillId="33" borderId="15" xfId="48" applyNumberFormat="1" applyFont="1" applyFill="1" applyBorder="1" applyAlignment="1" quotePrefix="1">
      <alignment horizontal="center" vertical="center"/>
      <protection/>
    </xf>
    <xf numFmtId="177" fontId="2" fillId="33" borderId="16" xfId="48" applyNumberFormat="1" applyFont="1" applyFill="1" applyBorder="1" applyAlignment="1" quotePrefix="1">
      <alignment horizontal="center" vertical="center"/>
      <protection/>
    </xf>
    <xf numFmtId="172" fontId="2" fillId="33" borderId="15" xfId="48" applyNumberFormat="1" applyFont="1" applyFill="1" applyBorder="1" applyAlignment="1">
      <alignment horizontal="center" vertical="center" wrapText="1"/>
      <protection/>
    </xf>
    <xf numFmtId="0" fontId="8" fillId="36" borderId="51" xfId="48" applyFont="1" applyFill="1" applyBorder="1" applyAlignment="1">
      <alignment horizontal="center" vertical="center"/>
      <protection/>
    </xf>
    <xf numFmtId="3" fontId="8" fillId="0" borderId="52" xfId="48" applyNumberFormat="1" applyFont="1" applyFill="1" applyBorder="1" applyAlignment="1">
      <alignment horizontal="right" vertical="center"/>
      <protection/>
    </xf>
    <xf numFmtId="3" fontId="8" fillId="0" borderId="12" xfId="48" applyNumberFormat="1" applyFont="1" applyFill="1" applyBorder="1" applyAlignment="1">
      <alignment horizontal="right" vertical="center"/>
      <protection/>
    </xf>
    <xf numFmtId="3" fontId="8" fillId="0" borderId="0" xfId="48" applyNumberFormat="1" applyFont="1" applyFill="1" applyBorder="1" applyAlignment="1">
      <alignment horizontal="right" vertical="center"/>
      <protection/>
    </xf>
    <xf numFmtId="3" fontId="8" fillId="0" borderId="14" xfId="48" applyNumberFormat="1" applyFont="1" applyFill="1" applyBorder="1" applyAlignment="1">
      <alignment horizontal="right" vertical="center"/>
      <protection/>
    </xf>
    <xf numFmtId="176" fontId="7" fillId="0" borderId="0" xfId="48" applyNumberFormat="1" applyFont="1" applyFill="1" applyBorder="1" applyAlignment="1">
      <alignment horizontal="right" vertical="center"/>
      <protection/>
    </xf>
    <xf numFmtId="176" fontId="7" fillId="0" borderId="14" xfId="48" applyNumberFormat="1" applyFont="1" applyFill="1" applyBorder="1" applyAlignment="1">
      <alignment horizontal="right" vertical="center"/>
      <protection/>
    </xf>
    <xf numFmtId="176" fontId="8" fillId="0" borderId="42" xfId="48" applyNumberFormat="1" applyFont="1" applyFill="1" applyBorder="1" applyAlignment="1">
      <alignment vertical="center"/>
      <protection/>
    </xf>
    <xf numFmtId="173" fontId="0" fillId="0" borderId="18" xfId="48" applyNumberFormat="1" applyFont="1" applyBorder="1" applyAlignment="1">
      <alignment horizontal="right"/>
      <protection/>
    </xf>
    <xf numFmtId="173" fontId="0" fillId="0" borderId="53" xfId="48" applyNumberFormat="1" applyFont="1" applyBorder="1" applyAlignment="1">
      <alignment horizontal="right"/>
      <protection/>
    </xf>
    <xf numFmtId="172" fontId="0" fillId="0" borderId="53" xfId="48" applyNumberFormat="1" applyFont="1" applyFill="1" applyBorder="1" applyAlignment="1" quotePrefix="1">
      <alignment/>
      <protection/>
    </xf>
    <xf numFmtId="172" fontId="0" fillId="0" borderId="20" xfId="48" applyNumberFormat="1" applyFont="1" applyFill="1" applyBorder="1" applyAlignment="1">
      <alignment/>
      <protection/>
    </xf>
    <xf numFmtId="0" fontId="0" fillId="0" borderId="54" xfId="48" applyFont="1" applyBorder="1" applyAlignment="1">
      <alignment/>
      <protection/>
    </xf>
    <xf numFmtId="173" fontId="0" fillId="0" borderId="55" xfId="48" applyNumberFormat="1" applyFont="1" applyBorder="1" applyAlignment="1">
      <alignment horizontal="right"/>
      <protection/>
    </xf>
    <xf numFmtId="173" fontId="0" fillId="0" borderId="24" xfId="48" applyNumberFormat="1" applyFont="1" applyBorder="1" applyAlignment="1">
      <alignment horizontal="right"/>
      <protection/>
    </xf>
    <xf numFmtId="172" fontId="0" fillId="0" borderId="55" xfId="48" applyNumberFormat="1" applyFont="1" applyFill="1" applyBorder="1" applyAlignment="1">
      <alignment/>
      <protection/>
    </xf>
    <xf numFmtId="172" fontId="0" fillId="0" borderId="24" xfId="48" applyNumberFormat="1" applyFont="1" applyFill="1" applyBorder="1" applyAlignment="1">
      <alignment/>
      <protection/>
    </xf>
    <xf numFmtId="172" fontId="0" fillId="0" borderId="56" xfId="48" applyNumberFormat="1" applyFont="1" applyFill="1" applyBorder="1" applyAlignment="1">
      <alignment/>
      <protection/>
    </xf>
    <xf numFmtId="0" fontId="0" fillId="0" borderId="51" xfId="48" applyFont="1" applyBorder="1" applyAlignment="1">
      <alignment/>
      <protection/>
    </xf>
    <xf numFmtId="173" fontId="0" fillId="0" borderId="0" xfId="48" applyNumberFormat="1" applyFont="1" applyBorder="1" applyAlignment="1">
      <alignment horizontal="right"/>
      <protection/>
    </xf>
    <xf numFmtId="173" fontId="0" fillId="0" borderId="14" xfId="48" applyNumberFormat="1" applyFont="1" applyBorder="1" applyAlignment="1">
      <alignment horizontal="right"/>
      <protection/>
    </xf>
    <xf numFmtId="172" fontId="0" fillId="0" borderId="0" xfId="48" applyNumberFormat="1" applyFont="1" applyFill="1" applyBorder="1" applyAlignment="1">
      <alignment/>
      <protection/>
    </xf>
    <xf numFmtId="172" fontId="0" fillId="0" borderId="14" xfId="48" applyNumberFormat="1" applyFont="1" applyFill="1" applyBorder="1" applyAlignment="1">
      <alignment/>
      <protection/>
    </xf>
    <xf numFmtId="172" fontId="0" fillId="0" borderId="42" xfId="48" applyNumberFormat="1" applyFont="1" applyFill="1" applyBorder="1" applyAlignment="1">
      <alignment/>
      <protection/>
    </xf>
    <xf numFmtId="0" fontId="7" fillId="0" borderId="51" xfId="48" applyFont="1" applyBorder="1" applyAlignment="1">
      <alignment/>
      <protection/>
    </xf>
    <xf numFmtId="173" fontId="0" fillId="0" borderId="24" xfId="48" applyNumberFormat="1" applyFont="1" applyBorder="1" applyAlignment="1">
      <alignment horizontal="right" vertical="top"/>
      <protection/>
    </xf>
    <xf numFmtId="173" fontId="0" fillId="0" borderId="55" xfId="48" applyNumberFormat="1" applyFont="1" applyBorder="1" applyAlignment="1">
      <alignment horizontal="right" vertical="top"/>
      <protection/>
    </xf>
    <xf numFmtId="172" fontId="0" fillId="0" borderId="55" xfId="48" applyNumberFormat="1" applyFont="1" applyFill="1" applyBorder="1" applyAlignment="1">
      <alignment vertical="top"/>
      <protection/>
    </xf>
    <xf numFmtId="172" fontId="0" fillId="0" borderId="24" xfId="48" applyNumberFormat="1" applyFont="1" applyFill="1" applyBorder="1" applyAlignment="1">
      <alignment vertical="top"/>
      <protection/>
    </xf>
    <xf numFmtId="172" fontId="0" fillId="0" borderId="26" xfId="48" applyNumberFormat="1" applyFont="1" applyFill="1" applyBorder="1" applyAlignment="1">
      <alignment vertical="top"/>
      <protection/>
    </xf>
    <xf numFmtId="0" fontId="0" fillId="0" borderId="57" xfId="48" applyFont="1" applyBorder="1" applyAlignment="1">
      <alignment horizontal="left"/>
      <protection/>
    </xf>
    <xf numFmtId="173" fontId="0" fillId="0" borderId="37" xfId="48" applyNumberFormat="1" applyFont="1" applyBorder="1" applyAlignment="1">
      <alignment horizontal="right"/>
      <protection/>
    </xf>
    <xf numFmtId="173" fontId="0" fillId="0" borderId="58" xfId="48" applyNumberFormat="1" applyFont="1" applyBorder="1" applyAlignment="1">
      <alignment horizontal="right"/>
      <protection/>
    </xf>
    <xf numFmtId="172" fontId="0" fillId="0" borderId="58" xfId="48" applyNumberFormat="1" applyFont="1" applyFill="1" applyBorder="1" applyAlignment="1" quotePrefix="1">
      <alignment/>
      <protection/>
    </xf>
    <xf numFmtId="172" fontId="0" fillId="0" borderId="39" xfId="48" applyNumberFormat="1" applyFont="1" applyFill="1" applyBorder="1" applyAlignment="1">
      <alignment/>
      <protection/>
    </xf>
    <xf numFmtId="173" fontId="0" fillId="0" borderId="14" xfId="48" applyNumberFormat="1" applyFont="1" applyFill="1" applyBorder="1" applyAlignment="1">
      <alignment horizontal="right"/>
      <protection/>
    </xf>
    <xf numFmtId="173" fontId="0" fillId="0" borderId="59" xfId="48" applyNumberFormat="1" applyFont="1" applyBorder="1" applyAlignment="1">
      <alignment horizontal="right"/>
      <protection/>
    </xf>
    <xf numFmtId="172" fontId="0" fillId="0" borderId="60" xfId="48" applyNumberFormat="1" applyFont="1" applyFill="1" applyBorder="1" applyAlignment="1">
      <alignment/>
      <protection/>
    </xf>
    <xf numFmtId="172" fontId="0" fillId="0" borderId="61" xfId="48" applyNumberFormat="1" applyFont="1" applyFill="1" applyBorder="1" applyAlignment="1">
      <alignment/>
      <protection/>
    </xf>
    <xf numFmtId="3" fontId="8" fillId="0" borderId="11" xfId="48" applyNumberFormat="1" applyFont="1" applyBorder="1" applyAlignment="1">
      <alignment horizontal="right"/>
      <protection/>
    </xf>
    <xf numFmtId="176" fontId="8" fillId="0" borderId="42" xfId="48" applyNumberFormat="1" applyFont="1" applyFill="1" applyBorder="1">
      <alignment/>
      <protection/>
    </xf>
    <xf numFmtId="0" fontId="0" fillId="0" borderId="51" xfId="48" applyFont="1" applyFill="1" applyBorder="1" applyAlignment="1">
      <alignment/>
      <protection/>
    </xf>
    <xf numFmtId="173" fontId="0" fillId="0" borderId="0" xfId="48" applyNumberFormat="1" applyFont="1" applyBorder="1" applyAlignment="1" quotePrefix="1">
      <alignment horizontal="center"/>
      <protection/>
    </xf>
    <xf numFmtId="0" fontId="0" fillId="0" borderId="54" xfId="48" applyFont="1" applyFill="1" applyBorder="1" applyAlignment="1">
      <alignment/>
      <protection/>
    </xf>
    <xf numFmtId="173" fontId="0" fillId="0" borderId="59" xfId="48" applyNumberFormat="1" applyFont="1" applyBorder="1" applyAlignment="1">
      <alignment horizontal="center"/>
      <protection/>
    </xf>
    <xf numFmtId="173" fontId="0" fillId="0" borderId="24" xfId="48" applyNumberFormat="1" applyFont="1" applyFill="1" applyBorder="1" applyAlignment="1">
      <alignment horizontal="right"/>
      <protection/>
    </xf>
    <xf numFmtId="0" fontId="0" fillId="0" borderId="51" xfId="48" applyFont="1" applyFill="1" applyBorder="1" applyAlignment="1">
      <alignment vertical="top"/>
      <protection/>
    </xf>
    <xf numFmtId="173" fontId="0" fillId="0" borderId="0" xfId="48" applyNumberFormat="1" applyFont="1" applyBorder="1" applyAlignment="1">
      <alignment horizontal="center" vertical="top"/>
      <protection/>
    </xf>
    <xf numFmtId="173" fontId="0" fillId="0" borderId="14" xfId="48" applyNumberFormat="1" applyFont="1" applyBorder="1" applyAlignment="1">
      <alignment horizontal="right" vertical="top"/>
      <protection/>
    </xf>
    <xf numFmtId="173" fontId="0" fillId="0" borderId="0" xfId="48" applyNumberFormat="1" applyFont="1" applyBorder="1" applyAlignment="1">
      <alignment horizontal="right" vertical="top"/>
      <protection/>
    </xf>
    <xf numFmtId="173" fontId="0" fillId="0" borderId="14" xfId="48" applyNumberFormat="1" applyFont="1" applyFill="1" applyBorder="1" applyAlignment="1">
      <alignment horizontal="right" vertical="top"/>
      <protection/>
    </xf>
    <xf numFmtId="172" fontId="0" fillId="0" borderId="14" xfId="48" applyNumberFormat="1" applyFont="1" applyFill="1" applyBorder="1" applyAlignment="1">
      <alignment vertical="top"/>
      <protection/>
    </xf>
    <xf numFmtId="0" fontId="5" fillId="36" borderId="62" xfId="48" applyFont="1" applyFill="1" applyBorder="1" applyAlignment="1">
      <alignment horizontal="center" vertical="center"/>
      <protection/>
    </xf>
    <xf numFmtId="173" fontId="8" fillId="0" borderId="63" xfId="48" applyNumberFormat="1" applyFont="1" applyBorder="1" applyAlignment="1">
      <alignment horizontal="right"/>
      <protection/>
    </xf>
    <xf numFmtId="173" fontId="8" fillId="0" borderId="37" xfId="48" applyNumberFormat="1" applyFont="1" applyBorder="1" applyAlignment="1">
      <alignment horizontal="right"/>
      <protection/>
    </xf>
    <xf numFmtId="173" fontId="8" fillId="0" borderId="58" xfId="48" applyNumberFormat="1" applyFont="1" applyBorder="1" applyAlignment="1">
      <alignment horizontal="right"/>
      <protection/>
    </xf>
    <xf numFmtId="0" fontId="0" fillId="0" borderId="46" xfId="48" applyFont="1" applyBorder="1" applyAlignment="1">
      <alignment horizontal="left"/>
      <protection/>
    </xf>
    <xf numFmtId="173" fontId="0" fillId="0" borderId="52" xfId="48" applyNumberFormat="1" applyFont="1" applyBorder="1" applyAlignment="1">
      <alignment horizontal="center"/>
      <protection/>
    </xf>
    <xf numFmtId="172" fontId="0" fillId="0" borderId="14" xfId="48" applyNumberFormat="1" applyFont="1" applyFill="1" applyBorder="1" applyAlignment="1" quotePrefix="1">
      <alignment/>
      <protection/>
    </xf>
    <xf numFmtId="172" fontId="0" fillId="34" borderId="14" xfId="48" applyNumberFormat="1" applyFill="1" applyBorder="1" applyAlignment="1">
      <alignment horizontal="centerContinuous"/>
      <protection/>
    </xf>
    <xf numFmtId="173" fontId="0" fillId="0" borderId="64" xfId="48" applyNumberFormat="1" applyFont="1" applyBorder="1" applyAlignment="1">
      <alignment horizontal="center"/>
      <protection/>
    </xf>
    <xf numFmtId="0" fontId="0" fillId="0" borderId="46" xfId="48" applyFont="1" applyBorder="1" applyAlignment="1">
      <alignment horizontal="left" vertical="top"/>
      <protection/>
    </xf>
    <xf numFmtId="173" fontId="0" fillId="0" borderId="52" xfId="48" applyNumberFormat="1" applyFont="1" applyBorder="1" applyAlignment="1">
      <alignment horizontal="center" vertical="top"/>
      <protection/>
    </xf>
    <xf numFmtId="173" fontId="0" fillId="0" borderId="63" xfId="48" applyNumberFormat="1" applyFont="1" applyBorder="1" applyAlignment="1">
      <alignment horizontal="right"/>
      <protection/>
    </xf>
    <xf numFmtId="172" fontId="0" fillId="0" borderId="37" xfId="48" applyNumberFormat="1" applyFont="1" applyFill="1" applyBorder="1" applyAlignment="1" quotePrefix="1">
      <alignment/>
      <protection/>
    </xf>
    <xf numFmtId="173" fontId="0" fillId="0" borderId="0" xfId="48" applyNumberFormat="1" applyFont="1" applyBorder="1" applyAlignment="1">
      <alignment horizontal="center"/>
      <protection/>
    </xf>
    <xf numFmtId="0" fontId="0" fillId="0" borderId="65" xfId="48" applyFont="1" applyFill="1" applyBorder="1" applyAlignment="1">
      <alignment/>
      <protection/>
    </xf>
    <xf numFmtId="173" fontId="0" fillId="0" borderId="66" xfId="48" applyNumberFormat="1" applyFont="1" applyBorder="1" applyAlignment="1">
      <alignment horizontal="center"/>
      <protection/>
    </xf>
    <xf numFmtId="173" fontId="0" fillId="0" borderId="21" xfId="48" applyNumberFormat="1" applyFont="1" applyBorder="1" applyAlignment="1">
      <alignment horizontal="right"/>
      <protection/>
    </xf>
    <xf numFmtId="173" fontId="0" fillId="0" borderId="67" xfId="48" applyNumberFormat="1" applyFont="1" applyBorder="1" applyAlignment="1">
      <alignment horizontal="right"/>
      <protection/>
    </xf>
    <xf numFmtId="0" fontId="5" fillId="0" borderId="51" xfId="48" applyFont="1" applyFill="1" applyBorder="1" applyAlignment="1">
      <alignment/>
      <protection/>
    </xf>
    <xf numFmtId="0" fontId="8" fillId="0" borderId="68" xfId="48" applyFont="1" applyBorder="1" applyAlignment="1">
      <alignment horizontal="left"/>
      <protection/>
    </xf>
    <xf numFmtId="173" fontId="0" fillId="0" borderId="69" xfId="48" applyNumberFormat="1" applyFont="1" applyBorder="1" applyAlignment="1">
      <alignment horizontal="right"/>
      <protection/>
    </xf>
    <xf numFmtId="173" fontId="0" fillId="0" borderId="27" xfId="48" applyNumberFormat="1" applyFont="1" applyBorder="1" applyAlignment="1">
      <alignment horizontal="right"/>
      <protection/>
    </xf>
    <xf numFmtId="176" fontId="0" fillId="0" borderId="27" xfId="48" applyNumberFormat="1" applyFont="1" applyFill="1" applyBorder="1" applyAlignment="1">
      <alignment/>
      <protection/>
    </xf>
    <xf numFmtId="176" fontId="0" fillId="0" borderId="70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0" fillId="0" borderId="0" xfId="48" applyFont="1">
      <alignment/>
      <protection/>
    </xf>
    <xf numFmtId="0" fontId="0" fillId="0" borderId="0" xfId="48" applyFont="1" applyFill="1" applyBorder="1">
      <alignment/>
      <protection/>
    </xf>
    <xf numFmtId="0" fontId="1" fillId="33" borderId="71" xfId="48" applyFont="1" applyFill="1" applyBorder="1">
      <alignment/>
      <protection/>
    </xf>
    <xf numFmtId="0" fontId="2" fillId="33" borderId="72" xfId="48" applyNumberFormat="1" applyFont="1" applyFill="1" applyBorder="1" applyAlignment="1" quotePrefix="1">
      <alignment horizontal="center" vertical="center"/>
      <protection/>
    </xf>
    <xf numFmtId="0" fontId="2" fillId="33" borderId="14" xfId="48" applyNumberFormat="1" applyFont="1" applyFill="1" applyBorder="1" applyAlignment="1" quotePrefix="1">
      <alignment horizontal="center" vertical="center"/>
      <protection/>
    </xf>
    <xf numFmtId="0" fontId="2" fillId="33" borderId="12" xfId="48" applyNumberFormat="1" applyFont="1" applyFill="1" applyBorder="1" applyAlignment="1" quotePrefix="1">
      <alignment horizontal="center" vertical="center"/>
      <protection/>
    </xf>
    <xf numFmtId="0" fontId="2" fillId="33" borderId="0" xfId="48" applyNumberFormat="1" applyFont="1" applyFill="1" applyBorder="1" applyAlignment="1" quotePrefix="1">
      <alignment horizontal="center" vertical="center"/>
      <protection/>
    </xf>
    <xf numFmtId="172" fontId="2" fillId="33" borderId="10" xfId="48" applyNumberFormat="1" applyFont="1" applyFill="1" applyBorder="1" applyAlignment="1">
      <alignment horizontal="center" vertical="center" wrapText="1"/>
      <protection/>
    </xf>
    <xf numFmtId="172" fontId="2" fillId="33" borderId="11" xfId="48" applyNumberFormat="1" applyFont="1" applyFill="1" applyBorder="1" applyAlignment="1">
      <alignment horizontal="center" vertical="center" wrapText="1"/>
      <protection/>
    </xf>
    <xf numFmtId="172" fontId="2" fillId="33" borderId="13" xfId="48" applyNumberFormat="1" applyFont="1" applyFill="1" applyBorder="1" applyAlignment="1">
      <alignment horizontal="center" vertical="center" wrapText="1"/>
      <protection/>
    </xf>
    <xf numFmtId="173" fontId="5" fillId="35" borderId="73" xfId="48" applyNumberFormat="1" applyFont="1" applyFill="1" applyBorder="1" applyAlignment="1">
      <alignment horizontal="right" vertical="center"/>
      <protection/>
    </xf>
    <xf numFmtId="173" fontId="5" fillId="35" borderId="74" xfId="48" applyNumberFormat="1" applyFont="1" applyFill="1" applyBorder="1" applyAlignment="1">
      <alignment horizontal="right" vertical="center"/>
      <protection/>
    </xf>
    <xf numFmtId="174" fontId="5" fillId="35" borderId="74" xfId="48" applyNumberFormat="1" applyFont="1" applyFill="1" applyBorder="1" applyAlignment="1">
      <alignment horizontal="right" vertical="center"/>
      <protection/>
    </xf>
    <xf numFmtId="173" fontId="5" fillId="35" borderId="75" xfId="48" applyNumberFormat="1" applyFont="1" applyFill="1" applyBorder="1" applyAlignment="1">
      <alignment vertical="center"/>
      <protection/>
    </xf>
    <xf numFmtId="173" fontId="0" fillId="34" borderId="14" xfId="48" applyNumberFormat="1" applyFill="1" applyBorder="1" applyAlignment="1">
      <alignment horizontal="centerContinuous"/>
      <protection/>
    </xf>
    <xf numFmtId="173" fontId="0" fillId="0" borderId="76" xfId="48" applyNumberFormat="1" applyFont="1" applyBorder="1" applyAlignment="1">
      <alignment horizontal="right"/>
      <protection/>
    </xf>
    <xf numFmtId="175" fontId="0" fillId="0" borderId="18" xfId="48" applyNumberFormat="1" applyFont="1" applyBorder="1" applyAlignment="1" quotePrefix="1">
      <alignment horizontal="center"/>
      <protection/>
    </xf>
    <xf numFmtId="175" fontId="0" fillId="0" borderId="53" xfId="48" applyNumberFormat="1" applyFont="1" applyBorder="1" applyAlignment="1" quotePrefix="1">
      <alignment horizontal="center"/>
      <protection/>
    </xf>
    <xf numFmtId="173" fontId="0" fillId="0" borderId="19" xfId="48" applyNumberFormat="1" applyFont="1" applyFill="1" applyBorder="1" applyAlignment="1">
      <alignment/>
      <protection/>
    </xf>
    <xf numFmtId="173" fontId="0" fillId="0" borderId="77" xfId="48" applyNumberFormat="1" applyFont="1" applyBorder="1" applyAlignment="1">
      <alignment horizontal="right" vertical="top"/>
      <protection/>
    </xf>
    <xf numFmtId="173" fontId="0" fillId="0" borderId="21" xfId="48" applyNumberFormat="1" applyFont="1" applyBorder="1" applyAlignment="1">
      <alignment horizontal="right" vertical="top"/>
      <protection/>
    </xf>
    <xf numFmtId="175" fontId="0" fillId="0" borderId="21" xfId="48" applyNumberFormat="1" applyFont="1" applyBorder="1" applyAlignment="1">
      <alignment horizontal="center" vertical="top"/>
      <protection/>
    </xf>
    <xf numFmtId="175" fontId="0" fillId="0" borderId="67" xfId="48" applyNumberFormat="1" applyFont="1" applyBorder="1" applyAlignment="1">
      <alignment horizontal="center" vertical="top"/>
      <protection/>
    </xf>
    <xf numFmtId="173" fontId="0" fillId="0" borderId="22" xfId="48" applyNumberFormat="1" applyFont="1" applyFill="1" applyBorder="1" applyAlignment="1">
      <alignment vertical="top"/>
      <protection/>
    </xf>
    <xf numFmtId="174" fontId="0" fillId="0" borderId="18" xfId="48" applyNumberFormat="1" applyFont="1" applyBorder="1" applyAlignment="1">
      <alignment horizontal="right"/>
      <protection/>
    </xf>
    <xf numFmtId="174" fontId="0" fillId="0" borderId="53" xfId="48" applyNumberFormat="1" applyFont="1" applyBorder="1" applyAlignment="1">
      <alignment horizontal="right"/>
      <protection/>
    </xf>
    <xf numFmtId="0" fontId="0" fillId="0" borderId="34" xfId="48" applyFont="1" applyBorder="1" applyAlignment="1">
      <alignment/>
      <protection/>
    </xf>
    <xf numFmtId="173" fontId="0" fillId="0" borderId="64" xfId="48" applyNumberFormat="1" applyFont="1" applyBorder="1" applyAlignment="1">
      <alignment horizontal="right"/>
      <protection/>
    </xf>
    <xf numFmtId="174" fontId="0" fillId="0" borderId="24" xfId="48" applyNumberFormat="1" applyFont="1" applyBorder="1" applyAlignment="1">
      <alignment horizontal="right"/>
      <protection/>
    </xf>
    <xf numFmtId="174" fontId="0" fillId="0" borderId="55" xfId="48" applyNumberFormat="1" applyFont="1" applyBorder="1" applyAlignment="1">
      <alignment horizontal="right"/>
      <protection/>
    </xf>
    <xf numFmtId="173" fontId="0" fillId="0" borderId="25" xfId="48" applyNumberFormat="1" applyFont="1" applyFill="1" applyBorder="1" applyAlignment="1">
      <alignment/>
      <protection/>
    </xf>
    <xf numFmtId="0" fontId="0" fillId="0" borderId="48" xfId="48" applyFont="1" applyBorder="1" applyAlignment="1">
      <alignment/>
      <protection/>
    </xf>
    <xf numFmtId="173" fontId="0" fillId="0" borderId="77" xfId="48" applyNumberFormat="1" applyFont="1" applyBorder="1" applyAlignment="1">
      <alignment horizontal="right"/>
      <protection/>
    </xf>
    <xf numFmtId="174" fontId="0" fillId="0" borderId="24" xfId="48" applyNumberFormat="1" applyFont="1" applyBorder="1" applyAlignment="1">
      <alignment horizontal="right" vertical="top"/>
      <protection/>
    </xf>
    <xf numFmtId="174" fontId="0" fillId="0" borderId="55" xfId="48" applyNumberFormat="1" applyFont="1" applyBorder="1" applyAlignment="1">
      <alignment horizontal="right" vertical="top"/>
      <protection/>
    </xf>
    <xf numFmtId="173" fontId="0" fillId="0" borderId="25" xfId="48" applyNumberFormat="1" applyFont="1" applyFill="1" applyBorder="1" applyAlignment="1">
      <alignment vertical="top"/>
      <protection/>
    </xf>
    <xf numFmtId="0" fontId="0" fillId="0" borderId="49" xfId="48" applyFont="1" applyBorder="1" applyAlignment="1">
      <alignment horizontal="left"/>
      <protection/>
    </xf>
    <xf numFmtId="173" fontId="0" fillId="0" borderId="78" xfId="48" applyNumberFormat="1" applyFont="1" applyBorder="1" applyAlignment="1">
      <alignment horizontal="right"/>
      <protection/>
    </xf>
    <xf numFmtId="173" fontId="0" fillId="0" borderId="31" xfId="48" applyNumberFormat="1" applyFont="1" applyBorder="1" applyAlignment="1">
      <alignment horizontal="right"/>
      <protection/>
    </xf>
    <xf numFmtId="174" fontId="0" fillId="0" borderId="31" xfId="48" applyNumberFormat="1" applyFont="1" applyBorder="1" applyAlignment="1">
      <alignment horizontal="right"/>
      <protection/>
    </xf>
    <xf numFmtId="174" fontId="0" fillId="0" borderId="79" xfId="48" applyNumberFormat="1" applyFont="1" applyBorder="1" applyAlignment="1">
      <alignment horizontal="right"/>
      <protection/>
    </xf>
    <xf numFmtId="173" fontId="0" fillId="0" borderId="32" xfId="48" applyNumberFormat="1" applyFont="1" applyFill="1" applyBorder="1" applyAlignment="1">
      <alignment/>
      <protection/>
    </xf>
    <xf numFmtId="169" fontId="0" fillId="0" borderId="34" xfId="48" applyNumberFormat="1" applyFont="1" applyBorder="1" applyAlignment="1">
      <alignment vertical="top"/>
      <protection/>
    </xf>
    <xf numFmtId="173" fontId="0" fillId="0" borderId="64" xfId="48" applyNumberFormat="1" applyFont="1" applyBorder="1" applyAlignment="1">
      <alignment horizontal="right" vertical="top"/>
      <protection/>
    </xf>
    <xf numFmtId="173" fontId="5" fillId="0" borderId="76" xfId="48" applyNumberFormat="1" applyFont="1" applyBorder="1" applyAlignment="1">
      <alignment horizontal="right"/>
      <protection/>
    </xf>
    <xf numFmtId="173" fontId="5" fillId="0" borderId="18" xfId="48" applyNumberFormat="1" applyFont="1" applyBorder="1" applyAlignment="1">
      <alignment horizontal="right"/>
      <protection/>
    </xf>
    <xf numFmtId="173" fontId="7" fillId="0" borderId="64" xfId="48" applyNumberFormat="1" applyFont="1" applyBorder="1" applyAlignment="1">
      <alignment horizontal="right"/>
      <protection/>
    </xf>
    <xf numFmtId="173" fontId="7" fillId="0" borderId="24" xfId="48" applyNumberFormat="1" applyFont="1" applyBorder="1" applyAlignment="1">
      <alignment horizontal="right"/>
      <protection/>
    </xf>
    <xf numFmtId="173" fontId="5" fillId="0" borderId="64" xfId="48" applyNumberFormat="1" applyFont="1" applyBorder="1" applyAlignment="1">
      <alignment horizontal="right"/>
      <protection/>
    </xf>
    <xf numFmtId="173" fontId="5" fillId="0" borderId="24" xfId="48" applyNumberFormat="1" applyFont="1" applyBorder="1" applyAlignment="1">
      <alignment horizontal="right"/>
      <protection/>
    </xf>
    <xf numFmtId="173" fontId="7" fillId="0" borderId="78" xfId="48" applyNumberFormat="1" applyFont="1" applyBorder="1" applyAlignment="1">
      <alignment horizontal="right"/>
      <protection/>
    </xf>
    <xf numFmtId="173" fontId="7" fillId="0" borderId="31" xfId="48" applyNumberFormat="1" applyFont="1" applyBorder="1" applyAlignment="1">
      <alignment horizontal="right"/>
      <protection/>
    </xf>
    <xf numFmtId="173" fontId="7" fillId="0" borderId="78" xfId="48" applyNumberFormat="1" applyFont="1" applyBorder="1" applyAlignment="1">
      <alignment horizontal="right" vertical="top"/>
      <protection/>
    </xf>
    <xf numFmtId="173" fontId="7" fillId="0" borderId="31" xfId="48" applyNumberFormat="1" applyFont="1" applyBorder="1" applyAlignment="1">
      <alignment horizontal="right" vertical="top"/>
      <protection/>
    </xf>
    <xf numFmtId="0" fontId="0" fillId="0" borderId="34" xfId="48" applyFont="1" applyBorder="1">
      <alignment/>
      <protection/>
    </xf>
    <xf numFmtId="0" fontId="0" fillId="0" borderId="80" xfId="48" applyFont="1" applyBorder="1" applyAlignment="1">
      <alignment vertical="top"/>
      <protection/>
    </xf>
    <xf numFmtId="173" fontId="0" fillId="0" borderId="81" xfId="48" applyNumberFormat="1" applyFont="1" applyBorder="1" applyAlignment="1">
      <alignment horizontal="right" vertical="top"/>
      <protection/>
    </xf>
    <xf numFmtId="173" fontId="0" fillId="0" borderId="82" xfId="48" applyNumberFormat="1" applyFont="1" applyBorder="1" applyAlignment="1">
      <alignment horizontal="right" vertical="top"/>
      <protection/>
    </xf>
    <xf numFmtId="174" fontId="0" fillId="0" borderId="82" xfId="48" applyNumberFormat="1" applyFont="1" applyBorder="1" applyAlignment="1">
      <alignment horizontal="right" vertical="top"/>
      <protection/>
    </xf>
    <xf numFmtId="174" fontId="0" fillId="0" borderId="83" xfId="48" applyNumberFormat="1" applyFont="1" applyBorder="1" applyAlignment="1">
      <alignment horizontal="right" vertical="top"/>
      <protection/>
    </xf>
    <xf numFmtId="173" fontId="0" fillId="0" borderId="84" xfId="48" applyNumberFormat="1" applyFont="1" applyFill="1" applyBorder="1" applyAlignment="1">
      <alignment vertical="top"/>
      <protection/>
    </xf>
    <xf numFmtId="0" fontId="0" fillId="0" borderId="0" xfId="48" applyFont="1" applyFill="1" applyBorder="1" applyAlignment="1">
      <alignment horizontal="left"/>
      <protection/>
    </xf>
    <xf numFmtId="177" fontId="2" fillId="33" borderId="11" xfId="48" applyNumberFormat="1" applyFont="1" applyFill="1" applyBorder="1" applyAlignment="1" quotePrefix="1">
      <alignment horizontal="center" vertical="center"/>
      <protection/>
    </xf>
    <xf numFmtId="177" fontId="2" fillId="33" borderId="85" xfId="48" applyNumberFormat="1" applyFont="1" applyFill="1" applyBorder="1" applyAlignment="1" quotePrefix="1">
      <alignment horizontal="center" vertical="center"/>
      <protection/>
    </xf>
    <xf numFmtId="173" fontId="0" fillId="0" borderId="86" xfId="48" applyNumberFormat="1" applyFont="1" applyBorder="1" applyAlignment="1">
      <alignment horizontal="right"/>
      <protection/>
    </xf>
    <xf numFmtId="173" fontId="5" fillId="0" borderId="86" xfId="48" applyNumberFormat="1" applyFont="1" applyBorder="1" applyAlignment="1">
      <alignment horizontal="right"/>
      <protection/>
    </xf>
    <xf numFmtId="173" fontId="5" fillId="0" borderId="53" xfId="48" applyNumberFormat="1" applyFont="1" applyBorder="1" applyAlignment="1">
      <alignment horizontal="right"/>
      <protection/>
    </xf>
    <xf numFmtId="173" fontId="5" fillId="0" borderId="87" xfId="48" applyNumberFormat="1" applyFont="1" applyBorder="1" applyAlignment="1">
      <alignment horizontal="right"/>
      <protection/>
    </xf>
    <xf numFmtId="173" fontId="5" fillId="0" borderId="55" xfId="48" applyNumberFormat="1" applyFont="1" applyBorder="1" applyAlignment="1">
      <alignment horizontal="right"/>
      <protection/>
    </xf>
    <xf numFmtId="172" fontId="5" fillId="0" borderId="24" xfId="48" applyNumberFormat="1" applyFont="1" applyFill="1" applyBorder="1" applyAlignment="1">
      <alignment/>
      <protection/>
    </xf>
    <xf numFmtId="173" fontId="7" fillId="0" borderId="87" xfId="48" applyNumberFormat="1" applyFont="1" applyBorder="1" applyAlignment="1">
      <alignment horizontal="right"/>
      <protection/>
    </xf>
    <xf numFmtId="173" fontId="7" fillId="0" borderId="55" xfId="48" applyNumberFormat="1" applyFont="1" applyBorder="1" applyAlignment="1">
      <alignment horizontal="right"/>
      <protection/>
    </xf>
    <xf numFmtId="172" fontId="7" fillId="0" borderId="24" xfId="48" applyNumberFormat="1" applyFont="1" applyFill="1" applyBorder="1" applyAlignment="1">
      <alignment/>
      <protection/>
    </xf>
    <xf numFmtId="173" fontId="7" fillId="0" borderId="24" xfId="48" applyNumberFormat="1" applyFont="1" applyBorder="1" applyAlignment="1">
      <alignment horizontal="right" vertical="top"/>
      <protection/>
    </xf>
    <xf numFmtId="173" fontId="7" fillId="0" borderId="55" xfId="48" applyNumberFormat="1" applyFont="1" applyBorder="1" applyAlignment="1">
      <alignment horizontal="right" vertical="top"/>
      <protection/>
    </xf>
    <xf numFmtId="172" fontId="7" fillId="0" borderId="24" xfId="48" applyNumberFormat="1" applyFont="1" applyFill="1" applyBorder="1" applyAlignment="1">
      <alignment vertical="top"/>
      <protection/>
    </xf>
    <xf numFmtId="173" fontId="0" fillId="0" borderId="31" xfId="48" applyNumberFormat="1" applyFont="1" applyBorder="1" applyAlignment="1">
      <alignment horizontal="right" vertical="top"/>
      <protection/>
    </xf>
    <xf numFmtId="172" fontId="0" fillId="0" borderId="31" xfId="48" applyNumberFormat="1" applyFont="1" applyFill="1" applyBorder="1" applyAlignment="1">
      <alignment vertical="top"/>
      <protection/>
    </xf>
    <xf numFmtId="172" fontId="0" fillId="0" borderId="88" xfId="48" applyNumberFormat="1" applyFont="1" applyFill="1" applyBorder="1" applyAlignment="1">
      <alignment vertical="top"/>
      <protection/>
    </xf>
    <xf numFmtId="172" fontId="0" fillId="0" borderId="89" xfId="48" applyNumberFormat="1" applyFont="1" applyFill="1" applyBorder="1" applyAlignment="1">
      <alignment/>
      <protection/>
    </xf>
    <xf numFmtId="173" fontId="0" fillId="0" borderId="87" xfId="48" applyNumberFormat="1" applyFont="1" applyBorder="1" applyAlignment="1">
      <alignment horizontal="right"/>
      <protection/>
    </xf>
    <xf numFmtId="173" fontId="0" fillId="0" borderId="90" xfId="48" applyNumberFormat="1" applyFont="1" applyBorder="1" applyAlignment="1">
      <alignment horizontal="right"/>
      <protection/>
    </xf>
    <xf numFmtId="172" fontId="2" fillId="33" borderId="85" xfId="48" applyNumberFormat="1" applyFont="1" applyFill="1" applyBorder="1" applyAlignment="1">
      <alignment horizontal="center" vertical="center" wrapText="1"/>
      <protection/>
    </xf>
    <xf numFmtId="172" fontId="5" fillId="35" borderId="15" xfId="48" applyNumberFormat="1" applyFont="1" applyFill="1" applyBorder="1" applyAlignment="1">
      <alignment horizontal="right" vertical="center"/>
      <protection/>
    </xf>
    <xf numFmtId="0" fontId="7" fillId="34" borderId="14" xfId="48" applyFont="1" applyFill="1" applyBorder="1" applyAlignment="1">
      <alignment horizontal="centerContinuous"/>
      <protection/>
    </xf>
    <xf numFmtId="0" fontId="5" fillId="0" borderId="91" xfId="48" applyFont="1" applyBorder="1" applyAlignment="1">
      <alignment/>
      <protection/>
    </xf>
    <xf numFmtId="173" fontId="5" fillId="0" borderId="92" xfId="48" applyNumberFormat="1" applyFont="1" applyBorder="1" applyAlignment="1">
      <alignment horizontal="right"/>
      <protection/>
    </xf>
    <xf numFmtId="0" fontId="0" fillId="0" borderId="93" xfId="48" applyFill="1" applyBorder="1" applyAlignment="1">
      <alignment horizontal="centerContinuous"/>
      <protection/>
    </xf>
    <xf numFmtId="173" fontId="5" fillId="0" borderId="92" xfId="48" applyNumberFormat="1" applyFont="1" applyFill="1" applyBorder="1" applyAlignment="1">
      <alignment horizontal="right"/>
      <protection/>
    </xf>
    <xf numFmtId="172" fontId="0" fillId="0" borderId="94" xfId="48" applyNumberFormat="1" applyFont="1" applyFill="1" applyBorder="1">
      <alignment/>
      <protection/>
    </xf>
    <xf numFmtId="172" fontId="5" fillId="0" borderId="95" xfId="48" applyNumberFormat="1" applyFont="1" applyFill="1" applyBorder="1">
      <alignment/>
      <protection/>
    </xf>
    <xf numFmtId="172" fontId="5" fillId="35" borderId="96" xfId="48" applyNumberFormat="1" applyFont="1" applyFill="1" applyBorder="1" applyAlignment="1" quotePrefix="1">
      <alignment horizontal="right" vertical="center"/>
      <protection/>
    </xf>
    <xf numFmtId="172" fontId="5" fillId="35" borderId="97" xfId="48" applyNumberFormat="1" applyFont="1" applyFill="1" applyBorder="1" applyAlignment="1">
      <alignment vertical="center"/>
      <protection/>
    </xf>
    <xf numFmtId="172" fontId="0" fillId="0" borderId="14" xfId="48" applyNumberFormat="1" applyFont="1" applyFill="1" applyBorder="1">
      <alignment/>
      <protection/>
    </xf>
    <xf numFmtId="172" fontId="0" fillId="0" borderId="42" xfId="48" applyNumberFormat="1" applyFont="1" applyFill="1" applyBorder="1">
      <alignment/>
      <protection/>
    </xf>
    <xf numFmtId="172" fontId="0" fillId="0" borderId="11" xfId="48" applyNumberFormat="1" applyFont="1" applyFill="1" applyBorder="1" applyAlignment="1">
      <alignment vertical="top"/>
      <protection/>
    </xf>
    <xf numFmtId="172" fontId="0" fillId="0" borderId="98" xfId="48" applyNumberFormat="1" applyFont="1" applyFill="1" applyBorder="1" applyAlignment="1">
      <alignment vertical="top"/>
      <protection/>
    </xf>
    <xf numFmtId="172" fontId="5" fillId="0" borderId="99" xfId="48" applyNumberFormat="1" applyFont="1" applyFill="1" applyBorder="1">
      <alignment/>
      <protection/>
    </xf>
    <xf numFmtId="172" fontId="0" fillId="0" borderId="42" xfId="48" applyNumberFormat="1" applyFont="1" applyFill="1" applyBorder="1" applyAlignment="1">
      <alignment vertical="top"/>
      <protection/>
    </xf>
    <xf numFmtId="172" fontId="0" fillId="0" borderId="14" xfId="48" applyNumberFormat="1" applyFont="1" applyFill="1" applyBorder="1" applyAlignment="1" quotePrefix="1">
      <alignment horizontal="right"/>
      <protection/>
    </xf>
    <xf numFmtId="3" fontId="0" fillId="0" borderId="100" xfId="48" applyNumberFormat="1" applyFont="1" applyFill="1" applyBorder="1" applyAlignment="1">
      <alignment horizontal="right"/>
      <protection/>
    </xf>
    <xf numFmtId="3" fontId="0" fillId="0" borderId="101" xfId="48" applyNumberFormat="1" applyFont="1" applyFill="1" applyBorder="1" applyAlignment="1">
      <alignment horizontal="right"/>
      <protection/>
    </xf>
    <xf numFmtId="3" fontId="0" fillId="0" borderId="102" xfId="48" applyNumberFormat="1" applyFont="1" applyFill="1" applyBorder="1" applyAlignment="1">
      <alignment horizontal="right"/>
      <protection/>
    </xf>
    <xf numFmtId="172" fontId="2" fillId="33" borderId="103" xfId="48" applyNumberFormat="1" applyFont="1" applyFill="1" applyBorder="1" applyAlignment="1">
      <alignment horizontal="centerContinuous" vertical="center" wrapText="1"/>
      <protection/>
    </xf>
    <xf numFmtId="172" fontId="2" fillId="33" borderId="104" xfId="48" applyNumberFormat="1" applyFont="1" applyFill="1" applyBorder="1" applyAlignment="1">
      <alignment horizontal="centerContinuous" vertical="center" wrapText="1"/>
      <protection/>
    </xf>
    <xf numFmtId="3" fontId="0" fillId="0" borderId="105" xfId="48" applyNumberFormat="1" applyFont="1" applyFill="1" applyBorder="1" applyAlignment="1">
      <alignment horizontal="right"/>
      <protection/>
    </xf>
    <xf numFmtId="3" fontId="0" fillId="0" borderId="14" xfId="48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right"/>
      <protection/>
    </xf>
    <xf numFmtId="172" fontId="0" fillId="0" borderId="0" xfId="48" applyNumberFormat="1" applyFont="1" applyFill="1" applyBorder="1" applyAlignment="1">
      <alignment horizontal="right"/>
      <protection/>
    </xf>
    <xf numFmtId="172" fontId="0" fillId="0" borderId="105" xfId="48" applyNumberFormat="1" applyFont="1" applyFill="1" applyBorder="1" applyAlignment="1">
      <alignment horizontal="right"/>
      <protection/>
    </xf>
    <xf numFmtId="172" fontId="0" fillId="0" borderId="14" xfId="48" applyNumberFormat="1" applyFont="1" applyFill="1" applyBorder="1" applyAlignment="1">
      <alignment horizontal="right"/>
      <protection/>
    </xf>
    <xf numFmtId="172" fontId="0" fillId="0" borderId="106" xfId="48" applyNumberFormat="1" applyFont="1" applyFill="1" applyBorder="1" applyAlignment="1">
      <alignment horizontal="right"/>
      <protection/>
    </xf>
    <xf numFmtId="172" fontId="0" fillId="0" borderId="37" xfId="48" applyNumberFormat="1" applyFont="1" applyFill="1" applyBorder="1" applyAlignment="1">
      <alignment horizontal="right"/>
      <protection/>
    </xf>
    <xf numFmtId="172" fontId="0" fillId="0" borderId="58" xfId="48" applyNumberFormat="1" applyFont="1" applyFill="1" applyBorder="1" applyAlignment="1">
      <alignment horizontal="right"/>
      <protection/>
    </xf>
    <xf numFmtId="172" fontId="0" fillId="0" borderId="37" xfId="48" applyNumberFormat="1" applyFont="1" applyFill="1" applyBorder="1" applyAlignment="1" quotePrefix="1">
      <alignment horizontal="right"/>
      <protection/>
    </xf>
    <xf numFmtId="172" fontId="0" fillId="0" borderId="107" xfId="48" applyNumberFormat="1" applyFont="1" applyFill="1" applyBorder="1" applyAlignment="1">
      <alignment/>
      <protection/>
    </xf>
    <xf numFmtId="172" fontId="0" fillId="0" borderId="105" xfId="48" applyNumberFormat="1" applyFont="1" applyFill="1" applyBorder="1" applyAlignment="1">
      <alignment horizontal="right" vertical="top"/>
      <protection/>
    </xf>
    <xf numFmtId="172" fontId="0" fillId="0" borderId="14" xfId="48" applyNumberFormat="1" applyFont="1" applyFill="1" applyBorder="1" applyAlignment="1">
      <alignment horizontal="right" vertical="top"/>
      <protection/>
    </xf>
    <xf numFmtId="172" fontId="0" fillId="0" borderId="14" xfId="48" applyNumberFormat="1" applyFont="1" applyFill="1" applyBorder="1" applyAlignment="1" quotePrefix="1">
      <alignment horizontal="right" vertical="top"/>
      <protection/>
    </xf>
    <xf numFmtId="3" fontId="8" fillId="0" borderId="108" xfId="48" applyNumberFormat="1" applyFont="1" applyBorder="1" applyAlignment="1">
      <alignment horizontal="right"/>
      <protection/>
    </xf>
    <xf numFmtId="3" fontId="8" fillId="0" borderId="27" xfId="48" applyNumberFormat="1" applyFont="1" applyBorder="1" applyAlignment="1">
      <alignment horizontal="right"/>
      <protection/>
    </xf>
    <xf numFmtId="3" fontId="8" fillId="0" borderId="69" xfId="48" applyNumberFormat="1" applyFont="1" applyBorder="1" applyAlignment="1">
      <alignment horizontal="right"/>
      <protection/>
    </xf>
    <xf numFmtId="172" fontId="7" fillId="0" borderId="27" xfId="48" applyNumberFormat="1" applyFont="1" applyFill="1" applyBorder="1" applyAlignment="1">
      <alignment horizontal="right"/>
      <protection/>
    </xf>
    <xf numFmtId="172" fontId="7" fillId="0" borderId="69" xfId="48" applyNumberFormat="1" applyFont="1" applyFill="1" applyBorder="1">
      <alignment/>
      <protection/>
    </xf>
    <xf numFmtId="172" fontId="8" fillId="0" borderId="70" xfId="48" applyNumberFormat="1" applyFont="1" applyFill="1" applyBorder="1">
      <alignment/>
      <protection/>
    </xf>
    <xf numFmtId="0" fontId="13" fillId="0" borderId="0" xfId="48" applyFont="1">
      <alignment/>
      <protection/>
    </xf>
    <xf numFmtId="0" fontId="5" fillId="0" borderId="0" xfId="48" applyFont="1" applyBorder="1" applyAlignment="1">
      <alignment/>
      <protection/>
    </xf>
    <xf numFmtId="0" fontId="14" fillId="0" borderId="0" xfId="48" applyFont="1" applyBorder="1" applyAlignment="1">
      <alignment/>
      <protection/>
    </xf>
    <xf numFmtId="0" fontId="14" fillId="0" borderId="0" xfId="48" applyFont="1" applyAlignment="1">
      <alignment/>
      <protection/>
    </xf>
    <xf numFmtId="0" fontId="15" fillId="0" borderId="0" xfId="48" applyFont="1" applyAlignment="1">
      <alignment/>
      <protection/>
    </xf>
    <xf numFmtId="0" fontId="14" fillId="0" borderId="0" xfId="48" applyFont="1" applyBorder="1" applyAlignment="1">
      <alignment horizontal="justify"/>
      <protection/>
    </xf>
    <xf numFmtId="0" fontId="5" fillId="0" borderId="0" xfId="48" applyFont="1" applyBorder="1" applyAlignment="1">
      <alignment vertical="top"/>
      <protection/>
    </xf>
    <xf numFmtId="0" fontId="0" fillId="0" borderId="0" xfId="48" applyFont="1" applyBorder="1" applyAlignment="1">
      <alignment/>
      <protection/>
    </xf>
    <xf numFmtId="0" fontId="14" fillId="0" borderId="0" xfId="48" applyFont="1" applyBorder="1">
      <alignment/>
      <protection/>
    </xf>
    <xf numFmtId="0" fontId="16" fillId="0" borderId="0" xfId="48" applyFont="1">
      <alignment/>
      <protection/>
    </xf>
    <xf numFmtId="0" fontId="7" fillId="0" borderId="0" xfId="48" applyFont="1">
      <alignment/>
      <protection/>
    </xf>
    <xf numFmtId="0" fontId="11" fillId="34" borderId="109" xfId="48" applyFont="1" applyFill="1" applyBorder="1" applyAlignment="1">
      <alignment horizontal="centerContinuous" wrapText="1"/>
      <protection/>
    </xf>
    <xf numFmtId="172" fontId="8" fillId="0" borderId="39" xfId="48" applyNumberFormat="1" applyFont="1" applyFill="1" applyBorder="1" applyAlignment="1">
      <alignment/>
      <protection/>
    </xf>
    <xf numFmtId="172" fontId="0" fillId="0" borderId="110" xfId="48" applyNumberFormat="1" applyFont="1" applyFill="1" applyBorder="1" applyAlignment="1">
      <alignment/>
      <protection/>
    </xf>
    <xf numFmtId="172" fontId="0" fillId="0" borderId="0" xfId="48" applyNumberFormat="1" applyFont="1" applyFill="1" applyBorder="1" applyAlignment="1">
      <alignment horizontal="right" vertical="top"/>
      <protection/>
    </xf>
    <xf numFmtId="172" fontId="0" fillId="0" borderId="42" xfId="48" applyNumberFormat="1" applyFont="1" applyFill="1" applyBorder="1" applyAlignment="1">
      <alignment horizontal="right"/>
      <protection/>
    </xf>
    <xf numFmtId="172" fontId="0" fillId="0" borderId="42" xfId="48" applyNumberFormat="1" applyFont="1" applyFill="1" applyBorder="1" applyAlignment="1">
      <alignment horizontal="right" vertical="top"/>
      <protection/>
    </xf>
    <xf numFmtId="0" fontId="0" fillId="34" borderId="14" xfId="48" applyFont="1" applyFill="1" applyBorder="1" applyAlignment="1">
      <alignment horizontal="centerContinuous"/>
      <protection/>
    </xf>
    <xf numFmtId="172" fontId="5" fillId="35" borderId="17" xfId="48" applyNumberFormat="1" applyFont="1" applyFill="1" applyBorder="1" applyAlignment="1">
      <alignment horizontal="right" vertical="center"/>
      <protection/>
    </xf>
    <xf numFmtId="172" fontId="7" fillId="0" borderId="33" xfId="0" applyNumberFormat="1" applyFont="1" applyFill="1" applyBorder="1" applyAlignment="1">
      <alignment vertical="top"/>
    </xf>
    <xf numFmtId="172" fontId="0" fillId="0" borderId="111" xfId="48" applyNumberFormat="1" applyFont="1" applyFill="1" applyBorder="1" applyAlignment="1">
      <alignment/>
      <protection/>
    </xf>
    <xf numFmtId="172" fontId="0" fillId="0" borderId="18" xfId="48" applyNumberFormat="1" applyFont="1" applyFill="1" applyBorder="1" applyAlignment="1" quotePrefix="1">
      <alignment/>
      <protection/>
    </xf>
    <xf numFmtId="176" fontId="0" fillId="0" borderId="108" xfId="48" applyNumberFormat="1" applyFont="1" applyFill="1" applyBorder="1" applyAlignment="1">
      <alignment/>
      <protection/>
    </xf>
    <xf numFmtId="0" fontId="2" fillId="33" borderId="15" xfId="48" applyNumberFormat="1" applyFont="1" applyFill="1" applyBorder="1" applyAlignment="1" quotePrefix="1">
      <alignment horizontal="center" vertical="center"/>
      <protection/>
    </xf>
    <xf numFmtId="0" fontId="0" fillId="0" borderId="5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 horizontal="left" vertical="top"/>
    </xf>
    <xf numFmtId="0" fontId="5" fillId="36" borderId="6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/>
    </xf>
    <xf numFmtId="0" fontId="17" fillId="33" borderId="112" xfId="48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2" fontId="2" fillId="33" borderId="113" xfId="48" applyNumberFormat="1" applyFont="1" applyFill="1" applyBorder="1" applyAlignment="1">
      <alignment horizontal="centerContinuous" vertical="center" wrapText="1"/>
      <protection/>
    </xf>
    <xf numFmtId="172" fontId="2" fillId="33" borderId="98" xfId="48" applyNumberFormat="1" applyFont="1" applyFill="1" applyBorder="1" applyAlignment="1">
      <alignment horizontal="centerContinuous" vertical="center" wrapText="1"/>
      <protection/>
    </xf>
    <xf numFmtId="173" fontId="5" fillId="35" borderId="114" xfId="48" applyNumberFormat="1" applyFont="1" applyFill="1" applyBorder="1" applyAlignment="1">
      <alignment vertical="center"/>
      <protection/>
    </xf>
    <xf numFmtId="175" fontId="5" fillId="35" borderId="115" xfId="48" applyNumberFormat="1" applyFont="1" applyFill="1" applyBorder="1" applyAlignment="1">
      <alignment vertical="center"/>
      <protection/>
    </xf>
    <xf numFmtId="173" fontId="0" fillId="0" borderId="116" xfId="48" applyNumberFormat="1" applyFont="1" applyFill="1" applyBorder="1" applyAlignment="1">
      <alignment/>
      <protection/>
    </xf>
    <xf numFmtId="175" fontId="0" fillId="0" borderId="89" xfId="48" applyNumberFormat="1" applyFont="1" applyFill="1" applyBorder="1" applyAlignment="1">
      <alignment/>
      <protection/>
    </xf>
    <xf numFmtId="173" fontId="0" fillId="0" borderId="117" xfId="48" applyNumberFormat="1" applyFont="1" applyFill="1" applyBorder="1" applyAlignment="1">
      <alignment vertical="top"/>
      <protection/>
    </xf>
    <xf numFmtId="175" fontId="0" fillId="0" borderId="118" xfId="48" applyNumberFormat="1" applyFont="1" applyFill="1" applyBorder="1" applyAlignment="1">
      <alignment vertical="top"/>
      <protection/>
    </xf>
    <xf numFmtId="173" fontId="0" fillId="0" borderId="119" xfId="48" applyNumberFormat="1" applyFont="1" applyFill="1" applyBorder="1" applyAlignment="1">
      <alignment/>
      <protection/>
    </xf>
    <xf numFmtId="175" fontId="0" fillId="0" borderId="56" xfId="48" applyNumberFormat="1" applyFont="1" applyFill="1" applyBorder="1" applyAlignment="1">
      <alignment/>
      <protection/>
    </xf>
    <xf numFmtId="173" fontId="0" fillId="0" borderId="119" xfId="48" applyNumberFormat="1" applyFont="1" applyFill="1" applyBorder="1" applyAlignment="1">
      <alignment vertical="top"/>
      <protection/>
    </xf>
    <xf numFmtId="175" fontId="0" fillId="0" borderId="56" xfId="48" applyNumberFormat="1" applyFont="1" applyFill="1" applyBorder="1" applyAlignment="1">
      <alignment vertical="top"/>
      <protection/>
    </xf>
    <xf numFmtId="173" fontId="0" fillId="0" borderId="120" xfId="48" applyNumberFormat="1" applyFont="1" applyFill="1" applyBorder="1" applyAlignment="1">
      <alignment/>
      <protection/>
    </xf>
    <xf numFmtId="175" fontId="0" fillId="0" borderId="88" xfId="48" applyNumberFormat="1" applyFont="1" applyFill="1" applyBorder="1" applyAlignment="1">
      <alignment/>
      <protection/>
    </xf>
    <xf numFmtId="173" fontId="0" fillId="0" borderId="121" xfId="48" applyNumberFormat="1" applyFont="1" applyFill="1" applyBorder="1" applyAlignment="1">
      <alignment vertical="top"/>
      <protection/>
    </xf>
    <xf numFmtId="175" fontId="0" fillId="0" borderId="122" xfId="48" applyNumberFormat="1" applyFont="1" applyFill="1" applyBorder="1" applyAlignment="1">
      <alignment vertical="top"/>
      <protection/>
    </xf>
    <xf numFmtId="3" fontId="5" fillId="35" borderId="123" xfId="0" applyNumberFormat="1" applyFont="1" applyFill="1" applyBorder="1" applyAlignment="1">
      <alignment horizontal="center" vertical="center"/>
    </xf>
    <xf numFmtId="172" fontId="5" fillId="35" borderId="124" xfId="0" applyNumberFormat="1" applyFont="1" applyFill="1" applyBorder="1" applyAlignment="1">
      <alignment vertical="center"/>
    </xf>
    <xf numFmtId="172" fontId="5" fillId="35" borderId="125" xfId="0" applyNumberFormat="1" applyFont="1" applyFill="1" applyBorder="1" applyAlignment="1">
      <alignment vertical="center"/>
    </xf>
    <xf numFmtId="172" fontId="5" fillId="35" borderId="126" xfId="0" applyNumberFormat="1" applyFont="1" applyFill="1" applyBorder="1" applyAlignment="1">
      <alignment vertical="center"/>
    </xf>
    <xf numFmtId="3" fontId="8" fillId="0" borderId="127" xfId="48" applyNumberFormat="1" applyFont="1" applyFill="1" applyBorder="1" applyAlignment="1">
      <alignment horizontal="right" vertical="center"/>
      <protection/>
    </xf>
    <xf numFmtId="3" fontId="8" fillId="0" borderId="128" xfId="48" applyNumberFormat="1" applyFont="1" applyFill="1" applyBorder="1" applyAlignment="1">
      <alignment horizontal="right" vertical="center"/>
      <protection/>
    </xf>
    <xf numFmtId="176" fontId="7" fillId="0" borderId="105" xfId="48" applyNumberFormat="1" applyFont="1" applyFill="1" applyBorder="1" applyAlignment="1">
      <alignment horizontal="right" vertical="center"/>
      <protection/>
    </xf>
    <xf numFmtId="176" fontId="7" fillId="0" borderId="129" xfId="48" applyNumberFormat="1" applyFont="1" applyFill="1" applyBorder="1" applyAlignment="1">
      <alignment horizontal="right" vertical="center"/>
      <protection/>
    </xf>
    <xf numFmtId="3" fontId="0" fillId="0" borderId="92" xfId="48" applyNumberFormat="1" applyFont="1" applyFill="1" applyBorder="1" applyAlignment="1">
      <alignment horizontal="right"/>
      <protection/>
    </xf>
    <xf numFmtId="0" fontId="11" fillId="34" borderId="40" xfId="48" applyFont="1" applyFill="1" applyBorder="1" applyAlignment="1">
      <alignment horizontal="centerContinuous" wrapText="1"/>
      <protection/>
    </xf>
    <xf numFmtId="0" fontId="11" fillId="34" borderId="0" xfId="48" applyFont="1" applyFill="1" applyBorder="1" applyAlignment="1">
      <alignment horizontal="centerContinuous" vertical="top"/>
      <protection/>
    </xf>
    <xf numFmtId="2" fontId="11" fillId="33" borderId="0" xfId="48" applyNumberFormat="1" applyFont="1" applyFill="1" applyBorder="1" applyAlignment="1">
      <alignment vertical="center"/>
      <protection/>
    </xf>
    <xf numFmtId="0" fontId="5" fillId="0" borderId="92" xfId="48" applyFont="1" applyBorder="1" applyAlignment="1">
      <alignment/>
      <protection/>
    </xf>
    <xf numFmtId="0" fontId="5" fillId="36" borderId="10" xfId="48" applyFont="1" applyFill="1" applyBorder="1" applyAlignment="1" quotePrefix="1">
      <alignment horizontal="center" vertical="center"/>
      <protection/>
    </xf>
    <xf numFmtId="2" fontId="11" fillId="33" borderId="130" xfId="48" applyNumberFormat="1" applyFont="1" applyFill="1" applyBorder="1" applyAlignment="1">
      <alignment vertical="center"/>
      <protection/>
    </xf>
    <xf numFmtId="0" fontId="5" fillId="36" borderId="131" xfId="48" applyFont="1" applyFill="1" applyBorder="1" applyAlignment="1" quotePrefix="1">
      <alignment horizontal="center" vertical="center"/>
      <protection/>
    </xf>
    <xf numFmtId="0" fontId="0" fillId="0" borderId="46" xfId="48" applyFont="1" applyBorder="1" applyAlignment="1">
      <alignment/>
      <protection/>
    </xf>
    <xf numFmtId="0" fontId="0" fillId="0" borderId="71" xfId="48" applyFont="1" applyBorder="1" applyAlignment="1">
      <alignment vertical="top"/>
      <protection/>
    </xf>
    <xf numFmtId="0" fontId="0" fillId="0" borderId="46" xfId="48" applyFont="1" applyBorder="1" applyAlignment="1">
      <alignment vertical="top"/>
      <protection/>
    </xf>
    <xf numFmtId="0" fontId="5" fillId="36" borderId="131" xfId="48" applyFont="1" applyFill="1" applyBorder="1" applyAlignment="1">
      <alignment horizontal="center" vertical="center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132" xfId="48" applyFont="1" applyFill="1" applyBorder="1" applyAlignment="1">
      <alignment horizontal="left" vertical="top"/>
      <protection/>
    </xf>
    <xf numFmtId="0" fontId="0" fillId="0" borderId="57" xfId="48" applyFont="1" applyFill="1" applyBorder="1" applyAlignment="1">
      <alignment/>
      <protection/>
    </xf>
    <xf numFmtId="0" fontId="0" fillId="0" borderId="46" xfId="48" applyFont="1" applyFill="1" applyBorder="1" applyAlignment="1">
      <alignment horizontal="left" vertical="top"/>
      <protection/>
    </xf>
    <xf numFmtId="169" fontId="5" fillId="0" borderId="133" xfId="48" applyNumberFormat="1" applyFont="1" applyBorder="1" applyAlignment="1">
      <alignment vertical="center"/>
      <protection/>
    </xf>
    <xf numFmtId="0" fontId="5" fillId="36" borderId="134" xfId="48" applyFont="1" applyFill="1" applyBorder="1" applyAlignment="1">
      <alignment horizontal="center" vertical="center" wrapText="1"/>
      <protection/>
    </xf>
    <xf numFmtId="0" fontId="5" fillId="36" borderId="135" xfId="48" applyFont="1" applyFill="1" applyBorder="1" applyAlignment="1">
      <alignment horizontal="center" vertical="center" wrapText="1"/>
      <protection/>
    </xf>
    <xf numFmtId="0" fontId="5" fillId="0" borderId="93" xfId="48" applyFont="1" applyBorder="1" applyAlignment="1">
      <alignment/>
      <protection/>
    </xf>
    <xf numFmtId="0" fontId="0" fillId="0" borderId="136" xfId="48" applyFont="1" applyBorder="1" applyAlignment="1">
      <alignment/>
      <protection/>
    </xf>
    <xf numFmtId="0" fontId="5" fillId="0" borderId="137" xfId="48" applyFont="1" applyBorder="1" applyAlignment="1">
      <alignment horizontal="left"/>
      <protection/>
    </xf>
    <xf numFmtId="0" fontId="5" fillId="0" borderId="137" xfId="48" applyFont="1" applyBorder="1" applyAlignment="1">
      <alignment/>
      <protection/>
    </xf>
    <xf numFmtId="0" fontId="7" fillId="0" borderId="137" xfId="48" applyFont="1" applyBorder="1" applyAlignment="1">
      <alignment/>
      <protection/>
    </xf>
    <xf numFmtId="0" fontId="7" fillId="0" borderId="138" xfId="48" applyFont="1" applyBorder="1" applyAlignment="1">
      <alignment vertical="top"/>
      <protection/>
    </xf>
    <xf numFmtId="0" fontId="5" fillId="36" borderId="139" xfId="48" applyFont="1" applyFill="1" applyBorder="1" applyAlignment="1" quotePrefix="1">
      <alignment horizontal="center" vertical="center"/>
      <protection/>
    </xf>
    <xf numFmtId="0" fontId="5" fillId="36" borderId="139" xfId="48" applyFont="1" applyFill="1" applyBorder="1" applyAlignment="1">
      <alignment horizontal="center" vertical="center"/>
      <protection/>
    </xf>
    <xf numFmtId="0" fontId="0" fillId="0" borderId="136" xfId="48" applyFont="1" applyFill="1" applyBorder="1" applyAlignment="1">
      <alignment horizontal="left"/>
      <protection/>
    </xf>
    <xf numFmtId="0" fontId="0" fillId="0" borderId="137" xfId="48" applyFont="1" applyFill="1" applyBorder="1" applyAlignment="1">
      <alignment horizontal="left"/>
      <protection/>
    </xf>
    <xf numFmtId="0" fontId="0" fillId="0" borderId="140" xfId="48" applyFont="1" applyFill="1" applyBorder="1" applyAlignment="1">
      <alignment/>
      <protection/>
    </xf>
    <xf numFmtId="0" fontId="0" fillId="0" borderId="137" xfId="48" applyFont="1" applyFill="1" applyBorder="1" applyAlignment="1">
      <alignment horizontal="left" vertical="top"/>
      <protection/>
    </xf>
    <xf numFmtId="169" fontId="5" fillId="0" borderId="141" xfId="48" applyNumberFormat="1" applyFont="1" applyBorder="1" applyAlignment="1">
      <alignment vertical="center"/>
      <protection/>
    </xf>
    <xf numFmtId="0" fontId="0" fillId="0" borderId="137" xfId="48" applyFont="1" applyBorder="1" applyAlignment="1">
      <alignment/>
      <protection/>
    </xf>
    <xf numFmtId="0" fontId="0" fillId="0" borderId="138" xfId="48" applyFont="1" applyBorder="1" applyAlignment="1">
      <alignment vertical="top"/>
      <protection/>
    </xf>
    <xf numFmtId="0" fontId="0" fillId="0" borderId="138" xfId="48" applyFont="1" applyFill="1" applyBorder="1" applyAlignment="1">
      <alignment horizontal="left" vertical="top"/>
      <protection/>
    </xf>
    <xf numFmtId="0" fontId="0" fillId="0" borderId="142" xfId="48" applyFont="1" applyBorder="1" applyAlignment="1">
      <alignment vertical="top"/>
      <protection/>
    </xf>
    <xf numFmtId="172" fontId="0" fillId="0" borderId="143" xfId="48" applyNumberFormat="1" applyFont="1" applyFill="1" applyBorder="1" applyAlignment="1" quotePrefix="1">
      <alignment/>
      <protection/>
    </xf>
    <xf numFmtId="172" fontId="0" fillId="0" borderId="144" xfId="48" applyNumberFormat="1" applyFont="1" applyFill="1" applyBorder="1" applyAlignment="1">
      <alignment vertical="top"/>
      <protection/>
    </xf>
    <xf numFmtId="172" fontId="0" fillId="0" borderId="145" xfId="48" applyNumberFormat="1" applyFont="1" applyFill="1" applyBorder="1" applyAlignment="1">
      <alignment/>
      <protection/>
    </xf>
    <xf numFmtId="172" fontId="2" fillId="33" borderId="50" xfId="48" applyNumberFormat="1" applyFont="1" applyFill="1" applyBorder="1" applyAlignment="1">
      <alignment horizontal="center" vertical="center" wrapText="1"/>
      <protection/>
    </xf>
    <xf numFmtId="0" fontId="0" fillId="0" borderId="146" xfId="48" applyBorder="1">
      <alignment/>
      <protection/>
    </xf>
    <xf numFmtId="172" fontId="2" fillId="33" borderId="52" xfId="48" applyNumberFormat="1" applyFont="1" applyFill="1" applyBorder="1" applyAlignment="1" quotePrefix="1">
      <alignment horizontal="center" vertical="center"/>
      <protection/>
    </xf>
    <xf numFmtId="172" fontId="2" fillId="33" borderId="14" xfId="48" applyNumberFormat="1" applyFont="1" applyFill="1" applyBorder="1" applyAlignment="1" quotePrefix="1">
      <alignment horizontal="center" vertical="center"/>
      <protection/>
    </xf>
    <xf numFmtId="0" fontId="2" fillId="33" borderId="10" xfId="48" applyNumberFormat="1" applyFont="1" applyFill="1" applyBorder="1" applyAlignment="1">
      <alignment horizontal="center" vertical="center" wrapText="1"/>
      <protection/>
    </xf>
    <xf numFmtId="0" fontId="2" fillId="33" borderId="15" xfId="48" applyNumberFormat="1" applyFont="1" applyFill="1" applyBorder="1" applyAlignment="1">
      <alignment horizontal="center" vertical="center" wrapText="1"/>
      <protection/>
    </xf>
    <xf numFmtId="172" fontId="3" fillId="33" borderId="11" xfId="48" applyNumberFormat="1" applyFont="1" applyFill="1" applyBorder="1" applyAlignment="1">
      <alignment horizontal="center" vertical="center" wrapText="1"/>
      <protection/>
    </xf>
    <xf numFmtId="0" fontId="4" fillId="34" borderId="12" xfId="48" applyFont="1" applyFill="1" applyBorder="1" applyAlignment="1">
      <alignment horizontal="centerContinuous"/>
      <protection/>
    </xf>
    <xf numFmtId="172" fontId="3" fillId="33" borderId="13" xfId="48" applyNumberFormat="1" applyFont="1" applyFill="1" applyBorder="1" applyAlignment="1">
      <alignment horizontal="center" vertical="center" wrapText="1"/>
      <protection/>
    </xf>
    <xf numFmtId="173" fontId="5" fillId="0" borderId="73" xfId="48" applyNumberFormat="1" applyFont="1" applyFill="1" applyBorder="1" applyAlignment="1">
      <alignment horizontal="right" vertical="center"/>
      <protection/>
    </xf>
    <xf numFmtId="173" fontId="5" fillId="0" borderId="147" xfId="48" applyNumberFormat="1" applyFont="1" applyFill="1" applyBorder="1" applyAlignment="1">
      <alignment horizontal="right" vertical="center"/>
      <protection/>
    </xf>
    <xf numFmtId="173" fontId="5" fillId="0" borderId="75" xfId="48" applyNumberFormat="1" applyFont="1" applyFill="1" applyBorder="1" applyAlignment="1">
      <alignment horizontal="right" vertical="center"/>
      <protection/>
    </xf>
    <xf numFmtId="172" fontId="5" fillId="0" borderId="114" xfId="48" applyNumberFormat="1" applyFont="1" applyFill="1" applyBorder="1" applyAlignment="1">
      <alignment vertical="center"/>
      <protection/>
    </xf>
    <xf numFmtId="172" fontId="5" fillId="0" borderId="75" xfId="48" applyNumberFormat="1" applyFont="1" applyFill="1" applyBorder="1" applyAlignment="1">
      <alignment vertical="center"/>
      <protection/>
    </xf>
    <xf numFmtId="172" fontId="5" fillId="0" borderId="148" xfId="48" applyNumberFormat="1" applyFont="1" applyFill="1" applyBorder="1" applyAlignment="1">
      <alignment vertical="center"/>
      <protection/>
    </xf>
    <xf numFmtId="0" fontId="0" fillId="0" borderId="0" xfId="48" applyFill="1" applyBorder="1">
      <alignment/>
      <protection/>
    </xf>
    <xf numFmtId="0" fontId="5" fillId="36" borderId="149" xfId="48" applyFont="1" applyFill="1" applyBorder="1" applyAlignment="1">
      <alignment horizontal="center" vertical="center"/>
      <protection/>
    </xf>
    <xf numFmtId="173" fontId="5" fillId="35" borderId="72" xfId="48" applyNumberFormat="1" applyFont="1" applyFill="1" applyBorder="1" applyAlignment="1">
      <alignment horizontal="right" vertical="center"/>
      <protection/>
    </xf>
    <xf numFmtId="0" fontId="5" fillId="34" borderId="14" xfId="48" applyFont="1" applyFill="1" applyBorder="1" applyAlignment="1">
      <alignment horizontal="centerContinuous"/>
      <protection/>
    </xf>
    <xf numFmtId="173" fontId="5" fillId="35" borderId="12" xfId="48" applyNumberFormat="1" applyFont="1" applyFill="1" applyBorder="1" applyAlignment="1">
      <alignment horizontal="right" vertical="center"/>
      <protection/>
    </xf>
    <xf numFmtId="173" fontId="5" fillId="35" borderId="35" xfId="48" applyNumberFormat="1" applyFont="1" applyFill="1" applyBorder="1" applyAlignment="1">
      <alignment horizontal="right" vertical="center"/>
      <protection/>
    </xf>
    <xf numFmtId="172" fontId="5" fillId="35" borderId="12" xfId="48" applyNumberFormat="1" applyFont="1" applyFill="1" applyBorder="1" applyAlignment="1">
      <alignment vertical="center"/>
      <protection/>
    </xf>
    <xf numFmtId="172" fontId="5" fillId="35" borderId="35" xfId="48" applyNumberFormat="1" applyFont="1" applyFill="1" applyBorder="1" applyAlignment="1">
      <alignment vertical="center"/>
      <protection/>
    </xf>
    <xf numFmtId="172" fontId="5" fillId="35" borderId="36" xfId="48" applyNumberFormat="1" applyFont="1" applyFill="1" applyBorder="1" applyAlignment="1">
      <alignment vertical="center"/>
      <protection/>
    </xf>
    <xf numFmtId="0" fontId="0" fillId="36" borderId="43" xfId="48" applyFont="1" applyFill="1" applyBorder="1" applyAlignment="1">
      <alignment horizontal="center" vertical="center"/>
      <protection/>
    </xf>
    <xf numFmtId="173" fontId="0" fillId="35" borderId="50" xfId="48" applyNumberFormat="1" applyFont="1" applyFill="1" applyBorder="1" applyAlignment="1">
      <alignment horizontal="right" vertical="center"/>
      <protection/>
    </xf>
    <xf numFmtId="173" fontId="0" fillId="35" borderId="15" xfId="48" applyNumberFormat="1" applyFont="1" applyFill="1" applyBorder="1" applyAlignment="1">
      <alignment horizontal="right" vertical="center"/>
      <protection/>
    </xf>
    <xf numFmtId="173" fontId="0" fillId="35" borderId="16" xfId="48" applyNumberFormat="1" applyFont="1" applyFill="1" applyBorder="1" applyAlignment="1">
      <alignment horizontal="right" vertical="center"/>
      <protection/>
    </xf>
    <xf numFmtId="172" fontId="0" fillId="35" borderId="15" xfId="48" applyNumberFormat="1" applyFont="1" applyFill="1" applyBorder="1" applyAlignment="1">
      <alignment vertical="center"/>
      <protection/>
    </xf>
    <xf numFmtId="172" fontId="0" fillId="35" borderId="16" xfId="48" applyNumberFormat="1" applyFont="1" applyFill="1" applyBorder="1" applyAlignment="1">
      <alignment vertical="center"/>
      <protection/>
    </xf>
    <xf numFmtId="172" fontId="0" fillId="35" borderId="17" xfId="48" applyNumberFormat="1" applyFont="1" applyFill="1" applyBorder="1" applyAlignment="1">
      <alignment vertical="center"/>
      <protection/>
    </xf>
    <xf numFmtId="0" fontId="0" fillId="36" borderId="150" xfId="48" applyFont="1" applyFill="1" applyBorder="1" applyAlignment="1">
      <alignment horizontal="center" vertical="center"/>
      <protection/>
    </xf>
    <xf numFmtId="173" fontId="0" fillId="0" borderId="151" xfId="48" applyNumberFormat="1" applyFont="1" applyFill="1" applyBorder="1" applyAlignment="1">
      <alignment horizontal="right"/>
      <protection/>
    </xf>
    <xf numFmtId="172" fontId="0" fillId="0" borderId="151" xfId="48" applyNumberFormat="1" applyFont="1" applyFill="1" applyBorder="1" applyAlignment="1" quotePrefix="1">
      <alignment/>
      <protection/>
    </xf>
    <xf numFmtId="172" fontId="0" fillId="0" borderId="151" xfId="48" applyNumberFormat="1" applyFont="1" applyFill="1" applyBorder="1" applyAlignment="1">
      <alignment/>
      <protection/>
    </xf>
    <xf numFmtId="172" fontId="0" fillId="0" borderId="19" xfId="48" applyNumberFormat="1" applyFont="1" applyFill="1" applyBorder="1" applyAlignment="1">
      <alignment/>
      <protection/>
    </xf>
    <xf numFmtId="173" fontId="0" fillId="0" borderId="90" xfId="48" applyNumberFormat="1" applyFont="1" applyBorder="1" applyAlignment="1">
      <alignment horizontal="right" vertical="top"/>
      <protection/>
    </xf>
    <xf numFmtId="173" fontId="0" fillId="0" borderId="152" xfId="48" applyNumberFormat="1" applyFont="1" applyBorder="1" applyAlignment="1">
      <alignment horizontal="right" vertical="top"/>
      <protection/>
    </xf>
    <xf numFmtId="172" fontId="0" fillId="0" borderId="21" xfId="48" applyNumberFormat="1" applyFont="1" applyFill="1" applyBorder="1" applyAlignment="1">
      <alignment vertical="top"/>
      <protection/>
    </xf>
    <xf numFmtId="172" fontId="0" fillId="0" borderId="22" xfId="48" applyNumberFormat="1" applyFont="1" applyFill="1" applyBorder="1" applyAlignment="1">
      <alignment vertical="top"/>
      <protection/>
    </xf>
    <xf numFmtId="172" fontId="0" fillId="0" borderId="23" xfId="48" applyNumberFormat="1" applyFont="1" applyFill="1" applyBorder="1" applyAlignment="1">
      <alignment vertical="top"/>
      <protection/>
    </xf>
    <xf numFmtId="173" fontId="0" fillId="0" borderId="87" xfId="48" applyNumberFormat="1" applyFont="1" applyBorder="1" applyAlignment="1">
      <alignment horizontal="right" vertical="top"/>
      <protection/>
    </xf>
    <xf numFmtId="172" fontId="0" fillId="0" borderId="25" xfId="48" applyNumberFormat="1" applyFont="1" applyFill="1" applyBorder="1" applyAlignment="1">
      <alignment vertical="top"/>
      <protection/>
    </xf>
    <xf numFmtId="173" fontId="0" fillId="0" borderId="55" xfId="48" applyNumberFormat="1" applyFont="1" applyFill="1" applyBorder="1" applyAlignment="1">
      <alignment horizontal="right"/>
      <protection/>
    </xf>
    <xf numFmtId="172" fontId="0" fillId="0" borderId="25" xfId="48" applyNumberFormat="1" applyFont="1" applyFill="1" applyBorder="1" applyAlignment="1">
      <alignment/>
      <protection/>
    </xf>
    <xf numFmtId="172" fontId="0" fillId="0" borderId="26" xfId="48" applyNumberFormat="1" applyFont="1" applyFill="1" applyBorder="1" applyAlignment="1">
      <alignment/>
      <protection/>
    </xf>
    <xf numFmtId="173" fontId="0" fillId="0" borderId="24" xfId="48" applyNumberFormat="1" applyFont="1" applyFill="1" applyBorder="1" applyAlignment="1">
      <alignment horizontal="right" vertical="top"/>
      <protection/>
    </xf>
    <xf numFmtId="173" fontId="0" fillId="0" borderId="55" xfId="48" applyNumberFormat="1" applyFont="1" applyFill="1" applyBorder="1" applyAlignment="1">
      <alignment horizontal="right" vertical="top"/>
      <protection/>
    </xf>
    <xf numFmtId="0" fontId="0" fillId="0" borderId="153" xfId="48" applyFont="1" applyBorder="1" applyAlignment="1">
      <alignment horizontal="left"/>
      <protection/>
    </xf>
    <xf numFmtId="173" fontId="0" fillId="0" borderId="154" xfId="48" applyNumberFormat="1" applyFont="1" applyBorder="1" applyAlignment="1">
      <alignment horizontal="right"/>
      <protection/>
    </xf>
    <xf numFmtId="173" fontId="0" fillId="0" borderId="155" xfId="48" applyNumberFormat="1" applyFont="1" applyBorder="1" applyAlignment="1">
      <alignment horizontal="right"/>
      <protection/>
    </xf>
    <xf numFmtId="173" fontId="0" fillId="0" borderId="0" xfId="48" applyNumberFormat="1">
      <alignment/>
      <protection/>
    </xf>
    <xf numFmtId="172" fontId="5" fillId="0" borderId="18" xfId="48" applyNumberFormat="1" applyFont="1" applyFill="1" applyBorder="1" applyAlignment="1" quotePrefix="1">
      <alignment/>
      <protection/>
    </xf>
    <xf numFmtId="172" fontId="5" fillId="0" borderId="19" xfId="48" applyNumberFormat="1" applyFont="1" applyFill="1" applyBorder="1" applyAlignment="1">
      <alignment/>
      <protection/>
    </xf>
    <xf numFmtId="172" fontId="5" fillId="0" borderId="20" xfId="48" applyNumberFormat="1" applyFont="1" applyFill="1" applyBorder="1" applyAlignment="1">
      <alignment/>
      <protection/>
    </xf>
    <xf numFmtId="172" fontId="5" fillId="0" borderId="25" xfId="48" applyNumberFormat="1" applyFont="1" applyFill="1" applyBorder="1" applyAlignment="1">
      <alignment/>
      <protection/>
    </xf>
    <xf numFmtId="172" fontId="5" fillId="0" borderId="26" xfId="48" applyNumberFormat="1" applyFont="1" applyFill="1" applyBorder="1" applyAlignment="1">
      <alignment/>
      <protection/>
    </xf>
    <xf numFmtId="172" fontId="7" fillId="0" borderId="25" xfId="48" applyNumberFormat="1" applyFont="1" applyFill="1" applyBorder="1" applyAlignment="1">
      <alignment/>
      <protection/>
    </xf>
    <xf numFmtId="172" fontId="7" fillId="0" borderId="26" xfId="48" applyNumberFormat="1" applyFont="1" applyFill="1" applyBorder="1" applyAlignment="1">
      <alignment/>
      <protection/>
    </xf>
    <xf numFmtId="173" fontId="7" fillId="0" borderId="154" xfId="48" applyNumberFormat="1" applyFont="1" applyBorder="1" applyAlignment="1">
      <alignment horizontal="right"/>
      <protection/>
    </xf>
    <xf numFmtId="173" fontId="7" fillId="0" borderId="79" xfId="48" applyNumberFormat="1" applyFont="1" applyBorder="1" applyAlignment="1">
      <alignment horizontal="right"/>
      <protection/>
    </xf>
    <xf numFmtId="172" fontId="7" fillId="0" borderId="31" xfId="48" applyNumberFormat="1" applyFont="1" applyFill="1" applyBorder="1" applyAlignment="1">
      <alignment/>
      <protection/>
    </xf>
    <xf numFmtId="172" fontId="7" fillId="0" borderId="32" xfId="48" applyNumberFormat="1" applyFont="1" applyFill="1" applyBorder="1" applyAlignment="1">
      <alignment/>
      <protection/>
    </xf>
    <xf numFmtId="172" fontId="7" fillId="0" borderId="33" xfId="48" applyNumberFormat="1" applyFont="1" applyFill="1" applyBorder="1" applyAlignment="1">
      <alignment/>
      <protection/>
    </xf>
    <xf numFmtId="0" fontId="7" fillId="0" borderId="48" xfId="48" applyFont="1" applyBorder="1" applyAlignment="1">
      <alignment vertical="top"/>
      <protection/>
    </xf>
    <xf numFmtId="173" fontId="7" fillId="0" borderId="90" xfId="48" applyNumberFormat="1" applyFont="1" applyBorder="1" applyAlignment="1">
      <alignment horizontal="right" vertical="top"/>
      <protection/>
    </xf>
    <xf numFmtId="172" fontId="7" fillId="0" borderId="25" xfId="48" applyNumberFormat="1" applyFont="1" applyFill="1" applyBorder="1" applyAlignment="1">
      <alignment vertical="top"/>
      <protection/>
    </xf>
    <xf numFmtId="172" fontId="7" fillId="0" borderId="26" xfId="48" applyNumberFormat="1" applyFont="1" applyFill="1" applyBorder="1" applyAlignment="1">
      <alignment vertical="top"/>
      <protection/>
    </xf>
    <xf numFmtId="0" fontId="0" fillId="0" borderId="47" xfId="48" applyFont="1" applyBorder="1" applyAlignment="1">
      <alignment horizontal="left" vertical="center"/>
      <protection/>
    </xf>
    <xf numFmtId="173" fontId="0" fillId="0" borderId="86" xfId="48" applyNumberFormat="1" applyFont="1" applyBorder="1" applyAlignment="1">
      <alignment horizontal="right" vertical="center"/>
      <protection/>
    </xf>
    <xf numFmtId="0" fontId="0" fillId="34" borderId="14" xfId="48" applyFont="1" applyFill="1" applyBorder="1" applyAlignment="1">
      <alignment horizontal="centerContinuous" vertical="center"/>
      <protection/>
    </xf>
    <xf numFmtId="173" fontId="0" fillId="0" borderId="18" xfId="48" applyNumberFormat="1" applyFont="1" applyBorder="1" applyAlignment="1">
      <alignment horizontal="right" vertical="center"/>
      <protection/>
    </xf>
    <xf numFmtId="173" fontId="0" fillId="0" borderId="53" xfId="48" applyNumberFormat="1" applyFont="1" applyBorder="1" applyAlignment="1">
      <alignment horizontal="right" vertical="center"/>
      <protection/>
    </xf>
    <xf numFmtId="172" fontId="0" fillId="0" borderId="18" xfId="48" applyNumberFormat="1" applyFont="1" applyFill="1" applyBorder="1" applyAlignment="1" quotePrefix="1">
      <alignment vertical="center"/>
      <protection/>
    </xf>
    <xf numFmtId="172" fontId="0" fillId="0" borderId="19" xfId="48" applyNumberFormat="1" applyFont="1" applyFill="1" applyBorder="1" applyAlignment="1">
      <alignment vertical="center"/>
      <protection/>
    </xf>
    <xf numFmtId="172" fontId="0" fillId="0" borderId="20" xfId="48" applyNumberFormat="1" applyFont="1" applyFill="1" applyBorder="1" applyAlignment="1">
      <alignment vertical="center"/>
      <protection/>
    </xf>
    <xf numFmtId="0" fontId="5" fillId="0" borderId="156" xfId="48" applyFont="1" applyFill="1" applyBorder="1" applyAlignment="1">
      <alignment horizontal="center" vertical="center"/>
      <protection/>
    </xf>
    <xf numFmtId="173" fontId="5" fillId="0" borderId="157" xfId="48" applyNumberFormat="1" applyFont="1" applyFill="1" applyBorder="1" applyAlignment="1">
      <alignment horizontal="right" vertical="center"/>
      <protection/>
    </xf>
    <xf numFmtId="0" fontId="5" fillId="34" borderId="27" xfId="48" applyFont="1" applyFill="1" applyBorder="1" applyAlignment="1">
      <alignment horizontal="centerContinuous" vertical="center"/>
      <protection/>
    </xf>
    <xf numFmtId="173" fontId="5" fillId="0" borderId="28" xfId="48" applyNumberFormat="1" applyFont="1" applyFill="1" applyBorder="1" applyAlignment="1">
      <alignment horizontal="right" vertical="center"/>
      <protection/>
    </xf>
    <xf numFmtId="173" fontId="5" fillId="0" borderId="29" xfId="48" applyNumberFormat="1" applyFont="1" applyFill="1" applyBorder="1" applyAlignment="1">
      <alignment horizontal="right" vertical="center"/>
      <protection/>
    </xf>
    <xf numFmtId="172" fontId="5" fillId="0" borderId="28" xfId="48" applyNumberFormat="1" applyFont="1" applyFill="1" applyBorder="1" applyAlignment="1">
      <alignment vertical="center"/>
      <protection/>
    </xf>
    <xf numFmtId="172" fontId="5" fillId="0" borderId="29" xfId="48" applyNumberFormat="1" applyFont="1" applyFill="1" applyBorder="1" applyAlignment="1">
      <alignment vertical="center"/>
      <protection/>
    </xf>
    <xf numFmtId="172" fontId="5" fillId="0" borderId="30" xfId="48" applyNumberFormat="1" applyFont="1" applyFill="1" applyBorder="1" applyAlignment="1">
      <alignment vertical="center"/>
      <protection/>
    </xf>
    <xf numFmtId="0" fontId="12" fillId="34" borderId="40" xfId="48" applyFont="1" applyFill="1" applyBorder="1" applyAlignment="1">
      <alignment horizontal="centerContinuous"/>
      <protection/>
    </xf>
    <xf numFmtId="0" fontId="6" fillId="0" borderId="0" xfId="48" applyFont="1">
      <alignment/>
      <protection/>
    </xf>
    <xf numFmtId="0" fontId="12" fillId="34" borderId="0" xfId="48" applyFont="1" applyFill="1" applyBorder="1" applyAlignment="1">
      <alignment horizontal="centerContinuous" vertical="top"/>
      <protection/>
    </xf>
    <xf numFmtId="172" fontId="2" fillId="33" borderId="12" xfId="48" applyNumberFormat="1" applyFont="1" applyFill="1" applyBorder="1" applyAlignment="1" quotePrefix="1">
      <alignment horizontal="center" vertical="center"/>
      <protection/>
    </xf>
    <xf numFmtId="173" fontId="5" fillId="35" borderId="75" xfId="48" applyNumberFormat="1" applyFont="1" applyFill="1" applyBorder="1" applyAlignment="1">
      <alignment horizontal="right" vertical="center"/>
      <protection/>
    </xf>
    <xf numFmtId="0" fontId="0" fillId="34" borderId="14" xfId="48" applyFill="1" applyBorder="1" applyAlignment="1" applyProtection="1">
      <alignment horizontal="centerContinuous"/>
      <protection/>
    </xf>
    <xf numFmtId="0" fontId="0" fillId="34" borderId="14" xfId="48" applyFill="1" applyBorder="1" applyAlignment="1" applyProtection="1">
      <alignment horizontal="centerContinuous"/>
      <protection locked="0"/>
    </xf>
    <xf numFmtId="173" fontId="7" fillId="0" borderId="24" xfId="48" applyNumberFormat="1" applyFont="1" applyBorder="1" applyAlignment="1" applyProtection="1">
      <alignment horizontal="right"/>
      <protection locked="0"/>
    </xf>
    <xf numFmtId="173" fontId="7" fillId="0" borderId="55" xfId="48" applyNumberFormat="1" applyFont="1" applyBorder="1" applyAlignment="1" applyProtection="1">
      <alignment horizontal="right"/>
      <protection locked="0"/>
    </xf>
    <xf numFmtId="173" fontId="7" fillId="0" borderId="31" xfId="48" applyNumberFormat="1" applyFont="1" applyBorder="1" applyAlignment="1" applyProtection="1">
      <alignment horizontal="right"/>
      <protection locked="0"/>
    </xf>
    <xf numFmtId="173" fontId="7" fillId="0" borderId="79" xfId="48" applyNumberFormat="1" applyFont="1" applyBorder="1" applyAlignment="1" applyProtection="1">
      <alignment horizontal="right"/>
      <protection locked="0"/>
    </xf>
    <xf numFmtId="0" fontId="7" fillId="0" borderId="48" xfId="48" applyFont="1" applyBorder="1" applyAlignment="1">
      <alignment horizontal="left"/>
      <protection/>
    </xf>
    <xf numFmtId="173" fontId="7" fillId="0" borderId="90" xfId="48" applyNumberFormat="1" applyFont="1" applyBorder="1" applyAlignment="1">
      <alignment horizontal="right"/>
      <protection/>
    </xf>
    <xf numFmtId="0" fontId="7" fillId="34" borderId="14" xfId="48" applyFont="1" applyFill="1" applyBorder="1" applyAlignment="1" applyProtection="1">
      <alignment horizontal="centerContinuous"/>
      <protection locked="0"/>
    </xf>
    <xf numFmtId="173" fontId="7" fillId="0" borderId="21" xfId="48" applyNumberFormat="1" applyFont="1" applyBorder="1" applyAlignment="1">
      <alignment horizontal="right"/>
      <protection/>
    </xf>
    <xf numFmtId="173" fontId="7" fillId="0" borderId="21" xfId="48" applyNumberFormat="1" applyFont="1" applyBorder="1" applyAlignment="1" applyProtection="1">
      <alignment horizontal="right"/>
      <protection locked="0"/>
    </xf>
    <xf numFmtId="173" fontId="7" fillId="0" borderId="67" xfId="48" applyNumberFormat="1" applyFont="1" applyBorder="1" applyAlignment="1" applyProtection="1">
      <alignment horizontal="right"/>
      <protection locked="0"/>
    </xf>
    <xf numFmtId="173" fontId="7" fillId="0" borderId="154" xfId="48" applyNumberFormat="1" applyFont="1" applyBorder="1" applyAlignment="1">
      <alignment horizontal="right" vertical="top"/>
      <protection/>
    </xf>
    <xf numFmtId="173" fontId="7" fillId="0" borderId="79" xfId="48" applyNumberFormat="1" applyFont="1" applyBorder="1" applyAlignment="1">
      <alignment horizontal="right" vertical="top"/>
      <protection/>
    </xf>
    <xf numFmtId="173" fontId="0" fillId="0" borderId="18" xfId="48" applyNumberFormat="1" applyFont="1" applyBorder="1" applyAlignment="1" applyProtection="1">
      <alignment horizontal="right"/>
      <protection locked="0"/>
    </xf>
    <xf numFmtId="173" fontId="0" fillId="0" borderId="53" xfId="48" applyNumberFormat="1" applyFont="1" applyBorder="1" applyAlignment="1" applyProtection="1">
      <alignment horizontal="right"/>
      <protection locked="0"/>
    </xf>
    <xf numFmtId="172" fontId="0" fillId="0" borderId="18" xfId="48" applyNumberFormat="1" applyFont="1" applyFill="1" applyBorder="1" applyAlignment="1" applyProtection="1" quotePrefix="1">
      <alignment/>
      <protection/>
    </xf>
    <xf numFmtId="172" fontId="0" fillId="0" borderId="19" xfId="48" applyNumberFormat="1" applyFont="1" applyFill="1" applyBorder="1" applyAlignment="1" applyProtection="1">
      <alignment/>
      <protection/>
    </xf>
    <xf numFmtId="172" fontId="0" fillId="0" borderId="20" xfId="48" applyNumberFormat="1" applyFont="1" applyFill="1" applyBorder="1" applyAlignment="1" applyProtection="1">
      <alignment/>
      <protection/>
    </xf>
    <xf numFmtId="173" fontId="0" fillId="0" borderId="24" xfId="48" applyNumberFormat="1" applyFont="1" applyBorder="1" applyAlignment="1" applyProtection="1">
      <alignment horizontal="right"/>
      <protection locked="0"/>
    </xf>
    <xf numFmtId="173" fontId="0" fillId="0" borderId="55" xfId="48" applyNumberFormat="1" applyFont="1" applyBorder="1" applyAlignment="1" applyProtection="1">
      <alignment horizontal="right"/>
      <protection locked="0"/>
    </xf>
    <xf numFmtId="172" fontId="0" fillId="0" borderId="25" xfId="48" applyNumberFormat="1" applyFont="1" applyFill="1" applyBorder="1" applyAlignment="1" applyProtection="1">
      <alignment/>
      <protection/>
    </xf>
    <xf numFmtId="172" fontId="0" fillId="0" borderId="26" xfId="48" applyNumberFormat="1" applyFont="1" applyFill="1" applyBorder="1" applyAlignment="1" applyProtection="1">
      <alignment/>
      <protection/>
    </xf>
    <xf numFmtId="172" fontId="0" fillId="0" borderId="24" xfId="48" applyNumberFormat="1" applyFont="1" applyFill="1" applyBorder="1" applyAlignment="1" applyProtection="1">
      <alignment/>
      <protection/>
    </xf>
    <xf numFmtId="173" fontId="0" fillId="0" borderId="24" xfId="48" applyNumberFormat="1" applyFont="1" applyBorder="1" applyAlignment="1" applyProtection="1">
      <alignment horizontal="right" vertical="top"/>
      <protection locked="0"/>
    </xf>
    <xf numFmtId="173" fontId="0" fillId="0" borderId="55" xfId="48" applyNumberFormat="1" applyFont="1" applyBorder="1" applyAlignment="1" applyProtection="1">
      <alignment horizontal="right" vertical="top"/>
      <protection locked="0"/>
    </xf>
    <xf numFmtId="173" fontId="0" fillId="0" borderId="21" xfId="48" applyNumberFormat="1" applyFont="1" applyBorder="1" applyAlignment="1" applyProtection="1">
      <alignment horizontal="right"/>
      <protection locked="0"/>
    </xf>
    <xf numFmtId="173" fontId="0" fillId="0" borderId="67" xfId="48" applyNumberFormat="1" applyFont="1" applyBorder="1" applyAlignment="1" applyProtection="1">
      <alignment horizontal="right"/>
      <protection locked="0"/>
    </xf>
    <xf numFmtId="172" fontId="0" fillId="0" borderId="21" xfId="48" applyNumberFormat="1" applyFont="1" applyFill="1" applyBorder="1" applyAlignment="1" applyProtection="1">
      <alignment/>
      <protection/>
    </xf>
    <xf numFmtId="172" fontId="0" fillId="0" borderId="22" xfId="48" applyNumberFormat="1" applyFont="1" applyFill="1" applyBorder="1" applyAlignment="1" applyProtection="1">
      <alignment/>
      <protection/>
    </xf>
    <xf numFmtId="172" fontId="0" fillId="0" borderId="23" xfId="48" applyNumberFormat="1" applyFont="1" applyFill="1" applyBorder="1" applyAlignment="1" applyProtection="1">
      <alignment/>
      <protection/>
    </xf>
    <xf numFmtId="173" fontId="0" fillId="0" borderId="52" xfId="48" applyNumberFormat="1" applyFont="1" applyBorder="1" applyAlignment="1">
      <alignment horizontal="right"/>
      <protection/>
    </xf>
    <xf numFmtId="0" fontId="10" fillId="33" borderId="158" xfId="48" applyFont="1" applyFill="1" applyBorder="1" applyAlignment="1">
      <alignment horizontal="centerContinuous" vertical="top"/>
      <protection/>
    </xf>
    <xf numFmtId="0" fontId="1" fillId="33" borderId="93" xfId="48" applyFont="1" applyFill="1" applyBorder="1" applyAlignment="1">
      <alignment horizontal="centerContinuous"/>
      <protection/>
    </xf>
    <xf numFmtId="0" fontId="1" fillId="33" borderId="99" xfId="48" applyFont="1" applyFill="1" applyBorder="1" applyAlignment="1">
      <alignment horizontal="centerContinuous"/>
      <protection/>
    </xf>
    <xf numFmtId="173" fontId="5" fillId="35" borderId="72" xfId="48" applyNumberFormat="1" applyFont="1" applyFill="1" applyBorder="1" applyAlignment="1" applyProtection="1">
      <alignment horizontal="right" vertical="center"/>
      <protection/>
    </xf>
    <xf numFmtId="0" fontId="0" fillId="34" borderId="14" xfId="48" applyFont="1" applyFill="1" applyBorder="1" applyAlignment="1" applyProtection="1">
      <alignment horizontal="centerContinuous"/>
      <protection/>
    </xf>
    <xf numFmtId="173" fontId="5" fillId="35" borderId="12" xfId="48" applyNumberFormat="1" applyFont="1" applyFill="1" applyBorder="1" applyAlignment="1" applyProtection="1">
      <alignment horizontal="right" vertical="center"/>
      <protection/>
    </xf>
    <xf numFmtId="173" fontId="5" fillId="35" borderId="35" xfId="48" applyNumberFormat="1" applyFont="1" applyFill="1" applyBorder="1" applyAlignment="1" applyProtection="1">
      <alignment horizontal="right" vertical="center"/>
      <protection/>
    </xf>
    <xf numFmtId="173" fontId="0" fillId="35" borderId="50" xfId="48" applyNumberFormat="1" applyFont="1" applyFill="1" applyBorder="1" applyAlignment="1" applyProtection="1">
      <alignment horizontal="right" vertical="center"/>
      <protection locked="0"/>
    </xf>
    <xf numFmtId="0" fontId="0" fillId="34" borderId="14" xfId="48" applyFont="1" applyFill="1" applyBorder="1" applyAlignment="1" applyProtection="1">
      <alignment horizontal="centerContinuous"/>
      <protection locked="0"/>
    </xf>
    <xf numFmtId="173" fontId="0" fillId="35" borderId="15" xfId="48" applyNumberFormat="1" applyFont="1" applyFill="1" applyBorder="1" applyAlignment="1" applyProtection="1">
      <alignment horizontal="right" vertical="center"/>
      <protection locked="0"/>
    </xf>
    <xf numFmtId="173" fontId="0" fillId="35" borderId="16" xfId="48" applyNumberFormat="1" applyFont="1" applyFill="1" applyBorder="1" applyAlignment="1" applyProtection="1">
      <alignment horizontal="right" vertical="center"/>
      <protection locked="0"/>
    </xf>
    <xf numFmtId="173" fontId="0" fillId="0" borderId="86" xfId="48" applyNumberFormat="1" applyFont="1" applyBorder="1" applyAlignment="1" applyProtection="1">
      <alignment horizontal="right"/>
      <protection locked="0"/>
    </xf>
    <xf numFmtId="173" fontId="0" fillId="0" borderId="90" xfId="48" applyNumberFormat="1" applyFont="1" applyBorder="1" applyAlignment="1" applyProtection="1">
      <alignment horizontal="right" vertical="top"/>
      <protection locked="0"/>
    </xf>
    <xf numFmtId="173" fontId="0" fillId="0" borderId="21" xfId="48" applyNumberFormat="1" applyFont="1" applyBorder="1" applyAlignment="1" applyProtection="1">
      <alignment horizontal="right" vertical="top"/>
      <protection locked="0"/>
    </xf>
    <xf numFmtId="10" fontId="9" fillId="0" borderId="0" xfId="48" applyNumberFormat="1" applyFont="1">
      <alignment/>
      <protection/>
    </xf>
    <xf numFmtId="173" fontId="0" fillId="0" borderId="63" xfId="48" applyNumberFormat="1" applyFont="1" applyBorder="1" applyAlignment="1" applyProtection="1">
      <alignment horizontal="right"/>
      <protection locked="0"/>
    </xf>
    <xf numFmtId="173" fontId="0" fillId="0" borderId="37" xfId="48" applyNumberFormat="1" applyFont="1" applyBorder="1" applyAlignment="1" applyProtection="1">
      <alignment horizontal="right"/>
      <protection locked="0"/>
    </xf>
    <xf numFmtId="172" fontId="0" fillId="0" borderId="38" xfId="48" applyNumberFormat="1" applyFont="1" applyFill="1" applyBorder="1" applyAlignment="1">
      <alignment/>
      <protection/>
    </xf>
    <xf numFmtId="0" fontId="7" fillId="0" borderId="49" xfId="48" applyFont="1" applyBorder="1" applyAlignment="1">
      <alignment horizontal="left"/>
      <protection/>
    </xf>
    <xf numFmtId="3" fontId="7" fillId="0" borderId="154" xfId="48" applyNumberFormat="1" applyFont="1" applyBorder="1" applyAlignment="1" applyProtection="1">
      <alignment horizontal="right"/>
      <protection locked="0"/>
    </xf>
    <xf numFmtId="3" fontId="7" fillId="34" borderId="14" xfId="48" applyNumberFormat="1" applyFont="1" applyFill="1" applyBorder="1" applyAlignment="1" applyProtection="1">
      <alignment horizontal="centerContinuous"/>
      <protection locked="0"/>
    </xf>
    <xf numFmtId="3" fontId="7" fillId="0" borderId="31" xfId="48" applyNumberFormat="1" applyFont="1" applyBorder="1" applyAlignment="1" applyProtection="1">
      <alignment horizontal="right"/>
      <protection locked="0"/>
    </xf>
    <xf numFmtId="3" fontId="7" fillId="34" borderId="14" xfId="48" applyNumberFormat="1" applyFont="1" applyFill="1" applyBorder="1" applyAlignment="1">
      <alignment horizontal="centerContinuous"/>
      <protection/>
    </xf>
    <xf numFmtId="9" fontId="0" fillId="0" borderId="0" xfId="56" applyFont="1" applyAlignment="1">
      <alignment/>
    </xf>
    <xf numFmtId="0" fontId="7" fillId="0" borderId="34" xfId="48" applyFont="1" applyBorder="1" applyAlignment="1">
      <alignment/>
      <protection/>
    </xf>
    <xf numFmtId="3" fontId="7" fillId="0" borderId="87" xfId="48" applyNumberFormat="1" applyFont="1" applyBorder="1" applyAlignment="1" applyProtection="1">
      <alignment horizontal="right"/>
      <protection locked="0"/>
    </xf>
    <xf numFmtId="3" fontId="7" fillId="0" borderId="24" xfId="48" applyNumberFormat="1" applyFont="1" applyBorder="1" applyAlignment="1" applyProtection="1">
      <alignment horizontal="right"/>
      <protection locked="0"/>
    </xf>
    <xf numFmtId="3" fontId="7" fillId="0" borderId="90" xfId="48" applyNumberFormat="1" applyFont="1" applyBorder="1" applyAlignment="1" applyProtection="1">
      <alignment horizontal="right" vertical="top"/>
      <protection locked="0"/>
    </xf>
    <xf numFmtId="3" fontId="7" fillId="0" borderId="21" xfId="48" applyNumberFormat="1" applyFont="1" applyBorder="1" applyAlignment="1" applyProtection="1">
      <alignment horizontal="right" vertical="top"/>
      <protection locked="0"/>
    </xf>
    <xf numFmtId="173" fontId="0" fillId="0" borderId="52" xfId="48" applyNumberFormat="1" applyFont="1" applyBorder="1" applyAlignment="1" applyProtection="1">
      <alignment horizontal="right" vertical="top"/>
      <protection locked="0"/>
    </xf>
    <xf numFmtId="173" fontId="0" fillId="0" borderId="31" xfId="48" applyNumberFormat="1" applyFont="1" applyBorder="1" applyAlignment="1" applyProtection="1">
      <alignment horizontal="right" vertical="top"/>
      <protection locked="0"/>
    </xf>
    <xf numFmtId="173" fontId="0" fillId="0" borderId="87" xfId="48" applyNumberFormat="1" applyFont="1" applyBorder="1" applyAlignment="1" applyProtection="1">
      <alignment horizontal="right"/>
      <protection/>
    </xf>
    <xf numFmtId="173" fontId="0" fillId="0" borderId="24" xfId="48" applyNumberFormat="1" applyFont="1" applyBorder="1" applyAlignment="1" applyProtection="1">
      <alignment horizontal="right"/>
      <protection/>
    </xf>
    <xf numFmtId="173" fontId="0" fillId="0" borderId="87" xfId="48" applyNumberFormat="1" applyFont="1" applyBorder="1" applyAlignment="1" applyProtection="1">
      <alignment horizontal="right"/>
      <protection locked="0"/>
    </xf>
    <xf numFmtId="3" fontId="7" fillId="0" borderId="154" xfId="48" applyNumberFormat="1" applyFont="1" applyBorder="1" applyAlignment="1" applyProtection="1">
      <alignment horizontal="right" vertical="top"/>
      <protection locked="0"/>
    </xf>
    <xf numFmtId="3" fontId="0" fillId="34" borderId="14" xfId="48" applyNumberFormat="1" applyFill="1" applyBorder="1" applyAlignment="1" applyProtection="1">
      <alignment horizontal="centerContinuous" vertical="top"/>
      <protection locked="0"/>
    </xf>
    <xf numFmtId="3" fontId="7" fillId="0" borderId="31" xfId="48" applyNumberFormat="1" applyFont="1" applyBorder="1" applyAlignment="1" applyProtection="1">
      <alignment horizontal="right" vertical="top"/>
      <protection locked="0"/>
    </xf>
    <xf numFmtId="0" fontId="0" fillId="34" borderId="14" xfId="48" applyFill="1" applyBorder="1" applyAlignment="1">
      <alignment horizontal="centerContinuous" vertical="top"/>
      <protection/>
    </xf>
    <xf numFmtId="173" fontId="0" fillId="0" borderId="86" xfId="48" applyNumberFormat="1" applyFont="1" applyBorder="1" applyAlignment="1" applyProtection="1">
      <alignment horizontal="right" vertical="center"/>
      <protection locked="0"/>
    </xf>
    <xf numFmtId="0" fontId="0" fillId="34" borderId="14" xfId="48" applyFont="1" applyFill="1" applyBorder="1" applyAlignment="1" applyProtection="1">
      <alignment horizontal="centerContinuous" vertical="center"/>
      <protection locked="0"/>
    </xf>
    <xf numFmtId="173" fontId="0" fillId="0" borderId="18" xfId="48" applyNumberFormat="1" applyFont="1" applyBorder="1" applyAlignment="1" applyProtection="1">
      <alignment horizontal="right" vertical="center"/>
      <protection locked="0"/>
    </xf>
    <xf numFmtId="173" fontId="5" fillId="0" borderId="108" xfId="48" applyNumberFormat="1" applyFont="1" applyFill="1" applyBorder="1" applyAlignment="1">
      <alignment horizontal="right" vertical="center"/>
      <protection/>
    </xf>
    <xf numFmtId="173" fontId="0" fillId="0" borderId="106" xfId="48" applyNumberFormat="1" applyFont="1" applyBorder="1" applyAlignment="1">
      <alignment horizontal="right"/>
      <protection/>
    </xf>
    <xf numFmtId="173" fontId="0" fillId="0" borderId="159" xfId="48" applyNumberFormat="1" applyFont="1" applyBorder="1" applyAlignment="1">
      <alignment horizontal="right"/>
      <protection/>
    </xf>
    <xf numFmtId="173" fontId="0" fillId="0" borderId="59" xfId="48" applyNumberFormat="1" applyFont="1" applyBorder="1" applyAlignment="1">
      <alignment horizontal="right" vertical="top"/>
      <protection/>
    </xf>
    <xf numFmtId="172" fontId="0" fillId="0" borderId="155" xfId="48" applyNumberFormat="1" applyFont="1" applyFill="1" applyBorder="1" applyAlignment="1" quotePrefix="1">
      <alignment/>
      <protection/>
    </xf>
    <xf numFmtId="172" fontId="0" fillId="0" borderId="160" xfId="48" applyNumberFormat="1" applyFont="1" applyFill="1" applyBorder="1" applyAlignment="1">
      <alignment/>
      <protection/>
    </xf>
    <xf numFmtId="172" fontId="0" fillId="0" borderId="161" xfId="48" applyNumberFormat="1" applyFont="1" applyFill="1" applyBorder="1" applyAlignment="1">
      <alignment/>
      <protection/>
    </xf>
    <xf numFmtId="172" fontId="0" fillId="0" borderId="162" xfId="48" applyNumberFormat="1" applyFont="1" applyFill="1" applyBorder="1" applyAlignment="1">
      <alignment/>
      <protection/>
    </xf>
    <xf numFmtId="172" fontId="0" fillId="0" borderId="163" xfId="48" applyNumberFormat="1" applyFont="1" applyFill="1" applyBorder="1" applyAlignment="1">
      <alignment/>
      <protection/>
    </xf>
    <xf numFmtId="176" fontId="7" fillId="0" borderId="21" xfId="0" applyNumberFormat="1" applyFont="1" applyFill="1" applyBorder="1" applyAlignment="1" quotePrefix="1">
      <alignment horizontal="center" vertical="top"/>
    </xf>
    <xf numFmtId="3" fontId="5" fillId="35" borderId="50" xfId="48" applyNumberFormat="1" applyFont="1" applyFill="1" applyBorder="1" applyAlignment="1">
      <alignment horizontal="right" vertical="center"/>
      <protection/>
    </xf>
    <xf numFmtId="3" fontId="0" fillId="34" borderId="14" xfId="48" applyNumberFormat="1" applyFill="1" applyBorder="1" applyAlignment="1">
      <alignment horizontal="centerContinuous"/>
      <protection/>
    </xf>
    <xf numFmtId="3" fontId="5" fillId="35" borderId="15" xfId="48" applyNumberFormat="1" applyFont="1" applyFill="1" applyBorder="1" applyAlignment="1">
      <alignment horizontal="right" vertical="center"/>
      <protection/>
    </xf>
    <xf numFmtId="3" fontId="5" fillId="35" borderId="16" xfId="48" applyNumberFormat="1" applyFont="1" applyFill="1" applyBorder="1" applyAlignment="1">
      <alignment horizontal="right" vertical="center"/>
      <protection/>
    </xf>
    <xf numFmtId="3" fontId="5" fillId="0" borderId="92" xfId="48" applyNumberFormat="1" applyFont="1" applyBorder="1" applyAlignment="1">
      <alignment horizontal="right"/>
      <protection/>
    </xf>
    <xf numFmtId="3" fontId="0" fillId="0" borderId="93" xfId="48" applyNumberFormat="1" applyFill="1" applyBorder="1" applyAlignment="1">
      <alignment horizontal="centerContinuous"/>
      <protection/>
    </xf>
    <xf numFmtId="3" fontId="5" fillId="0" borderId="92" xfId="48" applyNumberFormat="1" applyFont="1" applyFill="1" applyBorder="1" applyAlignment="1">
      <alignment horizontal="right"/>
      <protection/>
    </xf>
    <xf numFmtId="3" fontId="5" fillId="0" borderId="94" xfId="48" applyNumberFormat="1" applyFont="1" applyFill="1" applyBorder="1" applyAlignment="1">
      <alignment horizontal="right"/>
      <protection/>
    </xf>
    <xf numFmtId="3" fontId="5" fillId="35" borderId="164" xfId="48" applyNumberFormat="1" applyFont="1" applyFill="1" applyBorder="1" applyAlignment="1">
      <alignment horizontal="right" vertical="center"/>
      <protection/>
    </xf>
    <xf numFmtId="3" fontId="5" fillId="35" borderId="96" xfId="48" applyNumberFormat="1" applyFont="1" applyFill="1" applyBorder="1" applyAlignment="1">
      <alignment horizontal="right" vertical="center"/>
      <protection/>
    </xf>
    <xf numFmtId="3" fontId="5" fillId="35" borderId="165" xfId="48" applyNumberFormat="1" applyFont="1" applyFill="1" applyBorder="1" applyAlignment="1">
      <alignment horizontal="right" vertical="center"/>
      <protection/>
    </xf>
    <xf numFmtId="3" fontId="5" fillId="35" borderId="166" xfId="48" applyNumberFormat="1" applyFont="1" applyFill="1" applyBorder="1" applyAlignment="1">
      <alignment horizontal="right" vertical="center"/>
      <protection/>
    </xf>
    <xf numFmtId="3" fontId="5" fillId="35" borderId="167" xfId="48" applyNumberFormat="1" applyFont="1" applyFill="1" applyBorder="1" applyAlignment="1">
      <alignment horizontal="right" vertical="center"/>
      <protection/>
    </xf>
    <xf numFmtId="3" fontId="0" fillId="0" borderId="105" xfId="48" applyNumberFormat="1" applyFont="1" applyBorder="1" applyAlignment="1">
      <alignment horizontal="right"/>
      <protection/>
    </xf>
    <xf numFmtId="3" fontId="0" fillId="0" borderId="14" xfId="48" applyNumberFormat="1" applyFont="1" applyBorder="1" applyAlignment="1">
      <alignment horizontal="right"/>
      <protection/>
    </xf>
    <xf numFmtId="3" fontId="0" fillId="0" borderId="35" xfId="48" applyNumberFormat="1" applyFont="1" applyBorder="1" applyAlignment="1">
      <alignment horizontal="right"/>
      <protection/>
    </xf>
    <xf numFmtId="3" fontId="0" fillId="0" borderId="0" xfId="48" applyNumberFormat="1" applyFont="1" applyBorder="1" applyAlignment="1">
      <alignment horizontal="right"/>
      <protection/>
    </xf>
    <xf numFmtId="3" fontId="0" fillId="0" borderId="12" xfId="48" applyNumberFormat="1" applyFont="1" applyBorder="1" applyAlignment="1">
      <alignment horizontal="right"/>
      <protection/>
    </xf>
    <xf numFmtId="3" fontId="0" fillId="0" borderId="105" xfId="48" applyNumberFormat="1" applyFont="1" applyBorder="1" applyAlignment="1">
      <alignment horizontal="right" vertical="top"/>
      <protection/>
    </xf>
    <xf numFmtId="3" fontId="0" fillId="0" borderId="14" xfId="48" applyNumberFormat="1" applyFont="1" applyBorder="1" applyAlignment="1">
      <alignment horizontal="right" vertical="top"/>
      <protection/>
    </xf>
    <xf numFmtId="3" fontId="0" fillId="0" borderId="0" xfId="48" applyNumberFormat="1" applyFont="1" applyBorder="1" applyAlignment="1">
      <alignment horizontal="right" vertical="top"/>
      <protection/>
    </xf>
    <xf numFmtId="3" fontId="0" fillId="34" borderId="14" xfId="48" applyNumberFormat="1" applyFont="1" applyFill="1" applyBorder="1" applyAlignment="1">
      <alignment horizontal="centerContinuous"/>
      <protection/>
    </xf>
    <xf numFmtId="3" fontId="0" fillId="0" borderId="146" xfId="48" applyNumberFormat="1" applyFont="1" applyBorder="1" applyAlignment="1">
      <alignment horizontal="right"/>
      <protection/>
    </xf>
    <xf numFmtId="3" fontId="0" fillId="0" borderId="168" xfId="48" applyNumberFormat="1" applyFont="1" applyFill="1" applyBorder="1" applyAlignment="1">
      <alignment horizontal="right" vertical="top"/>
      <protection/>
    </xf>
    <xf numFmtId="3" fontId="0" fillId="0" borderId="0" xfId="48" applyNumberFormat="1" applyFont="1" applyFill="1" applyBorder="1" applyAlignment="1">
      <alignment horizontal="right" vertical="top"/>
      <protection/>
    </xf>
    <xf numFmtId="3" fontId="5" fillId="35" borderId="103" xfId="48" applyNumberFormat="1" applyFont="1" applyFill="1" applyBorder="1" applyAlignment="1">
      <alignment horizontal="right" vertical="center"/>
      <protection/>
    </xf>
    <xf numFmtId="3" fontId="0" fillId="0" borderId="168" xfId="48" applyNumberFormat="1" applyFont="1" applyBorder="1" applyAlignment="1">
      <alignment horizontal="right" vertical="top"/>
      <protection/>
    </xf>
    <xf numFmtId="3" fontId="0" fillId="0" borderId="169" xfId="48" applyNumberFormat="1" applyFont="1" applyFill="1" applyBorder="1" applyAlignment="1">
      <alignment horizontal="right" vertical="top"/>
      <protection/>
    </xf>
    <xf numFmtId="3" fontId="0" fillId="0" borderId="170" xfId="48" applyNumberFormat="1" applyFont="1" applyFill="1" applyBorder="1" applyAlignment="1">
      <alignment horizontal="right" vertical="top"/>
      <protection/>
    </xf>
    <xf numFmtId="3" fontId="5" fillId="35" borderId="171" xfId="0" applyNumberFormat="1" applyFont="1" applyFill="1" applyBorder="1" applyAlignment="1">
      <alignment horizontal="right" vertical="center"/>
    </xf>
    <xf numFmtId="3" fontId="0" fillId="34" borderId="14" xfId="0" applyNumberFormat="1" applyFill="1" applyBorder="1" applyAlignment="1">
      <alignment horizontal="centerContinuous"/>
    </xf>
    <xf numFmtId="3" fontId="5" fillId="35" borderId="124" xfId="0" applyNumberFormat="1" applyFont="1" applyFill="1" applyBorder="1" applyAlignment="1">
      <alignment horizontal="right" vertical="center"/>
    </xf>
    <xf numFmtId="3" fontId="5" fillId="35" borderId="125" xfId="0" applyNumberFormat="1" applyFont="1" applyFill="1" applyBorder="1" applyAlignment="1">
      <alignment horizontal="right" vertical="center"/>
    </xf>
    <xf numFmtId="3" fontId="5" fillId="35" borderId="172" xfId="0" applyNumberFormat="1" applyFont="1" applyFill="1" applyBorder="1" applyAlignment="1">
      <alignment horizontal="right" vertical="center"/>
    </xf>
    <xf numFmtId="3" fontId="0" fillId="0" borderId="86" xfId="48" applyNumberFormat="1" applyFont="1" applyBorder="1" applyAlignment="1">
      <alignment/>
      <protection/>
    </xf>
    <xf numFmtId="3" fontId="0" fillId="0" borderId="18" xfId="48" applyNumberFormat="1" applyFont="1" applyBorder="1" applyAlignment="1">
      <alignment horizontal="right"/>
      <protection/>
    </xf>
    <xf numFmtId="3" fontId="0" fillId="0" borderId="53" xfId="48" applyNumberFormat="1" applyFont="1" applyBorder="1" applyAlignment="1">
      <alignment horizontal="right"/>
      <protection/>
    </xf>
    <xf numFmtId="3" fontId="0" fillId="0" borderId="55" xfId="48" applyNumberFormat="1" applyFont="1" applyBorder="1" applyAlignment="1">
      <alignment horizontal="right"/>
      <protection/>
    </xf>
    <xf numFmtId="3" fontId="0" fillId="0" borderId="24" xfId="48" applyNumberFormat="1" applyFont="1" applyBorder="1" applyAlignment="1">
      <alignment horizontal="right"/>
      <protection/>
    </xf>
    <xf numFmtId="3" fontId="0" fillId="0" borderId="87" xfId="48" applyNumberFormat="1" applyFont="1" applyBorder="1" applyAlignment="1">
      <alignment vertical="top"/>
      <protection/>
    </xf>
    <xf numFmtId="3" fontId="0" fillId="0" borderId="24" xfId="48" applyNumberFormat="1" applyFont="1" applyBorder="1" applyAlignment="1">
      <alignment horizontal="right" vertical="top"/>
      <protection/>
    </xf>
    <xf numFmtId="3" fontId="0" fillId="0" borderId="55" xfId="48" applyNumberFormat="1" applyFont="1" applyBorder="1" applyAlignment="1">
      <alignment horizontal="right" vertical="top"/>
      <protection/>
    </xf>
    <xf numFmtId="3" fontId="0" fillId="0" borderId="63" xfId="48" applyNumberFormat="1" applyFont="1" applyBorder="1" applyAlignment="1">
      <alignment horizontal="left"/>
      <protection/>
    </xf>
    <xf numFmtId="3" fontId="0" fillId="0" borderId="37" xfId="48" applyNumberFormat="1" applyFont="1" applyBorder="1" applyAlignment="1">
      <alignment horizontal="right"/>
      <protection/>
    </xf>
    <xf numFmtId="3" fontId="0" fillId="0" borderId="58" xfId="48" applyNumberFormat="1" applyFont="1" applyBorder="1" applyAlignment="1">
      <alignment horizontal="right"/>
      <protection/>
    </xf>
    <xf numFmtId="3" fontId="0" fillId="0" borderId="59" xfId="48" applyNumberFormat="1" applyFont="1" applyBorder="1" applyAlignment="1">
      <alignment horizontal="right"/>
      <protection/>
    </xf>
    <xf numFmtId="3" fontId="0" fillId="0" borderId="60" xfId="48" applyNumberFormat="1" applyFont="1" applyBorder="1" applyAlignment="1">
      <alignment horizontal="right"/>
      <protection/>
    </xf>
    <xf numFmtId="3" fontId="0" fillId="0" borderId="111" xfId="48" applyNumberFormat="1" applyFont="1" applyBorder="1" applyAlignment="1">
      <alignment horizontal="right"/>
      <protection/>
    </xf>
    <xf numFmtId="3" fontId="0" fillId="0" borderId="60" xfId="48" applyNumberFormat="1" applyFont="1" applyFill="1" applyBorder="1" applyAlignment="1">
      <alignment horizontal="right"/>
      <protection/>
    </xf>
    <xf numFmtId="3" fontId="0" fillId="0" borderId="173" xfId="48" applyNumberFormat="1" applyFont="1" applyBorder="1" applyAlignment="1">
      <alignment horizontal="right"/>
      <protection/>
    </xf>
    <xf numFmtId="0" fontId="0" fillId="0" borderId="0" xfId="48" applyAlignment="1">
      <alignment horizontal="center"/>
      <protection/>
    </xf>
    <xf numFmtId="176" fontId="0" fillId="0" borderId="0" xfId="48" applyNumberFormat="1">
      <alignment/>
      <protection/>
    </xf>
    <xf numFmtId="172" fontId="0" fillId="0" borderId="0" xfId="48" applyNumberFormat="1">
      <alignment/>
      <protection/>
    </xf>
    <xf numFmtId="173" fontId="0" fillId="34" borderId="14" xfId="48" applyNumberFormat="1" applyFill="1" applyBorder="1" applyAlignment="1">
      <alignment horizontal="centerContinuous" vertical="top"/>
      <protection/>
    </xf>
    <xf numFmtId="169" fontId="0" fillId="0" borderId="34" xfId="48" applyNumberFormat="1" applyFont="1" applyBorder="1" applyAlignment="1">
      <alignment/>
      <protection/>
    </xf>
    <xf numFmtId="0" fontId="0" fillId="34" borderId="27" xfId="48" applyFill="1" applyBorder="1" applyAlignment="1">
      <alignment horizontal="centerContinuous" vertical="top"/>
      <protection/>
    </xf>
    <xf numFmtId="173" fontId="0" fillId="34" borderId="27" xfId="48" applyNumberFormat="1" applyFill="1" applyBorder="1" applyAlignment="1">
      <alignment horizontal="centerContinuous" vertical="top"/>
      <protection/>
    </xf>
    <xf numFmtId="173" fontId="7" fillId="0" borderId="31" xfId="51" applyNumberFormat="1" applyFont="1" applyFill="1" applyBorder="1">
      <alignment/>
      <protection/>
    </xf>
    <xf numFmtId="0" fontId="5" fillId="0" borderId="49" xfId="48" applyFont="1" applyBorder="1" applyAlignment="1">
      <alignment horizontal="left"/>
      <protection/>
    </xf>
    <xf numFmtId="173" fontId="5" fillId="0" borderId="31" xfId="51" applyNumberFormat="1" applyFont="1" applyFill="1" applyBorder="1">
      <alignment/>
      <protection/>
    </xf>
    <xf numFmtId="0" fontId="7" fillId="0" borderId="34" xfId="48" applyFont="1" applyBorder="1" applyAlignment="1">
      <alignment horizontal="left"/>
      <protection/>
    </xf>
    <xf numFmtId="173" fontId="7" fillId="0" borderId="24" xfId="51" applyNumberFormat="1" applyFont="1" applyFill="1" applyBorder="1" applyAlignment="1">
      <alignment/>
      <protection/>
    </xf>
    <xf numFmtId="173" fontId="7" fillId="0" borderId="24" xfId="51" applyNumberFormat="1" applyFont="1" applyFill="1" applyBorder="1">
      <alignment/>
      <protection/>
    </xf>
    <xf numFmtId="0" fontId="7" fillId="0" borderId="80" xfId="48" applyFont="1" applyBorder="1" applyAlignment="1">
      <alignment vertical="top"/>
      <protection/>
    </xf>
    <xf numFmtId="173" fontId="0" fillId="0" borderId="174" xfId="48" applyNumberFormat="1" applyFont="1" applyFill="1" applyBorder="1" applyAlignment="1">
      <alignment vertical="top"/>
      <protection/>
    </xf>
    <xf numFmtId="173" fontId="7" fillId="0" borderId="82" xfId="51" applyNumberFormat="1" applyFont="1" applyFill="1" applyBorder="1" applyAlignment="1">
      <alignment vertical="top"/>
      <protection/>
    </xf>
    <xf numFmtId="173" fontId="5" fillId="35" borderId="74" xfId="48" applyNumberFormat="1" applyFont="1" applyFill="1" applyBorder="1" applyAlignment="1" quotePrefix="1">
      <alignment horizontal="center" vertical="center"/>
      <protection/>
    </xf>
    <xf numFmtId="173" fontId="5" fillId="0" borderId="18" xfId="48" applyNumberFormat="1" applyFont="1" applyBorder="1" applyAlignment="1" quotePrefix="1">
      <alignment horizontal="center"/>
      <protection/>
    </xf>
    <xf numFmtId="173" fontId="7" fillId="0" borderId="24" xfId="48" applyNumberFormat="1" applyFont="1" applyBorder="1" applyAlignment="1" quotePrefix="1">
      <alignment horizontal="center"/>
      <protection/>
    </xf>
    <xf numFmtId="173" fontId="5" fillId="0" borderId="24" xfId="48" applyNumberFormat="1" applyFont="1" applyBorder="1" applyAlignment="1" quotePrefix="1">
      <alignment horizontal="center"/>
      <protection/>
    </xf>
    <xf numFmtId="173" fontId="7" fillId="0" borderId="31" xfId="48" applyNumberFormat="1" applyFont="1" applyBorder="1" applyAlignment="1" quotePrefix="1">
      <alignment horizontal="center"/>
      <protection/>
    </xf>
    <xf numFmtId="173" fontId="7" fillId="0" borderId="31" xfId="48" applyNumberFormat="1" applyFont="1" applyBorder="1" applyAlignment="1" quotePrefix="1">
      <alignment horizontal="center" vertical="top"/>
      <protection/>
    </xf>
    <xf numFmtId="173" fontId="5" fillId="35" borderId="73" xfId="48" applyNumberFormat="1" applyFont="1" applyFill="1" applyBorder="1" applyAlignment="1" quotePrefix="1">
      <alignment horizontal="center" vertical="center"/>
      <protection/>
    </xf>
    <xf numFmtId="173" fontId="5" fillId="0" borderId="76" xfId="48" applyNumberFormat="1" applyFont="1" applyBorder="1" applyAlignment="1" quotePrefix="1">
      <alignment horizontal="center"/>
      <protection/>
    </xf>
    <xf numFmtId="173" fontId="0" fillId="0" borderId="78" xfId="48" applyNumberFormat="1" applyFont="1" applyBorder="1" applyAlignment="1" quotePrefix="1">
      <alignment horizontal="center"/>
      <protection/>
    </xf>
    <xf numFmtId="173" fontId="0" fillId="0" borderId="64" xfId="48" applyNumberFormat="1" applyFont="1" applyBorder="1" applyAlignment="1" quotePrefix="1">
      <alignment horizontal="center"/>
      <protection/>
    </xf>
    <xf numFmtId="173" fontId="0" fillId="0" borderId="81" xfId="48" applyNumberFormat="1" applyFont="1" applyBorder="1" applyAlignment="1" quotePrefix="1">
      <alignment horizontal="center" vertical="top"/>
      <protection/>
    </xf>
    <xf numFmtId="173" fontId="0" fillId="0" borderId="31" xfId="51" applyNumberFormat="1" applyFont="1" applyFill="1" applyBorder="1" applyAlignment="1" quotePrefix="1">
      <alignment horizontal="center"/>
      <protection/>
    </xf>
    <xf numFmtId="173" fontId="0" fillId="0" borderId="24" xfId="51" applyNumberFormat="1" applyFont="1" applyFill="1" applyBorder="1" applyAlignment="1" quotePrefix="1">
      <alignment horizontal="center"/>
      <protection/>
    </xf>
    <xf numFmtId="173" fontId="0" fillId="0" borderId="82" xfId="51" applyNumberFormat="1" applyFont="1" applyFill="1" applyBorder="1" applyAlignment="1" quotePrefix="1">
      <alignment horizontal="center"/>
      <protection/>
    </xf>
    <xf numFmtId="0" fontId="54" fillId="33" borderId="71" xfId="48" applyFont="1" applyFill="1" applyBorder="1" applyAlignment="1">
      <alignment horizontal="center" vertical="center"/>
      <protection/>
    </xf>
    <xf numFmtId="0" fontId="5" fillId="36" borderId="149" xfId="54" applyNumberFormat="1" applyFont="1" applyFill="1" applyBorder="1" applyAlignment="1">
      <alignment horizontal="center" vertical="center"/>
    </xf>
    <xf numFmtId="0" fontId="1" fillId="33" borderId="92" xfId="48" applyFont="1" applyFill="1" applyBorder="1" applyAlignment="1">
      <alignment horizontal="centerContinuous"/>
      <protection/>
    </xf>
    <xf numFmtId="173" fontId="5" fillId="0" borderId="82" xfId="48" applyNumberFormat="1" applyFont="1" applyFill="1" applyBorder="1" applyAlignment="1">
      <alignment horizontal="right" vertical="center"/>
      <protection/>
    </xf>
    <xf numFmtId="169" fontId="0" fillId="0" borderId="49" xfId="48" applyNumberFormat="1" applyFont="1" applyBorder="1" applyAlignment="1">
      <alignment vertical="top"/>
      <protection/>
    </xf>
    <xf numFmtId="173" fontId="0" fillId="0" borderId="154" xfId="48" applyNumberFormat="1" applyFont="1" applyBorder="1" applyAlignment="1">
      <alignment horizontal="right" vertical="top"/>
      <protection/>
    </xf>
    <xf numFmtId="173" fontId="0" fillId="0" borderId="79" xfId="48" applyNumberFormat="1" applyFont="1" applyBorder="1" applyAlignment="1">
      <alignment horizontal="right" vertical="top"/>
      <protection/>
    </xf>
    <xf numFmtId="172" fontId="0" fillId="0" borderId="32" xfId="48" applyNumberFormat="1" applyFont="1" applyFill="1" applyBorder="1" applyAlignment="1">
      <alignment vertical="top"/>
      <protection/>
    </xf>
    <xf numFmtId="172" fontId="0" fillId="0" borderId="33" xfId="48" applyNumberFormat="1" applyFont="1" applyFill="1" applyBorder="1" applyAlignment="1">
      <alignment vertical="top"/>
      <protection/>
    </xf>
    <xf numFmtId="173" fontId="0" fillId="0" borderId="52" xfId="48" applyNumberFormat="1" applyFont="1" applyBorder="1" applyAlignment="1">
      <alignment horizontal="right" vertical="top"/>
      <protection/>
    </xf>
    <xf numFmtId="172" fontId="0" fillId="0" borderId="0" xfId="48" applyNumberFormat="1" applyFont="1" applyFill="1" applyBorder="1" applyAlignment="1">
      <alignment vertical="top"/>
      <protection/>
    </xf>
    <xf numFmtId="0" fontId="0" fillId="0" borderId="175" xfId="48" applyFont="1" applyBorder="1" applyAlignment="1">
      <alignment vertical="top"/>
      <protection/>
    </xf>
    <xf numFmtId="0" fontId="0" fillId="34" borderId="176" xfId="48" applyFill="1" applyBorder="1" applyAlignment="1">
      <alignment horizontal="centerContinuous"/>
      <protection/>
    </xf>
    <xf numFmtId="173" fontId="0" fillId="0" borderId="177" xfId="48" applyNumberFormat="1" applyFont="1" applyBorder="1" applyAlignment="1">
      <alignment horizontal="right" vertical="top"/>
      <protection/>
    </xf>
    <xf numFmtId="172" fontId="0" fillId="0" borderId="178" xfId="48" applyNumberFormat="1" applyFont="1" applyFill="1" applyBorder="1" applyAlignment="1">
      <alignment vertical="top"/>
      <protection/>
    </xf>
    <xf numFmtId="172" fontId="0" fillId="0" borderId="179" xfId="48" applyNumberFormat="1" applyFont="1" applyFill="1" applyBorder="1" applyAlignment="1">
      <alignment/>
      <protection/>
    </xf>
    <xf numFmtId="172" fontId="0" fillId="0" borderId="31" xfId="48" applyNumberFormat="1" applyFont="1" applyFill="1" applyBorder="1" applyAlignment="1">
      <alignment/>
      <protection/>
    </xf>
    <xf numFmtId="172" fontId="0" fillId="0" borderId="32" xfId="48" applyNumberFormat="1" applyFont="1" applyFill="1" applyBorder="1" applyAlignment="1">
      <alignment/>
      <protection/>
    </xf>
    <xf numFmtId="172" fontId="0" fillId="0" borderId="33" xfId="48" applyNumberFormat="1" applyFont="1" applyFill="1" applyBorder="1" applyAlignment="1">
      <alignment/>
      <protection/>
    </xf>
    <xf numFmtId="173" fontId="0" fillId="0" borderId="79" xfId="48" applyNumberFormat="1" applyFont="1" applyBorder="1" applyAlignment="1">
      <alignment horizontal="right"/>
      <protection/>
    </xf>
    <xf numFmtId="0" fontId="0" fillId="0" borderId="47" xfId="48" applyFont="1" applyFill="1" applyBorder="1" applyAlignment="1">
      <alignment horizontal="left"/>
      <protection/>
    </xf>
    <xf numFmtId="0" fontId="0" fillId="0" borderId="34" xfId="48" applyFont="1" applyFill="1" applyBorder="1" applyAlignment="1">
      <alignment horizontal="left"/>
      <protection/>
    </xf>
    <xf numFmtId="0" fontId="0" fillId="0" borderId="34" xfId="48" applyFont="1" applyFill="1" applyBorder="1">
      <alignment/>
      <protection/>
    </xf>
    <xf numFmtId="0" fontId="0" fillId="0" borderId="34" xfId="48" applyFont="1" applyFill="1" applyBorder="1" applyAlignment="1">
      <alignment vertical="top"/>
      <protection/>
    </xf>
    <xf numFmtId="172" fontId="0" fillId="0" borderId="162" xfId="48" applyNumberFormat="1" applyFont="1" applyFill="1" applyBorder="1" applyAlignment="1">
      <alignment vertical="top"/>
      <protection/>
    </xf>
    <xf numFmtId="172" fontId="0" fillId="0" borderId="163" xfId="48" applyNumberFormat="1" applyFont="1" applyFill="1" applyBorder="1" applyAlignment="1">
      <alignment vertical="top"/>
      <protection/>
    </xf>
    <xf numFmtId="172" fontId="0" fillId="0" borderId="12" xfId="48" applyNumberFormat="1" applyFont="1" applyFill="1" applyBorder="1" applyAlignment="1">
      <alignment/>
      <protection/>
    </xf>
    <xf numFmtId="172" fontId="0" fillId="0" borderId="36" xfId="48" applyNumberFormat="1" applyFont="1" applyFill="1" applyBorder="1" applyAlignment="1" quotePrefix="1">
      <alignment/>
      <protection/>
    </xf>
    <xf numFmtId="0" fontId="0" fillId="34" borderId="14" xfId="48" applyFont="1" applyFill="1" applyBorder="1" applyAlignment="1">
      <alignment horizontal="centerContinuous" vertical="top"/>
      <protection/>
    </xf>
    <xf numFmtId="172" fontId="0" fillId="0" borderId="143" xfId="48" applyNumberFormat="1" applyFont="1" applyFill="1" applyBorder="1" applyAlignment="1" quotePrefix="1">
      <alignment vertical="top"/>
      <protection/>
    </xf>
    <xf numFmtId="3" fontId="0" fillId="0" borderId="105" xfId="48" applyNumberFormat="1" applyFont="1" applyFill="1" applyBorder="1" applyAlignment="1">
      <alignment horizontal="right" vertical="top"/>
      <protection/>
    </xf>
    <xf numFmtId="3" fontId="0" fillId="34" borderId="14" xfId="48" applyNumberFormat="1" applyFont="1" applyFill="1" applyBorder="1" applyAlignment="1">
      <alignment horizontal="centerContinuous" vertical="top"/>
      <protection/>
    </xf>
    <xf numFmtId="3" fontId="0" fillId="0" borderId="14" xfId="48" applyNumberFormat="1" applyFont="1" applyFill="1" applyBorder="1" applyAlignment="1">
      <alignment horizontal="right" vertical="top"/>
      <protection/>
    </xf>
    <xf numFmtId="173" fontId="5" fillId="35" borderId="166" xfId="48" applyNumberFormat="1" applyFont="1" applyFill="1" applyBorder="1" applyAlignment="1" applyProtection="1">
      <alignment horizontal="right" vertical="center"/>
      <protection/>
    </xf>
    <xf numFmtId="0" fontId="0" fillId="0" borderId="51" xfId="48" applyFont="1" applyBorder="1" applyAlignment="1">
      <alignment horizontal="center"/>
      <protection/>
    </xf>
    <xf numFmtId="0" fontId="7" fillId="0" borderId="180" xfId="48" applyFont="1" applyBorder="1" applyAlignment="1">
      <alignment/>
      <protection/>
    </xf>
    <xf numFmtId="173" fontId="18" fillId="0" borderId="181" xfId="0" applyNumberFormat="1" applyFont="1" applyBorder="1" applyAlignment="1">
      <alignment horizontal="right"/>
    </xf>
    <xf numFmtId="0" fontId="18" fillId="34" borderId="14" xfId="0" applyFont="1" applyFill="1" applyBorder="1" applyAlignment="1">
      <alignment horizontal="centerContinuous"/>
    </xf>
    <xf numFmtId="172" fontId="0" fillId="0" borderId="182" xfId="48" applyNumberFormat="1" applyFont="1" applyFill="1" applyBorder="1" applyAlignment="1">
      <alignment/>
      <protection/>
    </xf>
    <xf numFmtId="172" fontId="0" fillId="0" borderId="183" xfId="48" applyNumberFormat="1" applyFont="1" applyFill="1" applyBorder="1" applyAlignment="1">
      <alignment/>
      <protection/>
    </xf>
    <xf numFmtId="173" fontId="18" fillId="0" borderId="0" xfId="0" applyNumberFormat="1" applyFont="1" applyBorder="1" applyAlignment="1">
      <alignment horizontal="right"/>
    </xf>
    <xf numFmtId="172" fontId="0" fillId="0" borderId="184" xfId="48" applyNumberFormat="1" applyFont="1" applyFill="1" applyBorder="1" applyAlignment="1">
      <alignment/>
      <protection/>
    </xf>
    <xf numFmtId="172" fontId="0" fillId="0" borderId="185" xfId="48" applyNumberFormat="1" applyFont="1" applyFill="1" applyBorder="1" applyAlignment="1">
      <alignment/>
      <protection/>
    </xf>
    <xf numFmtId="0" fontId="0" fillId="34" borderId="109" xfId="48" applyFill="1" applyBorder="1" applyAlignment="1">
      <alignment horizontal="centerContinuous"/>
      <protection/>
    </xf>
    <xf numFmtId="0" fontId="0" fillId="34" borderId="186" xfId="48" applyFill="1" applyBorder="1" applyAlignment="1">
      <alignment horizontal="centerContinuous"/>
      <protection/>
    </xf>
    <xf numFmtId="0" fontId="0" fillId="34" borderId="71" xfId="48" applyFill="1" applyBorder="1" applyAlignment="1">
      <alignment horizontal="centerContinuous" vertical="top"/>
      <protection/>
    </xf>
    <xf numFmtId="0" fontId="0" fillId="34" borderId="10" xfId="48" applyFill="1" applyBorder="1" applyAlignment="1">
      <alignment horizontal="centerContinuous" vertical="top"/>
      <protection/>
    </xf>
    <xf numFmtId="0" fontId="0" fillId="34" borderId="98" xfId="48" applyFill="1" applyBorder="1" applyAlignment="1">
      <alignment horizontal="centerContinuous" vertical="top"/>
      <protection/>
    </xf>
    <xf numFmtId="0" fontId="0" fillId="34" borderId="187" xfId="48" applyFill="1" applyBorder="1" applyAlignment="1">
      <alignment horizontal="centerContinuous" vertical="top"/>
      <protection/>
    </xf>
    <xf numFmtId="0" fontId="0" fillId="0" borderId="98" xfId="48" applyBorder="1">
      <alignment/>
      <protection/>
    </xf>
    <xf numFmtId="0" fontId="2" fillId="33" borderId="44" xfId="48" applyNumberFormat="1" applyFont="1" applyFill="1" applyBorder="1" applyAlignment="1" quotePrefix="1">
      <alignment horizontal="center" vertical="center"/>
      <protection/>
    </xf>
    <xf numFmtId="173" fontId="5" fillId="35" borderId="147" xfId="48" applyNumberFormat="1" applyFont="1" applyFill="1" applyBorder="1" applyAlignment="1" quotePrefix="1">
      <alignment horizontal="center" vertical="center"/>
      <protection/>
    </xf>
    <xf numFmtId="173" fontId="5" fillId="35" borderId="75" xfId="48" applyNumberFormat="1" applyFont="1" applyFill="1" applyBorder="1" applyAlignment="1" quotePrefix="1">
      <alignment vertical="center"/>
      <protection/>
    </xf>
    <xf numFmtId="175" fontId="5" fillId="35" borderId="115" xfId="48" applyNumberFormat="1" applyFont="1" applyFill="1" applyBorder="1" applyAlignment="1" quotePrefix="1">
      <alignment vertical="center"/>
      <protection/>
    </xf>
    <xf numFmtId="173" fontId="5" fillId="0" borderId="53" xfId="48" applyNumberFormat="1" applyFont="1" applyBorder="1" applyAlignment="1" quotePrefix="1">
      <alignment horizontal="center"/>
      <protection/>
    </xf>
    <xf numFmtId="173" fontId="5" fillId="0" borderId="188" xfId="48" applyNumberFormat="1" applyFont="1" applyBorder="1" applyAlignment="1" quotePrefix="1">
      <alignment/>
      <protection/>
    </xf>
    <xf numFmtId="175" fontId="5" fillId="0" borderId="89" xfId="48" applyNumberFormat="1" applyFont="1" applyBorder="1" applyAlignment="1" quotePrefix="1">
      <alignment/>
      <protection/>
    </xf>
    <xf numFmtId="173" fontId="7" fillId="0" borderId="55" xfId="48" applyNumberFormat="1" applyFont="1" applyBorder="1" applyAlignment="1" quotePrefix="1">
      <alignment horizontal="center"/>
      <protection/>
    </xf>
    <xf numFmtId="173" fontId="7" fillId="0" borderId="59" xfId="48" applyNumberFormat="1" applyFont="1" applyBorder="1" applyAlignment="1" quotePrefix="1">
      <alignment/>
      <protection/>
    </xf>
    <xf numFmtId="175" fontId="7" fillId="0" borderId="56" xfId="48" applyNumberFormat="1" applyFont="1" applyBorder="1" applyAlignment="1" quotePrefix="1">
      <alignment/>
      <protection/>
    </xf>
    <xf numFmtId="173" fontId="5" fillId="0" borderId="55" xfId="48" applyNumberFormat="1" applyFont="1" applyBorder="1" applyAlignment="1" quotePrefix="1">
      <alignment horizontal="center"/>
      <protection/>
    </xf>
    <xf numFmtId="173" fontId="5" fillId="0" borderId="59" xfId="48" applyNumberFormat="1" applyFont="1" applyBorder="1" applyAlignment="1" quotePrefix="1">
      <alignment/>
      <protection/>
    </xf>
    <xf numFmtId="175" fontId="5" fillId="0" borderId="56" xfId="48" applyNumberFormat="1" applyFont="1" applyBorder="1" applyAlignment="1" quotePrefix="1">
      <alignment/>
      <protection/>
    </xf>
    <xf numFmtId="173" fontId="7" fillId="0" borderId="79" xfId="48" applyNumberFormat="1" applyFont="1" applyBorder="1" applyAlignment="1" quotePrefix="1">
      <alignment horizontal="center"/>
      <protection/>
    </xf>
    <xf numFmtId="173" fontId="7" fillId="0" borderId="189" xfId="48" applyNumberFormat="1" applyFont="1" applyBorder="1" applyAlignment="1" quotePrefix="1">
      <alignment/>
      <protection/>
    </xf>
    <xf numFmtId="175" fontId="7" fillId="0" borderId="88" xfId="48" applyNumberFormat="1" applyFont="1" applyBorder="1" applyAlignment="1" quotePrefix="1">
      <alignment/>
      <protection/>
    </xf>
    <xf numFmtId="173" fontId="7" fillId="0" borderId="79" xfId="48" applyNumberFormat="1" applyFont="1" applyBorder="1" applyAlignment="1" quotePrefix="1">
      <alignment horizontal="center" vertical="top"/>
      <protection/>
    </xf>
    <xf numFmtId="173" fontId="7" fillId="0" borderId="105" xfId="48" applyNumberFormat="1" applyFont="1" applyBorder="1" applyAlignment="1" quotePrefix="1">
      <alignment vertical="top"/>
      <protection/>
    </xf>
    <xf numFmtId="175" fontId="7" fillId="0" borderId="42" xfId="48" applyNumberFormat="1" applyFont="1" applyBorder="1" applyAlignment="1" quotePrefix="1">
      <alignment vertical="top"/>
      <protection/>
    </xf>
    <xf numFmtId="172" fontId="2" fillId="33" borderId="45" xfId="48" applyNumberFormat="1" applyFont="1" applyFill="1" applyBorder="1" applyAlignment="1">
      <alignment horizontal="centerContinuous" vertical="center" wrapText="1"/>
      <protection/>
    </xf>
    <xf numFmtId="173" fontId="5" fillId="35" borderId="147" xfId="48" applyNumberFormat="1" applyFont="1" applyFill="1" applyBorder="1" applyAlignment="1">
      <alignment horizontal="right" vertical="center"/>
      <protection/>
    </xf>
    <xf numFmtId="175" fontId="5" fillId="35" borderId="148" xfId="48" applyNumberFormat="1" applyFont="1" applyFill="1" applyBorder="1" applyAlignment="1">
      <alignment vertical="center"/>
      <protection/>
    </xf>
    <xf numFmtId="173" fontId="5" fillId="0" borderId="188" xfId="48" applyNumberFormat="1" applyFont="1" applyBorder="1" applyAlignment="1">
      <alignment horizontal="right"/>
      <protection/>
    </xf>
    <xf numFmtId="175" fontId="5" fillId="0" borderId="89" xfId="48" applyNumberFormat="1" applyFont="1" applyBorder="1" applyAlignment="1">
      <alignment horizontal="right"/>
      <protection/>
    </xf>
    <xf numFmtId="173" fontId="7" fillId="0" borderId="79" xfId="51" applyNumberFormat="1" applyFont="1" applyFill="1" applyBorder="1">
      <alignment/>
      <protection/>
    </xf>
    <xf numFmtId="173" fontId="7" fillId="0" borderId="189" xfId="51" applyNumberFormat="1" applyFont="1" applyFill="1" applyBorder="1">
      <alignment/>
      <protection/>
    </xf>
    <xf numFmtId="175" fontId="7" fillId="0" borderId="88" xfId="51" applyNumberFormat="1" applyFont="1" applyFill="1" applyBorder="1">
      <alignment/>
      <protection/>
    </xf>
    <xf numFmtId="173" fontId="5" fillId="0" borderId="79" xfId="51" applyNumberFormat="1" applyFont="1" applyFill="1" applyBorder="1">
      <alignment/>
      <protection/>
    </xf>
    <xf numFmtId="173" fontId="5" fillId="0" borderId="189" xfId="51" applyNumberFormat="1" applyFont="1" applyFill="1" applyBorder="1">
      <alignment/>
      <protection/>
    </xf>
    <xf numFmtId="175" fontId="5" fillId="0" borderId="88" xfId="51" applyNumberFormat="1" applyFont="1" applyFill="1" applyBorder="1">
      <alignment/>
      <protection/>
    </xf>
    <xf numFmtId="173" fontId="7" fillId="0" borderId="55" xfId="51" applyNumberFormat="1" applyFont="1" applyFill="1" applyBorder="1" applyAlignment="1">
      <alignment/>
      <protection/>
    </xf>
    <xf numFmtId="173" fontId="7" fillId="0" borderId="59" xfId="51" applyNumberFormat="1" applyFont="1" applyFill="1" applyBorder="1" applyAlignment="1">
      <alignment/>
      <protection/>
    </xf>
    <xf numFmtId="175" fontId="7" fillId="0" borderId="56" xfId="51" applyNumberFormat="1" applyFont="1" applyFill="1" applyBorder="1" applyAlignment="1">
      <alignment/>
      <protection/>
    </xf>
    <xf numFmtId="173" fontId="7" fillId="0" borderId="55" xfId="51" applyNumberFormat="1" applyFont="1" applyFill="1" applyBorder="1">
      <alignment/>
      <protection/>
    </xf>
    <xf numFmtId="173" fontId="7" fillId="0" borderId="59" xfId="51" applyNumberFormat="1" applyFont="1" applyFill="1" applyBorder="1">
      <alignment/>
      <protection/>
    </xf>
    <xf numFmtId="175" fontId="7" fillId="0" borderId="56" xfId="51" applyNumberFormat="1" applyFont="1" applyFill="1" applyBorder="1">
      <alignment/>
      <protection/>
    </xf>
    <xf numFmtId="173" fontId="7" fillId="0" borderId="83" xfId="51" applyNumberFormat="1" applyFont="1" applyFill="1" applyBorder="1" applyAlignment="1">
      <alignment vertical="top"/>
      <protection/>
    </xf>
    <xf numFmtId="173" fontId="0" fillId="34" borderId="27" xfId="48" applyNumberFormat="1" applyFill="1" applyBorder="1" applyAlignment="1">
      <alignment horizontal="centerContinuous"/>
      <protection/>
    </xf>
    <xf numFmtId="173" fontId="7" fillId="0" borderId="190" xfId="51" applyNumberFormat="1" applyFont="1" applyFill="1" applyBorder="1" applyAlignment="1">
      <alignment vertical="top"/>
      <protection/>
    </xf>
    <xf numFmtId="175" fontId="7" fillId="0" borderId="122" xfId="51" applyNumberFormat="1" applyFont="1" applyFill="1" applyBorder="1" applyAlignment="1">
      <alignment vertical="top"/>
      <protection/>
    </xf>
    <xf numFmtId="3" fontId="0" fillId="0" borderId="0" xfId="48" applyNumberFormat="1" applyFont="1" applyBorder="1" applyAlignment="1" quotePrefix="1">
      <alignment/>
      <protection/>
    </xf>
    <xf numFmtId="173" fontId="18" fillId="0" borderId="145" xfId="0" applyNumberFormat="1" applyFont="1" applyBorder="1" applyAlignment="1">
      <alignment horizontal="right"/>
    </xf>
    <xf numFmtId="173" fontId="18" fillId="0" borderId="182" xfId="0" applyNumberFormat="1" applyFont="1" applyBorder="1" applyAlignment="1">
      <alignment horizontal="right"/>
    </xf>
    <xf numFmtId="173" fontId="18" fillId="0" borderId="145" xfId="48" applyNumberFormat="1" applyFont="1" applyBorder="1" applyAlignment="1">
      <alignment horizontal="right"/>
      <protection/>
    </xf>
    <xf numFmtId="173" fontId="18" fillId="0" borderId="181" xfId="48" applyNumberFormat="1" applyFont="1" applyBorder="1" applyAlignment="1">
      <alignment horizontal="right"/>
      <protection/>
    </xf>
    <xf numFmtId="173" fontId="18" fillId="0" borderId="14" xfId="0" applyNumberFormat="1" applyFont="1" applyBorder="1" applyAlignment="1">
      <alignment horizontal="right"/>
    </xf>
    <xf numFmtId="173" fontId="18" fillId="0" borderId="14" xfId="48" applyNumberFormat="1" applyFont="1" applyBorder="1" applyAlignment="1">
      <alignment horizontal="right"/>
      <protection/>
    </xf>
    <xf numFmtId="173" fontId="18" fillId="0" borderId="0" xfId="48" applyNumberFormat="1" applyFont="1" applyBorder="1" applyAlignment="1">
      <alignment horizontal="right"/>
      <protection/>
    </xf>
    <xf numFmtId="0" fontId="5" fillId="0" borderId="0" xfId="49" applyFont="1">
      <alignment/>
      <protection/>
    </xf>
    <xf numFmtId="0" fontId="2" fillId="33" borderId="12" xfId="48" applyNumberFormat="1" applyFont="1" applyFill="1" applyBorder="1" applyAlignment="1">
      <alignment horizontal="center" vertical="center" wrapText="1"/>
      <protection/>
    </xf>
    <xf numFmtId="173" fontId="5" fillId="35" borderId="105" xfId="48" applyNumberFormat="1" applyFont="1" applyFill="1" applyBorder="1" applyAlignment="1">
      <alignment horizontal="right" vertical="center"/>
      <protection/>
    </xf>
    <xf numFmtId="173" fontId="0" fillId="0" borderId="0" xfId="48" applyNumberFormat="1" applyFont="1" applyFill="1" applyBorder="1" applyAlignment="1">
      <alignment horizontal="right"/>
      <protection/>
    </xf>
    <xf numFmtId="173" fontId="5" fillId="0" borderId="35" xfId="48" applyNumberFormat="1" applyFont="1" applyFill="1" applyBorder="1" applyAlignment="1">
      <alignment horizontal="right" vertical="center"/>
      <protection/>
    </xf>
    <xf numFmtId="0" fontId="0" fillId="34" borderId="105" xfId="48" applyFill="1" applyBorder="1" applyAlignment="1">
      <alignment horizontal="centerContinuous"/>
      <protection/>
    </xf>
    <xf numFmtId="0" fontId="5" fillId="34" borderId="105" xfId="48" applyFont="1" applyFill="1" applyBorder="1" applyAlignment="1">
      <alignment horizontal="centerContinuous"/>
      <protection/>
    </xf>
    <xf numFmtId="0" fontId="1" fillId="33" borderId="170" xfId="48" applyFont="1" applyFill="1" applyBorder="1" applyAlignment="1">
      <alignment horizontal="centerContinuous"/>
      <protection/>
    </xf>
    <xf numFmtId="173" fontId="0" fillId="0" borderId="116" xfId="48" applyNumberFormat="1" applyFont="1" applyBorder="1" applyAlignment="1" applyProtection="1">
      <alignment horizontal="right"/>
      <protection locked="0"/>
    </xf>
    <xf numFmtId="173" fontId="0" fillId="0" borderId="117" xfId="48" applyNumberFormat="1" applyFont="1" applyBorder="1" applyAlignment="1" applyProtection="1">
      <alignment horizontal="right" vertical="top"/>
      <protection locked="0"/>
    </xf>
    <xf numFmtId="173" fontId="0" fillId="0" borderId="116" xfId="48" applyNumberFormat="1" applyFont="1" applyBorder="1" applyAlignment="1">
      <alignment horizontal="right"/>
      <protection/>
    </xf>
    <xf numFmtId="173" fontId="0" fillId="0" borderId="119" xfId="48" applyNumberFormat="1" applyFont="1" applyBorder="1" applyAlignment="1">
      <alignment horizontal="right"/>
      <protection/>
    </xf>
    <xf numFmtId="173" fontId="0" fillId="0" borderId="119" xfId="48" applyNumberFormat="1" applyFont="1" applyBorder="1" applyAlignment="1">
      <alignment horizontal="right" vertical="top"/>
      <protection/>
    </xf>
    <xf numFmtId="173" fontId="0" fillId="0" borderId="191" xfId="48" applyNumberFormat="1" applyFont="1" applyBorder="1" applyAlignment="1" applyProtection="1">
      <alignment horizontal="right"/>
      <protection locked="0"/>
    </xf>
    <xf numFmtId="3" fontId="7" fillId="0" borderId="120" xfId="48" applyNumberFormat="1" applyFont="1" applyBorder="1" applyAlignment="1" applyProtection="1">
      <alignment horizontal="right"/>
      <protection locked="0"/>
    </xf>
    <xf numFmtId="3" fontId="7" fillId="0" borderId="119" xfId="48" applyNumberFormat="1" applyFont="1" applyBorder="1" applyAlignment="1" applyProtection="1">
      <alignment horizontal="right"/>
      <protection locked="0"/>
    </xf>
    <xf numFmtId="3" fontId="7" fillId="0" borderId="117" xfId="48" applyNumberFormat="1" applyFont="1" applyBorder="1" applyAlignment="1" applyProtection="1">
      <alignment horizontal="right" vertical="top"/>
      <protection locked="0"/>
    </xf>
    <xf numFmtId="173" fontId="0" fillId="0" borderId="120" xfId="48" applyNumberFormat="1" applyFont="1" applyBorder="1" applyAlignment="1" applyProtection="1">
      <alignment horizontal="right" vertical="top"/>
      <protection locked="0"/>
    </xf>
    <xf numFmtId="173" fontId="0" fillId="0" borderId="119" xfId="48" applyNumberFormat="1" applyFont="1" applyBorder="1" applyAlignment="1" applyProtection="1">
      <alignment horizontal="right"/>
      <protection/>
    </xf>
    <xf numFmtId="173" fontId="0" fillId="0" borderId="119" xfId="48" applyNumberFormat="1" applyFont="1" applyBorder="1" applyAlignment="1" applyProtection="1">
      <alignment horizontal="right"/>
      <protection locked="0"/>
    </xf>
    <xf numFmtId="3" fontId="7" fillId="0" borderId="120" xfId="48" applyNumberFormat="1" applyFont="1" applyBorder="1" applyAlignment="1" applyProtection="1">
      <alignment horizontal="right" vertical="top"/>
      <protection locked="0"/>
    </xf>
    <xf numFmtId="173" fontId="0" fillId="0" borderId="116" xfId="48" applyNumberFormat="1" applyFont="1" applyBorder="1" applyAlignment="1" applyProtection="1">
      <alignment horizontal="right" vertical="center"/>
      <protection locked="0"/>
    </xf>
    <xf numFmtId="173" fontId="5" fillId="0" borderId="121" xfId="48" applyNumberFormat="1" applyFont="1" applyFill="1" applyBorder="1" applyAlignment="1">
      <alignment horizontal="right" vertical="center"/>
      <protection/>
    </xf>
    <xf numFmtId="173" fontId="0" fillId="35" borderId="35" xfId="48" applyNumberFormat="1" applyFont="1" applyFill="1" applyBorder="1" applyAlignment="1" applyProtection="1">
      <alignment horizontal="right" vertical="center"/>
      <protection locked="0"/>
    </xf>
    <xf numFmtId="173" fontId="0" fillId="0" borderId="37" xfId="48" applyNumberFormat="1" applyFont="1" applyBorder="1" applyAlignment="1" applyProtection="1">
      <alignment horizontal="right" vertical="center"/>
      <protection locked="0"/>
    </xf>
    <xf numFmtId="173" fontId="0" fillId="0" borderId="58" xfId="48" applyNumberFormat="1" applyFont="1" applyFill="1" applyBorder="1" applyAlignment="1">
      <alignment horizontal="right"/>
      <protection/>
    </xf>
    <xf numFmtId="0" fontId="7" fillId="34" borderId="105" xfId="48" applyFont="1" applyFill="1" applyBorder="1" applyAlignment="1">
      <alignment horizontal="centerContinuous"/>
      <protection/>
    </xf>
    <xf numFmtId="0" fontId="0" fillId="34" borderId="105" xfId="48" applyFont="1" applyFill="1" applyBorder="1" applyAlignment="1">
      <alignment horizontal="centerContinuous" vertical="center"/>
      <protection/>
    </xf>
    <xf numFmtId="173" fontId="7" fillId="0" borderId="152" xfId="48" applyNumberFormat="1" applyFont="1" applyBorder="1" applyAlignment="1">
      <alignment horizontal="right" vertical="top"/>
      <protection/>
    </xf>
    <xf numFmtId="173" fontId="5" fillId="0" borderId="192" xfId="48" applyNumberFormat="1" applyFont="1" applyFill="1" applyBorder="1" applyAlignment="1">
      <alignment horizontal="right" vertical="center"/>
      <protection/>
    </xf>
    <xf numFmtId="0" fontId="5" fillId="34" borderId="108" xfId="48" applyFont="1" applyFill="1" applyBorder="1" applyAlignment="1">
      <alignment horizontal="centerContinuous" vertical="center"/>
      <protection/>
    </xf>
    <xf numFmtId="173" fontId="0" fillId="0" borderId="193" xfId="48" applyNumberFormat="1" applyFont="1" applyBorder="1" applyAlignment="1">
      <alignment horizontal="right"/>
      <protection/>
    </xf>
    <xf numFmtId="173" fontId="0" fillId="0" borderId="194" xfId="48" applyNumberFormat="1" applyFont="1" applyBorder="1" applyAlignment="1">
      <alignment horizontal="right" vertical="top"/>
      <protection/>
    </xf>
    <xf numFmtId="173" fontId="0" fillId="0" borderId="195" xfId="48" applyNumberFormat="1" applyFont="1" applyBorder="1" applyAlignment="1">
      <alignment horizontal="right" vertical="top"/>
      <protection/>
    </xf>
    <xf numFmtId="173" fontId="0" fillId="0" borderId="193" xfId="48" applyNumberFormat="1" applyFont="1" applyBorder="1" applyAlignment="1">
      <alignment horizontal="right" vertical="center"/>
      <protection/>
    </xf>
    <xf numFmtId="173" fontId="5" fillId="0" borderId="196" xfId="48" applyNumberFormat="1" applyFont="1" applyFill="1" applyBorder="1" applyAlignment="1">
      <alignment horizontal="right" vertical="center"/>
      <protection/>
    </xf>
    <xf numFmtId="173" fontId="0" fillId="0" borderId="197" xfId="48" applyNumberFormat="1" applyFont="1" applyBorder="1" applyAlignment="1">
      <alignment horizontal="right"/>
      <protection/>
    </xf>
    <xf numFmtId="173" fontId="0" fillId="0" borderId="198" xfId="48" applyNumberFormat="1" applyFont="1" applyBorder="1" applyAlignment="1">
      <alignment horizontal="right" vertical="top"/>
      <protection/>
    </xf>
    <xf numFmtId="173" fontId="0" fillId="0" borderId="199" xfId="48" applyNumberFormat="1" applyFont="1" applyBorder="1" applyAlignment="1">
      <alignment horizontal="right"/>
      <protection/>
    </xf>
    <xf numFmtId="173" fontId="0" fillId="0" borderId="200" xfId="48" applyNumberFormat="1" applyFont="1" applyBorder="1" applyAlignment="1">
      <alignment horizontal="right" vertical="top"/>
      <protection/>
    </xf>
    <xf numFmtId="173" fontId="5" fillId="0" borderId="193" xfId="48" applyNumberFormat="1" applyFont="1" applyBorder="1" applyAlignment="1">
      <alignment horizontal="right"/>
      <protection/>
    </xf>
    <xf numFmtId="173" fontId="7" fillId="0" borderId="201" xfId="48" applyNumberFormat="1" applyFont="1" applyBorder="1" applyAlignment="1" applyProtection="1">
      <alignment horizontal="right"/>
      <protection locked="0"/>
    </xf>
    <xf numFmtId="173" fontId="5" fillId="0" borderId="201" xfId="48" applyNumberFormat="1" applyFont="1" applyBorder="1" applyAlignment="1">
      <alignment horizontal="right"/>
      <protection/>
    </xf>
    <xf numFmtId="173" fontId="7" fillId="0" borderId="194" xfId="48" applyNumberFormat="1" applyFont="1" applyBorder="1" applyAlignment="1" applyProtection="1">
      <alignment horizontal="right"/>
      <protection locked="0"/>
    </xf>
    <xf numFmtId="173" fontId="7" fillId="0" borderId="202" xfId="48" applyNumberFormat="1" applyFont="1" applyBorder="1" applyAlignment="1" applyProtection="1">
      <alignment horizontal="right"/>
      <protection locked="0"/>
    </xf>
    <xf numFmtId="173" fontId="7" fillId="0" borderId="194" xfId="48" applyNumberFormat="1" applyFont="1" applyBorder="1" applyAlignment="1">
      <alignment horizontal="right" vertical="top"/>
      <protection/>
    </xf>
    <xf numFmtId="173" fontId="0" fillId="0" borderId="193" xfId="48" applyNumberFormat="1" applyFont="1" applyBorder="1" applyAlignment="1" applyProtection="1">
      <alignment horizontal="right"/>
      <protection locked="0"/>
    </xf>
    <xf numFmtId="173" fontId="0" fillId="0" borderId="201" xfId="48" applyNumberFormat="1" applyFont="1" applyBorder="1" applyAlignment="1" applyProtection="1">
      <alignment horizontal="right"/>
      <protection locked="0"/>
    </xf>
    <xf numFmtId="173" fontId="0" fillId="0" borderId="201" xfId="48" applyNumberFormat="1" applyFont="1" applyBorder="1" applyAlignment="1" applyProtection="1">
      <alignment horizontal="right" vertical="top"/>
      <protection locked="0"/>
    </xf>
    <xf numFmtId="173" fontId="0" fillId="0" borderId="202" xfId="48" applyNumberFormat="1" applyFont="1" applyBorder="1" applyAlignment="1" applyProtection="1">
      <alignment horizontal="right"/>
      <protection locked="0"/>
    </xf>
    <xf numFmtId="173" fontId="0" fillId="35" borderId="44" xfId="48" applyNumberFormat="1" applyFont="1" applyFill="1" applyBorder="1" applyAlignment="1">
      <alignment horizontal="right" vertical="center"/>
      <protection/>
    </xf>
    <xf numFmtId="0" fontId="0" fillId="34" borderId="105" xfId="48" applyFont="1" applyFill="1" applyBorder="1" applyAlignment="1">
      <alignment horizontal="centerContinuous"/>
      <protection/>
    </xf>
    <xf numFmtId="173" fontId="0" fillId="35" borderId="203" xfId="48" applyNumberFormat="1" applyFont="1" applyFill="1" applyBorder="1" applyAlignment="1">
      <alignment horizontal="right" vertical="center"/>
      <protection/>
    </xf>
    <xf numFmtId="173" fontId="0" fillId="0" borderId="191" xfId="48" applyNumberFormat="1" applyFont="1" applyBorder="1" applyAlignment="1">
      <alignment horizontal="right"/>
      <protection/>
    </xf>
    <xf numFmtId="173" fontId="0" fillId="0" borderId="204" xfId="48" applyNumberFormat="1" applyFont="1" applyBorder="1" applyAlignment="1">
      <alignment horizontal="right" vertical="top"/>
      <protection/>
    </xf>
    <xf numFmtId="173" fontId="0" fillId="0" borderId="205" xfId="48" applyNumberFormat="1" applyFont="1" applyBorder="1" applyAlignment="1">
      <alignment horizontal="right"/>
      <protection/>
    </xf>
    <xf numFmtId="173" fontId="5" fillId="0" borderId="69" xfId="48" applyNumberFormat="1" applyFont="1" applyFill="1" applyBorder="1" applyAlignment="1">
      <alignment horizontal="right" vertical="center"/>
      <protection/>
    </xf>
    <xf numFmtId="173" fontId="0" fillId="0" borderId="206" xfId="48" applyNumberFormat="1" applyFont="1" applyBorder="1" applyAlignment="1">
      <alignment horizontal="right"/>
      <protection/>
    </xf>
    <xf numFmtId="173" fontId="0" fillId="0" borderId="207" xfId="48" applyNumberFormat="1" applyFont="1" applyBorder="1" applyAlignment="1">
      <alignment horizontal="right" vertical="top"/>
      <protection/>
    </xf>
    <xf numFmtId="173" fontId="0" fillId="0" borderId="201" xfId="48" applyNumberFormat="1" applyFont="1" applyBorder="1" applyAlignment="1">
      <alignment horizontal="right" vertical="top"/>
      <protection/>
    </xf>
    <xf numFmtId="173" fontId="0" fillId="0" borderId="201" xfId="48" applyNumberFormat="1" applyFont="1" applyFill="1" applyBorder="1" applyAlignment="1">
      <alignment horizontal="right"/>
      <protection/>
    </xf>
    <xf numFmtId="173" fontId="0" fillId="0" borderId="201" xfId="48" applyNumberFormat="1" applyFont="1" applyFill="1" applyBorder="1" applyAlignment="1">
      <alignment horizontal="right" vertical="top"/>
      <protection/>
    </xf>
    <xf numFmtId="173" fontId="0" fillId="0" borderId="208" xfId="48" applyNumberFormat="1" applyFont="1" applyBorder="1" applyAlignment="1">
      <alignment horizontal="right"/>
      <protection/>
    </xf>
    <xf numFmtId="173" fontId="0" fillId="0" borderId="201" xfId="48" applyNumberFormat="1" applyFont="1" applyBorder="1" applyAlignment="1">
      <alignment horizontal="right"/>
      <protection/>
    </xf>
    <xf numFmtId="173" fontId="7" fillId="0" borderId="201" xfId="48" applyNumberFormat="1" applyFont="1" applyBorder="1" applyAlignment="1">
      <alignment horizontal="right"/>
      <protection/>
    </xf>
    <xf numFmtId="173" fontId="7" fillId="0" borderId="194" xfId="48" applyNumberFormat="1" applyFont="1" applyBorder="1" applyAlignment="1">
      <alignment horizontal="right"/>
      <protection/>
    </xf>
    <xf numFmtId="173" fontId="7" fillId="0" borderId="201" xfId="48" applyNumberFormat="1" applyFont="1" applyBorder="1" applyAlignment="1">
      <alignment horizontal="right" vertical="top"/>
      <protection/>
    </xf>
    <xf numFmtId="173" fontId="5" fillId="0" borderId="209" xfId="48" applyNumberFormat="1" applyFont="1" applyFill="1" applyBorder="1" applyAlignment="1">
      <alignment horizontal="right" vertical="center"/>
      <protection/>
    </xf>
    <xf numFmtId="173" fontId="5" fillId="35" borderId="166" xfId="48" applyNumberFormat="1" applyFont="1" applyFill="1" applyBorder="1" applyAlignment="1">
      <alignment horizontal="right" vertical="center"/>
      <protection/>
    </xf>
    <xf numFmtId="0" fontId="4" fillId="34" borderId="14" xfId="0" applyFont="1" applyFill="1" applyBorder="1" applyAlignment="1">
      <alignment horizontal="centerContinuous"/>
    </xf>
    <xf numFmtId="172" fontId="0" fillId="0" borderId="181" xfId="48" applyNumberFormat="1" applyFont="1" applyFill="1" applyBorder="1" applyAlignment="1">
      <alignment horizontal="center"/>
      <protection/>
    </xf>
    <xf numFmtId="172" fontId="0" fillId="0" borderId="111" xfId="48" applyNumberFormat="1" applyFont="1" applyFill="1" applyBorder="1" applyAlignment="1">
      <alignment horizontal="center"/>
      <protection/>
    </xf>
    <xf numFmtId="172" fontId="0" fillId="0" borderId="111" xfId="48" applyNumberFormat="1" applyFont="1" applyFill="1" applyBorder="1" applyAlignment="1">
      <alignment horizontal="center" vertical="top"/>
      <protection/>
    </xf>
    <xf numFmtId="173" fontId="8" fillId="0" borderId="58" xfId="48" applyNumberFormat="1" applyFont="1" applyBorder="1" applyAlignment="1">
      <alignment horizontal="center"/>
      <protection/>
    </xf>
    <xf numFmtId="176" fontId="7" fillId="0" borderId="106" xfId="48" applyNumberFormat="1" applyFont="1" applyFill="1" applyBorder="1" applyAlignment="1">
      <alignment horizontal="center"/>
      <protection/>
    </xf>
    <xf numFmtId="172" fontId="0" fillId="0" borderId="105" xfId="48" applyNumberFormat="1" applyFont="1" applyFill="1" applyBorder="1" applyAlignment="1">
      <alignment horizontal="center"/>
      <protection/>
    </xf>
    <xf numFmtId="173" fontId="0" fillId="0" borderId="55" xfId="48" applyNumberFormat="1" applyFont="1" applyBorder="1" applyAlignment="1">
      <alignment horizontal="center"/>
      <protection/>
    </xf>
    <xf numFmtId="172" fontId="0" fillId="0" borderId="59" xfId="48" applyNumberFormat="1" applyFont="1" applyFill="1" applyBorder="1" applyAlignment="1">
      <alignment horizontal="center"/>
      <protection/>
    </xf>
    <xf numFmtId="172" fontId="0" fillId="0" borderId="105" xfId="48" applyNumberFormat="1" applyFont="1" applyFill="1" applyBorder="1" applyAlignment="1">
      <alignment horizontal="center" vertical="top"/>
      <protection/>
    </xf>
    <xf numFmtId="173" fontId="0" fillId="0" borderId="58" xfId="48" applyNumberFormat="1" applyFont="1" applyBorder="1" applyAlignment="1">
      <alignment horizontal="center"/>
      <protection/>
    </xf>
    <xf numFmtId="172" fontId="0" fillId="0" borderId="106" xfId="48" applyNumberFormat="1" applyFont="1" applyFill="1" applyBorder="1" applyAlignment="1">
      <alignment horizontal="center"/>
      <protection/>
    </xf>
    <xf numFmtId="176" fontId="0" fillId="0" borderId="106" xfId="48" applyNumberFormat="1" applyFont="1" applyFill="1" applyBorder="1" applyAlignment="1">
      <alignment horizontal="center"/>
      <protection/>
    </xf>
    <xf numFmtId="172" fontId="0" fillId="0" borderId="0" xfId="48" applyNumberFormat="1" applyFont="1" applyFill="1" applyBorder="1" applyAlignment="1">
      <alignment horizontal="center"/>
      <protection/>
    </xf>
    <xf numFmtId="172" fontId="0" fillId="0" borderId="67" xfId="48" applyNumberFormat="1" applyFont="1" applyFill="1" applyBorder="1" applyAlignment="1">
      <alignment horizontal="center"/>
      <protection/>
    </xf>
    <xf numFmtId="3" fontId="0" fillId="37" borderId="12" xfId="48" applyNumberFormat="1" applyFont="1" applyFill="1" applyBorder="1" applyAlignment="1">
      <alignment horizontal="right"/>
      <protection/>
    </xf>
    <xf numFmtId="3" fontId="0" fillId="37" borderId="14" xfId="48" applyNumberFormat="1" applyFont="1" applyFill="1" applyBorder="1" applyAlignment="1">
      <alignment horizontal="right" vertical="top"/>
      <protection/>
    </xf>
    <xf numFmtId="173" fontId="0" fillId="0" borderId="24" xfId="48" applyNumberFormat="1" applyFont="1" applyBorder="1" applyAlignment="1" quotePrefix="1">
      <alignment horizontal="center"/>
      <protection/>
    </xf>
    <xf numFmtId="173" fontId="0" fillId="0" borderId="55" xfId="48" applyNumberFormat="1" applyFont="1" applyBorder="1" applyAlignment="1" quotePrefix="1">
      <alignment horizontal="center"/>
      <protection/>
    </xf>
    <xf numFmtId="0" fontId="0" fillId="0" borderId="92" xfId="48" applyFill="1" applyBorder="1" applyAlignment="1">
      <alignment horizontal="centerContinuous"/>
      <protection/>
    </xf>
    <xf numFmtId="172" fontId="0" fillId="0" borderId="92" xfId="48" applyNumberFormat="1" applyFont="1" applyFill="1" applyBorder="1">
      <alignment/>
      <protection/>
    </xf>
    <xf numFmtId="172" fontId="5" fillId="0" borderId="92" xfId="48" applyNumberFormat="1" applyFont="1" applyFill="1" applyBorder="1">
      <alignment/>
      <protection/>
    </xf>
    <xf numFmtId="0" fontId="17" fillId="33" borderId="210" xfId="48" applyFont="1" applyFill="1" applyBorder="1" applyAlignment="1">
      <alignment horizontal="center" vertical="center"/>
      <protection/>
    </xf>
    <xf numFmtId="177" fontId="2" fillId="33" borderId="211" xfId="48" applyNumberFormat="1" applyFont="1" applyFill="1" applyBorder="1" applyAlignment="1">
      <alignment horizontal="center" vertical="center"/>
      <protection/>
    </xf>
    <xf numFmtId="177" fontId="2" fillId="33" borderId="212" xfId="48" applyNumberFormat="1" applyFont="1" applyFill="1" applyBorder="1" applyAlignment="1" quotePrefix="1">
      <alignment horizontal="center" vertical="center"/>
      <protection/>
    </xf>
    <xf numFmtId="177" fontId="2" fillId="33" borderId="11" xfId="48" applyNumberFormat="1" applyFont="1" applyFill="1" applyBorder="1" applyAlignment="1">
      <alignment horizontal="center" vertical="center"/>
      <protection/>
    </xf>
    <xf numFmtId="177" fontId="2" fillId="33" borderId="85" xfId="48" applyNumberFormat="1" applyFont="1" applyFill="1" applyBorder="1" applyAlignment="1">
      <alignment horizontal="center" vertical="center"/>
      <protection/>
    </xf>
    <xf numFmtId="0" fontId="8" fillId="0" borderId="210" xfId="48" applyFont="1" applyBorder="1" applyAlignment="1">
      <alignment/>
      <protection/>
    </xf>
    <xf numFmtId="3" fontId="8" fillId="0" borderId="85" xfId="48" applyNumberFormat="1" applyFont="1" applyBorder="1" applyAlignment="1">
      <alignment horizontal="right"/>
      <protection/>
    </xf>
    <xf numFmtId="3" fontId="8" fillId="0" borderId="10" xfId="48" applyNumberFormat="1" applyFont="1" applyBorder="1" applyAlignment="1">
      <alignment horizontal="right"/>
      <protection/>
    </xf>
    <xf numFmtId="176" fontId="7" fillId="0" borderId="212" xfId="48" applyNumberFormat="1" applyFont="1" applyFill="1" applyBorder="1">
      <alignment/>
      <protection/>
    </xf>
    <xf numFmtId="176" fontId="7" fillId="0" borderId="11" xfId="48" applyNumberFormat="1" applyFont="1" applyFill="1" applyBorder="1">
      <alignment/>
      <protection/>
    </xf>
    <xf numFmtId="176" fontId="8" fillId="0" borderId="13" xfId="48" applyNumberFormat="1" applyFont="1" applyFill="1" applyBorder="1">
      <alignment/>
      <protection/>
    </xf>
    <xf numFmtId="0" fontId="0" fillId="0" borderId="0" xfId="48" applyBorder="1">
      <alignment/>
      <protection/>
    </xf>
    <xf numFmtId="173" fontId="0" fillId="0" borderId="14" xfId="48" applyNumberFormat="1" applyFont="1" applyBorder="1" applyAlignment="1">
      <alignment horizontal="center"/>
      <protection/>
    </xf>
    <xf numFmtId="173" fontId="0" fillId="0" borderId="24" xfId="48" applyNumberFormat="1" applyFont="1" applyBorder="1" applyAlignment="1">
      <alignment horizontal="center"/>
      <protection/>
    </xf>
    <xf numFmtId="173" fontId="8" fillId="0" borderId="37" xfId="48" applyNumberFormat="1" applyFont="1" applyBorder="1" applyAlignment="1">
      <alignment horizontal="center"/>
      <protection/>
    </xf>
    <xf numFmtId="173" fontId="0" fillId="0" borderId="37" xfId="48" applyNumberFormat="1" applyFont="1" applyBorder="1" applyAlignment="1">
      <alignment horizontal="center"/>
      <protection/>
    </xf>
    <xf numFmtId="173" fontId="0" fillId="0" borderId="21" xfId="48" applyNumberFormat="1" applyFont="1" applyBorder="1" applyAlignment="1">
      <alignment horizontal="center"/>
      <protection/>
    </xf>
    <xf numFmtId="172" fontId="0" fillId="0" borderId="145" xfId="48" applyNumberFormat="1" applyFont="1" applyFill="1" applyBorder="1" applyAlignment="1">
      <alignment horizontal="center"/>
      <protection/>
    </xf>
    <xf numFmtId="172" fontId="0" fillId="0" borderId="60" xfId="48" applyNumberFormat="1" applyFont="1" applyFill="1" applyBorder="1" applyAlignment="1">
      <alignment horizontal="center"/>
      <protection/>
    </xf>
    <xf numFmtId="172" fontId="0" fillId="0" borderId="60" xfId="48" applyNumberFormat="1" applyFont="1" applyFill="1" applyBorder="1" applyAlignment="1">
      <alignment horizontal="center" vertical="top"/>
      <protection/>
    </xf>
    <xf numFmtId="176" fontId="7" fillId="0" borderId="37" xfId="48" applyNumberFormat="1" applyFont="1" applyFill="1" applyBorder="1" applyAlignment="1" quotePrefix="1">
      <alignment horizontal="center"/>
      <protection/>
    </xf>
    <xf numFmtId="172" fontId="0" fillId="0" borderId="14" xfId="48" applyNumberFormat="1" applyFont="1" applyFill="1" applyBorder="1" applyAlignment="1" quotePrefix="1">
      <alignment horizontal="center"/>
      <protection/>
    </xf>
    <xf numFmtId="172" fontId="0" fillId="0" borderId="24" xfId="48" applyNumberFormat="1" applyFont="1" applyFill="1" applyBorder="1" applyAlignment="1" quotePrefix="1">
      <alignment horizontal="center"/>
      <protection/>
    </xf>
    <xf numFmtId="172" fontId="0" fillId="0" borderId="14" xfId="48" applyNumberFormat="1" applyFont="1" applyFill="1" applyBorder="1" applyAlignment="1" quotePrefix="1">
      <alignment horizontal="center" vertical="top"/>
      <protection/>
    </xf>
    <xf numFmtId="172" fontId="0" fillId="0" borderId="37" xfId="48" applyNumberFormat="1" applyFont="1" applyFill="1" applyBorder="1" applyAlignment="1" quotePrefix="1">
      <alignment horizontal="center"/>
      <protection/>
    </xf>
    <xf numFmtId="176" fontId="0" fillId="0" borderId="37" xfId="48" applyNumberFormat="1" applyFont="1" applyFill="1" applyBorder="1" applyAlignment="1" quotePrefix="1">
      <alignment horizontal="center"/>
      <protection/>
    </xf>
    <xf numFmtId="172" fontId="0" fillId="0" borderId="14" xfId="48" applyNumberFormat="1" applyFont="1" applyFill="1" applyBorder="1" applyAlignment="1">
      <alignment horizontal="center"/>
      <protection/>
    </xf>
    <xf numFmtId="172" fontId="0" fillId="0" borderId="21" xfId="48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0" fontId="8" fillId="0" borderId="132" xfId="48" applyFont="1" applyBorder="1" applyAlignment="1">
      <alignment horizontal="left"/>
      <protection/>
    </xf>
    <xf numFmtId="0" fontId="0" fillId="0" borderId="170" xfId="48" applyFill="1" applyBorder="1" applyAlignment="1">
      <alignment horizontal="centerContinuous"/>
      <protection/>
    </xf>
    <xf numFmtId="173" fontId="8" fillId="0" borderId="170" xfId="48" applyNumberFormat="1" applyFont="1" applyBorder="1" applyAlignment="1">
      <alignment horizontal="right"/>
      <protection/>
    </xf>
    <xf numFmtId="176" fontId="7" fillId="0" borderId="170" xfId="48" applyNumberFormat="1" applyFont="1" applyFill="1" applyBorder="1" applyAlignment="1">
      <alignment horizontal="right"/>
      <protection/>
    </xf>
    <xf numFmtId="176" fontId="7" fillId="0" borderId="170" xfId="48" applyNumberFormat="1" applyFont="1" applyFill="1" applyBorder="1">
      <alignment/>
      <protection/>
    </xf>
    <xf numFmtId="0" fontId="0" fillId="0" borderId="71" xfId="48" applyFont="1" applyBorder="1" applyAlignment="1">
      <alignment horizontal="left"/>
      <protection/>
    </xf>
    <xf numFmtId="173" fontId="0" fillId="0" borderId="10" xfId="48" applyNumberFormat="1" applyFont="1" applyBorder="1" applyAlignment="1">
      <alignment horizontal="right"/>
      <protection/>
    </xf>
    <xf numFmtId="0" fontId="0" fillId="34" borderId="10" xfId="48" applyFill="1" applyBorder="1" applyAlignment="1" applyProtection="1">
      <alignment horizontal="centerContinuous"/>
      <protection locked="0"/>
    </xf>
    <xf numFmtId="173" fontId="0" fillId="0" borderId="10" xfId="48" applyNumberFormat="1" applyFont="1" applyBorder="1" applyAlignment="1" applyProtection="1">
      <alignment horizontal="right"/>
      <protection locked="0"/>
    </xf>
    <xf numFmtId="0" fontId="0" fillId="34" borderId="10" xfId="48" applyFill="1" applyBorder="1" applyAlignment="1">
      <alignment horizontal="centerContinuous"/>
      <protection/>
    </xf>
    <xf numFmtId="172" fontId="0" fillId="0" borderId="10" xfId="48" applyNumberFormat="1" applyFont="1" applyFill="1" applyBorder="1" applyAlignment="1" applyProtection="1">
      <alignment/>
      <protection/>
    </xf>
    <xf numFmtId="0" fontId="0" fillId="34" borderId="10" xfId="48" applyFill="1" applyBorder="1" applyAlignment="1" applyProtection="1">
      <alignment horizontal="centerContinuous"/>
      <protection/>
    </xf>
    <xf numFmtId="172" fontId="0" fillId="0" borderId="98" xfId="48" applyNumberFormat="1" applyFont="1" applyFill="1" applyBorder="1" applyAlignment="1" applyProtection="1">
      <alignment/>
      <protection/>
    </xf>
    <xf numFmtId="176" fontId="7" fillId="0" borderId="23" xfId="0" applyNumberFormat="1" applyFont="1" applyFill="1" applyBorder="1" applyAlignment="1" quotePrefix="1">
      <alignment vertical="top"/>
    </xf>
    <xf numFmtId="0" fontId="7" fillId="33" borderId="71" xfId="48" applyFont="1" applyFill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Migliaia [0] 2" xfId="46"/>
    <cellStyle name="Neutrale" xfId="47"/>
    <cellStyle name="Normale 2" xfId="48"/>
    <cellStyle name="Normale 2 2" xfId="49"/>
    <cellStyle name="Normale 2 4" xfId="50"/>
    <cellStyle name="Normale 3" xfId="51"/>
    <cellStyle name="Nota" xfId="52"/>
    <cellStyle name="Output" xfId="53"/>
    <cellStyle name="Percent" xfId="54"/>
    <cellStyle name="Percentuale 2" xfId="55"/>
    <cellStyle name="Percentuale 2 2" xfId="56"/>
    <cellStyle name="Percentuale 2 3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1°Quadrim.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87" customWidth="1"/>
  </cols>
  <sheetData>
    <row r="1" ht="18" customHeight="1">
      <c r="A1" s="315" t="s">
        <v>101</v>
      </c>
    </row>
    <row r="3" ht="12.75">
      <c r="A3" s="761" t="s">
        <v>324</v>
      </c>
    </row>
    <row r="5" ht="15">
      <c r="A5" s="324" t="s">
        <v>337</v>
      </c>
    </row>
    <row r="6" ht="18" customHeight="1">
      <c r="A6" s="325" t="s">
        <v>229</v>
      </c>
    </row>
    <row r="7" ht="12.75">
      <c r="A7" s="325" t="s">
        <v>230</v>
      </c>
    </row>
    <row r="8" ht="12.75">
      <c r="A8" s="325" t="s">
        <v>231</v>
      </c>
    </row>
    <row r="10" ht="12.75">
      <c r="A10" s="316" t="s">
        <v>102</v>
      </c>
    </row>
    <row r="11" ht="6" customHeight="1">
      <c r="A11" s="317"/>
    </row>
    <row r="12" ht="12.75">
      <c r="A12" s="317" t="s">
        <v>103</v>
      </c>
    </row>
    <row r="13" ht="12.75">
      <c r="A13" s="317" t="s">
        <v>104</v>
      </c>
    </row>
    <row r="14" ht="12.75">
      <c r="A14" s="317" t="s">
        <v>105</v>
      </c>
    </row>
    <row r="15" ht="12.75">
      <c r="A15" s="317" t="s">
        <v>106</v>
      </c>
    </row>
    <row r="16" ht="12.75">
      <c r="A16" s="317" t="s">
        <v>107</v>
      </c>
    </row>
    <row r="17" ht="12.75">
      <c r="A17" s="317" t="s">
        <v>108</v>
      </c>
    </row>
    <row r="18" ht="12.75">
      <c r="A18" s="317" t="s">
        <v>109</v>
      </c>
    </row>
    <row r="19" ht="12.75">
      <c r="A19" s="317" t="s">
        <v>110</v>
      </c>
    </row>
    <row r="20" ht="12.75">
      <c r="A20" s="317" t="s">
        <v>111</v>
      </c>
    </row>
    <row r="21" ht="9.75" customHeight="1">
      <c r="A21" s="318"/>
    </row>
    <row r="22" ht="12.75">
      <c r="A22" s="319" t="s">
        <v>112</v>
      </c>
    </row>
    <row r="23" ht="12.75">
      <c r="A23" s="318" t="s">
        <v>113</v>
      </c>
    </row>
    <row r="24" ht="12.75">
      <c r="A24" s="318" t="s">
        <v>114</v>
      </c>
    </row>
    <row r="25" ht="12.75">
      <c r="A25" s="318" t="s">
        <v>115</v>
      </c>
    </row>
    <row r="26" ht="9.75" customHeight="1">
      <c r="A26" s="318"/>
    </row>
    <row r="27" ht="12.75">
      <c r="A27" s="316" t="s">
        <v>116</v>
      </c>
    </row>
    <row r="28" ht="6" customHeight="1">
      <c r="A28" s="316"/>
    </row>
    <row r="29" ht="12.75">
      <c r="A29" s="317" t="s">
        <v>117</v>
      </c>
    </row>
    <row r="30" ht="12.75">
      <c r="A30" s="317" t="s">
        <v>118</v>
      </c>
    </row>
    <row r="31" ht="12.75">
      <c r="A31" s="317" t="s">
        <v>119</v>
      </c>
    </row>
    <row r="32" ht="12.75">
      <c r="A32" s="317" t="s">
        <v>120</v>
      </c>
    </row>
    <row r="33" ht="12.75">
      <c r="A33" s="317" t="s">
        <v>121</v>
      </c>
    </row>
    <row r="34" ht="12.75">
      <c r="A34" s="317" t="s">
        <v>122</v>
      </c>
    </row>
    <row r="35" ht="12.75">
      <c r="A35" s="320"/>
    </row>
    <row r="36" ht="12.75">
      <c r="A36" s="345" t="s">
        <v>232</v>
      </c>
    </row>
    <row r="37" ht="12.75">
      <c r="A37" s="345" t="s">
        <v>233</v>
      </c>
    </row>
    <row r="38" ht="12.75">
      <c r="A38" s="345" t="s">
        <v>234</v>
      </c>
    </row>
    <row r="39" ht="9.75" customHeight="1">
      <c r="A39" s="345"/>
    </row>
    <row r="40" ht="12.75">
      <c r="A40" s="346" t="s">
        <v>123</v>
      </c>
    </row>
    <row r="41" ht="12.75">
      <c r="A41" s="345" t="s">
        <v>124</v>
      </c>
    </row>
    <row r="42" ht="9.75" customHeight="1">
      <c r="A42" s="345"/>
    </row>
    <row r="43" ht="12.75">
      <c r="A43" s="347" t="s">
        <v>204</v>
      </c>
    </row>
    <row r="44" ht="12.75">
      <c r="A44" s="345" t="s">
        <v>125</v>
      </c>
    </row>
    <row r="45" ht="12.75">
      <c r="A45" s="345" t="s">
        <v>126</v>
      </c>
    </row>
    <row r="46" ht="12.75">
      <c r="A46" s="345" t="s">
        <v>205</v>
      </c>
    </row>
    <row r="47" ht="12.75">
      <c r="A47" s="345" t="s">
        <v>206</v>
      </c>
    </row>
    <row r="48" ht="12.75">
      <c r="A48" s="345" t="s">
        <v>207</v>
      </c>
    </row>
    <row r="49" ht="12.75">
      <c r="A49" s="345" t="s">
        <v>208</v>
      </c>
    </row>
    <row r="50" ht="12.75">
      <c r="A50" s="345" t="s">
        <v>209</v>
      </c>
    </row>
    <row r="51" ht="12.75">
      <c r="A51" s="345" t="s">
        <v>210</v>
      </c>
    </row>
    <row r="52" ht="12.75">
      <c r="A52" s="345" t="s">
        <v>211</v>
      </c>
    </row>
    <row r="53" ht="12.75" customHeight="1">
      <c r="A53" s="317"/>
    </row>
    <row r="54" ht="12.75">
      <c r="A54" s="321" t="s">
        <v>127</v>
      </c>
    </row>
    <row r="55" ht="12.75">
      <c r="A55" s="322" t="s">
        <v>128</v>
      </c>
    </row>
    <row r="56" ht="15.75" customHeight="1">
      <c r="A56" s="316" t="s">
        <v>129</v>
      </c>
    </row>
    <row r="57" ht="12.75">
      <c r="A57" s="322" t="s">
        <v>130</v>
      </c>
    </row>
    <row r="58" ht="15.75" customHeight="1">
      <c r="A58" s="316" t="s">
        <v>131</v>
      </c>
    </row>
    <row r="59" ht="12.75">
      <c r="A59" s="322" t="s">
        <v>132</v>
      </c>
    </row>
    <row r="60" ht="12.75">
      <c r="A60" s="323" t="s">
        <v>133</v>
      </c>
    </row>
    <row r="61" ht="12.75">
      <c r="A61" s="323" t="s">
        <v>134</v>
      </c>
    </row>
    <row r="63" ht="15">
      <c r="A63" s="324" t="s">
        <v>332</v>
      </c>
    </row>
    <row r="64" ht="9.75" customHeight="1"/>
    <row r="65" ht="12.75">
      <c r="A65" s="190" t="s">
        <v>135</v>
      </c>
    </row>
    <row r="66" ht="12.75">
      <c r="A66" s="190" t="s">
        <v>136</v>
      </c>
    </row>
    <row r="67" ht="12.75">
      <c r="A67" s="190" t="s">
        <v>137</v>
      </c>
    </row>
    <row r="68" ht="12.75">
      <c r="A68" s="190" t="s">
        <v>138</v>
      </c>
    </row>
    <row r="69" ht="9.75" customHeight="1"/>
    <row r="70" ht="12.75">
      <c r="A70" s="325" t="s">
        <v>139</v>
      </c>
    </row>
    <row r="71" ht="15" customHeight="1">
      <c r="A71" s="190" t="s">
        <v>140</v>
      </c>
    </row>
    <row r="72" ht="12.75">
      <c r="A72" s="190" t="s">
        <v>141</v>
      </c>
    </row>
    <row r="73" ht="12.75">
      <c r="A73" s="190" t="s">
        <v>142</v>
      </c>
    </row>
    <row r="74" ht="12.75">
      <c r="A74" s="190" t="s">
        <v>143</v>
      </c>
    </row>
    <row r="75" ht="12.75">
      <c r="A75" s="190" t="s">
        <v>144</v>
      </c>
    </row>
    <row r="76" ht="12.75">
      <c r="A76" s="190" t="s">
        <v>145</v>
      </c>
    </row>
    <row r="77" ht="12.75">
      <c r="A77" s="190" t="s">
        <v>146</v>
      </c>
    </row>
    <row r="78" ht="12.75">
      <c r="A78" s="190" t="s">
        <v>147</v>
      </c>
    </row>
    <row r="79" ht="12.75">
      <c r="A79" s="190" t="s">
        <v>148</v>
      </c>
    </row>
    <row r="80" ht="12.75">
      <c r="A80" s="190" t="s">
        <v>149</v>
      </c>
    </row>
    <row r="81" ht="12.75">
      <c r="A81" s="190" t="s">
        <v>150</v>
      </c>
    </row>
    <row r="82" ht="12.75">
      <c r="A82" s="190" t="s">
        <v>151</v>
      </c>
    </row>
    <row r="83" ht="12.75">
      <c r="A83" s="190" t="s">
        <v>152</v>
      </c>
    </row>
    <row r="84" ht="12.75">
      <c r="A84" s="190" t="s">
        <v>153</v>
      </c>
    </row>
    <row r="85" ht="12.75">
      <c r="A85" s="190" t="s">
        <v>154</v>
      </c>
    </row>
    <row r="86" ht="12.75">
      <c r="A86" s="190" t="s">
        <v>155</v>
      </c>
    </row>
    <row r="87" ht="12.75">
      <c r="A87" s="190" t="s">
        <v>156</v>
      </c>
    </row>
    <row r="88" ht="12.75">
      <c r="A88" s="190" t="s">
        <v>157</v>
      </c>
    </row>
    <row r="89" ht="12.75">
      <c r="A89" s="190" t="s">
        <v>158</v>
      </c>
    </row>
    <row r="90" ht="12.75">
      <c r="A90" s="190" t="s">
        <v>159</v>
      </c>
    </row>
    <row r="91" ht="12.75">
      <c r="A91" s="190" t="s">
        <v>160</v>
      </c>
    </row>
    <row r="92" ht="12.75">
      <c r="A92" s="190" t="s">
        <v>161</v>
      </c>
    </row>
    <row r="93" ht="9.75" customHeight="1">
      <c r="A93" s="190"/>
    </row>
    <row r="94" ht="12.75">
      <c r="A94" s="325" t="s">
        <v>162</v>
      </c>
    </row>
    <row r="95" ht="15" customHeight="1">
      <c r="A95" s="190" t="s">
        <v>163</v>
      </c>
    </row>
    <row r="96" ht="12.75">
      <c r="A96" s="190" t="s">
        <v>164</v>
      </c>
    </row>
    <row r="97" ht="12.75">
      <c r="A97" s="190" t="s">
        <v>165</v>
      </c>
    </row>
    <row r="98" ht="12.75">
      <c r="A98" s="190" t="s">
        <v>166</v>
      </c>
    </row>
    <row r="100" ht="15">
      <c r="A100" s="324" t="s">
        <v>349</v>
      </c>
    </row>
    <row r="101" ht="9.75" customHeight="1"/>
    <row r="102" ht="12.75">
      <c r="A102" s="190" t="s">
        <v>167</v>
      </c>
    </row>
    <row r="103" ht="12.75">
      <c r="A103" s="190" t="s">
        <v>168</v>
      </c>
    </row>
    <row r="104" ht="12.75">
      <c r="A104" s="190" t="s">
        <v>169</v>
      </c>
    </row>
    <row r="105" ht="12.75">
      <c r="A105" s="190" t="s">
        <v>212</v>
      </c>
    </row>
    <row r="106" ht="12.75">
      <c r="A106" s="190" t="s">
        <v>213</v>
      </c>
    </row>
    <row r="107" ht="12.75">
      <c r="A107" s="190" t="s">
        <v>214</v>
      </c>
    </row>
    <row r="108" ht="12.75">
      <c r="A108" s="190" t="s">
        <v>215</v>
      </c>
    </row>
    <row r="109" ht="12.75">
      <c r="A109" s="190" t="s">
        <v>216</v>
      </c>
    </row>
    <row r="110" ht="12.75">
      <c r="A110" s="190" t="s">
        <v>170</v>
      </c>
    </row>
    <row r="111" ht="12.75">
      <c r="A111" s="190" t="s">
        <v>217</v>
      </c>
    </row>
    <row r="112" ht="12.75">
      <c r="A112" s="190" t="s">
        <v>330</v>
      </c>
    </row>
    <row r="113" ht="12.75">
      <c r="A113" s="190" t="s">
        <v>238</v>
      </c>
    </row>
    <row r="115" ht="12.75">
      <c r="A115" s="190" t="s">
        <v>301</v>
      </c>
    </row>
    <row r="116" ht="12.75">
      <c r="A116" s="190" t="s">
        <v>302</v>
      </c>
    </row>
    <row r="117" ht="12.75">
      <c r="A117" s="190" t="s">
        <v>333</v>
      </c>
    </row>
    <row r="118" ht="12.75">
      <c r="A118" s="190" t="s">
        <v>334</v>
      </c>
    </row>
    <row r="119" ht="12.75">
      <c r="A119" s="190" t="s">
        <v>335</v>
      </c>
    </row>
    <row r="121" ht="15">
      <c r="A121" s="315" t="s">
        <v>331</v>
      </c>
    </row>
    <row r="122" ht="9.75" customHeight="1"/>
    <row r="123" ht="12.75">
      <c r="A123" s="87" t="s">
        <v>336</v>
      </c>
    </row>
    <row r="124" ht="12.75">
      <c r="A124" s="87" t="s">
        <v>298</v>
      </c>
    </row>
    <row r="125" ht="12.75">
      <c r="A125" s="87" t="s">
        <v>255</v>
      </c>
    </row>
    <row r="126" ht="12.75">
      <c r="A126" s="87" t="s">
        <v>256</v>
      </c>
    </row>
    <row r="127" ht="12.75">
      <c r="A127" s="87" t="s">
        <v>257</v>
      </c>
    </row>
    <row r="128" ht="12.75">
      <c r="A128" s="87" t="s">
        <v>258</v>
      </c>
    </row>
    <row r="129" ht="12.75">
      <c r="A129" s="87" t="s">
        <v>259</v>
      </c>
    </row>
    <row r="130" ht="12.75">
      <c r="A130" s="87" t="s">
        <v>340</v>
      </c>
    </row>
    <row r="131" ht="12.75">
      <c r="A131" s="87" t="s">
        <v>341</v>
      </c>
    </row>
    <row r="132" ht="12.75">
      <c r="A132" s="87" t="s">
        <v>342</v>
      </c>
    </row>
    <row r="133" ht="12.75">
      <c r="A133" s="87" t="s">
        <v>254</v>
      </c>
    </row>
    <row r="134" ht="12.75">
      <c r="A134" s="87" t="s">
        <v>343</v>
      </c>
    </row>
    <row r="135" ht="12.75">
      <c r="A135" s="87" t="s">
        <v>293</v>
      </c>
    </row>
    <row r="136" ht="12.75">
      <c r="A136" s="87" t="s">
        <v>292</v>
      </c>
    </row>
    <row r="137" ht="12.75">
      <c r="A137" s="87" t="s">
        <v>294</v>
      </c>
    </row>
    <row r="138" ht="12.75">
      <c r="A138" s="87" t="s">
        <v>295</v>
      </c>
    </row>
    <row r="139" ht="12.75">
      <c r="A139" s="87" t="s">
        <v>297</v>
      </c>
    </row>
    <row r="140" ht="12.75">
      <c r="A140" s="87" t="s">
        <v>296</v>
      </c>
    </row>
    <row r="141" ht="12.75">
      <c r="A141" s="87" t="s">
        <v>260</v>
      </c>
    </row>
    <row r="142" ht="12.75">
      <c r="A142" s="87" t="s">
        <v>261</v>
      </c>
    </row>
    <row r="143" ht="12.75">
      <c r="A143" s="87" t="s">
        <v>262</v>
      </c>
    </row>
    <row r="144" ht="12.75">
      <c r="A144" s="87" t="s">
        <v>263</v>
      </c>
    </row>
    <row r="145" ht="12.75">
      <c r="A145" s="87" t="s">
        <v>280</v>
      </c>
    </row>
    <row r="146" ht="12.75">
      <c r="A146" s="87" t="s">
        <v>281</v>
      </c>
    </row>
    <row r="147" ht="12.75">
      <c r="A147" s="87" t="s">
        <v>282</v>
      </c>
    </row>
    <row r="148" ht="12.75">
      <c r="A148" s="87" t="s">
        <v>283</v>
      </c>
    </row>
    <row r="149" ht="12.75">
      <c r="A149" s="87" t="s">
        <v>284</v>
      </c>
    </row>
    <row r="150" ht="12.75">
      <c r="A150" s="87" t="s">
        <v>285</v>
      </c>
    </row>
    <row r="151" ht="12.75">
      <c r="A151" s="87" t="s">
        <v>286</v>
      </c>
    </row>
    <row r="152" ht="12.75">
      <c r="A152" s="87" t="s">
        <v>287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87" customWidth="1"/>
    <col min="2" max="2" width="6.7109375" style="87" customWidth="1"/>
    <col min="3" max="3" width="8.140625" style="87" customWidth="1"/>
    <col min="4" max="4" width="1.1484375" style="87" customWidth="1"/>
    <col min="5" max="14" width="8.140625" style="87" customWidth="1"/>
    <col min="15" max="15" width="1.1484375" style="87" customWidth="1"/>
    <col min="16" max="17" width="7.8515625" style="189" customWidth="1"/>
    <col min="18" max="18" width="1.1484375" style="189" customWidth="1"/>
    <col min="19" max="19" width="7.57421875" style="87" customWidth="1"/>
    <col min="20" max="16384" width="9.140625" style="87" customWidth="1"/>
  </cols>
  <sheetData>
    <row r="1" spans="1:19" ht="21.75" customHeight="1" thickTop="1">
      <c r="A1" s="326" t="s">
        <v>350</v>
      </c>
      <c r="B1" s="373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21.75" customHeight="1">
      <c r="A2" s="107" t="s">
        <v>88</v>
      </c>
      <c r="B2" s="374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1:19" ht="9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8"/>
      <c r="Q3" s="108"/>
      <c r="R3" s="108"/>
      <c r="S3" s="92"/>
    </row>
    <row r="4" spans="1:19" ht="30" customHeight="1">
      <c r="A4" s="378"/>
      <c r="B4" s="375"/>
      <c r="C4" s="411" t="s">
        <v>89</v>
      </c>
      <c r="D4" s="93"/>
      <c r="E4" s="112" t="s">
        <v>90</v>
      </c>
      <c r="F4" s="197" t="s">
        <v>91</v>
      </c>
      <c r="G4" s="198" t="s">
        <v>92</v>
      </c>
      <c r="H4" s="272" t="s">
        <v>93</v>
      </c>
      <c r="I4" s="272" t="s">
        <v>183</v>
      </c>
      <c r="J4" s="272" t="s">
        <v>219</v>
      </c>
      <c r="K4" s="272" t="s">
        <v>244</v>
      </c>
      <c r="L4" s="272" t="s">
        <v>299</v>
      </c>
      <c r="M4" s="272" t="s">
        <v>327</v>
      </c>
      <c r="N4" s="272" t="s">
        <v>344</v>
      </c>
      <c r="O4" s="93"/>
      <c r="P4" s="198" t="s">
        <v>326</v>
      </c>
      <c r="Q4" s="198" t="s">
        <v>345</v>
      </c>
      <c r="R4" s="93"/>
      <c r="S4" s="199" t="s">
        <v>346</v>
      </c>
    </row>
    <row r="5" spans="1:19" ht="18" customHeight="1" thickBot="1">
      <c r="A5" s="389" t="s">
        <v>94</v>
      </c>
      <c r="B5" s="390"/>
      <c r="C5" s="583">
        <v>574400</v>
      </c>
      <c r="D5" s="584"/>
      <c r="E5" s="585">
        <v>579400</v>
      </c>
      <c r="F5" s="585">
        <v>581800</v>
      </c>
      <c r="G5" s="586">
        <v>583600</v>
      </c>
      <c r="H5" s="585">
        <v>585500</v>
      </c>
      <c r="I5" s="585">
        <v>586400</v>
      </c>
      <c r="J5" s="585">
        <v>586700</v>
      </c>
      <c r="K5" s="585">
        <v>586100</v>
      </c>
      <c r="L5" s="585">
        <v>584800</v>
      </c>
      <c r="M5" s="585">
        <v>583300</v>
      </c>
      <c r="N5" s="585">
        <v>581900</v>
      </c>
      <c r="O5" s="95"/>
      <c r="P5" s="273">
        <f>M5/L5%-100</f>
        <v>-0.2564979480164169</v>
      </c>
      <c r="Q5" s="273">
        <f>N5/M5%-100</f>
        <v>-0.2400137150694377</v>
      </c>
      <c r="R5" s="332"/>
      <c r="S5" s="333">
        <f>N5/C5%-100</f>
        <v>1.3057103064066808</v>
      </c>
    </row>
    <row r="6" spans="1:19" ht="9.75" customHeight="1" thickBot="1">
      <c r="A6" s="275"/>
      <c r="B6" s="391"/>
      <c r="C6" s="587"/>
      <c r="D6" s="588"/>
      <c r="E6" s="589"/>
      <c r="F6" s="590"/>
      <c r="G6" s="589"/>
      <c r="H6" s="589"/>
      <c r="I6" s="589"/>
      <c r="J6" s="589"/>
      <c r="K6" s="589"/>
      <c r="L6" s="589"/>
      <c r="M6" s="589"/>
      <c r="N6" s="589"/>
      <c r="O6" s="277"/>
      <c r="P6" s="279"/>
      <c r="Q6" s="279"/>
      <c r="R6" s="277"/>
      <c r="S6" s="280"/>
    </row>
    <row r="7" spans="1:19" ht="18" customHeight="1">
      <c r="A7" s="379" t="s">
        <v>95</v>
      </c>
      <c r="B7" s="377"/>
      <c r="C7" s="591">
        <v>260900</v>
      </c>
      <c r="D7" s="584"/>
      <c r="E7" s="592">
        <v>263500</v>
      </c>
      <c r="F7" s="592">
        <v>260000</v>
      </c>
      <c r="G7" s="593">
        <v>259900</v>
      </c>
      <c r="H7" s="594">
        <v>257700</v>
      </c>
      <c r="I7" s="595">
        <v>252300</v>
      </c>
      <c r="J7" s="595">
        <v>258000</v>
      </c>
      <c r="K7" s="595">
        <v>257000</v>
      </c>
      <c r="L7" s="595">
        <v>258500</v>
      </c>
      <c r="M7" s="595">
        <v>259900</v>
      </c>
      <c r="N7" s="595">
        <v>260700</v>
      </c>
      <c r="O7" s="95"/>
      <c r="P7" s="281">
        <f aca="true" t="shared" si="0" ref="P7:P26">M7/L7%-100</f>
        <v>0.5415860735009659</v>
      </c>
      <c r="Q7" s="281">
        <f aca="true" t="shared" si="1" ref="Q7:Q26">N7/M7%-100</f>
        <v>0.3078106964216971</v>
      </c>
      <c r="R7" s="95"/>
      <c r="S7" s="282">
        <f aca="true" t="shared" si="2" ref="S7:S26">N7/C7%-100</f>
        <v>-0.07665772326562603</v>
      </c>
    </row>
    <row r="8" spans="1:19" ht="16.5" customHeight="1">
      <c r="A8" s="380" t="s">
        <v>84</v>
      </c>
      <c r="B8" s="392"/>
      <c r="C8" s="596">
        <v>151100</v>
      </c>
      <c r="D8" s="584"/>
      <c r="E8" s="597">
        <v>150600</v>
      </c>
      <c r="F8" s="597">
        <v>148900</v>
      </c>
      <c r="G8" s="598">
        <v>146600</v>
      </c>
      <c r="H8" s="597">
        <v>148500</v>
      </c>
      <c r="I8" s="599">
        <v>143900</v>
      </c>
      <c r="J8" s="600">
        <v>146000</v>
      </c>
      <c r="K8" s="600">
        <v>145800</v>
      </c>
      <c r="L8" s="600">
        <v>147500</v>
      </c>
      <c r="M8" s="845">
        <v>150000</v>
      </c>
      <c r="N8" s="845">
        <v>150400</v>
      </c>
      <c r="O8" s="95"/>
      <c r="P8" s="283">
        <f t="shared" si="0"/>
        <v>1.6949152542372872</v>
      </c>
      <c r="Q8" s="283">
        <f t="shared" si="1"/>
        <v>0.2666666666666657</v>
      </c>
      <c r="R8" s="95"/>
      <c r="S8" s="284">
        <f t="shared" si="2"/>
        <v>-0.46326935804103186</v>
      </c>
    </row>
    <row r="9" spans="1:19" ht="16.5" customHeight="1">
      <c r="A9" s="381" t="s">
        <v>85</v>
      </c>
      <c r="B9" s="407"/>
      <c r="C9" s="601">
        <v>109800</v>
      </c>
      <c r="D9" s="584"/>
      <c r="E9" s="602">
        <v>112900</v>
      </c>
      <c r="F9" s="602">
        <v>111100</v>
      </c>
      <c r="G9" s="601">
        <v>113300</v>
      </c>
      <c r="H9" s="602">
        <v>109200</v>
      </c>
      <c r="I9" s="603">
        <v>108400</v>
      </c>
      <c r="J9" s="602">
        <v>112000</v>
      </c>
      <c r="K9" s="602">
        <v>111200</v>
      </c>
      <c r="L9" s="602">
        <v>111000</v>
      </c>
      <c r="M9" s="846">
        <v>110000</v>
      </c>
      <c r="N9" s="846">
        <v>110300</v>
      </c>
      <c r="O9" s="95"/>
      <c r="P9" s="285">
        <f t="shared" si="0"/>
        <v>-0.9009009009009077</v>
      </c>
      <c r="Q9" s="285">
        <f t="shared" si="1"/>
        <v>0.27272727272726627</v>
      </c>
      <c r="R9" s="95"/>
      <c r="S9" s="286">
        <f t="shared" si="2"/>
        <v>0.4553734061930754</v>
      </c>
    </row>
    <row r="10" spans="1:19" ht="18" customHeight="1">
      <c r="A10" s="169" t="s">
        <v>86</v>
      </c>
      <c r="B10" s="393"/>
      <c r="C10" s="598">
        <v>26200</v>
      </c>
      <c r="D10" s="604"/>
      <c r="E10" s="600">
        <v>29600</v>
      </c>
      <c r="F10" s="600">
        <v>30400</v>
      </c>
      <c r="G10" s="598">
        <v>22000</v>
      </c>
      <c r="H10" s="600">
        <v>22100</v>
      </c>
      <c r="I10" s="605">
        <v>22700</v>
      </c>
      <c r="J10" s="600">
        <v>26000</v>
      </c>
      <c r="K10" s="600">
        <v>25200</v>
      </c>
      <c r="L10" s="600">
        <v>25300</v>
      </c>
      <c r="M10" s="600">
        <v>26500</v>
      </c>
      <c r="N10" s="600">
        <v>28500</v>
      </c>
      <c r="O10" s="332"/>
      <c r="P10" s="171">
        <f t="shared" si="0"/>
        <v>4.743083003952563</v>
      </c>
      <c r="Q10" s="171">
        <f t="shared" si="1"/>
        <v>7.547169811320757</v>
      </c>
      <c r="R10" s="332"/>
      <c r="S10" s="408">
        <f t="shared" si="2"/>
        <v>8.778625954198475</v>
      </c>
    </row>
    <row r="11" spans="1:19" ht="12.75">
      <c r="A11" s="380" t="s">
        <v>87</v>
      </c>
      <c r="B11" s="394"/>
      <c r="C11" s="596">
        <v>68200</v>
      </c>
      <c r="D11" s="604"/>
      <c r="E11" s="597">
        <v>68900</v>
      </c>
      <c r="F11" s="597">
        <v>66200</v>
      </c>
      <c r="G11" s="596">
        <v>71800</v>
      </c>
      <c r="H11" s="597">
        <v>67700</v>
      </c>
      <c r="I11" s="599">
        <v>65100</v>
      </c>
      <c r="J11" s="597">
        <v>65000</v>
      </c>
      <c r="K11" s="597">
        <v>67500</v>
      </c>
      <c r="L11" s="597">
        <v>70500</v>
      </c>
      <c r="M11" s="597">
        <v>70000</v>
      </c>
      <c r="N11" s="597">
        <v>71700</v>
      </c>
      <c r="O11" s="332"/>
      <c r="P11" s="135">
        <f t="shared" si="0"/>
        <v>-0.7092198581560325</v>
      </c>
      <c r="Q11" s="135">
        <f t="shared" si="1"/>
        <v>2.4285714285714306</v>
      </c>
      <c r="R11" s="332"/>
      <c r="S11" s="408">
        <f t="shared" si="2"/>
        <v>5.131964809384158</v>
      </c>
    </row>
    <row r="12" spans="1:19" ht="12.75">
      <c r="A12" s="380" t="s">
        <v>53</v>
      </c>
      <c r="B12" s="395"/>
      <c r="C12" s="596">
        <v>19700</v>
      </c>
      <c r="D12" s="604"/>
      <c r="E12" s="597">
        <v>20600</v>
      </c>
      <c r="F12" s="597">
        <v>18800</v>
      </c>
      <c r="G12" s="596">
        <v>19400</v>
      </c>
      <c r="H12" s="296">
        <v>20900</v>
      </c>
      <c r="I12" s="297">
        <v>20900</v>
      </c>
      <c r="J12" s="296">
        <v>24700</v>
      </c>
      <c r="K12" s="296">
        <v>20600</v>
      </c>
      <c r="L12" s="296">
        <v>18000</v>
      </c>
      <c r="M12" s="296">
        <v>17200</v>
      </c>
      <c r="N12" s="296">
        <v>16400</v>
      </c>
      <c r="O12" s="332"/>
      <c r="P12" s="135">
        <f t="shared" si="0"/>
        <v>-4.444444444444443</v>
      </c>
      <c r="Q12" s="135">
        <f t="shared" si="1"/>
        <v>-4.6511627906976685</v>
      </c>
      <c r="R12" s="332"/>
      <c r="S12" s="408">
        <f t="shared" si="2"/>
        <v>-16.751269035533</v>
      </c>
    </row>
    <row r="13" spans="1:19" ht="12.75">
      <c r="A13" s="380" t="s">
        <v>227</v>
      </c>
      <c r="B13" s="394"/>
      <c r="C13" s="596">
        <v>52500</v>
      </c>
      <c r="D13" s="604"/>
      <c r="E13" s="597">
        <v>49700</v>
      </c>
      <c r="F13" s="597">
        <v>44000</v>
      </c>
      <c r="G13" s="596">
        <v>42500</v>
      </c>
      <c r="H13" s="597">
        <v>50300</v>
      </c>
      <c r="I13" s="599">
        <v>48400</v>
      </c>
      <c r="J13" s="597">
        <v>44800</v>
      </c>
      <c r="K13" s="597">
        <v>42500</v>
      </c>
      <c r="L13" s="597">
        <v>47400</v>
      </c>
      <c r="M13" s="597">
        <v>50800</v>
      </c>
      <c r="N13" s="597">
        <v>50000</v>
      </c>
      <c r="O13" s="332"/>
      <c r="P13" s="135">
        <f t="shared" si="0"/>
        <v>7.1729957805907105</v>
      </c>
      <c r="Q13" s="135">
        <f t="shared" si="1"/>
        <v>-1.5748031496062964</v>
      </c>
      <c r="R13" s="332"/>
      <c r="S13" s="408">
        <f t="shared" si="2"/>
        <v>-4.761904761904759</v>
      </c>
    </row>
    <row r="14" spans="1:19" ht="18" customHeight="1" thickBot="1">
      <c r="A14" s="382" t="s">
        <v>54</v>
      </c>
      <c r="B14" s="396"/>
      <c r="C14" s="601">
        <v>94200</v>
      </c>
      <c r="D14" s="604"/>
      <c r="E14" s="602">
        <v>94700</v>
      </c>
      <c r="F14" s="602">
        <v>100600</v>
      </c>
      <c r="G14" s="601">
        <v>104100</v>
      </c>
      <c r="H14" s="606">
        <v>96700</v>
      </c>
      <c r="I14" s="607">
        <v>95100</v>
      </c>
      <c r="J14" s="606">
        <v>97600</v>
      </c>
      <c r="K14" s="606">
        <v>101200</v>
      </c>
      <c r="L14" s="606">
        <v>97400</v>
      </c>
      <c r="M14" s="606">
        <v>95400</v>
      </c>
      <c r="N14" s="606">
        <v>94100</v>
      </c>
      <c r="O14" s="332"/>
      <c r="P14" s="164">
        <f t="shared" si="0"/>
        <v>-2.053388090349074</v>
      </c>
      <c r="Q14" s="164">
        <f t="shared" si="1"/>
        <v>-1.3626834381551305</v>
      </c>
      <c r="R14" s="332"/>
      <c r="S14" s="409">
        <f t="shared" si="2"/>
        <v>-0.10615711252654592</v>
      </c>
    </row>
    <row r="15" spans="1:19" ht="9.75" customHeight="1" thickBot="1">
      <c r="A15" s="275"/>
      <c r="B15" s="376"/>
      <c r="C15" s="587"/>
      <c r="D15" s="588"/>
      <c r="E15" s="589"/>
      <c r="F15" s="590"/>
      <c r="G15" s="589"/>
      <c r="H15" s="589"/>
      <c r="I15" s="589"/>
      <c r="J15" s="589"/>
      <c r="K15" s="589"/>
      <c r="L15" s="589"/>
      <c r="M15" s="589"/>
      <c r="N15" s="589"/>
      <c r="O15" s="277"/>
      <c r="P15" s="279"/>
      <c r="Q15" s="279"/>
      <c r="R15" s="277"/>
      <c r="S15" s="287"/>
    </row>
    <row r="16" spans="1:19" ht="18" customHeight="1">
      <c r="A16" s="379" t="s">
        <v>96</v>
      </c>
      <c r="B16" s="397"/>
      <c r="C16" s="593">
        <v>9400</v>
      </c>
      <c r="D16" s="584"/>
      <c r="E16" s="592">
        <v>7700</v>
      </c>
      <c r="F16" s="592">
        <v>9000</v>
      </c>
      <c r="G16" s="593">
        <v>10400</v>
      </c>
      <c r="H16" s="594">
        <v>17100</v>
      </c>
      <c r="I16" s="608">
        <v>18400</v>
      </c>
      <c r="J16" s="594">
        <v>14400</v>
      </c>
      <c r="K16" s="594">
        <v>14500</v>
      </c>
      <c r="L16" s="594">
        <v>17400</v>
      </c>
      <c r="M16" s="594">
        <v>16900</v>
      </c>
      <c r="N16" s="594">
        <v>11800</v>
      </c>
      <c r="O16" s="95"/>
      <c r="P16" s="281">
        <f t="shared" si="0"/>
        <v>-2.8735632183907995</v>
      </c>
      <c r="Q16" s="281">
        <f t="shared" si="1"/>
        <v>-30.1775147928994</v>
      </c>
      <c r="R16" s="95"/>
      <c r="S16" s="282">
        <f t="shared" si="2"/>
        <v>25.531914893617028</v>
      </c>
    </row>
    <row r="17" spans="1:19" ht="18" customHeight="1">
      <c r="A17" s="380" t="s">
        <v>68</v>
      </c>
      <c r="B17" s="404"/>
      <c r="C17" s="596">
        <v>3200</v>
      </c>
      <c r="D17" s="584"/>
      <c r="E17" s="597">
        <v>3500</v>
      </c>
      <c r="F17" s="597">
        <v>4100</v>
      </c>
      <c r="G17" s="596">
        <v>4800</v>
      </c>
      <c r="H17" s="597">
        <v>7700</v>
      </c>
      <c r="I17" s="599">
        <v>10800</v>
      </c>
      <c r="J17" s="597">
        <v>6800</v>
      </c>
      <c r="K17" s="597">
        <v>7500</v>
      </c>
      <c r="L17" s="597">
        <v>7800</v>
      </c>
      <c r="M17" s="597">
        <v>8300</v>
      </c>
      <c r="N17" s="597">
        <v>5900</v>
      </c>
      <c r="O17" s="95"/>
      <c r="P17" s="283">
        <f t="shared" si="0"/>
        <v>6.410256410256409</v>
      </c>
      <c r="Q17" s="283">
        <f t="shared" si="1"/>
        <v>-28.915662650602414</v>
      </c>
      <c r="R17" s="95"/>
      <c r="S17" s="284">
        <f t="shared" si="2"/>
        <v>84.375</v>
      </c>
    </row>
    <row r="18" spans="1:19" ht="18" customHeight="1" thickBot="1">
      <c r="A18" s="382" t="s">
        <v>69</v>
      </c>
      <c r="B18" s="405"/>
      <c r="C18" s="601">
        <v>6200</v>
      </c>
      <c r="D18" s="584"/>
      <c r="E18" s="602">
        <v>4200</v>
      </c>
      <c r="F18" s="602">
        <v>4900</v>
      </c>
      <c r="G18" s="601">
        <v>5500</v>
      </c>
      <c r="H18" s="609">
        <v>9400</v>
      </c>
      <c r="I18" s="603">
        <v>7600</v>
      </c>
      <c r="J18" s="609">
        <v>7600</v>
      </c>
      <c r="K18" s="609">
        <v>7000</v>
      </c>
      <c r="L18" s="609">
        <v>9600</v>
      </c>
      <c r="M18" s="609">
        <v>8700</v>
      </c>
      <c r="N18" s="609">
        <v>6000</v>
      </c>
      <c r="O18" s="95"/>
      <c r="P18" s="164">
        <f t="shared" si="0"/>
        <v>-9.375</v>
      </c>
      <c r="Q18" s="164">
        <f t="shared" si="1"/>
        <v>-31.034482758620683</v>
      </c>
      <c r="R18" s="95"/>
      <c r="S18" s="288">
        <f t="shared" si="2"/>
        <v>-3.225806451612897</v>
      </c>
    </row>
    <row r="19" spans="1:19" ht="9.75" customHeight="1" thickBot="1">
      <c r="A19" s="275"/>
      <c r="B19" s="376"/>
      <c r="C19" s="587"/>
      <c r="D19" s="588"/>
      <c r="E19" s="589"/>
      <c r="F19" s="590"/>
      <c r="G19" s="589"/>
      <c r="H19" s="589"/>
      <c r="I19" s="589"/>
      <c r="J19" s="589"/>
      <c r="K19" s="589"/>
      <c r="L19" s="589"/>
      <c r="M19" s="589"/>
      <c r="N19" s="589"/>
      <c r="O19" s="277"/>
      <c r="P19" s="279"/>
      <c r="Q19" s="279"/>
      <c r="R19" s="277"/>
      <c r="S19" s="287"/>
    </row>
    <row r="20" spans="1:19" ht="18" customHeight="1">
      <c r="A20" s="383" t="s">
        <v>197</v>
      </c>
      <c r="B20" s="398"/>
      <c r="C20" s="591">
        <v>304100</v>
      </c>
      <c r="D20" s="584"/>
      <c r="E20" s="592">
        <v>308100</v>
      </c>
      <c r="F20" s="592">
        <v>312800</v>
      </c>
      <c r="G20" s="593">
        <v>313400</v>
      </c>
      <c r="H20" s="594">
        <v>310600</v>
      </c>
      <c r="I20" s="608">
        <v>315800</v>
      </c>
      <c r="J20" s="594">
        <v>314300</v>
      </c>
      <c r="K20" s="594">
        <v>314700</v>
      </c>
      <c r="L20" s="594">
        <v>308800</v>
      </c>
      <c r="M20" s="594">
        <v>306500</v>
      </c>
      <c r="N20" s="594">
        <v>309400</v>
      </c>
      <c r="O20" s="95"/>
      <c r="P20" s="281">
        <f t="shared" si="0"/>
        <v>-0.7448186528497445</v>
      </c>
      <c r="Q20" s="281">
        <f t="shared" si="1"/>
        <v>0.946166394779766</v>
      </c>
      <c r="R20" s="95"/>
      <c r="S20" s="282">
        <f t="shared" si="2"/>
        <v>1.742847747451492</v>
      </c>
    </row>
    <row r="21" spans="1:19" ht="15.75" customHeight="1">
      <c r="A21" s="380" t="s">
        <v>68</v>
      </c>
      <c r="B21" s="400"/>
      <c r="C21" s="295">
        <v>128400</v>
      </c>
      <c r="D21" s="604"/>
      <c r="E21" s="296">
        <v>131000</v>
      </c>
      <c r="F21" s="296">
        <v>133300</v>
      </c>
      <c r="G21" s="295">
        <v>135700</v>
      </c>
      <c r="H21" s="296">
        <v>132000</v>
      </c>
      <c r="I21" s="297">
        <v>134100</v>
      </c>
      <c r="J21" s="296">
        <v>136100</v>
      </c>
      <c r="K21" s="296">
        <v>135400</v>
      </c>
      <c r="L21" s="296">
        <v>132800</v>
      </c>
      <c r="M21" s="296">
        <v>129500</v>
      </c>
      <c r="N21" s="296">
        <v>130800</v>
      </c>
      <c r="O21" s="332"/>
      <c r="P21" s="689">
        <f t="shared" si="0"/>
        <v>-2.4849397590361377</v>
      </c>
      <c r="Q21" s="689">
        <f t="shared" si="1"/>
        <v>1.0038610038610045</v>
      </c>
      <c r="R21" s="332"/>
      <c r="S21" s="690">
        <f t="shared" si="2"/>
        <v>1.8691588785046775</v>
      </c>
    </row>
    <row r="22" spans="1:19" ht="15.75" customHeight="1">
      <c r="A22" s="382" t="s">
        <v>69</v>
      </c>
      <c r="B22" s="400"/>
      <c r="C22" s="693">
        <v>175700</v>
      </c>
      <c r="D22" s="694"/>
      <c r="E22" s="695">
        <v>177100</v>
      </c>
      <c r="F22" s="695">
        <v>179400</v>
      </c>
      <c r="G22" s="693">
        <v>177700</v>
      </c>
      <c r="H22" s="695">
        <v>178600</v>
      </c>
      <c r="I22" s="607">
        <v>181700</v>
      </c>
      <c r="J22" s="695">
        <v>178200</v>
      </c>
      <c r="K22" s="695">
        <v>179300</v>
      </c>
      <c r="L22" s="695">
        <v>176100</v>
      </c>
      <c r="M22" s="695">
        <v>177000</v>
      </c>
      <c r="N22" s="695">
        <v>178600</v>
      </c>
      <c r="O22" s="332"/>
      <c r="P22" s="164">
        <f t="shared" si="0"/>
        <v>0.5110732538330467</v>
      </c>
      <c r="Q22" s="164">
        <f t="shared" si="1"/>
        <v>0.9039548022598893</v>
      </c>
      <c r="R22" s="691"/>
      <c r="S22" s="692">
        <f t="shared" si="2"/>
        <v>1.6505406943653895</v>
      </c>
    </row>
    <row r="23" spans="1:19" ht="15.75" customHeight="1">
      <c r="A23" s="384" t="s">
        <v>97</v>
      </c>
      <c r="B23" s="400"/>
      <c r="C23" s="295">
        <v>79400</v>
      </c>
      <c r="D23" s="584"/>
      <c r="E23" s="296">
        <v>80600</v>
      </c>
      <c r="F23" s="296">
        <v>81400</v>
      </c>
      <c r="G23" s="295">
        <v>81900</v>
      </c>
      <c r="H23" s="296">
        <v>82200</v>
      </c>
      <c r="I23" s="297">
        <v>82200</v>
      </c>
      <c r="J23" s="296">
        <v>82000</v>
      </c>
      <c r="K23" s="296">
        <v>81400</v>
      </c>
      <c r="L23" s="296">
        <v>80600</v>
      </c>
      <c r="M23" s="296">
        <v>79800</v>
      </c>
      <c r="N23" s="296">
        <v>79200</v>
      </c>
      <c r="O23" s="95"/>
      <c r="P23" s="135">
        <f t="shared" si="0"/>
        <v>-0.9925558312655056</v>
      </c>
      <c r="Q23" s="135">
        <f t="shared" si="1"/>
        <v>-0.7518796992481214</v>
      </c>
      <c r="R23" s="332"/>
      <c r="S23" s="408">
        <f t="shared" si="2"/>
        <v>-0.25188916876574297</v>
      </c>
    </row>
    <row r="24" spans="1:19" ht="12.75">
      <c r="A24" s="384" t="s">
        <v>98</v>
      </c>
      <c r="B24" s="400"/>
      <c r="C24" s="295">
        <v>117500</v>
      </c>
      <c r="D24" s="584"/>
      <c r="E24" s="296">
        <v>117700</v>
      </c>
      <c r="F24" s="296">
        <v>120200</v>
      </c>
      <c r="G24" s="295">
        <v>122000</v>
      </c>
      <c r="H24" s="296">
        <v>120900</v>
      </c>
      <c r="I24" s="297">
        <v>121900</v>
      </c>
      <c r="J24" s="296">
        <v>124000</v>
      </c>
      <c r="K24" s="296">
        <v>125400</v>
      </c>
      <c r="L24" s="296">
        <v>126400</v>
      </c>
      <c r="M24" s="296">
        <v>127300</v>
      </c>
      <c r="N24" s="296">
        <v>127000</v>
      </c>
      <c r="O24" s="95"/>
      <c r="P24" s="135">
        <f t="shared" si="0"/>
        <v>0.7120253164556942</v>
      </c>
      <c r="Q24" s="135">
        <f t="shared" si="1"/>
        <v>-0.2356637863315001</v>
      </c>
      <c r="R24" s="332"/>
      <c r="S24" s="408">
        <f t="shared" si="2"/>
        <v>8.085106382978722</v>
      </c>
    </row>
    <row r="25" spans="1:19" ht="12.75">
      <c r="A25" s="384" t="s">
        <v>198</v>
      </c>
      <c r="B25" s="400"/>
      <c r="C25" s="295">
        <v>6300</v>
      </c>
      <c r="D25" s="584"/>
      <c r="E25" s="296">
        <v>8300</v>
      </c>
      <c r="F25" s="296">
        <v>8800</v>
      </c>
      <c r="G25" s="295">
        <v>7500</v>
      </c>
      <c r="H25" s="296">
        <v>10200</v>
      </c>
      <c r="I25" s="297">
        <v>13100</v>
      </c>
      <c r="J25" s="296">
        <v>12400</v>
      </c>
      <c r="K25" s="296">
        <v>11700</v>
      </c>
      <c r="L25" s="296">
        <v>10600</v>
      </c>
      <c r="M25" s="296">
        <v>11600</v>
      </c>
      <c r="N25" s="296">
        <v>10400</v>
      </c>
      <c r="O25" s="95"/>
      <c r="P25" s="135">
        <f t="shared" si="0"/>
        <v>9.43396226415095</v>
      </c>
      <c r="Q25" s="135">
        <f t="shared" si="1"/>
        <v>-10.34482758620689</v>
      </c>
      <c r="R25" s="332"/>
      <c r="S25" s="408">
        <f t="shared" si="2"/>
        <v>65.07936507936509</v>
      </c>
    </row>
    <row r="26" spans="1:19" ht="18" customHeight="1" thickBot="1">
      <c r="A26" s="385" t="s">
        <v>309</v>
      </c>
      <c r="B26" s="406"/>
      <c r="C26" s="610">
        <v>100900</v>
      </c>
      <c r="D26" s="584"/>
      <c r="E26" s="606">
        <v>101500</v>
      </c>
      <c r="F26" s="606">
        <v>102400</v>
      </c>
      <c r="G26" s="610">
        <v>102000</v>
      </c>
      <c r="H26" s="606">
        <v>97300</v>
      </c>
      <c r="I26" s="611">
        <v>98600</v>
      </c>
      <c r="J26" s="606">
        <v>95900</v>
      </c>
      <c r="K26" s="606">
        <v>96100</v>
      </c>
      <c r="L26" s="606">
        <v>91300</v>
      </c>
      <c r="M26" s="606">
        <v>87800</v>
      </c>
      <c r="N26" s="606">
        <v>92800</v>
      </c>
      <c r="O26" s="95"/>
      <c r="P26" s="164">
        <f t="shared" si="0"/>
        <v>-3.8335158817086494</v>
      </c>
      <c r="Q26" s="164">
        <f t="shared" si="1"/>
        <v>5.694760820045559</v>
      </c>
      <c r="R26" s="332"/>
      <c r="S26" s="409">
        <f t="shared" si="2"/>
        <v>-8.027750247770072</v>
      </c>
    </row>
    <row r="27" spans="1:19" ht="9.75" customHeight="1" thickBot="1">
      <c r="A27" s="376"/>
      <c r="B27" s="376"/>
      <c r="C27" s="276"/>
      <c r="D27" s="849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849"/>
      <c r="P27" s="850"/>
      <c r="Q27" s="850"/>
      <c r="R27" s="849"/>
      <c r="S27" s="851"/>
    </row>
    <row r="28" spans="1:19" ht="18" customHeight="1">
      <c r="A28" s="383" t="s">
        <v>99</v>
      </c>
      <c r="B28" s="398"/>
      <c r="C28" s="290"/>
      <c r="D28" s="95"/>
      <c r="E28" s="291"/>
      <c r="F28" s="291"/>
      <c r="G28" s="292"/>
      <c r="H28" s="292"/>
      <c r="I28" s="372"/>
      <c r="J28" s="291"/>
      <c r="K28" s="291"/>
      <c r="L28" s="291"/>
      <c r="M28" s="291"/>
      <c r="N28" s="291"/>
      <c r="O28" s="95"/>
      <c r="P28" s="293" t="s">
        <v>100</v>
      </c>
      <c r="Q28" s="293"/>
      <c r="R28" s="293"/>
      <c r="S28" s="294"/>
    </row>
    <row r="29" spans="1:19" ht="6" customHeight="1">
      <c r="A29" s="384"/>
      <c r="B29" s="399"/>
      <c r="C29" s="295"/>
      <c r="D29" s="95"/>
      <c r="E29" s="296"/>
      <c r="F29" s="296"/>
      <c r="G29" s="295"/>
      <c r="H29" s="296"/>
      <c r="I29" s="297"/>
      <c r="J29" s="296"/>
      <c r="K29" s="296"/>
      <c r="L29" s="296"/>
      <c r="M29" s="296"/>
      <c r="N29" s="296"/>
      <c r="O29" s="95"/>
      <c r="P29" s="289"/>
      <c r="Q29" s="298"/>
      <c r="R29" s="95"/>
      <c r="S29" s="284"/>
    </row>
    <row r="30" spans="1:19" ht="12.75">
      <c r="A30" s="384" t="s">
        <v>223</v>
      </c>
      <c r="B30" s="400" t="s">
        <v>220</v>
      </c>
      <c r="C30" s="299">
        <v>71.014943</v>
      </c>
      <c r="D30" s="95"/>
      <c r="E30" s="300">
        <v>70.556329</v>
      </c>
      <c r="F30" s="300">
        <v>70.291771</v>
      </c>
      <c r="G30" s="299">
        <v>70.791063</v>
      </c>
      <c r="H30" s="300">
        <v>71.33358</v>
      </c>
      <c r="I30" s="298">
        <v>70.164616</v>
      </c>
      <c r="J30" s="300">
        <v>70.956028</v>
      </c>
      <c r="K30" s="300">
        <v>70.979268</v>
      </c>
      <c r="L30" s="300">
        <v>72.42249976320313</v>
      </c>
      <c r="M30" s="300">
        <v>72.9880681756382</v>
      </c>
      <c r="N30" s="300">
        <v>71.825214097427</v>
      </c>
      <c r="O30" s="95"/>
      <c r="P30" s="289">
        <f>M30-L30</f>
        <v>0.56556841243507</v>
      </c>
      <c r="Q30" s="289">
        <f>N30-M30</f>
        <v>-1.1628540782112111</v>
      </c>
      <c r="R30" s="95"/>
      <c r="S30" s="284">
        <f>N30-C30</f>
        <v>0.8102710974269911</v>
      </c>
    </row>
    <row r="31" spans="1:19" ht="12.75">
      <c r="A31" s="384" t="s">
        <v>224</v>
      </c>
      <c r="B31" s="400" t="s">
        <v>221</v>
      </c>
      <c r="C31" s="299">
        <v>78.739998</v>
      </c>
      <c r="D31" s="95"/>
      <c r="E31" s="300">
        <v>78.398024</v>
      </c>
      <c r="F31" s="300">
        <v>78.472704</v>
      </c>
      <c r="G31" s="299">
        <v>78.258295</v>
      </c>
      <c r="H31" s="300">
        <v>79.594166</v>
      </c>
      <c r="I31" s="298">
        <v>78.517228</v>
      </c>
      <c r="J31" s="300">
        <v>77.893752</v>
      </c>
      <c r="K31" s="300">
        <v>78.562341</v>
      </c>
      <c r="L31" s="300">
        <v>80.19135155473137</v>
      </c>
      <c r="M31" s="300">
        <v>81.67194420019743</v>
      </c>
      <c r="N31" s="300">
        <v>80.43019227544734</v>
      </c>
      <c r="O31" s="95"/>
      <c r="P31" s="289">
        <f aca="true" t="shared" si="3" ref="P31:P48">M31-L31</f>
        <v>1.4805926454660607</v>
      </c>
      <c r="Q31" s="289">
        <f aca="true" t="shared" si="4" ref="Q31:Q48">N31-M31</f>
        <v>-1.2417519247500906</v>
      </c>
      <c r="R31" s="95"/>
      <c r="S31" s="284">
        <f aca="true" t="shared" si="5" ref="S31:S48">N31-C31</f>
        <v>1.6901942754473396</v>
      </c>
    </row>
    <row r="32" spans="1:19" ht="12.75">
      <c r="A32" s="384"/>
      <c r="B32" s="400" t="s">
        <v>222</v>
      </c>
      <c r="C32" s="299">
        <v>63.081719</v>
      </c>
      <c r="D32" s="95"/>
      <c r="E32" s="300">
        <v>62.532412</v>
      </c>
      <c r="F32" s="300">
        <v>61.946702</v>
      </c>
      <c r="G32" s="299">
        <v>63.190808</v>
      </c>
      <c r="H32" s="300">
        <v>62.921548</v>
      </c>
      <c r="I32" s="298">
        <v>61.665742</v>
      </c>
      <c r="J32" s="300">
        <v>63.89904</v>
      </c>
      <c r="K32" s="300">
        <v>63.283098</v>
      </c>
      <c r="L32" s="300">
        <v>64.54461219817954</v>
      </c>
      <c r="M32" s="300">
        <v>64.16089571716043</v>
      </c>
      <c r="N32" s="300">
        <v>63.06784180551923</v>
      </c>
      <c r="O32" s="95"/>
      <c r="P32" s="289">
        <f t="shared" si="3"/>
        <v>-0.38371648101910694</v>
      </c>
      <c r="Q32" s="289">
        <f t="shared" si="4"/>
        <v>-1.0930539116411992</v>
      </c>
      <c r="R32" s="95"/>
      <c r="S32" s="284">
        <f t="shared" si="5"/>
        <v>-0.013877194480770072</v>
      </c>
    </row>
    <row r="33" spans="1:19" ht="6" customHeight="1" thickBot="1">
      <c r="A33" s="384"/>
      <c r="B33" s="400"/>
      <c r="C33" s="299"/>
      <c r="D33" s="95"/>
      <c r="E33" s="300"/>
      <c r="F33" s="300"/>
      <c r="G33" s="299"/>
      <c r="H33" s="300"/>
      <c r="I33" s="298"/>
      <c r="J33" s="300"/>
      <c r="K33" s="300"/>
      <c r="L33" s="300"/>
      <c r="M33" s="300"/>
      <c r="N33" s="300"/>
      <c r="O33" s="95"/>
      <c r="P33" s="289"/>
      <c r="Q33" s="289"/>
      <c r="R33" s="95"/>
      <c r="S33" s="284"/>
    </row>
    <row r="34" spans="1:19" ht="18" customHeight="1">
      <c r="A34" s="386" t="s">
        <v>226</v>
      </c>
      <c r="B34" s="401" t="s">
        <v>220</v>
      </c>
      <c r="C34" s="301">
        <v>72.364995</v>
      </c>
      <c r="D34" s="95"/>
      <c r="E34" s="302">
        <v>72.961045</v>
      </c>
      <c r="F34" s="302">
        <v>72.197749</v>
      </c>
      <c r="G34" s="301">
        <v>72.58508</v>
      </c>
      <c r="H34" s="302">
        <v>71.129217</v>
      </c>
      <c r="I34" s="303">
        <v>69.7084</v>
      </c>
      <c r="J34" s="302">
        <v>71.954732</v>
      </c>
      <c r="K34" s="302">
        <v>72.351689</v>
      </c>
      <c r="L34" s="302">
        <v>73.099472</v>
      </c>
      <c r="M34" s="302">
        <v>73.857846</v>
      </c>
      <c r="N34" s="302">
        <v>73.886005</v>
      </c>
      <c r="O34" s="95"/>
      <c r="P34" s="304">
        <f t="shared" si="3"/>
        <v>0.7583739999999892</v>
      </c>
      <c r="Q34" s="304">
        <f t="shared" si="4"/>
        <v>0.028159000000002266</v>
      </c>
      <c r="R34" s="95"/>
      <c r="S34" s="305">
        <f t="shared" si="5"/>
        <v>1.521010000000004</v>
      </c>
    </row>
    <row r="35" spans="1:19" ht="12.75">
      <c r="A35" s="384"/>
      <c r="B35" s="400" t="s">
        <v>221</v>
      </c>
      <c r="C35" s="299">
        <v>80.198952</v>
      </c>
      <c r="D35" s="95"/>
      <c r="E35" s="300">
        <v>81.374628</v>
      </c>
      <c r="F35" s="300">
        <v>81.54854</v>
      </c>
      <c r="G35" s="299">
        <v>81.284902</v>
      </c>
      <c r="H35" s="300">
        <v>80.556883</v>
      </c>
      <c r="I35" s="298">
        <v>77.58482</v>
      </c>
      <c r="J35" s="300">
        <v>79.839588</v>
      </c>
      <c r="K35" s="300">
        <v>80.474989</v>
      </c>
      <c r="L35" s="300">
        <v>81.418709</v>
      </c>
      <c r="M35" s="300">
        <v>82.88293</v>
      </c>
      <c r="N35" s="300">
        <v>83.136084</v>
      </c>
      <c r="O35" s="95"/>
      <c r="P35" s="289">
        <f t="shared" si="3"/>
        <v>1.4642209999999949</v>
      </c>
      <c r="Q35" s="289">
        <f t="shared" si="4"/>
        <v>0.253153999999995</v>
      </c>
      <c r="R35" s="95"/>
      <c r="S35" s="284">
        <f t="shared" si="5"/>
        <v>2.937131999999991</v>
      </c>
    </row>
    <row r="36" spans="1:19" ht="12.75">
      <c r="A36" s="384"/>
      <c r="B36" s="400" t="s">
        <v>222</v>
      </c>
      <c r="C36" s="299">
        <v>64.10046</v>
      </c>
      <c r="D36" s="95"/>
      <c r="E36" s="300">
        <v>64.331404</v>
      </c>
      <c r="F36" s="300">
        <v>62.812608</v>
      </c>
      <c r="G36" s="299">
        <v>63.898051</v>
      </c>
      <c r="H36" s="300">
        <v>61.521786</v>
      </c>
      <c r="I36" s="298">
        <v>61.606872</v>
      </c>
      <c r="J36" s="300">
        <v>63.992203</v>
      </c>
      <c r="K36" s="300">
        <v>64.132557</v>
      </c>
      <c r="L36" s="300">
        <v>64.617321</v>
      </c>
      <c r="M36" s="300">
        <v>64.634738</v>
      </c>
      <c r="N36" s="300">
        <v>64.560469</v>
      </c>
      <c r="O36" s="95"/>
      <c r="P36" s="289">
        <f t="shared" si="3"/>
        <v>0.017416999999994687</v>
      </c>
      <c r="Q36" s="289">
        <f t="shared" si="4"/>
        <v>-0.07426900000000103</v>
      </c>
      <c r="R36" s="95"/>
      <c r="S36" s="284">
        <f t="shared" si="5"/>
        <v>0.46000899999999945</v>
      </c>
    </row>
    <row r="37" spans="1:19" ht="18" customHeight="1">
      <c r="A37" s="384" t="s">
        <v>310</v>
      </c>
      <c r="B37" s="400" t="s">
        <v>220</v>
      </c>
      <c r="C37" s="299">
        <v>59.47167106048977</v>
      </c>
      <c r="D37" s="95"/>
      <c r="E37" s="300">
        <v>54.62741103128617</v>
      </c>
      <c r="F37" s="300">
        <v>50.76455647337502</v>
      </c>
      <c r="G37" s="299">
        <v>52.30189163060611</v>
      </c>
      <c r="H37" s="300">
        <v>48.82572878078356</v>
      </c>
      <c r="I37" s="298">
        <v>42.7009000949768</v>
      </c>
      <c r="J37" s="300">
        <v>43.4847915019245</v>
      </c>
      <c r="K37" s="300">
        <v>41.43670066991474</v>
      </c>
      <c r="L37" s="300">
        <v>42.008206467457335</v>
      </c>
      <c r="M37" s="300">
        <v>42.795359</v>
      </c>
      <c r="N37" s="300">
        <v>44.322753</v>
      </c>
      <c r="O37" s="95"/>
      <c r="P37" s="289">
        <f t="shared" si="3"/>
        <v>0.7871525325426632</v>
      </c>
      <c r="Q37" s="289">
        <f t="shared" si="4"/>
        <v>1.527394000000001</v>
      </c>
      <c r="R37" s="95"/>
      <c r="S37" s="284">
        <f t="shared" si="5"/>
        <v>-15.14891806048977</v>
      </c>
    </row>
    <row r="38" spans="1:19" ht="12.75">
      <c r="A38" s="384"/>
      <c r="B38" s="400" t="s">
        <v>221</v>
      </c>
      <c r="C38" s="299">
        <v>69.20585018047049</v>
      </c>
      <c r="D38" s="95"/>
      <c r="E38" s="300">
        <v>61.931602952509856</v>
      </c>
      <c r="F38" s="300">
        <v>57.04730240049503</v>
      </c>
      <c r="G38" s="299">
        <v>55.9090416191423</v>
      </c>
      <c r="H38" s="300">
        <v>57.73268823091559</v>
      </c>
      <c r="I38" s="298">
        <v>50.04526286451051</v>
      </c>
      <c r="J38" s="300">
        <v>49.839806111524446</v>
      </c>
      <c r="K38" s="300">
        <v>47.27657236960325</v>
      </c>
      <c r="L38" s="300">
        <v>49.79134625272642</v>
      </c>
      <c r="M38" s="300">
        <v>50.228022</v>
      </c>
      <c r="N38" s="300">
        <v>50.557911</v>
      </c>
      <c r="O38" s="95"/>
      <c r="P38" s="289">
        <f t="shared" si="3"/>
        <v>0.4366757472735827</v>
      </c>
      <c r="Q38" s="289">
        <f t="shared" si="4"/>
        <v>0.3298889999999943</v>
      </c>
      <c r="R38" s="95"/>
      <c r="S38" s="284">
        <f t="shared" si="5"/>
        <v>-18.647939180470495</v>
      </c>
    </row>
    <row r="39" spans="1:19" ht="12.75">
      <c r="A39" s="384"/>
      <c r="B39" s="400" t="s">
        <v>222</v>
      </c>
      <c r="C39" s="299">
        <v>49.521994534088655</v>
      </c>
      <c r="D39" s="95"/>
      <c r="E39" s="300">
        <v>47.18008018696395</v>
      </c>
      <c r="F39" s="300">
        <v>44.35403425025983</v>
      </c>
      <c r="G39" s="299">
        <v>48.60207702726782</v>
      </c>
      <c r="H39" s="300">
        <v>39.64552130043536</v>
      </c>
      <c r="I39" s="298">
        <v>35.1347534286548</v>
      </c>
      <c r="J39" s="300">
        <v>36.927582191901045</v>
      </c>
      <c r="K39" s="300">
        <v>35.42871317016781</v>
      </c>
      <c r="L39" s="300">
        <v>33.99295076653392</v>
      </c>
      <c r="M39" s="300">
        <v>35.03006</v>
      </c>
      <c r="N39" s="300">
        <v>37.702587</v>
      </c>
      <c r="O39" s="95"/>
      <c r="P39" s="289">
        <f t="shared" si="3"/>
        <v>1.0371092334660759</v>
      </c>
      <c r="Q39" s="289">
        <f t="shared" si="4"/>
        <v>2.6725270000000023</v>
      </c>
      <c r="R39" s="95"/>
      <c r="S39" s="284">
        <f t="shared" si="5"/>
        <v>-11.819407534088654</v>
      </c>
    </row>
    <row r="40" spans="1:19" ht="18" customHeight="1">
      <c r="A40" s="384" t="s">
        <v>228</v>
      </c>
      <c r="B40" s="400" t="s">
        <v>220</v>
      </c>
      <c r="C40" s="299">
        <v>33.074042</v>
      </c>
      <c r="D40" s="95"/>
      <c r="E40" s="300">
        <v>34.699194</v>
      </c>
      <c r="F40" s="300">
        <v>37.956024</v>
      </c>
      <c r="G40" s="299">
        <v>39.639397</v>
      </c>
      <c r="H40" s="300">
        <v>41.798283</v>
      </c>
      <c r="I40" s="298">
        <v>41.397157</v>
      </c>
      <c r="J40" s="300">
        <v>47.601044</v>
      </c>
      <c r="K40" s="300">
        <v>48.55297</v>
      </c>
      <c r="L40" s="300">
        <v>52.565883</v>
      </c>
      <c r="M40" s="300">
        <v>53.110905</v>
      </c>
      <c r="N40" s="300">
        <v>53.869899</v>
      </c>
      <c r="O40" s="95"/>
      <c r="P40" s="289">
        <f t="shared" si="3"/>
        <v>0.545022000000003</v>
      </c>
      <c r="Q40" s="289">
        <f t="shared" si="4"/>
        <v>0.7589939999999942</v>
      </c>
      <c r="R40" s="95"/>
      <c r="S40" s="330">
        <f t="shared" si="5"/>
        <v>20.795856999999998</v>
      </c>
    </row>
    <row r="41" spans="1:19" ht="12.75">
      <c r="A41" s="384"/>
      <c r="B41" s="400" t="s">
        <v>221</v>
      </c>
      <c r="C41" s="299">
        <v>40.398673</v>
      </c>
      <c r="D41" s="95"/>
      <c r="E41" s="300">
        <v>44.18085</v>
      </c>
      <c r="F41" s="300">
        <v>47.939741</v>
      </c>
      <c r="G41" s="299">
        <v>46.169165</v>
      </c>
      <c r="H41" s="300">
        <v>49.90725</v>
      </c>
      <c r="I41" s="298">
        <v>49.360037</v>
      </c>
      <c r="J41" s="300">
        <v>54.781043</v>
      </c>
      <c r="K41" s="300">
        <v>56.774809</v>
      </c>
      <c r="L41" s="300">
        <v>61.262861</v>
      </c>
      <c r="M41" s="300">
        <v>63.746392</v>
      </c>
      <c r="N41" s="300">
        <v>65.801166</v>
      </c>
      <c r="O41" s="95"/>
      <c r="P41" s="289">
        <f t="shared" si="3"/>
        <v>2.4835309999999993</v>
      </c>
      <c r="Q41" s="289">
        <f t="shared" si="4"/>
        <v>2.0547739999999948</v>
      </c>
      <c r="R41" s="95"/>
      <c r="S41" s="330">
        <f t="shared" si="5"/>
        <v>25.402492999999993</v>
      </c>
    </row>
    <row r="42" spans="1:19" ht="18" customHeight="1" thickBot="1">
      <c r="A42" s="387"/>
      <c r="B42" s="402" t="s">
        <v>222</v>
      </c>
      <c r="C42" s="306">
        <v>25.493481</v>
      </c>
      <c r="D42" s="95"/>
      <c r="E42" s="307">
        <v>25.524018</v>
      </c>
      <c r="F42" s="307">
        <v>28.287358</v>
      </c>
      <c r="G42" s="306">
        <v>33.090418</v>
      </c>
      <c r="H42" s="307">
        <v>33.45521</v>
      </c>
      <c r="I42" s="329">
        <v>33.310335</v>
      </c>
      <c r="J42" s="307">
        <v>40.557006</v>
      </c>
      <c r="K42" s="307">
        <v>40.560375</v>
      </c>
      <c r="L42" s="307">
        <v>44.741447</v>
      </c>
      <c r="M42" s="307">
        <v>43.303702</v>
      </c>
      <c r="N42" s="307">
        <v>42.284774</v>
      </c>
      <c r="O42" s="95"/>
      <c r="P42" s="308">
        <f t="shared" si="3"/>
        <v>-1.4377449999999996</v>
      </c>
      <c r="Q42" s="308">
        <f t="shared" si="4"/>
        <v>-1.0189280000000025</v>
      </c>
      <c r="R42" s="95"/>
      <c r="S42" s="331">
        <f t="shared" si="5"/>
        <v>16.791293</v>
      </c>
    </row>
    <row r="43" spans="1:19" ht="18" customHeight="1">
      <c r="A43" s="386" t="s">
        <v>225</v>
      </c>
      <c r="B43" s="401" t="s">
        <v>220</v>
      </c>
      <c r="C43" s="301">
        <v>3.472184</v>
      </c>
      <c r="D43" s="95"/>
      <c r="E43" s="302">
        <v>2.848526</v>
      </c>
      <c r="F43" s="302">
        <v>3.340594</v>
      </c>
      <c r="G43" s="301">
        <v>3.831223</v>
      </c>
      <c r="H43" s="302">
        <v>6.234174</v>
      </c>
      <c r="I43" s="303">
        <v>6.781803</v>
      </c>
      <c r="J43" s="302">
        <v>5.271988</v>
      </c>
      <c r="K43" s="302">
        <v>5.330405564725301</v>
      </c>
      <c r="L43" s="302">
        <v>6.300399755000561</v>
      </c>
      <c r="M43" s="302">
        <v>6.105789374828429</v>
      </c>
      <c r="N43" s="302">
        <v>4.345212974821741</v>
      </c>
      <c r="O43" s="95"/>
      <c r="P43" s="304">
        <f t="shared" si="3"/>
        <v>-0.19461038017213195</v>
      </c>
      <c r="Q43" s="304">
        <f t="shared" si="4"/>
        <v>-1.7605764000066886</v>
      </c>
      <c r="R43" s="95"/>
      <c r="S43" s="305">
        <f t="shared" si="5"/>
        <v>0.8730289748217408</v>
      </c>
    </row>
    <row r="44" spans="1:19" ht="12.75">
      <c r="A44" s="384"/>
      <c r="B44" s="400" t="s">
        <v>221</v>
      </c>
      <c r="C44" s="299">
        <v>2.093498</v>
      </c>
      <c r="D44" s="95"/>
      <c r="E44" s="300">
        <v>2.274453</v>
      </c>
      <c r="F44" s="300">
        <v>2.662308</v>
      </c>
      <c r="G44" s="299">
        <v>3.184604</v>
      </c>
      <c r="H44" s="300">
        <v>4.949278</v>
      </c>
      <c r="I44" s="298">
        <v>6.967136</v>
      </c>
      <c r="J44" s="300">
        <v>4.436956</v>
      </c>
      <c r="K44" s="300">
        <v>4.867193108399139</v>
      </c>
      <c r="L44" s="300">
        <v>5.017895766814296</v>
      </c>
      <c r="M44" s="300">
        <v>5.214824739922387</v>
      </c>
      <c r="N44" s="300">
        <v>3.7646659846735506</v>
      </c>
      <c r="O44" s="95"/>
      <c r="P44" s="289">
        <f t="shared" si="3"/>
        <v>0.19692897310809077</v>
      </c>
      <c r="Q44" s="289">
        <f t="shared" si="4"/>
        <v>-1.450158755248836</v>
      </c>
      <c r="R44" s="95"/>
      <c r="S44" s="284">
        <f t="shared" si="5"/>
        <v>1.6711679846735508</v>
      </c>
    </row>
    <row r="45" spans="1:19" ht="12.75">
      <c r="A45" s="384"/>
      <c r="B45" s="400" t="s">
        <v>222</v>
      </c>
      <c r="C45" s="299">
        <v>5.307185</v>
      </c>
      <c r="D45" s="95"/>
      <c r="E45" s="300">
        <v>3.603842</v>
      </c>
      <c r="F45" s="300">
        <v>4.234368</v>
      </c>
      <c r="G45" s="299">
        <v>4.655293</v>
      </c>
      <c r="H45" s="300">
        <v>7.925909</v>
      </c>
      <c r="I45" s="298">
        <v>6.534561</v>
      </c>
      <c r="J45" s="300">
        <v>6.340113</v>
      </c>
      <c r="K45" s="300">
        <v>5.930927119819957</v>
      </c>
      <c r="L45" s="300">
        <v>7.952726518764254</v>
      </c>
      <c r="M45" s="300">
        <v>7.294107729916547</v>
      </c>
      <c r="N45" s="300">
        <v>5.125914389186409</v>
      </c>
      <c r="O45" s="95"/>
      <c r="P45" s="289">
        <f t="shared" si="3"/>
        <v>-0.6586187888477069</v>
      </c>
      <c r="Q45" s="289">
        <f t="shared" si="4"/>
        <v>-2.168193340730138</v>
      </c>
      <c r="R45" s="95"/>
      <c r="S45" s="284">
        <f t="shared" si="5"/>
        <v>-0.18127061081359042</v>
      </c>
    </row>
    <row r="46" spans="1:19" ht="18" customHeight="1">
      <c r="A46" s="384" t="s">
        <v>311</v>
      </c>
      <c r="B46" s="400" t="s">
        <v>220</v>
      </c>
      <c r="C46" s="299">
        <v>5.424106744598104</v>
      </c>
      <c r="D46" s="95"/>
      <c r="E46" s="300">
        <v>6.213700048879872</v>
      </c>
      <c r="F46" s="300">
        <v>7.2890935843533855</v>
      </c>
      <c r="G46" s="299">
        <v>6.399710668482363</v>
      </c>
      <c r="H46" s="300">
        <v>14.516028508529441</v>
      </c>
      <c r="I46" s="298">
        <v>19.238640058195614</v>
      </c>
      <c r="J46" s="300">
        <v>12.280738442949591</v>
      </c>
      <c r="K46" s="300">
        <v>14.487371134634106</v>
      </c>
      <c r="L46" s="300">
        <v>17.904974355074486</v>
      </c>
      <c r="M46" s="300">
        <v>17.23838</v>
      </c>
      <c r="N46" s="300">
        <v>11.844842</v>
      </c>
      <c r="O46" s="95"/>
      <c r="P46" s="289">
        <f t="shared" si="3"/>
        <v>-0.666594355074487</v>
      </c>
      <c r="Q46" s="289">
        <f t="shared" si="4"/>
        <v>-5.3935379999999995</v>
      </c>
      <c r="R46" s="95"/>
      <c r="S46" s="284">
        <f t="shared" si="5"/>
        <v>6.420735255401896</v>
      </c>
    </row>
    <row r="47" spans="1:19" ht="12.75">
      <c r="A47" s="384"/>
      <c r="B47" s="400" t="s">
        <v>221</v>
      </c>
      <c r="C47" s="299">
        <v>1.7393616118649915</v>
      </c>
      <c r="D47" s="95"/>
      <c r="E47" s="300">
        <v>4.594277035438915</v>
      </c>
      <c r="F47" s="300">
        <v>6.441500346041416</v>
      </c>
      <c r="G47" s="299">
        <v>4.924244984180897</v>
      </c>
      <c r="H47" s="300">
        <v>9.27710158015149</v>
      </c>
      <c r="I47" s="298">
        <v>18.16902687000727</v>
      </c>
      <c r="J47" s="300">
        <v>8.681178588905869</v>
      </c>
      <c r="K47" s="300">
        <v>13.9593488362466</v>
      </c>
      <c r="L47" s="300">
        <v>14.3120019555121</v>
      </c>
      <c r="M47" s="300">
        <v>17.124232</v>
      </c>
      <c r="N47" s="300">
        <v>11.306424</v>
      </c>
      <c r="O47" s="95"/>
      <c r="P47" s="289">
        <f t="shared" si="3"/>
        <v>2.812230044487899</v>
      </c>
      <c r="Q47" s="289">
        <f t="shared" si="4"/>
        <v>-5.817807999999999</v>
      </c>
      <c r="R47" s="95"/>
      <c r="S47" s="284">
        <f t="shared" si="5"/>
        <v>9.567062388135009</v>
      </c>
    </row>
    <row r="48" spans="1:19" ht="12.75">
      <c r="A48" s="384"/>
      <c r="B48" s="400" t="s">
        <v>222</v>
      </c>
      <c r="C48" s="299">
        <v>10.232513998291735</v>
      </c>
      <c r="D48" s="95"/>
      <c r="E48" s="300">
        <v>8.296998768714083</v>
      </c>
      <c r="F48" s="300">
        <v>8.378394901160235</v>
      </c>
      <c r="G48" s="299">
        <v>8.082769284309343</v>
      </c>
      <c r="H48" s="300">
        <v>21.33411529002959</v>
      </c>
      <c r="I48" s="298">
        <v>20.75851666214762</v>
      </c>
      <c r="J48" s="300">
        <v>16.84534781228137</v>
      </c>
      <c r="K48" s="300">
        <v>15.201787819638572</v>
      </c>
      <c r="L48" s="300">
        <v>22.788605298655735</v>
      </c>
      <c r="M48" s="300">
        <v>17.409672</v>
      </c>
      <c r="N48" s="300">
        <v>12.600242</v>
      </c>
      <c r="O48" s="95"/>
      <c r="P48" s="289">
        <f t="shared" si="3"/>
        <v>-5.378933298655735</v>
      </c>
      <c r="Q48" s="289">
        <f t="shared" si="4"/>
        <v>-4.809430000000001</v>
      </c>
      <c r="R48" s="95"/>
      <c r="S48" s="284">
        <f t="shared" si="5"/>
        <v>2.367728001708265</v>
      </c>
    </row>
    <row r="49" spans="1:19" ht="6" customHeight="1" thickBot="1">
      <c r="A49" s="388"/>
      <c r="B49" s="403"/>
      <c r="C49" s="309"/>
      <c r="D49" s="106"/>
      <c r="E49" s="310"/>
      <c r="F49" s="310"/>
      <c r="G49" s="310"/>
      <c r="H49" s="310"/>
      <c r="I49" s="311"/>
      <c r="J49" s="310"/>
      <c r="K49" s="310"/>
      <c r="L49" s="310"/>
      <c r="M49" s="310"/>
      <c r="N49" s="310"/>
      <c r="O49" s="106"/>
      <c r="P49" s="312"/>
      <c r="Q49" s="313"/>
      <c r="R49" s="106"/>
      <c r="S49" s="314"/>
    </row>
    <row r="50" ht="13.5" thickTop="1"/>
    <row r="51" spans="1:2" ht="12.75">
      <c r="A51" s="190"/>
      <c r="B51" s="19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140625" style="87" customWidth="1"/>
    <col min="2" max="2" width="8.140625" style="87" customWidth="1"/>
    <col min="3" max="3" width="1.421875" style="87" customWidth="1"/>
    <col min="4" max="8" width="7.421875" style="87" customWidth="1"/>
    <col min="9" max="13" width="8.140625" style="87" customWidth="1"/>
    <col min="14" max="14" width="0.9921875" style="87" customWidth="1"/>
    <col min="15" max="15" width="6.421875" style="189" customWidth="1"/>
    <col min="16" max="16" width="7.28125" style="189" customWidth="1"/>
    <col min="17" max="17" width="1.28515625" style="189" customWidth="1"/>
    <col min="18" max="18" width="6.7109375" style="87" customWidth="1"/>
    <col min="19" max="16384" width="9.140625" style="87" customWidth="1"/>
  </cols>
  <sheetData>
    <row r="1" spans="1:18" ht="21.75" customHeight="1" thickTop="1">
      <c r="A1" s="326" t="s">
        <v>350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1.75" customHeight="1">
      <c r="A2" s="10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41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0" customHeight="1">
      <c r="A4" s="192"/>
      <c r="B4" s="413" t="s">
        <v>1</v>
      </c>
      <c r="C4" s="93"/>
      <c r="D4" s="194">
        <v>2009</v>
      </c>
      <c r="E4" s="194">
        <v>2010</v>
      </c>
      <c r="F4" s="416">
        <v>2011</v>
      </c>
      <c r="G4" s="416">
        <v>2012</v>
      </c>
      <c r="H4" s="415">
        <v>2013</v>
      </c>
      <c r="I4" s="416">
        <v>2014</v>
      </c>
      <c r="J4" s="762">
        <v>2015</v>
      </c>
      <c r="K4" s="762">
        <v>2016</v>
      </c>
      <c r="L4" s="416">
        <v>2017</v>
      </c>
      <c r="M4" s="416">
        <v>2018</v>
      </c>
      <c r="N4" s="93"/>
      <c r="O4" s="417" t="s">
        <v>325</v>
      </c>
      <c r="P4" s="417" t="s">
        <v>347</v>
      </c>
      <c r="Q4" s="418"/>
      <c r="R4" s="419" t="s">
        <v>348</v>
      </c>
    </row>
    <row r="5" spans="1:20" ht="18" customHeight="1" thickBot="1">
      <c r="A5" s="94" t="s">
        <v>6</v>
      </c>
      <c r="B5" s="420"/>
      <c r="C5" s="95"/>
      <c r="D5" s="421"/>
      <c r="E5" s="421"/>
      <c r="F5" s="421"/>
      <c r="G5" s="421"/>
      <c r="H5" s="421"/>
      <c r="I5" s="421"/>
      <c r="J5" s="421"/>
      <c r="K5" s="421"/>
      <c r="L5" s="765"/>
      <c r="M5" s="765"/>
      <c r="N5" s="95"/>
      <c r="O5" s="423"/>
      <c r="P5" s="424"/>
      <c r="Q5" s="95"/>
      <c r="R5" s="425"/>
      <c r="T5" s="426"/>
    </row>
    <row r="6" spans="1:18" ht="15.75" customHeight="1">
      <c r="A6" s="427" t="s">
        <v>182</v>
      </c>
      <c r="B6" s="428">
        <v>98388</v>
      </c>
      <c r="C6" s="429"/>
      <c r="D6" s="430">
        <v>85993</v>
      </c>
      <c r="E6" s="430">
        <v>90086</v>
      </c>
      <c r="F6" s="430">
        <v>92693</v>
      </c>
      <c r="G6" s="430">
        <v>88663</v>
      </c>
      <c r="H6" s="430">
        <v>82899</v>
      </c>
      <c r="I6" s="431">
        <v>88306</v>
      </c>
      <c r="J6" s="763">
        <v>96743</v>
      </c>
      <c r="K6" s="829">
        <v>93427</v>
      </c>
      <c r="L6" s="829">
        <v>110196</v>
      </c>
      <c r="M6" s="829">
        <v>117433</v>
      </c>
      <c r="N6" s="812"/>
      <c r="O6" s="432">
        <f>L6/K6%-100</f>
        <v>17.948772838686892</v>
      </c>
      <c r="P6" s="433">
        <f>M6/L6%-100</f>
        <v>6.567389015935234</v>
      </c>
      <c r="Q6" s="429"/>
      <c r="R6" s="434">
        <f>M6/B6%-100</f>
        <v>19.357035410822462</v>
      </c>
    </row>
    <row r="7" spans="1:18" ht="15.75" customHeight="1">
      <c r="A7" s="435" t="s">
        <v>38</v>
      </c>
      <c r="B7" s="436">
        <v>69269</v>
      </c>
      <c r="C7" s="332"/>
      <c r="D7" s="437">
        <v>62360</v>
      </c>
      <c r="E7" s="437">
        <v>64248</v>
      </c>
      <c r="F7" s="437">
        <v>65336</v>
      </c>
      <c r="G7" s="437">
        <v>62071</v>
      </c>
      <c r="H7" s="437">
        <v>58109</v>
      </c>
      <c r="I7" s="438">
        <v>59396</v>
      </c>
      <c r="J7" s="438">
        <v>63797</v>
      </c>
      <c r="K7" s="437">
        <v>61290</v>
      </c>
      <c r="L7" s="437">
        <v>74566</v>
      </c>
      <c r="M7" s="437">
        <v>79010</v>
      </c>
      <c r="N7" s="812"/>
      <c r="O7" s="439">
        <f aca="true" t="shared" si="0" ref="O7:O43">L7/K7%-100</f>
        <v>21.660956110295317</v>
      </c>
      <c r="P7" s="440">
        <f aca="true" t="shared" si="1" ref="P7:P43">M7/L7%-100</f>
        <v>5.959820829868846</v>
      </c>
      <c r="Q7" s="332"/>
      <c r="R7" s="441">
        <f aca="true" t="shared" si="2" ref="R7:R43">M7/B7%-100</f>
        <v>14.062567670963915</v>
      </c>
    </row>
    <row r="8" spans="1:18" ht="15.75" customHeight="1" thickBot="1">
      <c r="A8" s="442" t="s">
        <v>39</v>
      </c>
      <c r="B8" s="436">
        <v>16530</v>
      </c>
      <c r="C8" s="332"/>
      <c r="D8" s="437">
        <v>16057</v>
      </c>
      <c r="E8" s="437">
        <v>15729</v>
      </c>
      <c r="F8" s="437">
        <v>16412</v>
      </c>
      <c r="G8" s="437">
        <v>16459</v>
      </c>
      <c r="H8" s="437">
        <v>14618</v>
      </c>
      <c r="I8" s="438">
        <v>14109</v>
      </c>
      <c r="J8" s="438">
        <v>14926</v>
      </c>
      <c r="K8" s="811">
        <v>14186</v>
      </c>
      <c r="L8" s="813">
        <v>15787</v>
      </c>
      <c r="M8" s="813">
        <v>16141</v>
      </c>
      <c r="N8" s="812"/>
      <c r="O8" s="439">
        <f t="shared" si="0"/>
        <v>11.285774707458046</v>
      </c>
      <c r="P8" s="440">
        <f t="shared" si="1"/>
        <v>2.242351301703934</v>
      </c>
      <c r="Q8" s="332"/>
      <c r="R8" s="441">
        <f t="shared" si="2"/>
        <v>-2.353297035692691</v>
      </c>
    </row>
    <row r="9" spans="1:18" ht="7.5" customHeight="1" thickBot="1">
      <c r="A9" s="96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764"/>
      <c r="M9" s="764"/>
      <c r="N9" s="443"/>
      <c r="O9" s="444"/>
      <c r="P9" s="445"/>
      <c r="Q9" s="443"/>
      <c r="R9" s="269"/>
    </row>
    <row r="10" spans="1:18" ht="18" customHeight="1">
      <c r="A10" s="96" t="s">
        <v>8</v>
      </c>
      <c r="B10" s="254">
        <v>47626</v>
      </c>
      <c r="C10" s="95"/>
      <c r="D10" s="121">
        <v>41200</v>
      </c>
      <c r="E10" s="121">
        <v>45348</v>
      </c>
      <c r="F10" s="121">
        <v>46690</v>
      </c>
      <c r="G10" s="121">
        <v>43696</v>
      </c>
      <c r="H10" s="121">
        <v>42936</v>
      </c>
      <c r="I10" s="144">
        <v>45823</v>
      </c>
      <c r="J10" s="144">
        <v>50673</v>
      </c>
      <c r="K10" s="814">
        <v>50562</v>
      </c>
      <c r="L10" s="818">
        <v>59416</v>
      </c>
      <c r="M10" s="818">
        <v>64961</v>
      </c>
      <c r="N10" s="766"/>
      <c r="O10" s="336">
        <f t="shared" si="0"/>
        <v>17.51117439974685</v>
      </c>
      <c r="P10" s="446">
        <f t="shared" si="1"/>
        <v>9.332503029487015</v>
      </c>
      <c r="Q10" s="95"/>
      <c r="R10" s="124">
        <f t="shared" si="2"/>
        <v>36.398185864863734</v>
      </c>
    </row>
    <row r="11" spans="1:18" ht="18" customHeight="1" thickBot="1">
      <c r="A11" s="97" t="s">
        <v>9</v>
      </c>
      <c r="B11" s="447">
        <v>50762</v>
      </c>
      <c r="C11" s="95"/>
      <c r="D11" s="210">
        <v>44793</v>
      </c>
      <c r="E11" s="210">
        <v>44738</v>
      </c>
      <c r="F11" s="138">
        <v>46003</v>
      </c>
      <c r="G11" s="138">
        <v>44967</v>
      </c>
      <c r="H11" s="138">
        <v>39963</v>
      </c>
      <c r="I11" s="448">
        <v>42483</v>
      </c>
      <c r="J11" s="448">
        <v>46070</v>
      </c>
      <c r="K11" s="815">
        <v>42865</v>
      </c>
      <c r="L11" s="819">
        <v>50780</v>
      </c>
      <c r="M11" s="819">
        <v>52472</v>
      </c>
      <c r="N11" s="766"/>
      <c r="O11" s="449">
        <f t="shared" si="0"/>
        <v>18.464948092849653</v>
      </c>
      <c r="P11" s="450">
        <f t="shared" si="1"/>
        <v>3.332020480504127</v>
      </c>
      <c r="Q11" s="95"/>
      <c r="R11" s="451">
        <f t="shared" si="2"/>
        <v>3.368661597257784</v>
      </c>
    </row>
    <row r="12" spans="1:18" ht="18" customHeight="1">
      <c r="A12" s="96" t="s">
        <v>10</v>
      </c>
      <c r="B12" s="254">
        <v>92885</v>
      </c>
      <c r="C12" s="95"/>
      <c r="D12" s="121">
        <v>81338</v>
      </c>
      <c r="E12" s="121">
        <v>85076</v>
      </c>
      <c r="F12" s="144">
        <v>87655</v>
      </c>
      <c r="G12" s="144">
        <v>83541</v>
      </c>
      <c r="H12" s="144">
        <v>78771</v>
      </c>
      <c r="I12" s="121">
        <v>83370</v>
      </c>
      <c r="J12" s="121">
        <v>92875</v>
      </c>
      <c r="K12" s="122">
        <v>91907</v>
      </c>
      <c r="L12" s="792">
        <v>108666</v>
      </c>
      <c r="M12" s="792">
        <v>115801</v>
      </c>
      <c r="N12" s="766"/>
      <c r="O12" s="336">
        <f t="shared" si="0"/>
        <v>18.234737288781048</v>
      </c>
      <c r="P12" s="446">
        <f t="shared" si="1"/>
        <v>6.5659912024000135</v>
      </c>
      <c r="Q12" s="95"/>
      <c r="R12" s="124">
        <f t="shared" si="2"/>
        <v>24.6713678204231</v>
      </c>
    </row>
    <row r="13" spans="1:18" ht="18" customHeight="1" thickBot="1">
      <c r="A13" s="98" t="s">
        <v>11</v>
      </c>
      <c r="B13" s="452">
        <v>5503</v>
      </c>
      <c r="C13" s="95"/>
      <c r="D13" s="138">
        <v>4655</v>
      </c>
      <c r="E13" s="138">
        <v>5010</v>
      </c>
      <c r="F13" s="448">
        <v>5038</v>
      </c>
      <c r="G13" s="448">
        <v>5122</v>
      </c>
      <c r="H13" s="448">
        <v>4128</v>
      </c>
      <c r="I13" s="138">
        <v>4936</v>
      </c>
      <c r="J13" s="138">
        <v>3868</v>
      </c>
      <c r="K13" s="139">
        <v>1520</v>
      </c>
      <c r="L13" s="820">
        <v>1530</v>
      </c>
      <c r="M13" s="820">
        <v>1632</v>
      </c>
      <c r="N13" s="766"/>
      <c r="O13" s="141">
        <f t="shared" si="0"/>
        <v>0.6578947368421098</v>
      </c>
      <c r="P13" s="453">
        <f t="shared" si="1"/>
        <v>6.666666666666657</v>
      </c>
      <c r="Q13" s="95"/>
      <c r="R13" s="142">
        <f t="shared" si="2"/>
        <v>-70.34344902780302</v>
      </c>
    </row>
    <row r="14" spans="1:18" ht="18" customHeight="1">
      <c r="A14" s="96" t="s">
        <v>12</v>
      </c>
      <c r="B14" s="254">
        <v>12435</v>
      </c>
      <c r="C14" s="95"/>
      <c r="D14" s="121">
        <v>8684</v>
      </c>
      <c r="E14" s="121">
        <v>11210</v>
      </c>
      <c r="F14" s="144">
        <v>12514</v>
      </c>
      <c r="G14" s="144">
        <v>10784</v>
      </c>
      <c r="H14" s="144">
        <v>11873</v>
      </c>
      <c r="I14" s="121">
        <v>14028</v>
      </c>
      <c r="J14" s="121">
        <v>17038</v>
      </c>
      <c r="K14" s="122">
        <v>17563</v>
      </c>
      <c r="L14" s="792">
        <v>21144</v>
      </c>
      <c r="M14" s="792">
        <v>20583</v>
      </c>
      <c r="N14" s="766"/>
      <c r="O14" s="336">
        <f t="shared" si="0"/>
        <v>20.389455104481016</v>
      </c>
      <c r="P14" s="446">
        <f t="shared" si="1"/>
        <v>-2.653234960272414</v>
      </c>
      <c r="Q14" s="95"/>
      <c r="R14" s="124">
        <f t="shared" si="2"/>
        <v>65.52472858866105</v>
      </c>
    </row>
    <row r="15" spans="1:18" ht="12.75">
      <c r="A15" s="216" t="s">
        <v>13</v>
      </c>
      <c r="B15" s="270">
        <v>3128</v>
      </c>
      <c r="C15" s="95"/>
      <c r="D15" s="127">
        <v>5972</v>
      </c>
      <c r="E15" s="127">
        <v>7299</v>
      </c>
      <c r="F15" s="158">
        <v>9161</v>
      </c>
      <c r="G15" s="158">
        <v>8002</v>
      </c>
      <c r="H15" s="158">
        <v>3744</v>
      </c>
      <c r="I15" s="158">
        <v>3098</v>
      </c>
      <c r="J15" s="158">
        <v>2597</v>
      </c>
      <c r="K15" s="454">
        <v>2675</v>
      </c>
      <c r="L15" s="821">
        <v>8404</v>
      </c>
      <c r="M15" s="821">
        <v>7972</v>
      </c>
      <c r="N15" s="766"/>
      <c r="O15" s="129">
        <f t="shared" si="0"/>
        <v>214.1682242990654</v>
      </c>
      <c r="P15" s="455">
        <f t="shared" si="1"/>
        <v>-5.14040932889101</v>
      </c>
      <c r="Q15" s="95"/>
      <c r="R15" s="456">
        <f t="shared" si="2"/>
        <v>154.85933503836316</v>
      </c>
    </row>
    <row r="16" spans="1:18" ht="18" customHeight="1" thickBot="1">
      <c r="A16" s="97" t="s">
        <v>303</v>
      </c>
      <c r="B16" s="447">
        <v>3950</v>
      </c>
      <c r="C16" s="95"/>
      <c r="D16" s="138">
        <v>3425</v>
      </c>
      <c r="E16" s="138">
        <v>3729</v>
      </c>
      <c r="F16" s="457">
        <v>3904</v>
      </c>
      <c r="G16" s="457">
        <v>3180</v>
      </c>
      <c r="H16" s="457">
        <v>2672</v>
      </c>
      <c r="I16" s="457">
        <v>2656</v>
      </c>
      <c r="J16" s="457">
        <v>2397</v>
      </c>
      <c r="K16" s="458">
        <v>1389</v>
      </c>
      <c r="L16" s="822">
        <v>1281</v>
      </c>
      <c r="M16" s="822">
        <v>1413</v>
      </c>
      <c r="N16" s="766"/>
      <c r="O16" s="141">
        <f t="shared" si="0"/>
        <v>-7.775377969762417</v>
      </c>
      <c r="P16" s="453">
        <f t="shared" si="1"/>
        <v>10.304449648711937</v>
      </c>
      <c r="Q16" s="95"/>
      <c r="R16" s="142">
        <f t="shared" si="2"/>
        <v>-64.22784810126582</v>
      </c>
    </row>
    <row r="17" spans="1:18" ht="18" customHeight="1">
      <c r="A17" s="459" t="s">
        <v>240</v>
      </c>
      <c r="B17" s="254">
        <v>78942</v>
      </c>
      <c r="C17" s="95"/>
      <c r="D17" s="121">
        <v>67480</v>
      </c>
      <c r="E17" s="121">
        <v>72401</v>
      </c>
      <c r="F17" s="144">
        <v>75081</v>
      </c>
      <c r="G17" s="144">
        <v>68370</v>
      </c>
      <c r="H17" s="144">
        <v>63785</v>
      </c>
      <c r="I17" s="144">
        <v>68704</v>
      </c>
      <c r="J17" s="144">
        <v>74969</v>
      </c>
      <c r="K17" s="145">
        <v>73023</v>
      </c>
      <c r="L17" s="818">
        <v>86242</v>
      </c>
      <c r="M17" s="818">
        <v>92257</v>
      </c>
      <c r="N17" s="766"/>
      <c r="O17" s="177">
        <f t="shared" si="0"/>
        <v>18.102515645755446</v>
      </c>
      <c r="P17" s="549">
        <f t="shared" si="1"/>
        <v>6.9745599591846315</v>
      </c>
      <c r="Q17" s="95"/>
      <c r="R17" s="147">
        <f t="shared" si="2"/>
        <v>16.86681360999215</v>
      </c>
    </row>
    <row r="18" spans="1:18" ht="12.75">
      <c r="A18" s="226" t="s">
        <v>14</v>
      </c>
      <c r="B18" s="460">
        <v>19446</v>
      </c>
      <c r="C18" s="95"/>
      <c r="D18" s="228">
        <v>18513</v>
      </c>
      <c r="E18" s="228">
        <v>17685</v>
      </c>
      <c r="F18" s="461">
        <v>17612</v>
      </c>
      <c r="G18" s="461">
        <v>20293</v>
      </c>
      <c r="H18" s="461">
        <v>19114</v>
      </c>
      <c r="I18" s="461">
        <v>19602</v>
      </c>
      <c r="J18" s="461">
        <v>21774</v>
      </c>
      <c r="K18" s="816">
        <v>20404</v>
      </c>
      <c r="L18" s="823">
        <v>23954</v>
      </c>
      <c r="M18" s="823">
        <v>25176</v>
      </c>
      <c r="N18" s="766"/>
      <c r="O18" s="577">
        <f t="shared" si="0"/>
        <v>17.398549304058037</v>
      </c>
      <c r="P18" s="578">
        <f t="shared" si="1"/>
        <v>5.101444435167409</v>
      </c>
      <c r="Q18" s="95"/>
      <c r="R18" s="579">
        <f t="shared" si="2"/>
        <v>29.46621413144092</v>
      </c>
    </row>
    <row r="19" spans="1:18" ht="17.25" customHeight="1">
      <c r="A19" s="226" t="s">
        <v>15</v>
      </c>
      <c r="B19" s="460">
        <v>72409</v>
      </c>
      <c r="C19" s="95"/>
      <c r="D19" s="127">
        <v>65698</v>
      </c>
      <c r="E19" s="127">
        <v>70722</v>
      </c>
      <c r="F19" s="228">
        <v>68547</v>
      </c>
      <c r="G19" s="228">
        <v>65819</v>
      </c>
      <c r="H19" s="127">
        <v>68402</v>
      </c>
      <c r="I19" s="127">
        <v>73989</v>
      </c>
      <c r="J19" s="127">
        <v>75584</v>
      </c>
      <c r="K19" s="126">
        <v>77509</v>
      </c>
      <c r="L19" s="824">
        <v>94220</v>
      </c>
      <c r="M19" s="824">
        <v>99255</v>
      </c>
      <c r="N19" s="766"/>
      <c r="O19" s="171">
        <f t="shared" si="0"/>
        <v>21.560076894296145</v>
      </c>
      <c r="P19" s="580">
        <f t="shared" si="1"/>
        <v>5.343876034812141</v>
      </c>
      <c r="Q19" s="95"/>
      <c r="R19" s="581">
        <f t="shared" si="2"/>
        <v>37.07550166415777</v>
      </c>
    </row>
    <row r="20" spans="1:18" ht="12.75">
      <c r="A20" s="226" t="s">
        <v>218</v>
      </c>
      <c r="B20" s="460">
        <v>6265</v>
      </c>
      <c r="C20" s="95"/>
      <c r="D20" s="228">
        <v>4730</v>
      </c>
      <c r="E20" s="228">
        <v>4792</v>
      </c>
      <c r="F20" s="228">
        <v>4516</v>
      </c>
      <c r="G20" s="127">
        <v>3969</v>
      </c>
      <c r="H20" s="127">
        <v>3378</v>
      </c>
      <c r="I20" s="127">
        <v>3442</v>
      </c>
      <c r="J20" s="127">
        <v>2859</v>
      </c>
      <c r="K20" s="126">
        <v>3866</v>
      </c>
      <c r="L20" s="824">
        <v>4734</v>
      </c>
      <c r="M20" s="824">
        <v>5438</v>
      </c>
      <c r="N20" s="766"/>
      <c r="O20" s="577">
        <f t="shared" si="0"/>
        <v>22.4521469218831</v>
      </c>
      <c r="P20" s="578">
        <f t="shared" si="1"/>
        <v>14.871144909167711</v>
      </c>
      <c r="Q20" s="95"/>
      <c r="R20" s="579">
        <f t="shared" si="2"/>
        <v>-13.200319233838783</v>
      </c>
    </row>
    <row r="21" spans="1:18" ht="18" customHeight="1" thickBot="1">
      <c r="A21" s="232" t="s">
        <v>16</v>
      </c>
      <c r="B21" s="452">
        <v>19714</v>
      </c>
      <c r="C21" s="95"/>
      <c r="D21" s="138">
        <v>15565</v>
      </c>
      <c r="E21" s="138">
        <v>14572</v>
      </c>
      <c r="F21" s="266">
        <v>19630</v>
      </c>
      <c r="G21" s="138">
        <v>18875</v>
      </c>
      <c r="H21" s="138">
        <v>11119</v>
      </c>
      <c r="I21" s="138">
        <v>10875</v>
      </c>
      <c r="J21" s="138">
        <v>18300</v>
      </c>
      <c r="K21" s="139">
        <v>12052</v>
      </c>
      <c r="L21" s="820">
        <v>11242</v>
      </c>
      <c r="M21" s="820">
        <v>12740</v>
      </c>
      <c r="N21" s="766"/>
      <c r="O21" s="141">
        <f t="shared" si="0"/>
        <v>-6.720876203119815</v>
      </c>
      <c r="P21" s="453">
        <f t="shared" si="1"/>
        <v>13.325031133250306</v>
      </c>
      <c r="Q21" s="95"/>
      <c r="R21" s="142">
        <f t="shared" si="2"/>
        <v>-35.375875012681334</v>
      </c>
    </row>
    <row r="22" spans="1:24" ht="18" customHeight="1">
      <c r="A22" s="96" t="s">
        <v>17</v>
      </c>
      <c r="B22" s="254">
        <v>67653</v>
      </c>
      <c r="C22" s="204"/>
      <c r="D22" s="121">
        <v>56795</v>
      </c>
      <c r="E22" s="121">
        <v>59104</v>
      </c>
      <c r="F22" s="121">
        <v>58892</v>
      </c>
      <c r="G22" s="121">
        <v>56560</v>
      </c>
      <c r="H22" s="121">
        <v>50241</v>
      </c>
      <c r="I22" s="121">
        <v>53940</v>
      </c>
      <c r="J22" s="121">
        <v>60802</v>
      </c>
      <c r="K22" s="122">
        <v>57272</v>
      </c>
      <c r="L22" s="792">
        <v>71134</v>
      </c>
      <c r="M22" s="792">
        <v>73716</v>
      </c>
      <c r="N22" s="766"/>
      <c r="O22" s="336">
        <f t="shared" si="0"/>
        <v>24.203799413325882</v>
      </c>
      <c r="P22" s="446">
        <f t="shared" si="1"/>
        <v>3.629769168049023</v>
      </c>
      <c r="Q22" s="95"/>
      <c r="R22" s="124">
        <f t="shared" si="2"/>
        <v>8.961908562813178</v>
      </c>
      <c r="S22" s="462"/>
      <c r="X22" s="462"/>
    </row>
    <row r="23" spans="1:18" ht="18" customHeight="1" thickBot="1">
      <c r="A23" s="98" t="s">
        <v>18</v>
      </c>
      <c r="B23" s="452">
        <v>30735</v>
      </c>
      <c r="C23" s="95"/>
      <c r="D23" s="138">
        <v>29198</v>
      </c>
      <c r="E23" s="138">
        <v>30982</v>
      </c>
      <c r="F23" s="138">
        <v>33801</v>
      </c>
      <c r="G23" s="138">
        <v>32103</v>
      </c>
      <c r="H23" s="138">
        <v>32658</v>
      </c>
      <c r="I23" s="138">
        <v>34366</v>
      </c>
      <c r="J23" s="138">
        <v>35941</v>
      </c>
      <c r="K23" s="139">
        <v>36155</v>
      </c>
      <c r="L23" s="820">
        <v>39062</v>
      </c>
      <c r="M23" s="820">
        <v>43717</v>
      </c>
      <c r="N23" s="766"/>
      <c r="O23" s="141">
        <f t="shared" si="0"/>
        <v>8.04038168994606</v>
      </c>
      <c r="P23" s="453">
        <f t="shared" si="1"/>
        <v>11.916952536992468</v>
      </c>
      <c r="Q23" s="95"/>
      <c r="R23" s="142">
        <f t="shared" si="2"/>
        <v>42.23849032048153</v>
      </c>
    </row>
    <row r="24" spans="1:18" ht="18" customHeight="1">
      <c r="A24" s="99" t="s">
        <v>19</v>
      </c>
      <c r="B24" s="255">
        <v>17047</v>
      </c>
      <c r="C24" s="95"/>
      <c r="D24" s="235">
        <v>17789</v>
      </c>
      <c r="E24" s="235">
        <v>17963</v>
      </c>
      <c r="F24" s="235">
        <v>18442</v>
      </c>
      <c r="G24" s="235">
        <v>18571</v>
      </c>
      <c r="H24" s="235">
        <v>21444</v>
      </c>
      <c r="I24" s="235">
        <v>22667</v>
      </c>
      <c r="J24" s="235">
        <v>23463</v>
      </c>
      <c r="K24" s="256">
        <v>25880</v>
      </c>
      <c r="L24" s="801">
        <v>27080</v>
      </c>
      <c r="M24" s="801">
        <v>30530</v>
      </c>
      <c r="N24" s="766"/>
      <c r="O24" s="463">
        <f t="shared" si="0"/>
        <v>4.636785162287481</v>
      </c>
      <c r="P24" s="464">
        <f t="shared" si="1"/>
        <v>12.740029542097489</v>
      </c>
      <c r="Q24" s="95"/>
      <c r="R24" s="465">
        <f t="shared" si="2"/>
        <v>79.09309555933595</v>
      </c>
    </row>
    <row r="25" spans="1:18" ht="15.75" customHeight="1">
      <c r="A25" s="100" t="s">
        <v>185</v>
      </c>
      <c r="B25" s="257">
        <v>22493</v>
      </c>
      <c r="C25" s="95"/>
      <c r="D25" s="239">
        <v>15518</v>
      </c>
      <c r="E25" s="239">
        <v>17908</v>
      </c>
      <c r="F25" s="239">
        <v>19075</v>
      </c>
      <c r="G25" s="239">
        <v>16047</v>
      </c>
      <c r="H25" s="239">
        <v>16853</v>
      </c>
      <c r="I25" s="239">
        <v>18830</v>
      </c>
      <c r="J25" s="239">
        <v>22342</v>
      </c>
      <c r="K25" s="258">
        <v>20446</v>
      </c>
      <c r="L25" s="803">
        <v>24258</v>
      </c>
      <c r="M25" s="803">
        <v>24593</v>
      </c>
      <c r="N25" s="766"/>
      <c r="O25" s="259">
        <f t="shared" si="0"/>
        <v>18.644233590922425</v>
      </c>
      <c r="P25" s="466">
        <f t="shared" si="1"/>
        <v>1.3809877153928483</v>
      </c>
      <c r="Q25" s="95"/>
      <c r="R25" s="467">
        <f t="shared" si="2"/>
        <v>9.336237940692655</v>
      </c>
    </row>
    <row r="26" spans="1:18" ht="12.75">
      <c r="A26" s="101" t="s">
        <v>171</v>
      </c>
      <c r="B26" s="260">
        <v>6475</v>
      </c>
      <c r="C26" s="95"/>
      <c r="D26" s="237">
        <v>6319</v>
      </c>
      <c r="E26" s="237">
        <v>6281</v>
      </c>
      <c r="F26" s="237">
        <v>6215</v>
      </c>
      <c r="G26" s="237">
        <v>6281</v>
      </c>
      <c r="H26" s="237">
        <v>6022</v>
      </c>
      <c r="I26" s="237">
        <v>6575</v>
      </c>
      <c r="J26" s="237">
        <v>7346</v>
      </c>
      <c r="K26" s="261">
        <v>6907</v>
      </c>
      <c r="L26" s="825">
        <v>8015</v>
      </c>
      <c r="M26" s="825">
        <v>8364</v>
      </c>
      <c r="N26" s="766"/>
      <c r="O26" s="262">
        <f t="shared" si="0"/>
        <v>16.041696829303618</v>
      </c>
      <c r="P26" s="468">
        <f t="shared" si="1"/>
        <v>4.354335620711154</v>
      </c>
      <c r="Q26" s="95"/>
      <c r="R26" s="469">
        <f t="shared" si="2"/>
        <v>29.173745173745175</v>
      </c>
    </row>
    <row r="27" spans="1:18" ht="12.75">
      <c r="A27" s="101" t="s">
        <v>172</v>
      </c>
      <c r="B27" s="260">
        <v>745</v>
      </c>
      <c r="C27" s="95"/>
      <c r="D27" s="237">
        <v>447</v>
      </c>
      <c r="E27" s="237">
        <v>754</v>
      </c>
      <c r="F27" s="237">
        <v>590</v>
      </c>
      <c r="G27" s="237">
        <v>453</v>
      </c>
      <c r="H27" s="237">
        <v>600</v>
      </c>
      <c r="I27" s="237">
        <v>405</v>
      </c>
      <c r="J27" s="237">
        <v>565</v>
      </c>
      <c r="K27" s="261">
        <v>513</v>
      </c>
      <c r="L27" s="825">
        <v>513</v>
      </c>
      <c r="M27" s="825">
        <v>466</v>
      </c>
      <c r="N27" s="766"/>
      <c r="O27" s="262">
        <f t="shared" si="0"/>
        <v>0</v>
      </c>
      <c r="P27" s="468">
        <f t="shared" si="1"/>
        <v>-9.161793372319693</v>
      </c>
      <c r="Q27" s="95"/>
      <c r="R27" s="469">
        <f t="shared" si="2"/>
        <v>-37.4496644295302</v>
      </c>
    </row>
    <row r="28" spans="1:18" ht="12.75">
      <c r="A28" s="101" t="s">
        <v>186</v>
      </c>
      <c r="B28" s="260">
        <v>1720</v>
      </c>
      <c r="C28" s="95"/>
      <c r="D28" s="237">
        <v>1003</v>
      </c>
      <c r="E28" s="237">
        <v>1625</v>
      </c>
      <c r="F28" s="237">
        <v>1579</v>
      </c>
      <c r="G28" s="237">
        <v>1163</v>
      </c>
      <c r="H28" s="237">
        <v>1744</v>
      </c>
      <c r="I28" s="237">
        <v>2277</v>
      </c>
      <c r="J28" s="237">
        <v>2610</v>
      </c>
      <c r="K28" s="261">
        <v>1971</v>
      </c>
      <c r="L28" s="825">
        <v>2252</v>
      </c>
      <c r="M28" s="825">
        <v>2424</v>
      </c>
      <c r="N28" s="766"/>
      <c r="O28" s="262">
        <f t="shared" si="0"/>
        <v>14.25672247590056</v>
      </c>
      <c r="P28" s="468">
        <f t="shared" si="1"/>
        <v>7.637655417406748</v>
      </c>
      <c r="Q28" s="95"/>
      <c r="R28" s="469">
        <f t="shared" si="2"/>
        <v>40.93023255813955</v>
      </c>
    </row>
    <row r="29" spans="1:18" ht="12.75">
      <c r="A29" s="101" t="s">
        <v>40</v>
      </c>
      <c r="B29" s="260">
        <v>9886</v>
      </c>
      <c r="C29" s="95"/>
      <c r="D29" s="237">
        <v>5281</v>
      </c>
      <c r="E29" s="237">
        <v>6566</v>
      </c>
      <c r="F29" s="237">
        <v>7844</v>
      </c>
      <c r="G29" s="237">
        <v>5932</v>
      </c>
      <c r="H29" s="237">
        <v>6536</v>
      </c>
      <c r="I29" s="237">
        <v>7270</v>
      </c>
      <c r="J29" s="237">
        <v>9339</v>
      </c>
      <c r="K29" s="261">
        <v>8721</v>
      </c>
      <c r="L29" s="825">
        <v>10723</v>
      </c>
      <c r="M29" s="825">
        <v>10431</v>
      </c>
      <c r="N29" s="766"/>
      <c r="O29" s="262">
        <f t="shared" si="0"/>
        <v>22.95608301800253</v>
      </c>
      <c r="P29" s="468">
        <f t="shared" si="1"/>
        <v>-2.723118530262056</v>
      </c>
      <c r="Q29" s="95"/>
      <c r="R29" s="469">
        <f t="shared" si="2"/>
        <v>5.512846449524588</v>
      </c>
    </row>
    <row r="30" spans="1:18" ht="12.75">
      <c r="A30" s="101" t="s">
        <v>41</v>
      </c>
      <c r="B30" s="260">
        <v>3667</v>
      </c>
      <c r="C30" s="95"/>
      <c r="D30" s="237">
        <v>2468</v>
      </c>
      <c r="E30" s="237">
        <v>2682</v>
      </c>
      <c r="F30" s="127">
        <v>2847</v>
      </c>
      <c r="G30" s="237">
        <v>2218</v>
      </c>
      <c r="H30" s="237">
        <v>1951</v>
      </c>
      <c r="I30" s="237">
        <v>2303</v>
      </c>
      <c r="J30" s="237">
        <v>2482</v>
      </c>
      <c r="K30" s="261">
        <v>2334</v>
      </c>
      <c r="L30" s="825">
        <v>2755</v>
      </c>
      <c r="M30" s="825">
        <v>2908</v>
      </c>
      <c r="N30" s="766"/>
      <c r="O30" s="262">
        <f t="shared" si="0"/>
        <v>18.037703513281926</v>
      </c>
      <c r="P30" s="468">
        <f t="shared" si="1"/>
        <v>5.553539019963694</v>
      </c>
      <c r="Q30" s="95"/>
      <c r="R30" s="469">
        <f t="shared" si="2"/>
        <v>-20.698118352877017</v>
      </c>
    </row>
    <row r="31" spans="1:18" ht="15.75" customHeight="1">
      <c r="A31" s="100" t="s">
        <v>21</v>
      </c>
      <c r="B31" s="257">
        <v>5359</v>
      </c>
      <c r="C31" s="95"/>
      <c r="D31" s="239">
        <v>4869</v>
      </c>
      <c r="E31" s="239">
        <v>5108</v>
      </c>
      <c r="F31" s="239">
        <v>5026</v>
      </c>
      <c r="G31" s="239">
        <v>3853</v>
      </c>
      <c r="H31" s="239">
        <v>3098</v>
      </c>
      <c r="I31" s="239">
        <v>3077</v>
      </c>
      <c r="J31" s="239">
        <v>3651</v>
      </c>
      <c r="K31" s="258">
        <v>3424</v>
      </c>
      <c r="L31" s="803">
        <v>3904</v>
      </c>
      <c r="M31" s="803">
        <v>4521</v>
      </c>
      <c r="N31" s="766"/>
      <c r="O31" s="259">
        <f t="shared" si="0"/>
        <v>14.018691588785046</v>
      </c>
      <c r="P31" s="466">
        <f t="shared" si="1"/>
        <v>15.804303278688522</v>
      </c>
      <c r="Q31" s="95"/>
      <c r="R31" s="467">
        <f t="shared" si="2"/>
        <v>-15.637245754805008</v>
      </c>
    </row>
    <row r="32" spans="1:18" ht="15.75" customHeight="1">
      <c r="A32" s="100" t="s">
        <v>22</v>
      </c>
      <c r="B32" s="257">
        <v>53489</v>
      </c>
      <c r="C32" s="95"/>
      <c r="D32" s="239">
        <v>47818</v>
      </c>
      <c r="E32" s="239">
        <v>49107</v>
      </c>
      <c r="F32" s="239">
        <v>50150</v>
      </c>
      <c r="G32" s="239">
        <v>50189</v>
      </c>
      <c r="H32" s="239">
        <v>41504</v>
      </c>
      <c r="I32" s="239">
        <v>43732</v>
      </c>
      <c r="J32" s="239">
        <v>47287</v>
      </c>
      <c r="K32" s="258">
        <v>43677</v>
      </c>
      <c r="L32" s="803">
        <v>51390</v>
      </c>
      <c r="M32" s="803">
        <v>54269</v>
      </c>
      <c r="N32" s="766"/>
      <c r="O32" s="259">
        <f t="shared" si="0"/>
        <v>17.65917988872863</v>
      </c>
      <c r="P32" s="466">
        <f t="shared" si="1"/>
        <v>5.602257248491924</v>
      </c>
      <c r="Q32" s="95"/>
      <c r="R32" s="467">
        <f t="shared" si="2"/>
        <v>1.4582437510516257</v>
      </c>
    </row>
    <row r="33" spans="1:18" ht="12.75">
      <c r="A33" s="102" t="s">
        <v>173</v>
      </c>
      <c r="B33" s="470">
        <v>10444</v>
      </c>
      <c r="C33" s="95"/>
      <c r="D33" s="241">
        <v>9274</v>
      </c>
      <c r="E33" s="241">
        <v>9584</v>
      </c>
      <c r="F33" s="241">
        <v>9887</v>
      </c>
      <c r="G33" s="241">
        <v>9630</v>
      </c>
      <c r="H33" s="241">
        <v>7616</v>
      </c>
      <c r="I33" s="241">
        <v>7715</v>
      </c>
      <c r="J33" s="241">
        <v>8177</v>
      </c>
      <c r="K33" s="471">
        <v>7950</v>
      </c>
      <c r="L33" s="826">
        <v>9047</v>
      </c>
      <c r="M33" s="826">
        <v>9081</v>
      </c>
      <c r="N33" s="766"/>
      <c r="O33" s="472">
        <f t="shared" si="0"/>
        <v>13.798742138364773</v>
      </c>
      <c r="P33" s="473">
        <f t="shared" si="1"/>
        <v>0.3758151873549309</v>
      </c>
      <c r="Q33" s="95"/>
      <c r="R33" s="474">
        <f t="shared" si="2"/>
        <v>-13.050555342780541</v>
      </c>
    </row>
    <row r="34" spans="1:18" ht="12.75">
      <c r="A34" s="102" t="s">
        <v>174</v>
      </c>
      <c r="B34" s="470">
        <v>8285</v>
      </c>
      <c r="C34" s="95"/>
      <c r="D34" s="241">
        <v>8370</v>
      </c>
      <c r="E34" s="241">
        <v>8895</v>
      </c>
      <c r="F34" s="241">
        <v>9830</v>
      </c>
      <c r="G34" s="241">
        <v>10261</v>
      </c>
      <c r="H34" s="241">
        <v>7155</v>
      </c>
      <c r="I34" s="241">
        <v>5962</v>
      </c>
      <c r="J34" s="241">
        <v>6786</v>
      </c>
      <c r="K34" s="471">
        <v>6205</v>
      </c>
      <c r="L34" s="826">
        <v>13286</v>
      </c>
      <c r="M34" s="826">
        <v>13240</v>
      </c>
      <c r="N34" s="766"/>
      <c r="O34" s="472">
        <f t="shared" si="0"/>
        <v>114.11764705882354</v>
      </c>
      <c r="P34" s="473">
        <f t="shared" si="1"/>
        <v>-0.3462291133524076</v>
      </c>
      <c r="Q34" s="95"/>
      <c r="R34" s="474">
        <f t="shared" si="2"/>
        <v>59.80687990343995</v>
      </c>
    </row>
    <row r="35" spans="1:18" ht="12.75">
      <c r="A35" s="102" t="s">
        <v>187</v>
      </c>
      <c r="B35" s="470">
        <v>4004</v>
      </c>
      <c r="C35" s="95"/>
      <c r="D35" s="241">
        <v>2691</v>
      </c>
      <c r="E35" s="241">
        <v>3420</v>
      </c>
      <c r="F35" s="241">
        <v>3136</v>
      </c>
      <c r="G35" s="241">
        <v>2840</v>
      </c>
      <c r="H35" s="241">
        <v>2644</v>
      </c>
      <c r="I35" s="241">
        <v>2525</v>
      </c>
      <c r="J35" s="241">
        <v>2669</v>
      </c>
      <c r="K35" s="471">
        <v>2609</v>
      </c>
      <c r="L35" s="826">
        <v>3545</v>
      </c>
      <c r="M35" s="826">
        <v>3699</v>
      </c>
      <c r="N35" s="766"/>
      <c r="O35" s="472">
        <f t="shared" si="0"/>
        <v>35.875814488309686</v>
      </c>
      <c r="P35" s="473">
        <f t="shared" si="1"/>
        <v>4.344146685472495</v>
      </c>
      <c r="Q35" s="95"/>
      <c r="R35" s="474">
        <f t="shared" si="2"/>
        <v>-7.617382617382617</v>
      </c>
    </row>
    <row r="36" spans="1:20" ht="12.75">
      <c r="A36" s="102" t="s">
        <v>175</v>
      </c>
      <c r="B36" s="470">
        <v>2456</v>
      </c>
      <c r="C36" s="95"/>
      <c r="D36" s="241">
        <v>1943</v>
      </c>
      <c r="E36" s="241">
        <v>2140</v>
      </c>
      <c r="F36" s="241">
        <v>1990</v>
      </c>
      <c r="G36" s="241">
        <v>1789</v>
      </c>
      <c r="H36" s="241">
        <v>1675</v>
      </c>
      <c r="I36" s="241">
        <v>3000</v>
      </c>
      <c r="J36" s="241">
        <v>3539</v>
      </c>
      <c r="K36" s="471">
        <v>1529</v>
      </c>
      <c r="L36" s="826">
        <v>1735</v>
      </c>
      <c r="M36" s="826">
        <v>1887</v>
      </c>
      <c r="N36" s="766"/>
      <c r="O36" s="472">
        <f t="shared" si="0"/>
        <v>13.472858077174635</v>
      </c>
      <c r="P36" s="473">
        <f t="shared" si="1"/>
        <v>8.760806916426503</v>
      </c>
      <c r="Q36" s="95"/>
      <c r="R36" s="474">
        <f t="shared" si="2"/>
        <v>-23.167752442996743</v>
      </c>
      <c r="T36" s="462"/>
    </row>
    <row r="37" spans="1:18" ht="12.75">
      <c r="A37" s="102" t="s">
        <v>306</v>
      </c>
      <c r="B37" s="470">
        <v>6260</v>
      </c>
      <c r="C37" s="95"/>
      <c r="D37" s="241">
        <v>5063</v>
      </c>
      <c r="E37" s="241">
        <v>5558</v>
      </c>
      <c r="F37" s="241">
        <v>5605</v>
      </c>
      <c r="G37" s="241">
        <v>5318</v>
      </c>
      <c r="H37" s="241">
        <v>4584</v>
      </c>
      <c r="I37" s="241">
        <v>5630</v>
      </c>
      <c r="J37" s="241">
        <v>6528</v>
      </c>
      <c r="K37" s="471">
        <v>6836</v>
      </c>
      <c r="L37" s="826">
        <v>8480</v>
      </c>
      <c r="M37" s="826">
        <v>9780</v>
      </c>
      <c r="N37" s="766"/>
      <c r="O37" s="472">
        <f t="shared" si="0"/>
        <v>24.049151550614397</v>
      </c>
      <c r="P37" s="473">
        <f t="shared" si="1"/>
        <v>15.330188679245282</v>
      </c>
      <c r="Q37" s="95"/>
      <c r="R37" s="474">
        <f t="shared" si="2"/>
        <v>56.23003194888179</v>
      </c>
    </row>
    <row r="38" spans="1:18" ht="12.75">
      <c r="A38" s="102" t="s">
        <v>176</v>
      </c>
      <c r="B38" s="470">
        <v>9018</v>
      </c>
      <c r="C38" s="95"/>
      <c r="D38" s="241">
        <v>7646</v>
      </c>
      <c r="E38" s="241">
        <v>7295</v>
      </c>
      <c r="F38" s="241">
        <v>7545</v>
      </c>
      <c r="G38" s="241">
        <v>7395</v>
      </c>
      <c r="H38" s="241">
        <v>7268</v>
      </c>
      <c r="I38" s="241">
        <v>8387</v>
      </c>
      <c r="J38" s="241">
        <v>8453</v>
      </c>
      <c r="K38" s="471">
        <v>7817</v>
      </c>
      <c r="L38" s="826">
        <v>7143</v>
      </c>
      <c r="M38" s="826">
        <v>7832</v>
      </c>
      <c r="N38" s="766"/>
      <c r="O38" s="472">
        <f t="shared" si="0"/>
        <v>-8.622233593450176</v>
      </c>
      <c r="P38" s="473">
        <f t="shared" si="1"/>
        <v>9.645807083858315</v>
      </c>
      <c r="Q38" s="95"/>
      <c r="R38" s="474">
        <f t="shared" si="2"/>
        <v>-13.151474828121536</v>
      </c>
    </row>
    <row r="39" spans="1:18" ht="12.75">
      <c r="A39" s="102" t="s">
        <v>177</v>
      </c>
      <c r="B39" s="470">
        <v>4892</v>
      </c>
      <c r="C39" s="95"/>
      <c r="D39" s="241">
        <v>4819</v>
      </c>
      <c r="E39" s="241">
        <v>4460</v>
      </c>
      <c r="F39" s="241">
        <v>3804</v>
      </c>
      <c r="G39" s="241">
        <v>3555</v>
      </c>
      <c r="H39" s="241">
        <v>3045</v>
      </c>
      <c r="I39" s="241">
        <v>3574</v>
      </c>
      <c r="J39" s="241">
        <v>3877</v>
      </c>
      <c r="K39" s="471">
        <v>4158</v>
      </c>
      <c r="L39" s="826">
        <v>4782</v>
      </c>
      <c r="M39" s="826">
        <v>4933</v>
      </c>
      <c r="N39" s="766"/>
      <c r="O39" s="472">
        <f t="shared" si="0"/>
        <v>15.00721500721501</v>
      </c>
      <c r="P39" s="473">
        <f t="shared" si="1"/>
        <v>3.157674613132585</v>
      </c>
      <c r="Q39" s="95"/>
      <c r="R39" s="474">
        <f t="shared" si="2"/>
        <v>0.8381030253475075</v>
      </c>
    </row>
    <row r="40" spans="1:18" ht="12.75">
      <c r="A40" s="102" t="s">
        <v>178</v>
      </c>
      <c r="B40" s="470">
        <v>4797</v>
      </c>
      <c r="C40" s="204"/>
      <c r="D40" s="241">
        <v>4422</v>
      </c>
      <c r="E40" s="241">
        <v>4871</v>
      </c>
      <c r="F40" s="241">
        <v>4703</v>
      </c>
      <c r="G40" s="241">
        <v>5199</v>
      </c>
      <c r="H40" s="241">
        <v>3661</v>
      </c>
      <c r="I40" s="241">
        <v>3265</v>
      </c>
      <c r="J40" s="241">
        <v>3392</v>
      </c>
      <c r="K40" s="471">
        <v>3169</v>
      </c>
      <c r="L40" s="826">
        <v>3372</v>
      </c>
      <c r="M40" s="826">
        <v>3817</v>
      </c>
      <c r="N40" s="766"/>
      <c r="O40" s="472">
        <f t="shared" si="0"/>
        <v>6.405806248027758</v>
      </c>
      <c r="P40" s="473">
        <f t="shared" si="1"/>
        <v>13.196915776986955</v>
      </c>
      <c r="Q40" s="95"/>
      <c r="R40" s="474">
        <f t="shared" si="2"/>
        <v>-20.42943506358141</v>
      </c>
    </row>
    <row r="41" spans="1:18" ht="18" customHeight="1" thickBot="1">
      <c r="A41" s="475" t="s">
        <v>179</v>
      </c>
      <c r="B41" s="476">
        <v>3333</v>
      </c>
      <c r="C41" s="274"/>
      <c r="D41" s="263">
        <v>3590</v>
      </c>
      <c r="E41" s="263">
        <v>2884</v>
      </c>
      <c r="F41" s="263">
        <v>3650</v>
      </c>
      <c r="G41" s="263">
        <v>4202</v>
      </c>
      <c r="H41" s="263">
        <v>3856</v>
      </c>
      <c r="I41" s="263">
        <v>3674</v>
      </c>
      <c r="J41" s="263">
        <v>3866</v>
      </c>
      <c r="K41" s="264">
        <v>3404</v>
      </c>
      <c r="L41" s="827">
        <v>3564</v>
      </c>
      <c r="M41" s="827">
        <v>3520</v>
      </c>
      <c r="N41" s="787"/>
      <c r="O41" s="265">
        <f t="shared" si="0"/>
        <v>4.700352526439488</v>
      </c>
      <c r="P41" s="477">
        <f t="shared" si="1"/>
        <v>-1.2345679012345698</v>
      </c>
      <c r="Q41" s="274"/>
      <c r="R41" s="478">
        <f t="shared" si="2"/>
        <v>5.61056105610561</v>
      </c>
    </row>
    <row r="42" spans="1:18" ht="21.75" customHeight="1">
      <c r="A42" s="479" t="s">
        <v>23</v>
      </c>
      <c r="B42" s="480">
        <v>7144</v>
      </c>
      <c r="C42" s="481"/>
      <c r="D42" s="482">
        <v>6478</v>
      </c>
      <c r="E42" s="482">
        <v>7553</v>
      </c>
      <c r="F42" s="482">
        <v>6622</v>
      </c>
      <c r="G42" s="482">
        <v>7168</v>
      </c>
      <c r="H42" s="482">
        <v>8354</v>
      </c>
      <c r="I42" s="482">
        <v>11809</v>
      </c>
      <c r="J42" s="482">
        <v>11754</v>
      </c>
      <c r="K42" s="483">
        <v>15381</v>
      </c>
      <c r="L42" s="795">
        <v>19812</v>
      </c>
      <c r="M42" s="795">
        <v>14764</v>
      </c>
      <c r="N42" s="788"/>
      <c r="O42" s="484">
        <f t="shared" si="0"/>
        <v>28.8082699434367</v>
      </c>
      <c r="P42" s="485">
        <f t="shared" si="1"/>
        <v>-25.479507369271147</v>
      </c>
      <c r="Q42" s="481"/>
      <c r="R42" s="486">
        <f t="shared" si="2"/>
        <v>106.66293393057111</v>
      </c>
    </row>
    <row r="43" spans="1:18" ht="19.5" customHeight="1" thickBot="1">
      <c r="A43" s="487" t="s">
        <v>42</v>
      </c>
      <c r="B43" s="488">
        <f>B42+B6</f>
        <v>105532</v>
      </c>
      <c r="C43" s="489"/>
      <c r="D43" s="490">
        <f aca="true" t="shared" si="3" ref="D43:L43">D42+D6</f>
        <v>92471</v>
      </c>
      <c r="E43" s="490">
        <f t="shared" si="3"/>
        <v>97639</v>
      </c>
      <c r="F43" s="490">
        <f t="shared" si="3"/>
        <v>99315</v>
      </c>
      <c r="G43" s="490">
        <f t="shared" si="3"/>
        <v>95831</v>
      </c>
      <c r="H43" s="490">
        <f t="shared" si="3"/>
        <v>91253</v>
      </c>
      <c r="I43" s="491">
        <f t="shared" si="3"/>
        <v>100115</v>
      </c>
      <c r="J43" s="491">
        <f t="shared" si="3"/>
        <v>108497</v>
      </c>
      <c r="K43" s="817">
        <f t="shared" si="3"/>
        <v>108808</v>
      </c>
      <c r="L43" s="828">
        <f t="shared" si="3"/>
        <v>130008</v>
      </c>
      <c r="M43" s="828">
        <f>M42+M6</f>
        <v>132197</v>
      </c>
      <c r="N43" s="791"/>
      <c r="O43" s="492">
        <f t="shared" si="0"/>
        <v>19.483861480773484</v>
      </c>
      <c r="P43" s="493">
        <f t="shared" si="1"/>
        <v>1.6837425389206828</v>
      </c>
      <c r="Q43" s="489"/>
      <c r="R43" s="494">
        <f t="shared" si="2"/>
        <v>25.26721752643749</v>
      </c>
    </row>
    <row r="44" ht="13.5" thickTop="1"/>
    <row r="45" ht="12.75">
      <c r="A45" s="190" t="s">
        <v>43</v>
      </c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7109375" style="87" customWidth="1"/>
    <col min="2" max="2" width="7.421875" style="87" customWidth="1"/>
    <col min="3" max="3" width="1.28515625" style="87" customWidth="1"/>
    <col min="4" max="11" width="7.421875" style="87" customWidth="1"/>
    <col min="12" max="13" width="8.140625" style="87" customWidth="1"/>
    <col min="14" max="14" width="1.28515625" style="87" customWidth="1"/>
    <col min="15" max="15" width="6.00390625" style="189" customWidth="1"/>
    <col min="16" max="16" width="6.421875" style="189" customWidth="1"/>
    <col min="17" max="17" width="1.28515625" style="189" customWidth="1"/>
    <col min="18" max="18" width="7.00390625" style="87" customWidth="1"/>
    <col min="19" max="16384" width="9.140625" style="87" customWidth="1"/>
  </cols>
  <sheetData>
    <row r="1" spans="1:19" ht="21.75" customHeight="1" thickTop="1">
      <c r="A1" s="326" t="s">
        <v>350</v>
      </c>
      <c r="B1" s="49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  <c r="S1" s="496"/>
    </row>
    <row r="2" spans="1:18" ht="21.75" customHeight="1">
      <c r="A2" s="107" t="s">
        <v>24</v>
      </c>
      <c r="B2" s="49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41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0" customHeight="1">
      <c r="A4" s="192"/>
      <c r="B4" s="413" t="s">
        <v>1</v>
      </c>
      <c r="C4" s="93"/>
      <c r="D4" s="414" t="s">
        <v>44</v>
      </c>
      <c r="E4" s="414" t="s">
        <v>2</v>
      </c>
      <c r="F4" s="414" t="s">
        <v>3</v>
      </c>
      <c r="G4" s="498" t="s">
        <v>4</v>
      </c>
      <c r="H4" s="498" t="s">
        <v>184</v>
      </c>
      <c r="I4" s="338">
        <v>2014</v>
      </c>
      <c r="J4" s="195">
        <v>2015</v>
      </c>
      <c r="K4" s="196">
        <v>2016</v>
      </c>
      <c r="L4" s="195">
        <v>2017</v>
      </c>
      <c r="M4" s="195">
        <v>2018</v>
      </c>
      <c r="N4" s="93"/>
      <c r="O4" s="417" t="s">
        <v>325</v>
      </c>
      <c r="P4" s="417" t="s">
        <v>347</v>
      </c>
      <c r="Q4" s="418"/>
      <c r="R4" s="419" t="s">
        <v>348</v>
      </c>
    </row>
    <row r="5" spans="1:19" ht="24" customHeight="1" thickBot="1">
      <c r="A5" s="94" t="s">
        <v>241</v>
      </c>
      <c r="B5" s="200">
        <v>98388</v>
      </c>
      <c r="C5" s="95"/>
      <c r="D5" s="201">
        <v>85993</v>
      </c>
      <c r="E5" s="201">
        <v>90086</v>
      </c>
      <c r="F5" s="201">
        <v>92693</v>
      </c>
      <c r="G5" s="201">
        <v>88663</v>
      </c>
      <c r="H5" s="201">
        <v>82899</v>
      </c>
      <c r="I5" s="499">
        <v>88306</v>
      </c>
      <c r="J5" s="201">
        <v>96743</v>
      </c>
      <c r="K5" s="499">
        <v>93427</v>
      </c>
      <c r="L5" s="431">
        <v>110196</v>
      </c>
      <c r="M5" s="431">
        <v>117433</v>
      </c>
      <c r="N5" s="95"/>
      <c r="O5" s="432">
        <f>L5/K5%-100</f>
        <v>17.948772838686892</v>
      </c>
      <c r="P5" s="433">
        <f>M5/L5%-100</f>
        <v>6.567389015935234</v>
      </c>
      <c r="Q5" s="429"/>
      <c r="R5" s="434">
        <f>M5/B5%-100</f>
        <v>19.357035410822462</v>
      </c>
      <c r="S5" s="462"/>
    </row>
    <row r="6" spans="1:19" ht="18" customHeight="1">
      <c r="A6" s="99" t="s">
        <v>180</v>
      </c>
      <c r="B6" s="255">
        <v>17511</v>
      </c>
      <c r="C6" s="95"/>
      <c r="D6" s="235">
        <v>15209</v>
      </c>
      <c r="E6" s="235">
        <v>15248</v>
      </c>
      <c r="F6" s="235">
        <v>15315</v>
      </c>
      <c r="G6" s="235">
        <v>14054</v>
      </c>
      <c r="H6" s="235">
        <v>12437</v>
      </c>
      <c r="I6" s="235">
        <v>14929</v>
      </c>
      <c r="J6" s="235">
        <v>15472</v>
      </c>
      <c r="K6" s="256">
        <v>13034</v>
      </c>
      <c r="L6" s="801">
        <v>12672</v>
      </c>
      <c r="M6" s="801">
        <v>13474</v>
      </c>
      <c r="N6" s="766"/>
      <c r="O6" s="32">
        <f aca="true" t="shared" si="0" ref="O6:O27">L6/K6%-100</f>
        <v>-2.7773515421206127</v>
      </c>
      <c r="P6" s="33">
        <f aca="true" t="shared" si="1" ref="P6:P27">M6/L6%-100</f>
        <v>6.328914141414145</v>
      </c>
      <c r="Q6" s="31"/>
      <c r="R6" s="34">
        <f aca="true" t="shared" si="2" ref="R6:R27">M6/B6%-100</f>
        <v>-23.054080292387653</v>
      </c>
      <c r="S6" s="462"/>
    </row>
    <row r="7" spans="1:19" ht="12.75">
      <c r="A7" s="101" t="s">
        <v>189</v>
      </c>
      <c r="B7" s="260">
        <v>464</v>
      </c>
      <c r="C7" s="501"/>
      <c r="D7" s="237">
        <v>378</v>
      </c>
      <c r="E7" s="237">
        <v>388</v>
      </c>
      <c r="F7" s="502">
        <v>363</v>
      </c>
      <c r="G7" s="502">
        <v>274</v>
      </c>
      <c r="H7" s="502">
        <v>217</v>
      </c>
      <c r="I7" s="502">
        <v>217</v>
      </c>
      <c r="J7" s="502">
        <v>205</v>
      </c>
      <c r="K7" s="503">
        <v>196</v>
      </c>
      <c r="L7" s="802">
        <v>195</v>
      </c>
      <c r="M7" s="802">
        <v>191</v>
      </c>
      <c r="N7" s="766"/>
      <c r="O7" s="35">
        <f t="shared" si="0"/>
        <v>-0.5102040816326507</v>
      </c>
      <c r="P7" s="36">
        <f t="shared" si="1"/>
        <v>-2.051282051282044</v>
      </c>
      <c r="Q7" s="31"/>
      <c r="R7" s="37">
        <f t="shared" si="2"/>
        <v>-58.83620689655172</v>
      </c>
      <c r="S7" s="462"/>
    </row>
    <row r="8" spans="1:19" ht="12.75">
      <c r="A8" s="101" t="s">
        <v>190</v>
      </c>
      <c r="B8" s="260">
        <v>9219</v>
      </c>
      <c r="C8" s="501"/>
      <c r="D8" s="237">
        <v>8293</v>
      </c>
      <c r="E8" s="237">
        <v>8066</v>
      </c>
      <c r="F8" s="502">
        <v>8316</v>
      </c>
      <c r="G8" s="502">
        <v>8733</v>
      </c>
      <c r="H8" s="502">
        <v>8033</v>
      </c>
      <c r="I8" s="502">
        <v>8625</v>
      </c>
      <c r="J8" s="502">
        <v>8462</v>
      </c>
      <c r="K8" s="503">
        <v>7953</v>
      </c>
      <c r="L8" s="802">
        <v>7031</v>
      </c>
      <c r="M8" s="802">
        <v>7605</v>
      </c>
      <c r="N8" s="766"/>
      <c r="O8" s="35">
        <f t="shared" si="0"/>
        <v>-11.593109518420718</v>
      </c>
      <c r="P8" s="36">
        <f t="shared" si="1"/>
        <v>8.163845825629352</v>
      </c>
      <c r="Q8" s="31"/>
      <c r="R8" s="37">
        <f t="shared" si="2"/>
        <v>-17.50732183534005</v>
      </c>
      <c r="S8" s="462"/>
    </row>
    <row r="9" spans="1:19" ht="12.75">
      <c r="A9" s="101" t="s">
        <v>191</v>
      </c>
      <c r="B9" s="260">
        <v>7828</v>
      </c>
      <c r="C9" s="501"/>
      <c r="D9" s="237">
        <v>6538</v>
      </c>
      <c r="E9" s="237">
        <v>6794</v>
      </c>
      <c r="F9" s="502">
        <v>6636</v>
      </c>
      <c r="G9" s="502">
        <v>5047</v>
      </c>
      <c r="H9" s="502">
        <v>4187</v>
      </c>
      <c r="I9" s="502">
        <v>6087</v>
      </c>
      <c r="J9" s="502">
        <v>6805</v>
      </c>
      <c r="K9" s="503">
        <v>4885</v>
      </c>
      <c r="L9" s="802">
        <v>5446</v>
      </c>
      <c r="M9" s="802">
        <v>5678</v>
      </c>
      <c r="N9" s="766"/>
      <c r="O9" s="35">
        <f t="shared" si="0"/>
        <v>11.484135107471843</v>
      </c>
      <c r="P9" s="36">
        <f t="shared" si="1"/>
        <v>4.260007344840247</v>
      </c>
      <c r="Q9" s="31"/>
      <c r="R9" s="37">
        <f t="shared" si="2"/>
        <v>-27.465508431272355</v>
      </c>
      <c r="S9" s="462"/>
    </row>
    <row r="10" spans="1:19" ht="15.75" customHeight="1">
      <c r="A10" s="100" t="s">
        <v>192</v>
      </c>
      <c r="B10" s="257">
        <v>40383</v>
      </c>
      <c r="C10" s="95"/>
      <c r="D10" s="239">
        <v>37120</v>
      </c>
      <c r="E10" s="239">
        <v>38050</v>
      </c>
      <c r="F10" s="239">
        <v>38932</v>
      </c>
      <c r="G10" s="239">
        <v>36508</v>
      </c>
      <c r="H10" s="239">
        <v>31474</v>
      </c>
      <c r="I10" s="239">
        <v>31581</v>
      </c>
      <c r="J10" s="239">
        <v>34094</v>
      </c>
      <c r="K10" s="258">
        <v>32027</v>
      </c>
      <c r="L10" s="803">
        <v>42142</v>
      </c>
      <c r="M10" s="803">
        <v>44270</v>
      </c>
      <c r="N10" s="766"/>
      <c r="O10" s="38">
        <f t="shared" si="0"/>
        <v>31.582727074031283</v>
      </c>
      <c r="P10" s="39">
        <f t="shared" si="1"/>
        <v>5.049594229035165</v>
      </c>
      <c r="Q10" s="31"/>
      <c r="R10" s="40">
        <f t="shared" si="2"/>
        <v>9.625337394448167</v>
      </c>
      <c r="S10" s="462"/>
    </row>
    <row r="11" spans="1:19" ht="12.75">
      <c r="A11" s="101" t="s">
        <v>193</v>
      </c>
      <c r="B11" s="260">
        <v>6909</v>
      </c>
      <c r="C11" s="501"/>
      <c r="D11" s="237">
        <v>5604</v>
      </c>
      <c r="E11" s="237">
        <v>5700</v>
      </c>
      <c r="F11" s="502">
        <v>5672</v>
      </c>
      <c r="G11" s="502">
        <v>5926</v>
      </c>
      <c r="H11" s="502">
        <v>5160</v>
      </c>
      <c r="I11" s="502">
        <v>5243</v>
      </c>
      <c r="J11" s="502">
        <v>6255</v>
      </c>
      <c r="K11" s="503">
        <v>5391</v>
      </c>
      <c r="L11" s="802">
        <v>6349</v>
      </c>
      <c r="M11" s="802">
        <v>7392</v>
      </c>
      <c r="N11" s="766"/>
      <c r="O11" s="35">
        <f t="shared" si="0"/>
        <v>17.770358004080876</v>
      </c>
      <c r="P11" s="36">
        <f t="shared" si="1"/>
        <v>16.42778390297684</v>
      </c>
      <c r="Q11" s="31"/>
      <c r="R11" s="37">
        <f t="shared" si="2"/>
        <v>6.990881458966555</v>
      </c>
      <c r="S11" s="462"/>
    </row>
    <row r="12" spans="1:19" ht="12.75">
      <c r="A12" s="101" t="s">
        <v>194</v>
      </c>
      <c r="B12" s="260">
        <v>17596</v>
      </c>
      <c r="C12" s="501"/>
      <c r="D12" s="237">
        <v>18558</v>
      </c>
      <c r="E12" s="237">
        <v>18610</v>
      </c>
      <c r="F12" s="502">
        <v>19627</v>
      </c>
      <c r="G12" s="502">
        <v>19181</v>
      </c>
      <c r="H12" s="502">
        <v>14838</v>
      </c>
      <c r="I12" s="502">
        <v>13671</v>
      </c>
      <c r="J12" s="502">
        <v>14841</v>
      </c>
      <c r="K12" s="503">
        <v>13835</v>
      </c>
      <c r="L12" s="802">
        <v>21325</v>
      </c>
      <c r="M12" s="802">
        <v>21447</v>
      </c>
      <c r="N12" s="766"/>
      <c r="O12" s="35">
        <f t="shared" si="0"/>
        <v>54.13805565594507</v>
      </c>
      <c r="P12" s="36">
        <f t="shared" si="1"/>
        <v>0.5720984759671808</v>
      </c>
      <c r="Q12" s="31"/>
      <c r="R12" s="37">
        <f t="shared" si="2"/>
        <v>21.885655830870647</v>
      </c>
      <c r="S12" s="462"/>
    </row>
    <row r="13" spans="1:19" ht="12.75">
      <c r="A13" s="101" t="s">
        <v>242</v>
      </c>
      <c r="B13" s="260">
        <v>15878</v>
      </c>
      <c r="C13" s="501"/>
      <c r="D13" s="237">
        <v>12958</v>
      </c>
      <c r="E13" s="237">
        <v>13740</v>
      </c>
      <c r="F13" s="502">
        <v>13633</v>
      </c>
      <c r="G13" s="502">
        <v>11401</v>
      </c>
      <c r="H13" s="502">
        <v>11476</v>
      </c>
      <c r="I13" s="502">
        <v>12667</v>
      </c>
      <c r="J13" s="502">
        <v>12998</v>
      </c>
      <c r="K13" s="503">
        <v>12801</v>
      </c>
      <c r="L13" s="802">
        <v>14468</v>
      </c>
      <c r="M13" s="802">
        <v>15431</v>
      </c>
      <c r="N13" s="766"/>
      <c r="O13" s="35">
        <f t="shared" si="0"/>
        <v>13.022420123427864</v>
      </c>
      <c r="P13" s="36">
        <f t="shared" si="1"/>
        <v>6.656068565109194</v>
      </c>
      <c r="Q13" s="31"/>
      <c r="R13" s="37">
        <f t="shared" si="2"/>
        <v>-2.8152160221690394</v>
      </c>
      <c r="S13" s="462"/>
    </row>
    <row r="14" spans="1:19" ht="15.75" customHeight="1">
      <c r="A14" s="100" t="s">
        <v>195</v>
      </c>
      <c r="B14" s="257">
        <v>40123</v>
      </c>
      <c r="C14" s="95"/>
      <c r="D14" s="239">
        <v>33664</v>
      </c>
      <c r="E14" s="239">
        <v>36788</v>
      </c>
      <c r="F14" s="239">
        <v>38441</v>
      </c>
      <c r="G14" s="239">
        <v>38100</v>
      </c>
      <c r="H14" s="239">
        <v>38986</v>
      </c>
      <c r="I14" s="239">
        <v>41794</v>
      </c>
      <c r="J14" s="239">
        <v>47177</v>
      </c>
      <c r="K14" s="258">
        <v>48366</v>
      </c>
      <c r="L14" s="803">
        <v>55382</v>
      </c>
      <c r="M14" s="803">
        <v>59689</v>
      </c>
      <c r="N14" s="766"/>
      <c r="O14" s="38">
        <f t="shared" si="0"/>
        <v>14.506057974610258</v>
      </c>
      <c r="P14" s="39">
        <f t="shared" si="1"/>
        <v>7.776895020042602</v>
      </c>
      <c r="Q14" s="31"/>
      <c r="R14" s="40">
        <f t="shared" si="2"/>
        <v>48.76504747900205</v>
      </c>
      <c r="S14" s="462"/>
    </row>
    <row r="15" spans="1:19" ht="12.75">
      <c r="A15" s="102" t="s">
        <v>243</v>
      </c>
      <c r="B15" s="470">
        <v>11502</v>
      </c>
      <c r="C15" s="501"/>
      <c r="D15" s="241">
        <v>8428</v>
      </c>
      <c r="E15" s="241">
        <v>10742</v>
      </c>
      <c r="F15" s="504">
        <v>10914</v>
      </c>
      <c r="G15" s="504">
        <v>9317</v>
      </c>
      <c r="H15" s="504">
        <v>10116</v>
      </c>
      <c r="I15" s="504">
        <v>10488</v>
      </c>
      <c r="J15" s="504">
        <v>12269</v>
      </c>
      <c r="K15" s="505">
        <v>11200</v>
      </c>
      <c r="L15" s="804">
        <v>13815</v>
      </c>
      <c r="M15" s="804">
        <v>14294</v>
      </c>
      <c r="N15" s="766"/>
      <c r="O15" s="41">
        <f t="shared" si="0"/>
        <v>23.348214285714292</v>
      </c>
      <c r="P15" s="42">
        <f t="shared" si="1"/>
        <v>3.4672457473760403</v>
      </c>
      <c r="Q15" s="31"/>
      <c r="R15" s="43">
        <f t="shared" si="2"/>
        <v>24.274039297513482</v>
      </c>
      <c r="S15" s="462"/>
    </row>
    <row r="16" spans="1:19" ht="12.75">
      <c r="A16" s="102" t="s">
        <v>196</v>
      </c>
      <c r="B16" s="470">
        <v>28621</v>
      </c>
      <c r="C16" s="501"/>
      <c r="D16" s="241">
        <v>25236</v>
      </c>
      <c r="E16" s="241">
        <v>26046</v>
      </c>
      <c r="F16" s="504">
        <v>27527</v>
      </c>
      <c r="G16" s="504">
        <v>28783</v>
      </c>
      <c r="H16" s="504">
        <v>28870</v>
      </c>
      <c r="I16" s="504">
        <v>31306</v>
      </c>
      <c r="J16" s="504">
        <v>34908</v>
      </c>
      <c r="K16" s="505">
        <v>37166</v>
      </c>
      <c r="L16" s="804">
        <v>41567</v>
      </c>
      <c r="M16" s="804">
        <v>45395</v>
      </c>
      <c r="N16" s="766"/>
      <c r="O16" s="41">
        <f t="shared" si="0"/>
        <v>11.841468008394756</v>
      </c>
      <c r="P16" s="42">
        <f t="shared" si="1"/>
        <v>9.209228474511022</v>
      </c>
      <c r="Q16" s="31"/>
      <c r="R16" s="43">
        <f t="shared" si="2"/>
        <v>58.60731630620873</v>
      </c>
      <c r="S16" s="462"/>
    </row>
    <row r="17" spans="1:19" ht="15.75" customHeight="1">
      <c r="A17" s="506" t="s">
        <v>181</v>
      </c>
      <c r="B17" s="507">
        <v>371</v>
      </c>
      <c r="C17" s="508"/>
      <c r="D17" s="509">
        <v>1</v>
      </c>
      <c r="E17" s="509">
        <v>0</v>
      </c>
      <c r="F17" s="510">
        <v>5</v>
      </c>
      <c r="G17" s="510">
        <v>1</v>
      </c>
      <c r="H17" s="510">
        <v>2</v>
      </c>
      <c r="I17" s="510">
        <v>2</v>
      </c>
      <c r="J17" s="510">
        <v>0</v>
      </c>
      <c r="K17" s="511">
        <v>0</v>
      </c>
      <c r="L17" s="805">
        <v>0</v>
      </c>
      <c r="M17" s="805">
        <v>0</v>
      </c>
      <c r="N17" s="767"/>
      <c r="O17" s="45"/>
      <c r="P17" s="46"/>
      <c r="Q17" s="44"/>
      <c r="R17" s="47"/>
      <c r="S17" s="462"/>
    </row>
    <row r="18" spans="1:19" ht="7.5" customHeight="1" thickBot="1">
      <c r="A18" s="103"/>
      <c r="B18" s="512"/>
      <c r="C18" s="95"/>
      <c r="D18" s="243"/>
      <c r="E18" s="243"/>
      <c r="F18" s="243"/>
      <c r="G18" s="243"/>
      <c r="H18" s="243"/>
      <c r="I18" s="243"/>
      <c r="J18" s="243"/>
      <c r="K18" s="513"/>
      <c r="L18" s="806"/>
      <c r="M18" s="806"/>
      <c r="N18" s="766"/>
      <c r="O18" s="48"/>
      <c r="P18" s="49"/>
      <c r="Q18" s="31"/>
      <c r="R18" s="50"/>
      <c r="S18" s="462"/>
    </row>
    <row r="19" spans="1:19" ht="18" customHeight="1">
      <c r="A19" s="683" t="s">
        <v>308</v>
      </c>
      <c r="B19" s="254">
        <v>40895</v>
      </c>
      <c r="C19" s="501"/>
      <c r="D19" s="121">
        <v>35151</v>
      </c>
      <c r="E19" s="121">
        <v>36268</v>
      </c>
      <c r="F19" s="514">
        <v>36750</v>
      </c>
      <c r="G19" s="514">
        <v>33673</v>
      </c>
      <c r="H19" s="514">
        <v>30222</v>
      </c>
      <c r="I19" s="514">
        <v>30821</v>
      </c>
      <c r="J19" s="514">
        <v>33095</v>
      </c>
      <c r="K19" s="515">
        <v>33666</v>
      </c>
      <c r="L19" s="807">
        <v>42891</v>
      </c>
      <c r="M19" s="807">
        <v>46160</v>
      </c>
      <c r="N19" s="766"/>
      <c r="O19" s="51">
        <f t="shared" si="0"/>
        <v>27.40153270361789</v>
      </c>
      <c r="P19" s="52">
        <f t="shared" si="1"/>
        <v>7.621645566668988</v>
      </c>
      <c r="Q19" s="31"/>
      <c r="R19" s="53">
        <f t="shared" si="2"/>
        <v>12.874434527448344</v>
      </c>
      <c r="S19" s="462"/>
    </row>
    <row r="20" spans="1:19" ht="12.75">
      <c r="A20" s="684" t="s">
        <v>304</v>
      </c>
      <c r="B20" s="270">
        <v>27498</v>
      </c>
      <c r="C20" s="501"/>
      <c r="D20" s="127">
        <v>23592</v>
      </c>
      <c r="E20" s="127">
        <v>25045</v>
      </c>
      <c r="F20" s="519">
        <v>25501</v>
      </c>
      <c r="G20" s="519">
        <v>24450</v>
      </c>
      <c r="H20" s="519">
        <v>23381</v>
      </c>
      <c r="I20" s="519">
        <v>24440</v>
      </c>
      <c r="J20" s="519">
        <v>25990</v>
      </c>
      <c r="K20" s="520">
        <v>23684</v>
      </c>
      <c r="L20" s="808">
        <v>26229</v>
      </c>
      <c r="M20" s="808">
        <v>27346</v>
      </c>
      <c r="N20" s="766"/>
      <c r="O20" s="55">
        <f t="shared" si="0"/>
        <v>10.745651072453981</v>
      </c>
      <c r="P20" s="56">
        <f t="shared" si="1"/>
        <v>4.258645011247083</v>
      </c>
      <c r="Q20" s="31"/>
      <c r="R20" s="57">
        <f t="shared" si="2"/>
        <v>-0.5527674739981165</v>
      </c>
      <c r="S20" s="462"/>
    </row>
    <row r="21" spans="1:19" ht="12.75">
      <c r="A21" s="685" t="s">
        <v>305</v>
      </c>
      <c r="B21" s="270">
        <v>19144</v>
      </c>
      <c r="C21" s="501"/>
      <c r="D21" s="127">
        <v>17336</v>
      </c>
      <c r="E21" s="127">
        <v>18321</v>
      </c>
      <c r="F21" s="519">
        <v>19392</v>
      </c>
      <c r="G21" s="519">
        <v>18961</v>
      </c>
      <c r="H21" s="519">
        <v>18355</v>
      </c>
      <c r="I21" s="519">
        <v>20031</v>
      </c>
      <c r="J21" s="519">
        <v>22443</v>
      </c>
      <c r="K21" s="520">
        <v>21138</v>
      </c>
      <c r="L21" s="808">
        <v>23176</v>
      </c>
      <c r="M21" s="808">
        <v>24008</v>
      </c>
      <c r="N21" s="766"/>
      <c r="O21" s="58">
        <f t="shared" si="0"/>
        <v>9.641404106348759</v>
      </c>
      <c r="P21" s="56">
        <f t="shared" si="1"/>
        <v>3.5899206075250305</v>
      </c>
      <c r="Q21" s="31"/>
      <c r="R21" s="57">
        <f t="shared" si="2"/>
        <v>25.40743836188885</v>
      </c>
      <c r="S21" s="462"/>
    </row>
    <row r="22" spans="1:19" ht="18" customHeight="1" thickBot="1">
      <c r="A22" s="686" t="s">
        <v>27</v>
      </c>
      <c r="B22" s="452">
        <v>10851</v>
      </c>
      <c r="C22" s="501"/>
      <c r="D22" s="138">
        <v>9914</v>
      </c>
      <c r="E22" s="138">
        <v>10452</v>
      </c>
      <c r="F22" s="524">
        <v>11050</v>
      </c>
      <c r="G22" s="524">
        <v>11579</v>
      </c>
      <c r="H22" s="524">
        <v>10941</v>
      </c>
      <c r="I22" s="524">
        <v>13014</v>
      </c>
      <c r="J22" s="524">
        <v>15215</v>
      </c>
      <c r="K22" s="525">
        <v>14939</v>
      </c>
      <c r="L22" s="809">
        <v>17900</v>
      </c>
      <c r="M22" s="809">
        <v>19919</v>
      </c>
      <c r="N22" s="766"/>
      <c r="O22" s="59">
        <f t="shared" si="0"/>
        <v>19.820603788740897</v>
      </c>
      <c r="P22" s="60">
        <f t="shared" si="1"/>
        <v>11.279329608938554</v>
      </c>
      <c r="Q22" s="31"/>
      <c r="R22" s="61">
        <f t="shared" si="2"/>
        <v>83.56833471569439</v>
      </c>
      <c r="S22" s="462"/>
    </row>
    <row r="23" spans="1:19" ht="16.5" customHeight="1">
      <c r="A23" s="96" t="s">
        <v>312</v>
      </c>
      <c r="B23" s="254">
        <v>32332</v>
      </c>
      <c r="C23" s="501"/>
      <c r="D23" s="121">
        <v>27493</v>
      </c>
      <c r="E23" s="121">
        <v>27836</v>
      </c>
      <c r="F23" s="514">
        <v>31140</v>
      </c>
      <c r="G23" s="514">
        <v>29748</v>
      </c>
      <c r="H23" s="514">
        <v>26652</v>
      </c>
      <c r="I23" s="514">
        <v>29914</v>
      </c>
      <c r="J23" s="514">
        <v>33476</v>
      </c>
      <c r="K23" s="515">
        <v>30802</v>
      </c>
      <c r="L23" s="807">
        <v>37628</v>
      </c>
      <c r="M23" s="807">
        <v>40178</v>
      </c>
      <c r="N23" s="766"/>
      <c r="O23" s="516">
        <f t="shared" si="0"/>
        <v>22.16089864294527</v>
      </c>
      <c r="P23" s="517">
        <f t="shared" si="1"/>
        <v>6.77686828957161</v>
      </c>
      <c r="Q23" s="500"/>
      <c r="R23" s="518">
        <f t="shared" si="2"/>
        <v>24.26698008165286</v>
      </c>
      <c r="S23" s="462"/>
    </row>
    <row r="24" spans="1:19" ht="12.75">
      <c r="A24" s="104" t="s">
        <v>313</v>
      </c>
      <c r="B24" s="270">
        <v>22867</v>
      </c>
      <c r="C24" s="501"/>
      <c r="D24" s="127">
        <v>20570</v>
      </c>
      <c r="E24" s="127">
        <v>21911</v>
      </c>
      <c r="F24" s="519">
        <v>20718</v>
      </c>
      <c r="G24" s="519">
        <v>20609</v>
      </c>
      <c r="H24" s="519">
        <v>18606</v>
      </c>
      <c r="I24" s="519">
        <v>18959</v>
      </c>
      <c r="J24" s="519">
        <v>20976</v>
      </c>
      <c r="K24" s="520">
        <v>20814</v>
      </c>
      <c r="L24" s="520">
        <v>24390</v>
      </c>
      <c r="M24" s="808">
        <v>26555</v>
      </c>
      <c r="N24" s="766"/>
      <c r="O24" s="523">
        <f t="shared" si="0"/>
        <v>17.180743730181618</v>
      </c>
      <c r="P24" s="521">
        <f t="shared" si="1"/>
        <v>8.87658876588766</v>
      </c>
      <c r="Q24" s="500"/>
      <c r="R24" s="522">
        <f t="shared" si="2"/>
        <v>16.12804478068834</v>
      </c>
      <c r="S24" s="462"/>
    </row>
    <row r="25" spans="1:19" ht="12.75">
      <c r="A25" s="104" t="s">
        <v>314</v>
      </c>
      <c r="B25" s="270">
        <v>14155</v>
      </c>
      <c r="C25" s="501"/>
      <c r="D25" s="127">
        <v>11613</v>
      </c>
      <c r="E25" s="127">
        <v>12869</v>
      </c>
      <c r="F25" s="519">
        <v>13624</v>
      </c>
      <c r="G25" s="519">
        <v>12678</v>
      </c>
      <c r="H25" s="519">
        <v>12578</v>
      </c>
      <c r="I25" s="519">
        <v>12518</v>
      </c>
      <c r="J25" s="519">
        <v>13031</v>
      </c>
      <c r="K25" s="520">
        <v>13192</v>
      </c>
      <c r="L25" s="520">
        <v>15538</v>
      </c>
      <c r="M25" s="808">
        <v>16292</v>
      </c>
      <c r="N25" s="766"/>
      <c r="O25" s="523">
        <f t="shared" si="0"/>
        <v>17.783505154639187</v>
      </c>
      <c r="P25" s="521">
        <f t="shared" si="1"/>
        <v>4.852619384734197</v>
      </c>
      <c r="Q25" s="500"/>
      <c r="R25" s="522">
        <f t="shared" si="2"/>
        <v>15.097138820204862</v>
      </c>
      <c r="S25" s="462"/>
    </row>
    <row r="26" spans="1:19" ht="12.75">
      <c r="A26" s="104" t="s">
        <v>315</v>
      </c>
      <c r="B26" s="270">
        <v>14031</v>
      </c>
      <c r="C26" s="501"/>
      <c r="D26" s="127">
        <v>11367</v>
      </c>
      <c r="E26" s="127">
        <v>12116</v>
      </c>
      <c r="F26" s="519">
        <v>11373</v>
      </c>
      <c r="G26" s="519">
        <v>10970</v>
      </c>
      <c r="H26" s="519">
        <v>10116</v>
      </c>
      <c r="I26" s="519">
        <v>11036</v>
      </c>
      <c r="J26" s="519">
        <v>12486</v>
      </c>
      <c r="K26" s="520">
        <v>10983</v>
      </c>
      <c r="L26" s="520">
        <v>13789</v>
      </c>
      <c r="M26" s="808">
        <v>13882</v>
      </c>
      <c r="N26" s="766"/>
      <c r="O26" s="523">
        <f t="shared" si="0"/>
        <v>25.5485750705636</v>
      </c>
      <c r="P26" s="521">
        <f t="shared" si="1"/>
        <v>0.6744506490681061</v>
      </c>
      <c r="Q26" s="500"/>
      <c r="R26" s="522">
        <f t="shared" si="2"/>
        <v>-1.0619342883614848</v>
      </c>
      <c r="S26" s="462"/>
    </row>
    <row r="27" spans="1:19" ht="12.75">
      <c r="A27" s="105" t="s">
        <v>316</v>
      </c>
      <c r="B27" s="271">
        <v>15003</v>
      </c>
      <c r="C27" s="501"/>
      <c r="D27" s="181">
        <v>14950</v>
      </c>
      <c r="E27" s="181">
        <v>15354</v>
      </c>
      <c r="F27" s="526">
        <v>15838</v>
      </c>
      <c r="G27" s="526">
        <v>14658</v>
      </c>
      <c r="H27" s="526">
        <v>14947</v>
      </c>
      <c r="I27" s="526">
        <v>15879</v>
      </c>
      <c r="J27" s="526">
        <v>16774</v>
      </c>
      <c r="K27" s="527">
        <v>17636</v>
      </c>
      <c r="L27" s="527">
        <v>18851</v>
      </c>
      <c r="M27" s="810">
        <v>20526</v>
      </c>
      <c r="N27" s="766"/>
      <c r="O27" s="528">
        <f t="shared" si="0"/>
        <v>6.88931730551144</v>
      </c>
      <c r="P27" s="529">
        <f t="shared" si="1"/>
        <v>8.885470266829344</v>
      </c>
      <c r="Q27" s="500"/>
      <c r="R27" s="530">
        <f t="shared" si="2"/>
        <v>36.812637472505486</v>
      </c>
      <c r="S27" s="462"/>
    </row>
    <row r="28" spans="1:19" ht="1.5" customHeight="1">
      <c r="A28" s="886"/>
      <c r="B28" s="887"/>
      <c r="C28" s="888"/>
      <c r="D28" s="887"/>
      <c r="E28" s="887"/>
      <c r="F28" s="889"/>
      <c r="G28" s="889"/>
      <c r="H28" s="889"/>
      <c r="I28" s="889"/>
      <c r="J28" s="889"/>
      <c r="K28" s="889"/>
      <c r="L28" s="889"/>
      <c r="M28" s="889"/>
      <c r="N28" s="890"/>
      <c r="O28" s="891"/>
      <c r="P28" s="891"/>
      <c r="Q28" s="892"/>
      <c r="R28" s="893"/>
      <c r="S28" s="462"/>
    </row>
    <row r="29" spans="1:19" ht="7.5" customHeight="1" thickBot="1">
      <c r="A29" s="881"/>
      <c r="B29" s="132"/>
      <c r="C29" s="882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2"/>
      <c r="O29" s="884"/>
      <c r="P29" s="885"/>
      <c r="Q29" s="882"/>
      <c r="R29" s="153"/>
      <c r="S29" s="462"/>
    </row>
    <row r="30" spans="1:19" ht="19.5" customHeight="1" thickBot="1">
      <c r="A30" s="532" t="s">
        <v>28</v>
      </c>
      <c r="B30" s="533"/>
      <c r="C30" s="533"/>
      <c r="D30" s="533"/>
      <c r="E30" s="533"/>
      <c r="F30" s="533"/>
      <c r="G30" s="533"/>
      <c r="H30" s="533"/>
      <c r="I30" s="533"/>
      <c r="J30" s="665"/>
      <c r="K30" s="533"/>
      <c r="L30" s="533"/>
      <c r="M30" s="768"/>
      <c r="N30" s="533"/>
      <c r="O30" s="533"/>
      <c r="P30" s="533"/>
      <c r="Q30" s="533"/>
      <c r="R30" s="534"/>
      <c r="S30" s="462"/>
    </row>
    <row r="31" spans="1:19" ht="19.5" customHeight="1">
      <c r="A31" s="664" t="s">
        <v>241</v>
      </c>
      <c r="B31" s="535">
        <v>30735</v>
      </c>
      <c r="C31" s="536"/>
      <c r="D31" s="537">
        <v>29198</v>
      </c>
      <c r="E31" s="537">
        <v>30982</v>
      </c>
      <c r="F31" s="537">
        <v>33801</v>
      </c>
      <c r="G31" s="537">
        <v>32103</v>
      </c>
      <c r="H31" s="537">
        <v>32658</v>
      </c>
      <c r="I31" s="538">
        <v>34366</v>
      </c>
      <c r="J31" s="696">
        <v>35941</v>
      </c>
      <c r="K31" s="538">
        <v>36155</v>
      </c>
      <c r="L31" s="696">
        <v>39062</v>
      </c>
      <c r="M31" s="538">
        <v>43717</v>
      </c>
      <c r="N31" s="332"/>
      <c r="O31" s="62">
        <f aca="true" t="shared" si="3" ref="O31:O52">L31/K31%-100</f>
        <v>8.04038168994606</v>
      </c>
      <c r="P31" s="63">
        <f aca="true" t="shared" si="4" ref="P31:P52">M31/L31%-100</f>
        <v>11.916952536992468</v>
      </c>
      <c r="Q31" s="6"/>
      <c r="R31" s="64">
        <f aca="true" t="shared" si="5" ref="R31:R52">M31/B31%-100</f>
        <v>42.23849032048153</v>
      </c>
      <c r="S31" s="462"/>
    </row>
    <row r="32" spans="1:19" ht="19.5" customHeight="1" thickBot="1">
      <c r="A32" s="435" t="s">
        <v>38</v>
      </c>
      <c r="B32" s="539">
        <v>20730</v>
      </c>
      <c r="C32" s="540"/>
      <c r="D32" s="541">
        <v>20240</v>
      </c>
      <c r="E32" s="541">
        <v>20936</v>
      </c>
      <c r="F32" s="541">
        <v>22804</v>
      </c>
      <c r="G32" s="541">
        <v>21895</v>
      </c>
      <c r="H32" s="541">
        <v>21732</v>
      </c>
      <c r="I32" s="542">
        <v>21891</v>
      </c>
      <c r="J32" s="541">
        <v>22108</v>
      </c>
      <c r="K32" s="784">
        <v>21855</v>
      </c>
      <c r="L32" s="784">
        <v>24236</v>
      </c>
      <c r="M32" s="784">
        <v>26288</v>
      </c>
      <c r="N32" s="332"/>
      <c r="O32" s="8">
        <f t="shared" si="3"/>
        <v>10.894532143674212</v>
      </c>
      <c r="P32" s="9">
        <f t="shared" si="4"/>
        <v>8.46674368707707</v>
      </c>
      <c r="Q32" s="7"/>
      <c r="R32" s="10">
        <f t="shared" si="5"/>
        <v>26.8113844669561</v>
      </c>
      <c r="S32" s="462"/>
    </row>
    <row r="33" spans="1:19" ht="18" customHeight="1">
      <c r="A33" s="96" t="s">
        <v>8</v>
      </c>
      <c r="B33" s="543">
        <v>17501</v>
      </c>
      <c r="C33" s="501"/>
      <c r="D33" s="514">
        <v>16511</v>
      </c>
      <c r="E33" s="514">
        <v>18276</v>
      </c>
      <c r="F33" s="514">
        <v>19828</v>
      </c>
      <c r="G33" s="514">
        <v>18219</v>
      </c>
      <c r="H33" s="514">
        <v>19837</v>
      </c>
      <c r="I33" s="514">
        <v>21235</v>
      </c>
      <c r="J33" s="769">
        <v>22387</v>
      </c>
      <c r="K33" s="514">
        <v>23049</v>
      </c>
      <c r="L33" s="769">
        <v>24535</v>
      </c>
      <c r="M33" s="514">
        <v>28520</v>
      </c>
      <c r="N33" s="95"/>
      <c r="O33" s="11">
        <f t="shared" si="3"/>
        <v>6.447134365916085</v>
      </c>
      <c r="P33" s="12">
        <f t="shared" si="4"/>
        <v>16.242103117994702</v>
      </c>
      <c r="Q33" s="5"/>
      <c r="R33" s="13">
        <f t="shared" si="5"/>
        <v>62.962116450488566</v>
      </c>
      <c r="S33" s="462"/>
    </row>
    <row r="34" spans="1:19" ht="18" customHeight="1" thickBot="1">
      <c r="A34" s="97" t="s">
        <v>9</v>
      </c>
      <c r="B34" s="544">
        <v>13234</v>
      </c>
      <c r="C34" s="501"/>
      <c r="D34" s="545">
        <v>12687</v>
      </c>
      <c r="E34" s="545">
        <v>12706</v>
      </c>
      <c r="F34" s="545">
        <v>13973</v>
      </c>
      <c r="G34" s="545">
        <v>13884</v>
      </c>
      <c r="H34" s="545">
        <v>12821</v>
      </c>
      <c r="I34" s="545">
        <v>13131</v>
      </c>
      <c r="J34" s="770">
        <v>13554</v>
      </c>
      <c r="K34" s="545">
        <v>13106</v>
      </c>
      <c r="L34" s="770">
        <v>14527</v>
      </c>
      <c r="M34" s="545">
        <v>15197</v>
      </c>
      <c r="N34" s="95"/>
      <c r="O34" s="14">
        <f t="shared" si="3"/>
        <v>10.84236227681977</v>
      </c>
      <c r="P34" s="15">
        <f t="shared" si="4"/>
        <v>4.612101603909949</v>
      </c>
      <c r="Q34" s="5"/>
      <c r="R34" s="16">
        <f t="shared" si="5"/>
        <v>14.833005893909629</v>
      </c>
      <c r="S34" s="462"/>
    </row>
    <row r="35" spans="1:21" ht="18" customHeight="1">
      <c r="A35" s="96" t="s">
        <v>308</v>
      </c>
      <c r="B35" s="254">
        <v>12474</v>
      </c>
      <c r="C35" s="95"/>
      <c r="D35" s="121">
        <v>11863</v>
      </c>
      <c r="E35" s="121">
        <v>12275</v>
      </c>
      <c r="F35" s="121">
        <v>12938</v>
      </c>
      <c r="G35" s="121">
        <v>11810</v>
      </c>
      <c r="H35" s="121">
        <v>11592</v>
      </c>
      <c r="I35" s="121">
        <v>11708</v>
      </c>
      <c r="J35" s="771">
        <v>11849</v>
      </c>
      <c r="K35" s="121">
        <v>12187</v>
      </c>
      <c r="L35" s="771">
        <v>13628</v>
      </c>
      <c r="M35" s="121">
        <v>15958</v>
      </c>
      <c r="N35" s="95"/>
      <c r="O35" s="11">
        <f t="shared" si="3"/>
        <v>11.824074833839333</v>
      </c>
      <c r="P35" s="12">
        <f t="shared" si="4"/>
        <v>17.097152920457873</v>
      </c>
      <c r="Q35" s="5"/>
      <c r="R35" s="13">
        <f t="shared" si="5"/>
        <v>27.930094596761265</v>
      </c>
      <c r="S35" s="462"/>
      <c r="U35" s="546"/>
    </row>
    <row r="36" spans="1:21" ht="12.75">
      <c r="A36" s="104" t="s">
        <v>304</v>
      </c>
      <c r="B36" s="270">
        <v>9730</v>
      </c>
      <c r="C36" s="95"/>
      <c r="D36" s="127">
        <v>8917</v>
      </c>
      <c r="E36" s="127">
        <v>9860</v>
      </c>
      <c r="F36" s="127">
        <v>10577</v>
      </c>
      <c r="G36" s="127">
        <v>10007</v>
      </c>
      <c r="H36" s="127">
        <v>10166</v>
      </c>
      <c r="I36" s="127">
        <v>10655</v>
      </c>
      <c r="J36" s="772">
        <v>11127</v>
      </c>
      <c r="K36" s="127">
        <v>10621</v>
      </c>
      <c r="L36" s="772">
        <v>11528</v>
      </c>
      <c r="M36" s="127">
        <v>12463</v>
      </c>
      <c r="N36" s="95"/>
      <c r="O36" s="65">
        <f t="shared" si="3"/>
        <v>8.539685528669622</v>
      </c>
      <c r="P36" s="21">
        <f t="shared" si="4"/>
        <v>8.110687022900763</v>
      </c>
      <c r="Q36" s="5"/>
      <c r="R36" s="22">
        <f t="shared" si="5"/>
        <v>28.088386433710184</v>
      </c>
      <c r="S36" s="462"/>
      <c r="U36" s="546"/>
    </row>
    <row r="37" spans="1:21" ht="12.75">
      <c r="A37" s="244" t="s">
        <v>305</v>
      </c>
      <c r="B37" s="270">
        <v>6200</v>
      </c>
      <c r="C37" s="95"/>
      <c r="D37" s="127">
        <v>6073</v>
      </c>
      <c r="E37" s="127">
        <v>6328</v>
      </c>
      <c r="F37" s="127">
        <v>7231</v>
      </c>
      <c r="G37" s="127">
        <v>7065</v>
      </c>
      <c r="H37" s="127">
        <v>7413</v>
      </c>
      <c r="I37" s="127">
        <v>7952</v>
      </c>
      <c r="J37" s="772">
        <v>8427</v>
      </c>
      <c r="K37" s="127">
        <v>8468</v>
      </c>
      <c r="L37" s="772">
        <v>8782</v>
      </c>
      <c r="M37" s="127">
        <v>9309</v>
      </c>
      <c r="N37" s="95"/>
      <c r="O37" s="20">
        <f t="shared" si="3"/>
        <v>3.708077468115249</v>
      </c>
      <c r="P37" s="21">
        <f t="shared" si="4"/>
        <v>6.000910954224565</v>
      </c>
      <c r="Q37" s="5"/>
      <c r="R37" s="22">
        <f t="shared" si="5"/>
        <v>50.14516129032259</v>
      </c>
      <c r="S37" s="462"/>
      <c r="U37" s="546"/>
    </row>
    <row r="38" spans="1:21" ht="18" customHeight="1" thickBot="1">
      <c r="A38" s="98" t="s">
        <v>27</v>
      </c>
      <c r="B38" s="452">
        <v>2331</v>
      </c>
      <c r="C38" s="95"/>
      <c r="D38" s="138">
        <v>2345</v>
      </c>
      <c r="E38" s="138">
        <v>2519</v>
      </c>
      <c r="F38" s="138">
        <v>3055</v>
      </c>
      <c r="G38" s="138">
        <v>3221</v>
      </c>
      <c r="H38" s="138">
        <v>3487</v>
      </c>
      <c r="I38" s="138">
        <v>4051</v>
      </c>
      <c r="J38" s="773">
        <v>4538</v>
      </c>
      <c r="K38" s="138">
        <v>4879</v>
      </c>
      <c r="L38" s="773">
        <v>5124</v>
      </c>
      <c r="M38" s="138">
        <v>5987</v>
      </c>
      <c r="N38" s="95"/>
      <c r="O38" s="17">
        <f t="shared" si="3"/>
        <v>5.021520803443337</v>
      </c>
      <c r="P38" s="18">
        <f t="shared" si="4"/>
        <v>16.842310694769708</v>
      </c>
      <c r="Q38" s="5"/>
      <c r="R38" s="19">
        <f t="shared" si="5"/>
        <v>156.84255684255686</v>
      </c>
      <c r="S38" s="462"/>
      <c r="T38" s="880"/>
      <c r="U38" s="546"/>
    </row>
    <row r="39" spans="1:21" ht="18" customHeight="1">
      <c r="A39" s="143" t="s">
        <v>29</v>
      </c>
      <c r="B39" s="547">
        <v>18142</v>
      </c>
      <c r="C39" s="501"/>
      <c r="D39" s="548">
        <v>17729</v>
      </c>
      <c r="E39" s="548">
        <v>18817</v>
      </c>
      <c r="F39" s="548">
        <v>20050</v>
      </c>
      <c r="G39" s="548">
        <v>18804</v>
      </c>
      <c r="H39" s="548">
        <v>19749</v>
      </c>
      <c r="I39" s="548">
        <v>20971</v>
      </c>
      <c r="J39" s="774">
        <v>22236</v>
      </c>
      <c r="K39" s="548">
        <v>23235</v>
      </c>
      <c r="L39" s="774">
        <v>25483</v>
      </c>
      <c r="M39" s="548">
        <v>30154</v>
      </c>
      <c r="N39" s="95"/>
      <c r="O39" s="66">
        <f t="shared" si="3"/>
        <v>9.675059177964286</v>
      </c>
      <c r="P39" s="67">
        <f t="shared" si="4"/>
        <v>18.329866970136948</v>
      </c>
      <c r="Q39" s="5"/>
      <c r="R39" s="68">
        <f t="shared" si="5"/>
        <v>66.21100209458714</v>
      </c>
      <c r="S39" s="462"/>
      <c r="T39" s="880"/>
      <c r="U39" s="546"/>
    </row>
    <row r="40" spans="1:21" ht="15.75" customHeight="1">
      <c r="A40" s="550" t="s">
        <v>30</v>
      </c>
      <c r="B40" s="551">
        <v>7073</v>
      </c>
      <c r="C40" s="552"/>
      <c r="D40" s="553">
        <v>5841</v>
      </c>
      <c r="E40" s="553">
        <v>6862</v>
      </c>
      <c r="F40" s="553">
        <v>7395</v>
      </c>
      <c r="G40" s="553">
        <v>6661</v>
      </c>
      <c r="H40" s="553">
        <v>7394</v>
      </c>
      <c r="I40" s="553">
        <v>8109</v>
      </c>
      <c r="J40" s="775">
        <v>8824</v>
      </c>
      <c r="K40" s="553">
        <v>9509</v>
      </c>
      <c r="L40" s="775">
        <v>11003</v>
      </c>
      <c r="M40" s="553">
        <v>14742</v>
      </c>
      <c r="N40" s="554"/>
      <c r="O40" s="69">
        <f t="shared" si="3"/>
        <v>15.7114312756336</v>
      </c>
      <c r="P40" s="70">
        <f t="shared" si="4"/>
        <v>33.9816413705353</v>
      </c>
      <c r="Q40" s="71"/>
      <c r="R40" s="72">
        <f t="shared" si="5"/>
        <v>108.42641029266221</v>
      </c>
      <c r="S40" s="555"/>
      <c r="U40" s="546"/>
    </row>
    <row r="41" spans="1:21" ht="12.75">
      <c r="A41" s="556" t="s">
        <v>31</v>
      </c>
      <c r="B41" s="557">
        <v>982</v>
      </c>
      <c r="C41" s="552"/>
      <c r="D41" s="558">
        <v>1025</v>
      </c>
      <c r="E41" s="558">
        <v>876</v>
      </c>
      <c r="F41" s="558">
        <v>962</v>
      </c>
      <c r="G41" s="558">
        <v>865</v>
      </c>
      <c r="H41" s="558">
        <v>762</v>
      </c>
      <c r="I41" s="558">
        <v>705</v>
      </c>
      <c r="J41" s="776">
        <v>781</v>
      </c>
      <c r="K41" s="558">
        <v>643</v>
      </c>
      <c r="L41" s="776">
        <v>889</v>
      </c>
      <c r="M41" s="558">
        <v>1021</v>
      </c>
      <c r="N41" s="554"/>
      <c r="O41" s="73">
        <f t="shared" si="3"/>
        <v>38.25816485225505</v>
      </c>
      <c r="P41" s="74">
        <f t="shared" si="4"/>
        <v>14.848143982002242</v>
      </c>
      <c r="Q41" s="71"/>
      <c r="R41" s="75">
        <f t="shared" si="5"/>
        <v>3.9714867617107927</v>
      </c>
      <c r="S41" s="555"/>
      <c r="U41" s="546"/>
    </row>
    <row r="42" spans="1:21" ht="12.75">
      <c r="A42" s="556" t="s">
        <v>32</v>
      </c>
      <c r="B42" s="557">
        <v>2653</v>
      </c>
      <c r="C42" s="552"/>
      <c r="D42" s="558">
        <v>3365</v>
      </c>
      <c r="E42" s="558">
        <v>3535</v>
      </c>
      <c r="F42" s="558">
        <v>3823</v>
      </c>
      <c r="G42" s="558">
        <v>3751</v>
      </c>
      <c r="H42" s="558">
        <v>3762</v>
      </c>
      <c r="I42" s="558">
        <v>3925</v>
      </c>
      <c r="J42" s="776">
        <v>3870</v>
      </c>
      <c r="K42" s="558">
        <v>4063</v>
      </c>
      <c r="L42" s="776">
        <v>4179</v>
      </c>
      <c r="M42" s="558">
        <v>4657</v>
      </c>
      <c r="N42" s="554"/>
      <c r="O42" s="73">
        <f t="shared" si="3"/>
        <v>2.8550332266797938</v>
      </c>
      <c r="P42" s="74">
        <f t="shared" si="4"/>
        <v>11.438143096434558</v>
      </c>
      <c r="Q42" s="71"/>
      <c r="R42" s="75">
        <f t="shared" si="5"/>
        <v>75.53712777987184</v>
      </c>
      <c r="S42" s="555"/>
      <c r="U42" s="546"/>
    </row>
    <row r="43" spans="1:21" ht="12.75">
      <c r="A43" s="475" t="s">
        <v>33</v>
      </c>
      <c r="B43" s="559">
        <v>7426</v>
      </c>
      <c r="C43" s="552"/>
      <c r="D43" s="560">
        <v>7498</v>
      </c>
      <c r="E43" s="560">
        <v>7500</v>
      </c>
      <c r="F43" s="560">
        <v>7825</v>
      </c>
      <c r="G43" s="560">
        <v>7480</v>
      </c>
      <c r="H43" s="560">
        <v>7788</v>
      </c>
      <c r="I43" s="560">
        <v>8206</v>
      </c>
      <c r="J43" s="777">
        <v>8750</v>
      </c>
      <c r="K43" s="560">
        <v>9004</v>
      </c>
      <c r="L43" s="777">
        <v>9399</v>
      </c>
      <c r="M43" s="560">
        <v>9722</v>
      </c>
      <c r="N43" s="554"/>
      <c r="O43" s="76">
        <f t="shared" si="3"/>
        <v>4.3869391381608125</v>
      </c>
      <c r="P43" s="77">
        <f t="shared" si="4"/>
        <v>3.436535801681032</v>
      </c>
      <c r="Q43" s="71"/>
      <c r="R43" s="78">
        <f t="shared" si="5"/>
        <v>30.918394828979245</v>
      </c>
      <c r="S43" s="555"/>
      <c r="U43" s="546"/>
    </row>
    <row r="44" spans="1:21" ht="18" customHeight="1">
      <c r="A44" s="475" t="s">
        <v>34</v>
      </c>
      <c r="B44" s="559">
        <v>8</v>
      </c>
      <c r="C44" s="552"/>
      <c r="D44" s="560">
        <v>8</v>
      </c>
      <c r="E44" s="560">
        <v>44</v>
      </c>
      <c r="F44" s="560">
        <v>45</v>
      </c>
      <c r="G44" s="560">
        <v>47</v>
      </c>
      <c r="H44" s="560">
        <v>43</v>
      </c>
      <c r="I44" s="560">
        <v>26</v>
      </c>
      <c r="J44" s="777">
        <v>11</v>
      </c>
      <c r="K44" s="560">
        <v>16</v>
      </c>
      <c r="L44" s="777">
        <v>13</v>
      </c>
      <c r="M44" s="560">
        <v>12</v>
      </c>
      <c r="N44" s="554"/>
      <c r="O44" s="582">
        <f t="shared" si="3"/>
        <v>-18.75</v>
      </c>
      <c r="P44" s="77">
        <f t="shared" si="4"/>
        <v>-7.692307692307693</v>
      </c>
      <c r="Q44" s="71"/>
      <c r="R44" s="894">
        <f t="shared" si="5"/>
        <v>50</v>
      </c>
      <c r="S44" s="462"/>
      <c r="U44" s="546"/>
    </row>
    <row r="45" spans="1:21" ht="18" customHeight="1" thickBot="1">
      <c r="A45" s="382" t="s">
        <v>35</v>
      </c>
      <c r="B45" s="561">
        <v>12593</v>
      </c>
      <c r="C45" s="501"/>
      <c r="D45" s="562">
        <v>11461</v>
      </c>
      <c r="E45" s="562">
        <v>12165</v>
      </c>
      <c r="F45" s="562">
        <v>13751</v>
      </c>
      <c r="G45" s="562">
        <v>13299</v>
      </c>
      <c r="H45" s="562">
        <v>12909</v>
      </c>
      <c r="I45" s="562">
        <v>13395</v>
      </c>
      <c r="J45" s="778">
        <v>13705</v>
      </c>
      <c r="K45" s="562">
        <v>12920</v>
      </c>
      <c r="L45" s="778">
        <v>13579</v>
      </c>
      <c r="M45" s="562">
        <v>13563</v>
      </c>
      <c r="N45" s="95"/>
      <c r="O45" s="79">
        <f t="shared" si="3"/>
        <v>5.100619195046448</v>
      </c>
      <c r="P45" s="80">
        <f t="shared" si="4"/>
        <v>-0.11782900066278046</v>
      </c>
      <c r="Q45" s="5"/>
      <c r="R45" s="81">
        <f t="shared" si="5"/>
        <v>7.702691971730317</v>
      </c>
      <c r="S45" s="462"/>
      <c r="U45" s="546"/>
    </row>
    <row r="46" spans="1:21" ht="18" customHeight="1">
      <c r="A46" s="96" t="s">
        <v>19</v>
      </c>
      <c r="B46" s="543">
        <v>10897</v>
      </c>
      <c r="C46" s="540"/>
      <c r="D46" s="514">
        <v>12486</v>
      </c>
      <c r="E46" s="514">
        <v>13260</v>
      </c>
      <c r="F46" s="514">
        <v>14442</v>
      </c>
      <c r="G46" s="514">
        <v>14165</v>
      </c>
      <c r="H46" s="514">
        <v>16710</v>
      </c>
      <c r="I46" s="514">
        <v>17568</v>
      </c>
      <c r="J46" s="769">
        <v>18308</v>
      </c>
      <c r="K46" s="514">
        <v>20349</v>
      </c>
      <c r="L46" s="769">
        <v>20005</v>
      </c>
      <c r="M46" s="514">
        <v>23148</v>
      </c>
      <c r="N46" s="332"/>
      <c r="O46" s="11">
        <f t="shared" si="3"/>
        <v>-1.6905007617081935</v>
      </c>
      <c r="P46" s="12">
        <f t="shared" si="4"/>
        <v>15.711072231942012</v>
      </c>
      <c r="Q46" s="7"/>
      <c r="R46" s="13">
        <f t="shared" si="5"/>
        <v>112.42543819399836</v>
      </c>
      <c r="S46" s="462"/>
      <c r="U46" s="546"/>
    </row>
    <row r="47" spans="1:21" ht="12.75">
      <c r="A47" s="244" t="s">
        <v>20</v>
      </c>
      <c r="B47" s="563">
        <v>6734</v>
      </c>
      <c r="C47" s="540"/>
      <c r="D47" s="564">
        <v>4297</v>
      </c>
      <c r="E47" s="564">
        <v>5070</v>
      </c>
      <c r="F47" s="564">
        <v>5666</v>
      </c>
      <c r="G47" s="564">
        <v>4670</v>
      </c>
      <c r="H47" s="564">
        <v>5010</v>
      </c>
      <c r="I47" s="564">
        <v>5547</v>
      </c>
      <c r="J47" s="779">
        <v>6092</v>
      </c>
      <c r="K47" s="564">
        <v>4964</v>
      </c>
      <c r="L47" s="779">
        <v>6009</v>
      </c>
      <c r="M47" s="564">
        <v>6601</v>
      </c>
      <c r="N47" s="332"/>
      <c r="O47" s="20">
        <f t="shared" si="3"/>
        <v>21.05157131345689</v>
      </c>
      <c r="P47" s="21">
        <f t="shared" si="4"/>
        <v>9.851888833416538</v>
      </c>
      <c r="Q47" s="7"/>
      <c r="R47" s="22">
        <f t="shared" si="5"/>
        <v>-1.9750519750519828</v>
      </c>
      <c r="S47" s="462"/>
      <c r="U47" s="546"/>
    </row>
    <row r="48" spans="1:21" ht="12.75">
      <c r="A48" s="244" t="s">
        <v>21</v>
      </c>
      <c r="B48" s="565">
        <v>2197</v>
      </c>
      <c r="C48" s="540"/>
      <c r="D48" s="519">
        <v>1875</v>
      </c>
      <c r="E48" s="519">
        <v>2029</v>
      </c>
      <c r="F48" s="519">
        <v>1906</v>
      </c>
      <c r="G48" s="519">
        <v>1482</v>
      </c>
      <c r="H48" s="519">
        <v>1061</v>
      </c>
      <c r="I48" s="519">
        <v>1046</v>
      </c>
      <c r="J48" s="780">
        <v>1151</v>
      </c>
      <c r="K48" s="519">
        <v>986</v>
      </c>
      <c r="L48" s="780">
        <v>1047</v>
      </c>
      <c r="M48" s="519">
        <v>1385</v>
      </c>
      <c r="N48" s="332"/>
      <c r="O48" s="20">
        <f t="shared" si="3"/>
        <v>6.186612576064917</v>
      </c>
      <c r="P48" s="21">
        <f t="shared" si="4"/>
        <v>32.282712511938854</v>
      </c>
      <c r="Q48" s="7"/>
      <c r="R48" s="22">
        <f t="shared" si="5"/>
        <v>-36.95949021392808</v>
      </c>
      <c r="S48" s="462"/>
      <c r="U48" s="546"/>
    </row>
    <row r="49" spans="1:21" ht="12.75">
      <c r="A49" s="244" t="s">
        <v>22</v>
      </c>
      <c r="B49" s="270">
        <v>10907</v>
      </c>
      <c r="C49" s="332"/>
      <c r="D49" s="127">
        <v>7439</v>
      </c>
      <c r="E49" s="127">
        <v>8209</v>
      </c>
      <c r="F49" s="127">
        <v>8728</v>
      </c>
      <c r="G49" s="127">
        <v>11786</v>
      </c>
      <c r="H49" s="127">
        <v>9877</v>
      </c>
      <c r="I49" s="127">
        <v>10205</v>
      </c>
      <c r="J49" s="772">
        <v>10390</v>
      </c>
      <c r="K49" s="127">
        <v>9856</v>
      </c>
      <c r="L49" s="772">
        <v>12001</v>
      </c>
      <c r="M49" s="127">
        <v>12583</v>
      </c>
      <c r="N49" s="332"/>
      <c r="O49" s="20">
        <f t="shared" si="3"/>
        <v>21.76339285714286</v>
      </c>
      <c r="P49" s="21">
        <f t="shared" si="4"/>
        <v>4.849595867011075</v>
      </c>
      <c r="Q49" s="7"/>
      <c r="R49" s="22">
        <f t="shared" si="5"/>
        <v>15.366278536719548</v>
      </c>
      <c r="S49" s="462"/>
      <c r="U49" s="546"/>
    </row>
    <row r="50" spans="1:21" ht="18" customHeight="1" thickBot="1">
      <c r="A50" s="103" t="s">
        <v>36</v>
      </c>
      <c r="B50" s="566">
        <v>2777</v>
      </c>
      <c r="C50" s="567"/>
      <c r="D50" s="568">
        <v>3101</v>
      </c>
      <c r="E50" s="568">
        <v>2414</v>
      </c>
      <c r="F50" s="568">
        <v>3059</v>
      </c>
      <c r="G50" s="568">
        <v>3458</v>
      </c>
      <c r="H50" s="568">
        <v>3199</v>
      </c>
      <c r="I50" s="568">
        <v>2965</v>
      </c>
      <c r="J50" s="781">
        <v>3062</v>
      </c>
      <c r="K50" s="568">
        <v>2699</v>
      </c>
      <c r="L50" s="781">
        <v>2660</v>
      </c>
      <c r="M50" s="568">
        <v>2598</v>
      </c>
      <c r="N50" s="569"/>
      <c r="O50" s="82">
        <f t="shared" si="3"/>
        <v>-1.4449796220822435</v>
      </c>
      <c r="P50" s="83">
        <f t="shared" si="4"/>
        <v>-2.3308270676691762</v>
      </c>
      <c r="Q50" s="84"/>
      <c r="R50" s="334">
        <f t="shared" si="5"/>
        <v>-6.445804825351104</v>
      </c>
      <c r="S50" s="462"/>
      <c r="U50" s="546"/>
    </row>
    <row r="51" spans="1:21" ht="21.75" customHeight="1">
      <c r="A51" s="479" t="s">
        <v>23</v>
      </c>
      <c r="B51" s="570">
        <v>1146</v>
      </c>
      <c r="C51" s="571"/>
      <c r="D51" s="572">
        <v>1001</v>
      </c>
      <c r="E51" s="572">
        <v>1439</v>
      </c>
      <c r="F51" s="572">
        <v>1084</v>
      </c>
      <c r="G51" s="572">
        <v>1256</v>
      </c>
      <c r="H51" s="572">
        <v>1655</v>
      </c>
      <c r="I51" s="572">
        <v>1797</v>
      </c>
      <c r="J51" s="782">
        <v>2257</v>
      </c>
      <c r="K51" s="785">
        <v>3417</v>
      </c>
      <c r="L51" s="782">
        <v>4445</v>
      </c>
      <c r="M51" s="785">
        <v>3943</v>
      </c>
      <c r="N51" s="481"/>
      <c r="O51" s="24">
        <f t="shared" si="3"/>
        <v>30.08486976880303</v>
      </c>
      <c r="P51" s="25">
        <f t="shared" si="4"/>
        <v>-11.293588301462322</v>
      </c>
      <c r="Q51" s="23"/>
      <c r="R51" s="26">
        <f t="shared" si="5"/>
        <v>244.06631762652705</v>
      </c>
      <c r="S51" s="462"/>
      <c r="U51" s="546"/>
    </row>
    <row r="52" spans="1:21" ht="21.75" customHeight="1" thickBot="1">
      <c r="A52" s="487" t="s">
        <v>42</v>
      </c>
      <c r="B52" s="488">
        <f>B51+B31</f>
        <v>31881</v>
      </c>
      <c r="C52" s="489"/>
      <c r="D52" s="490">
        <f aca="true" t="shared" si="6" ref="D52:L52">D51+D31</f>
        <v>30199</v>
      </c>
      <c r="E52" s="490">
        <f t="shared" si="6"/>
        <v>32421</v>
      </c>
      <c r="F52" s="490">
        <f t="shared" si="6"/>
        <v>34885</v>
      </c>
      <c r="G52" s="490">
        <f t="shared" si="6"/>
        <v>33359</v>
      </c>
      <c r="H52" s="491">
        <f t="shared" si="6"/>
        <v>34313</v>
      </c>
      <c r="I52" s="573">
        <f t="shared" si="6"/>
        <v>36163</v>
      </c>
      <c r="J52" s="783">
        <f t="shared" si="6"/>
        <v>38198</v>
      </c>
      <c r="K52" s="666">
        <f t="shared" si="6"/>
        <v>39572</v>
      </c>
      <c r="L52" s="783">
        <f t="shared" si="6"/>
        <v>43507</v>
      </c>
      <c r="M52" s="666">
        <f>M51+M31</f>
        <v>47660</v>
      </c>
      <c r="N52" s="489"/>
      <c r="O52" s="28">
        <f t="shared" si="3"/>
        <v>9.943899727079739</v>
      </c>
      <c r="P52" s="29">
        <f t="shared" si="4"/>
        <v>9.545590364768884</v>
      </c>
      <c r="Q52" s="27"/>
      <c r="R52" s="30">
        <f t="shared" si="5"/>
        <v>49.49342868793326</v>
      </c>
      <c r="S52" s="462"/>
      <c r="U52" s="546"/>
    </row>
    <row r="53" ht="24" customHeight="1" thickTop="1">
      <c r="A53" s="190" t="s">
        <v>239</v>
      </c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rowBreaks count="1" manualBreakCount="1">
    <brk id="28" max="255" man="1"/>
  </rowBreaks>
  <ignoredErrors>
    <ignoredError sqref="D4:H4 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140625" style="87" customWidth="1"/>
    <col min="2" max="2" width="7.421875" style="87" customWidth="1"/>
    <col min="3" max="3" width="1.421875" style="87" customWidth="1"/>
    <col min="4" max="13" width="7.421875" style="87" customWidth="1"/>
    <col min="14" max="14" width="0.9921875" style="87" customWidth="1"/>
    <col min="15" max="16" width="6.7109375" style="189" customWidth="1"/>
    <col min="17" max="17" width="1.28515625" style="189" customWidth="1"/>
    <col min="18" max="18" width="6.7109375" style="87" customWidth="1"/>
    <col min="19" max="16384" width="9.140625" style="87" customWidth="1"/>
  </cols>
  <sheetData>
    <row r="1" spans="1:18" ht="21.75" customHeight="1" thickTop="1">
      <c r="A1" s="326" t="s">
        <v>350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1.75" customHeight="1">
      <c r="A2" s="107" t="s">
        <v>307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41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0" customHeight="1">
      <c r="A4" s="895" t="s">
        <v>351</v>
      </c>
      <c r="B4" s="413" t="s">
        <v>1</v>
      </c>
      <c r="C4" s="93"/>
      <c r="D4" s="194">
        <v>2009</v>
      </c>
      <c r="E4" s="194">
        <v>2010</v>
      </c>
      <c r="F4" s="416">
        <v>2011</v>
      </c>
      <c r="G4" s="416">
        <v>2012</v>
      </c>
      <c r="H4" s="415">
        <v>2013</v>
      </c>
      <c r="I4" s="416">
        <v>2014</v>
      </c>
      <c r="J4" s="762">
        <v>2015</v>
      </c>
      <c r="K4" s="762">
        <v>2016</v>
      </c>
      <c r="L4" s="416">
        <v>2017</v>
      </c>
      <c r="M4" s="416">
        <v>2018</v>
      </c>
      <c r="N4" s="93"/>
      <c r="O4" s="417" t="s">
        <v>325</v>
      </c>
      <c r="P4" s="417" t="s">
        <v>347</v>
      </c>
      <c r="Q4" s="418"/>
      <c r="R4" s="419" t="s">
        <v>348</v>
      </c>
    </row>
    <row r="5" spans="1:20" ht="18" customHeight="1" thickBot="1">
      <c r="A5" s="94" t="s">
        <v>6</v>
      </c>
      <c r="B5" s="420"/>
      <c r="C5" s="95"/>
      <c r="D5" s="421"/>
      <c r="E5" s="421"/>
      <c r="F5" s="421"/>
      <c r="G5" s="421"/>
      <c r="H5" s="421"/>
      <c r="I5" s="421"/>
      <c r="J5" s="421"/>
      <c r="K5" s="421"/>
      <c r="L5" s="422"/>
      <c r="M5" s="422"/>
      <c r="N5" s="95"/>
      <c r="O5" s="423"/>
      <c r="P5" s="424"/>
      <c r="Q5" s="95"/>
      <c r="R5" s="425"/>
      <c r="T5" s="426"/>
    </row>
    <row r="6" spans="1:18" ht="15.75" customHeight="1">
      <c r="A6" s="427" t="s">
        <v>352</v>
      </c>
      <c r="B6" s="428">
        <v>50762</v>
      </c>
      <c r="C6" s="429"/>
      <c r="D6" s="430">
        <v>44793</v>
      </c>
      <c r="E6" s="430">
        <v>44738</v>
      </c>
      <c r="F6" s="430">
        <v>46003</v>
      </c>
      <c r="G6" s="430">
        <v>44967</v>
      </c>
      <c r="H6" s="430">
        <v>39963</v>
      </c>
      <c r="I6" s="431">
        <v>42483</v>
      </c>
      <c r="J6" s="763">
        <v>46070</v>
      </c>
      <c r="K6" s="763">
        <v>42865</v>
      </c>
      <c r="L6" s="431">
        <v>50780</v>
      </c>
      <c r="M6" s="431">
        <v>52472</v>
      </c>
      <c r="N6" s="332"/>
      <c r="O6" s="432">
        <f aca="true" t="shared" si="0" ref="O6:P8">L6/K6%-100</f>
        <v>18.464948092849653</v>
      </c>
      <c r="P6" s="433">
        <f t="shared" si="0"/>
        <v>3.332020480504127</v>
      </c>
      <c r="Q6" s="429"/>
      <c r="R6" s="434">
        <f>M6/B6%-100</f>
        <v>3.368661597257784</v>
      </c>
    </row>
    <row r="7" spans="1:18" ht="15.75" customHeight="1">
      <c r="A7" s="435" t="s">
        <v>38</v>
      </c>
      <c r="B7" s="436">
        <v>34893</v>
      </c>
      <c r="C7" s="332"/>
      <c r="D7" s="437">
        <v>31712</v>
      </c>
      <c r="E7" s="437">
        <v>31162</v>
      </c>
      <c r="F7" s="437">
        <v>31619</v>
      </c>
      <c r="G7" s="437">
        <v>30502</v>
      </c>
      <c r="H7" s="437">
        <v>26410</v>
      </c>
      <c r="I7" s="438">
        <v>28209</v>
      </c>
      <c r="J7" s="438">
        <v>30248</v>
      </c>
      <c r="K7" s="438">
        <v>27942</v>
      </c>
      <c r="L7" s="438">
        <v>33903</v>
      </c>
      <c r="M7" s="438">
        <v>35178</v>
      </c>
      <c r="N7" s="332"/>
      <c r="O7" s="439">
        <f t="shared" si="0"/>
        <v>21.333476487008795</v>
      </c>
      <c r="P7" s="440">
        <f t="shared" si="0"/>
        <v>3.760729139014259</v>
      </c>
      <c r="Q7" s="332"/>
      <c r="R7" s="441">
        <f>M7/B7%-100</f>
        <v>0.8167827357922732</v>
      </c>
    </row>
    <row r="8" spans="1:18" ht="15.75" customHeight="1" thickBot="1">
      <c r="A8" s="442" t="s">
        <v>39</v>
      </c>
      <c r="B8" s="436">
        <v>11048</v>
      </c>
      <c r="C8" s="332"/>
      <c r="D8" s="437">
        <v>10553</v>
      </c>
      <c r="E8" s="437">
        <v>10213</v>
      </c>
      <c r="F8" s="437">
        <v>10824</v>
      </c>
      <c r="G8" s="437">
        <v>11010</v>
      </c>
      <c r="H8" s="437">
        <v>9506</v>
      </c>
      <c r="I8" s="438">
        <v>9050</v>
      </c>
      <c r="J8" s="438">
        <v>9748</v>
      </c>
      <c r="K8" s="438">
        <v>9117</v>
      </c>
      <c r="L8" s="438">
        <v>10486</v>
      </c>
      <c r="M8" s="438">
        <v>10719</v>
      </c>
      <c r="N8" s="332"/>
      <c r="O8" s="439">
        <f t="shared" si="0"/>
        <v>15.015904354502581</v>
      </c>
      <c r="P8" s="440">
        <f t="shared" si="0"/>
        <v>2.222010299446879</v>
      </c>
      <c r="Q8" s="332"/>
      <c r="R8" s="441">
        <f>M8/B8%-100</f>
        <v>-2.9779145546705337</v>
      </c>
    </row>
    <row r="9" spans="1:18" ht="7.5" customHeight="1" thickBot="1">
      <c r="A9" s="96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4"/>
      <c r="P9" s="445"/>
      <c r="Q9" s="443"/>
      <c r="R9" s="269"/>
    </row>
    <row r="10" spans="1:18" ht="18" customHeight="1">
      <c r="A10" s="459" t="s">
        <v>240</v>
      </c>
      <c r="B10" s="254">
        <v>35842</v>
      </c>
      <c r="C10" s="95"/>
      <c r="D10" s="121">
        <v>30939</v>
      </c>
      <c r="E10" s="121">
        <v>31900</v>
      </c>
      <c r="F10" s="144">
        <v>32699</v>
      </c>
      <c r="G10" s="144">
        <v>30075</v>
      </c>
      <c r="H10" s="144">
        <v>26227</v>
      </c>
      <c r="I10" s="144">
        <v>28516</v>
      </c>
      <c r="J10" s="144">
        <v>30425</v>
      </c>
      <c r="K10" s="574">
        <v>28347</v>
      </c>
      <c r="L10" s="574">
        <v>34081</v>
      </c>
      <c r="M10" s="574">
        <v>35168</v>
      </c>
      <c r="N10" s="95"/>
      <c r="O10" s="177">
        <f aca="true" t="shared" si="1" ref="O10:O33">L10/K10%-100</f>
        <v>20.227890076551304</v>
      </c>
      <c r="P10" s="549">
        <f aca="true" t="shared" si="2" ref="P10:P33">M10/L10%-100</f>
        <v>3.1894604031571845</v>
      </c>
      <c r="Q10" s="95"/>
      <c r="R10" s="147">
        <f aca="true" t="shared" si="3" ref="R10:R33">M10/B10%-100</f>
        <v>-1.8804754198984455</v>
      </c>
    </row>
    <row r="11" spans="1:18" ht="12.75">
      <c r="A11" s="226" t="s">
        <v>14</v>
      </c>
      <c r="B11" s="460">
        <v>14920</v>
      </c>
      <c r="C11" s="95"/>
      <c r="D11" s="228">
        <v>13854</v>
      </c>
      <c r="E11" s="228">
        <v>12838</v>
      </c>
      <c r="F11" s="461">
        <v>13304</v>
      </c>
      <c r="G11" s="461">
        <v>14892</v>
      </c>
      <c r="H11" s="461">
        <v>13736</v>
      </c>
      <c r="I11" s="461">
        <v>13967</v>
      </c>
      <c r="J11" s="461">
        <v>15645</v>
      </c>
      <c r="K11" s="575">
        <v>14518</v>
      </c>
      <c r="L11" s="575">
        <v>16699</v>
      </c>
      <c r="M11" s="575">
        <v>17304</v>
      </c>
      <c r="N11" s="95"/>
      <c r="O11" s="577">
        <f t="shared" si="1"/>
        <v>15.022730403636857</v>
      </c>
      <c r="P11" s="578">
        <f t="shared" si="2"/>
        <v>3.6229714354152946</v>
      </c>
      <c r="Q11" s="95"/>
      <c r="R11" s="579">
        <f t="shared" si="3"/>
        <v>15.978552278820388</v>
      </c>
    </row>
    <row r="12" spans="1:18" ht="17.25" customHeight="1">
      <c r="A12" s="226" t="s">
        <v>15</v>
      </c>
      <c r="B12" s="460">
        <v>36843</v>
      </c>
      <c r="C12" s="95"/>
      <c r="D12" s="127">
        <v>33625</v>
      </c>
      <c r="E12" s="127">
        <v>34502</v>
      </c>
      <c r="F12" s="228">
        <v>35438</v>
      </c>
      <c r="G12" s="228">
        <v>34386</v>
      </c>
      <c r="H12" s="127">
        <v>32188</v>
      </c>
      <c r="I12" s="127">
        <v>34804</v>
      </c>
      <c r="J12" s="127">
        <v>35104</v>
      </c>
      <c r="K12" s="149">
        <v>34480</v>
      </c>
      <c r="L12" s="149">
        <v>42572</v>
      </c>
      <c r="M12" s="149">
        <v>43691</v>
      </c>
      <c r="N12" s="95"/>
      <c r="O12" s="171">
        <f t="shared" si="1"/>
        <v>23.468677494199525</v>
      </c>
      <c r="P12" s="580">
        <f t="shared" si="2"/>
        <v>2.6284882082119623</v>
      </c>
      <c r="Q12" s="95"/>
      <c r="R12" s="581">
        <f t="shared" si="3"/>
        <v>18.586977173411498</v>
      </c>
    </row>
    <row r="13" spans="1:18" ht="12.75">
      <c r="A13" s="226" t="s">
        <v>218</v>
      </c>
      <c r="B13" s="460">
        <v>2734</v>
      </c>
      <c r="C13" s="95"/>
      <c r="D13" s="228">
        <v>2194</v>
      </c>
      <c r="E13" s="228">
        <v>2071</v>
      </c>
      <c r="F13" s="228">
        <v>1904</v>
      </c>
      <c r="G13" s="127">
        <v>1814</v>
      </c>
      <c r="H13" s="127">
        <v>1507</v>
      </c>
      <c r="I13" s="127">
        <v>1452</v>
      </c>
      <c r="J13" s="127">
        <v>1201</v>
      </c>
      <c r="K13" s="149">
        <v>1609</v>
      </c>
      <c r="L13" s="149">
        <v>1945</v>
      </c>
      <c r="M13" s="149">
        <v>2247</v>
      </c>
      <c r="N13" s="95"/>
      <c r="O13" s="577">
        <f t="shared" si="1"/>
        <v>20.882535736482282</v>
      </c>
      <c r="P13" s="578">
        <f t="shared" si="2"/>
        <v>15.526992287917736</v>
      </c>
      <c r="Q13" s="95"/>
      <c r="R13" s="579">
        <f t="shared" si="3"/>
        <v>-17.812728602779814</v>
      </c>
    </row>
    <row r="14" spans="1:18" ht="18" customHeight="1" thickBot="1">
      <c r="A14" s="232" t="s">
        <v>16</v>
      </c>
      <c r="B14" s="452">
        <v>11185</v>
      </c>
      <c r="C14" s="95"/>
      <c r="D14" s="138">
        <v>8974</v>
      </c>
      <c r="E14" s="138">
        <v>8165</v>
      </c>
      <c r="F14" s="266">
        <v>8661</v>
      </c>
      <c r="G14" s="138">
        <v>8767</v>
      </c>
      <c r="H14" s="138">
        <v>6268</v>
      </c>
      <c r="I14" s="138">
        <v>6227</v>
      </c>
      <c r="J14" s="138">
        <v>9765</v>
      </c>
      <c r="K14" s="576">
        <v>6776</v>
      </c>
      <c r="L14" s="576">
        <v>6263</v>
      </c>
      <c r="M14" s="576">
        <v>6534</v>
      </c>
      <c r="N14" s="95"/>
      <c r="O14" s="141">
        <f t="shared" si="1"/>
        <v>-7.5708382526564435</v>
      </c>
      <c r="P14" s="453">
        <f t="shared" si="2"/>
        <v>4.326999840332107</v>
      </c>
      <c r="Q14" s="95"/>
      <c r="R14" s="142">
        <f t="shared" si="3"/>
        <v>-41.582476531068394</v>
      </c>
    </row>
    <row r="15" spans="1:18" ht="7.5" customHeight="1" thickBot="1">
      <c r="A15" s="96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786"/>
      <c r="M15" s="786"/>
      <c r="N15" s="443"/>
      <c r="O15" s="444"/>
      <c r="P15" s="445"/>
      <c r="Q15" s="443"/>
      <c r="R15" s="678"/>
    </row>
    <row r="16" spans="1:18" ht="18" customHeight="1">
      <c r="A16" s="96" t="s">
        <v>308</v>
      </c>
      <c r="B16" s="460">
        <v>20454</v>
      </c>
      <c r="C16" s="95"/>
      <c r="D16" s="228">
        <v>17859</v>
      </c>
      <c r="E16" s="228">
        <v>17679</v>
      </c>
      <c r="F16" s="228">
        <v>17962</v>
      </c>
      <c r="G16" s="228">
        <v>16880</v>
      </c>
      <c r="H16" s="228">
        <v>13797</v>
      </c>
      <c r="I16" s="228">
        <v>13730</v>
      </c>
      <c r="J16" s="228">
        <v>14610</v>
      </c>
      <c r="K16" s="682">
        <v>14840</v>
      </c>
      <c r="L16" s="797">
        <v>19340</v>
      </c>
      <c r="M16" s="797">
        <v>19501</v>
      </c>
      <c r="N16" s="95"/>
      <c r="O16" s="679">
        <f t="shared" si="1"/>
        <v>30.323450134770894</v>
      </c>
      <c r="P16" s="680">
        <f t="shared" si="2"/>
        <v>0.8324715615304967</v>
      </c>
      <c r="Q16" s="95"/>
      <c r="R16" s="681">
        <f t="shared" si="3"/>
        <v>-4.659235357387303</v>
      </c>
    </row>
    <row r="17" spans="1:18" ht="12.75" customHeight="1">
      <c r="A17" s="104" t="s">
        <v>304</v>
      </c>
      <c r="B17" s="668">
        <v>14804</v>
      </c>
      <c r="C17" s="95"/>
      <c r="D17" s="266">
        <v>12796</v>
      </c>
      <c r="E17" s="266">
        <v>12725</v>
      </c>
      <c r="F17" s="266">
        <v>12880</v>
      </c>
      <c r="G17" s="266">
        <v>12561</v>
      </c>
      <c r="H17" s="266">
        <v>11578</v>
      </c>
      <c r="I17" s="266">
        <v>11871</v>
      </c>
      <c r="J17" s="266">
        <v>12397</v>
      </c>
      <c r="K17" s="669">
        <v>11006</v>
      </c>
      <c r="L17" s="798">
        <v>12245</v>
      </c>
      <c r="M17" s="798">
        <v>12388</v>
      </c>
      <c r="N17" s="95"/>
      <c r="O17" s="267">
        <f t="shared" si="1"/>
        <v>11.2574959113211</v>
      </c>
      <c r="P17" s="670">
        <f t="shared" si="2"/>
        <v>1.1678236014699905</v>
      </c>
      <c r="Q17" s="95"/>
      <c r="R17" s="671">
        <f t="shared" si="3"/>
        <v>-16.319913536881913</v>
      </c>
    </row>
    <row r="18" spans="1:18" ht="12.75" customHeight="1">
      <c r="A18" s="244" t="s">
        <v>305</v>
      </c>
      <c r="B18" s="668">
        <v>10900</v>
      </c>
      <c r="C18" s="95"/>
      <c r="D18" s="266">
        <v>9865</v>
      </c>
      <c r="E18" s="266">
        <v>9889</v>
      </c>
      <c r="F18" s="266">
        <v>10298</v>
      </c>
      <c r="G18" s="266">
        <v>10242</v>
      </c>
      <c r="H18" s="266">
        <v>9621</v>
      </c>
      <c r="I18" s="266">
        <v>10556</v>
      </c>
      <c r="J18" s="266">
        <v>11654</v>
      </c>
      <c r="K18" s="669">
        <v>10615</v>
      </c>
      <c r="L18" s="798">
        <v>11605</v>
      </c>
      <c r="M18" s="798">
        <v>11931</v>
      </c>
      <c r="N18" s="95"/>
      <c r="O18" s="267">
        <f t="shared" si="1"/>
        <v>9.326424870466312</v>
      </c>
      <c r="P18" s="670">
        <f t="shared" si="2"/>
        <v>2.8091339939681177</v>
      </c>
      <c r="Q18" s="95"/>
      <c r="R18" s="671">
        <f t="shared" si="3"/>
        <v>9.45871559633028</v>
      </c>
    </row>
    <row r="19" spans="1:18" ht="12.75" customHeight="1">
      <c r="A19" s="221" t="s">
        <v>27</v>
      </c>
      <c r="B19" s="531">
        <v>4604</v>
      </c>
      <c r="C19" s="95"/>
      <c r="D19" s="133">
        <v>4273</v>
      </c>
      <c r="E19" s="133">
        <v>4445</v>
      </c>
      <c r="F19" s="133">
        <v>4863</v>
      </c>
      <c r="G19" s="133">
        <v>5284</v>
      </c>
      <c r="H19" s="133">
        <v>4967</v>
      </c>
      <c r="I19" s="133">
        <v>6326</v>
      </c>
      <c r="J19" s="133">
        <v>7409</v>
      </c>
      <c r="K19" s="132">
        <v>6403</v>
      </c>
      <c r="L19" s="799">
        <v>7590</v>
      </c>
      <c r="M19" s="799">
        <v>8652</v>
      </c>
      <c r="N19" s="95"/>
      <c r="O19" s="135">
        <f t="shared" si="1"/>
        <v>18.538185225675463</v>
      </c>
      <c r="P19" s="580">
        <f t="shared" si="2"/>
        <v>13.992094861660064</v>
      </c>
      <c r="Q19" s="95"/>
      <c r="R19" s="581">
        <f t="shared" si="3"/>
        <v>87.92354474370114</v>
      </c>
    </row>
    <row r="20" spans="1:18" ht="6" customHeight="1" thickBot="1">
      <c r="A20" s="674"/>
      <c r="B20" s="162"/>
      <c r="C20" s="675"/>
      <c r="D20" s="162"/>
      <c r="E20" s="676"/>
      <c r="F20" s="676"/>
      <c r="G20" s="676"/>
      <c r="H20" s="676"/>
      <c r="I20" s="676"/>
      <c r="J20" s="676"/>
      <c r="K20" s="162"/>
      <c r="L20" s="800"/>
      <c r="M20" s="800"/>
      <c r="N20" s="675"/>
      <c r="O20" s="673"/>
      <c r="P20" s="677"/>
      <c r="Q20" s="675"/>
      <c r="R20" s="268"/>
    </row>
    <row r="21" spans="1:18" ht="7.5" customHeight="1" thickBot="1">
      <c r="A21" s="96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764"/>
      <c r="M21" s="764"/>
      <c r="N21" s="443"/>
      <c r="O21" s="444"/>
      <c r="P21" s="445"/>
      <c r="Q21" s="443"/>
      <c r="R21" s="269"/>
    </row>
    <row r="22" spans="1:18" ht="18" customHeight="1">
      <c r="A22" s="99" t="s">
        <v>19</v>
      </c>
      <c r="B22" s="255">
        <v>5486</v>
      </c>
      <c r="C22" s="95"/>
      <c r="D22" s="235">
        <v>5280</v>
      </c>
      <c r="E22" s="235">
        <v>5167</v>
      </c>
      <c r="F22" s="235">
        <v>5230</v>
      </c>
      <c r="G22" s="235">
        <v>5248</v>
      </c>
      <c r="H22" s="235">
        <v>5732</v>
      </c>
      <c r="I22" s="235">
        <v>6031</v>
      </c>
      <c r="J22" s="235">
        <v>6153</v>
      </c>
      <c r="K22" s="256">
        <v>6227</v>
      </c>
      <c r="L22" s="235">
        <v>6482</v>
      </c>
      <c r="M22" s="235">
        <v>6946</v>
      </c>
      <c r="N22" s="766"/>
      <c r="O22" s="463">
        <f t="shared" si="1"/>
        <v>4.095069857074023</v>
      </c>
      <c r="P22" s="464">
        <f t="shared" si="2"/>
        <v>7.158284480098743</v>
      </c>
      <c r="Q22" s="95"/>
      <c r="R22" s="465">
        <f t="shared" si="3"/>
        <v>26.61319722931097</v>
      </c>
    </row>
    <row r="23" spans="1:18" ht="15.75" customHeight="1">
      <c r="A23" s="100" t="s">
        <v>185</v>
      </c>
      <c r="B23" s="257">
        <v>8482</v>
      </c>
      <c r="C23" s="95"/>
      <c r="D23" s="239">
        <v>6460</v>
      </c>
      <c r="E23" s="239">
        <v>6924</v>
      </c>
      <c r="F23" s="239">
        <v>7041</v>
      </c>
      <c r="G23" s="239">
        <v>6348</v>
      </c>
      <c r="H23" s="239">
        <v>6450</v>
      </c>
      <c r="I23" s="239">
        <v>6886</v>
      </c>
      <c r="J23" s="239">
        <v>7769</v>
      </c>
      <c r="K23" s="258">
        <v>7460</v>
      </c>
      <c r="L23" s="239">
        <v>8447</v>
      </c>
      <c r="M23" s="239">
        <v>8342</v>
      </c>
      <c r="N23" s="766"/>
      <c r="O23" s="259">
        <f t="shared" si="1"/>
        <v>13.23056300268098</v>
      </c>
      <c r="P23" s="466">
        <f t="shared" si="2"/>
        <v>-1.2430448680004673</v>
      </c>
      <c r="Q23" s="95"/>
      <c r="R23" s="467">
        <f t="shared" si="3"/>
        <v>-1.6505541145956073</v>
      </c>
    </row>
    <row r="24" spans="1:18" ht="12.75">
      <c r="A24" s="101" t="s">
        <v>171</v>
      </c>
      <c r="B24" s="260">
        <v>4051</v>
      </c>
      <c r="C24" s="95"/>
      <c r="D24" s="237">
        <v>3796</v>
      </c>
      <c r="E24" s="237">
        <v>3687</v>
      </c>
      <c r="F24" s="237">
        <v>3643</v>
      </c>
      <c r="G24" s="237">
        <v>3658</v>
      </c>
      <c r="H24" s="237">
        <v>3420</v>
      </c>
      <c r="I24" s="237">
        <v>3785</v>
      </c>
      <c r="J24" s="237">
        <v>4107</v>
      </c>
      <c r="K24" s="261">
        <v>3904</v>
      </c>
      <c r="L24" s="237">
        <v>4461</v>
      </c>
      <c r="M24" s="237">
        <v>4551</v>
      </c>
      <c r="N24" s="766"/>
      <c r="O24" s="262">
        <f t="shared" si="1"/>
        <v>14.267418032786892</v>
      </c>
      <c r="P24" s="468">
        <f t="shared" si="2"/>
        <v>2.017484868863491</v>
      </c>
      <c r="Q24" s="95"/>
      <c r="R24" s="469">
        <f t="shared" si="3"/>
        <v>12.342631449024935</v>
      </c>
    </row>
    <row r="25" spans="1:18" ht="12.75">
      <c r="A25" s="101" t="s">
        <v>172</v>
      </c>
      <c r="B25" s="260">
        <v>563</v>
      </c>
      <c r="C25" s="95"/>
      <c r="D25" s="237">
        <v>316</v>
      </c>
      <c r="E25" s="237">
        <v>529</v>
      </c>
      <c r="F25" s="237">
        <v>392</v>
      </c>
      <c r="G25" s="237">
        <v>309</v>
      </c>
      <c r="H25" s="237">
        <v>387</v>
      </c>
      <c r="I25" s="237">
        <v>248</v>
      </c>
      <c r="J25" s="237">
        <v>328</v>
      </c>
      <c r="K25" s="261">
        <v>318</v>
      </c>
      <c r="L25" s="237">
        <v>285</v>
      </c>
      <c r="M25" s="237">
        <v>279</v>
      </c>
      <c r="N25" s="766"/>
      <c r="O25" s="262">
        <f t="shared" si="1"/>
        <v>-10.377358490566039</v>
      </c>
      <c r="P25" s="468">
        <f t="shared" si="2"/>
        <v>-2.10526315789474</v>
      </c>
      <c r="Q25" s="95"/>
      <c r="R25" s="469">
        <f t="shared" si="3"/>
        <v>-50.44404973357016</v>
      </c>
    </row>
    <row r="26" spans="1:18" ht="12.75">
      <c r="A26" s="101" t="s">
        <v>186</v>
      </c>
      <c r="B26" s="260">
        <v>646</v>
      </c>
      <c r="C26" s="95"/>
      <c r="D26" s="237">
        <v>370</v>
      </c>
      <c r="E26" s="237">
        <v>552</v>
      </c>
      <c r="F26" s="237">
        <v>503</v>
      </c>
      <c r="G26" s="237">
        <v>421</v>
      </c>
      <c r="H26" s="237">
        <v>501</v>
      </c>
      <c r="I26" s="237">
        <v>426</v>
      </c>
      <c r="J26" s="237">
        <v>554</v>
      </c>
      <c r="K26" s="261">
        <v>551</v>
      </c>
      <c r="L26" s="237">
        <v>602</v>
      </c>
      <c r="M26" s="237">
        <v>542</v>
      </c>
      <c r="N26" s="766"/>
      <c r="O26" s="262">
        <f t="shared" si="1"/>
        <v>9.255898366606175</v>
      </c>
      <c r="P26" s="468">
        <f t="shared" si="2"/>
        <v>-9.966777408637867</v>
      </c>
      <c r="Q26" s="95"/>
      <c r="R26" s="469">
        <f t="shared" si="3"/>
        <v>-16.09907120743034</v>
      </c>
    </row>
    <row r="27" spans="1:18" ht="12.75">
      <c r="A27" s="101" t="s">
        <v>40</v>
      </c>
      <c r="B27" s="260">
        <v>2412</v>
      </c>
      <c r="C27" s="95"/>
      <c r="D27" s="237">
        <v>1415</v>
      </c>
      <c r="E27" s="237">
        <v>1633</v>
      </c>
      <c r="F27" s="237">
        <v>1860</v>
      </c>
      <c r="G27" s="237">
        <v>1458</v>
      </c>
      <c r="H27" s="237">
        <v>1715</v>
      </c>
      <c r="I27" s="237">
        <v>1939</v>
      </c>
      <c r="J27" s="237">
        <v>2274</v>
      </c>
      <c r="K27" s="261">
        <v>2145</v>
      </c>
      <c r="L27" s="237">
        <v>2446</v>
      </c>
      <c r="M27" s="237">
        <v>2374</v>
      </c>
      <c r="N27" s="766"/>
      <c r="O27" s="262">
        <f t="shared" si="1"/>
        <v>14.032634032634036</v>
      </c>
      <c r="P27" s="468">
        <f t="shared" si="2"/>
        <v>-2.9435813573180667</v>
      </c>
      <c r="Q27" s="95"/>
      <c r="R27" s="469">
        <f t="shared" si="3"/>
        <v>-1.5754560530679953</v>
      </c>
    </row>
    <row r="28" spans="1:18" ht="12.75">
      <c r="A28" s="101" t="s">
        <v>41</v>
      </c>
      <c r="B28" s="260">
        <v>810</v>
      </c>
      <c r="C28" s="95"/>
      <c r="D28" s="237">
        <v>563</v>
      </c>
      <c r="E28" s="237">
        <v>523</v>
      </c>
      <c r="F28" s="127">
        <v>643</v>
      </c>
      <c r="G28" s="237">
        <v>502</v>
      </c>
      <c r="H28" s="237">
        <v>427</v>
      </c>
      <c r="I28" s="237">
        <v>488</v>
      </c>
      <c r="J28" s="237">
        <v>506</v>
      </c>
      <c r="K28" s="261">
        <v>542</v>
      </c>
      <c r="L28" s="237">
        <v>653</v>
      </c>
      <c r="M28" s="237">
        <v>596</v>
      </c>
      <c r="N28" s="766"/>
      <c r="O28" s="262">
        <f t="shared" si="1"/>
        <v>20.479704797047972</v>
      </c>
      <c r="P28" s="468">
        <f t="shared" si="2"/>
        <v>-8.728943338437986</v>
      </c>
      <c r="Q28" s="95"/>
      <c r="R28" s="469">
        <f t="shared" si="3"/>
        <v>-26.419753086419746</v>
      </c>
    </row>
    <row r="29" spans="1:18" ht="15.75" customHeight="1">
      <c r="A29" s="100" t="s">
        <v>21</v>
      </c>
      <c r="B29" s="257">
        <v>306</v>
      </c>
      <c r="C29" s="95"/>
      <c r="D29" s="239">
        <v>293</v>
      </c>
      <c r="E29" s="239">
        <v>285</v>
      </c>
      <c r="F29" s="239">
        <v>334</v>
      </c>
      <c r="G29" s="239">
        <v>235</v>
      </c>
      <c r="H29" s="239">
        <v>196</v>
      </c>
      <c r="I29" s="239">
        <v>170</v>
      </c>
      <c r="J29" s="239">
        <v>211</v>
      </c>
      <c r="K29" s="258">
        <v>207</v>
      </c>
      <c r="L29" s="239">
        <v>234</v>
      </c>
      <c r="M29" s="239">
        <v>291</v>
      </c>
      <c r="N29" s="766"/>
      <c r="O29" s="259">
        <f t="shared" si="1"/>
        <v>13.043478260869577</v>
      </c>
      <c r="P29" s="466">
        <f t="shared" si="2"/>
        <v>24.358974358974365</v>
      </c>
      <c r="Q29" s="95"/>
      <c r="R29" s="467">
        <f t="shared" si="3"/>
        <v>-4.901960784313729</v>
      </c>
    </row>
    <row r="30" spans="1:18" ht="15.75" customHeight="1">
      <c r="A30" s="100" t="s">
        <v>22</v>
      </c>
      <c r="B30" s="257">
        <v>36488</v>
      </c>
      <c r="C30" s="95"/>
      <c r="D30" s="239">
        <v>32760</v>
      </c>
      <c r="E30" s="239">
        <v>32362</v>
      </c>
      <c r="F30" s="239">
        <v>33398</v>
      </c>
      <c r="G30" s="239">
        <v>33136</v>
      </c>
      <c r="H30" s="239">
        <v>27585</v>
      </c>
      <c r="I30" s="239">
        <v>29396</v>
      </c>
      <c r="J30" s="239">
        <v>31937</v>
      </c>
      <c r="K30" s="258">
        <v>28971</v>
      </c>
      <c r="L30" s="239">
        <v>32292</v>
      </c>
      <c r="M30" s="239">
        <v>33602</v>
      </c>
      <c r="N30" s="766"/>
      <c r="O30" s="259">
        <f t="shared" si="1"/>
        <v>11.4631873252563</v>
      </c>
      <c r="P30" s="466">
        <f t="shared" si="2"/>
        <v>4.056732317601885</v>
      </c>
      <c r="Q30" s="95"/>
      <c r="R30" s="467">
        <f t="shared" si="3"/>
        <v>-7.909449682087256</v>
      </c>
    </row>
    <row r="31" spans="1:18" ht="12.75">
      <c r="A31" s="102" t="s">
        <v>173</v>
      </c>
      <c r="B31" s="470">
        <v>6655</v>
      </c>
      <c r="C31" s="95"/>
      <c r="D31" s="241">
        <v>6058</v>
      </c>
      <c r="E31" s="241">
        <v>6113</v>
      </c>
      <c r="F31" s="241">
        <v>6193</v>
      </c>
      <c r="G31" s="241">
        <v>6097</v>
      </c>
      <c r="H31" s="241">
        <v>4810</v>
      </c>
      <c r="I31" s="241">
        <v>4749</v>
      </c>
      <c r="J31" s="241">
        <v>4880</v>
      </c>
      <c r="K31" s="471">
        <v>4709</v>
      </c>
      <c r="L31" s="241">
        <v>5327</v>
      </c>
      <c r="M31" s="241">
        <v>5190</v>
      </c>
      <c r="N31" s="766"/>
      <c r="O31" s="472">
        <f t="shared" si="1"/>
        <v>13.123805478870239</v>
      </c>
      <c r="P31" s="473">
        <f t="shared" si="2"/>
        <v>-2.571804017270509</v>
      </c>
      <c r="Q31" s="95"/>
      <c r="R31" s="474">
        <f t="shared" si="3"/>
        <v>-22.01352366641622</v>
      </c>
    </row>
    <row r="32" spans="1:18" ht="12.75">
      <c r="A32" s="102" t="s">
        <v>174</v>
      </c>
      <c r="B32" s="470">
        <v>5748</v>
      </c>
      <c r="C32" s="95"/>
      <c r="D32" s="241">
        <v>5682</v>
      </c>
      <c r="E32" s="241">
        <v>6018</v>
      </c>
      <c r="F32" s="241">
        <v>6715</v>
      </c>
      <c r="G32" s="241">
        <v>6891</v>
      </c>
      <c r="H32" s="241">
        <v>4733</v>
      </c>
      <c r="I32" s="241">
        <v>3726</v>
      </c>
      <c r="J32" s="241">
        <v>4294</v>
      </c>
      <c r="K32" s="471">
        <v>3916</v>
      </c>
      <c r="L32" s="241">
        <v>8439</v>
      </c>
      <c r="M32" s="241">
        <v>8360</v>
      </c>
      <c r="N32" s="766"/>
      <c r="O32" s="472">
        <f t="shared" si="1"/>
        <v>115.50051072522984</v>
      </c>
      <c r="P32" s="473">
        <f t="shared" si="2"/>
        <v>-0.936129873207733</v>
      </c>
      <c r="Q32" s="95"/>
      <c r="R32" s="474">
        <f t="shared" si="3"/>
        <v>45.44189283228951</v>
      </c>
    </row>
    <row r="33" spans="1:18" ht="12.75">
      <c r="A33" s="102" t="s">
        <v>187</v>
      </c>
      <c r="B33" s="470">
        <v>1279</v>
      </c>
      <c r="C33" s="95"/>
      <c r="D33" s="241">
        <v>700</v>
      </c>
      <c r="E33" s="241">
        <v>670</v>
      </c>
      <c r="F33" s="241">
        <v>604</v>
      </c>
      <c r="G33" s="241">
        <v>542</v>
      </c>
      <c r="H33" s="241">
        <v>543</v>
      </c>
      <c r="I33" s="241">
        <v>535</v>
      </c>
      <c r="J33" s="241">
        <v>483</v>
      </c>
      <c r="K33" s="471">
        <v>446</v>
      </c>
      <c r="L33" s="241">
        <v>660</v>
      </c>
      <c r="M33" s="241">
        <v>711</v>
      </c>
      <c r="N33" s="766"/>
      <c r="O33" s="472">
        <f t="shared" si="1"/>
        <v>47.98206278026905</v>
      </c>
      <c r="P33" s="473">
        <f t="shared" si="2"/>
        <v>7.727272727272734</v>
      </c>
      <c r="Q33" s="95"/>
      <c r="R33" s="474">
        <f t="shared" si="3"/>
        <v>-44.409695074276776</v>
      </c>
    </row>
    <row r="34" spans="1:20" ht="12.75">
      <c r="A34" s="102" t="s">
        <v>175</v>
      </c>
      <c r="B34" s="470">
        <v>1471</v>
      </c>
      <c r="C34" s="95"/>
      <c r="D34" s="241">
        <v>1207</v>
      </c>
      <c r="E34" s="241">
        <v>1281</v>
      </c>
      <c r="F34" s="241">
        <v>1262</v>
      </c>
      <c r="G34" s="241">
        <v>1005</v>
      </c>
      <c r="H34" s="241">
        <v>934</v>
      </c>
      <c r="I34" s="241">
        <v>2181</v>
      </c>
      <c r="J34" s="241">
        <v>2804</v>
      </c>
      <c r="K34" s="471">
        <v>900</v>
      </c>
      <c r="L34" s="241">
        <v>952</v>
      </c>
      <c r="M34" s="241">
        <v>1019</v>
      </c>
      <c r="N34" s="766"/>
      <c r="O34" s="472">
        <f aca="true" t="shared" si="4" ref="O34:O48">L34/K34%-100</f>
        <v>5.7777777777777715</v>
      </c>
      <c r="P34" s="473">
        <f aca="true" t="shared" si="5" ref="P34:P48">M34/L34%-100</f>
        <v>7.037815126050418</v>
      </c>
      <c r="Q34" s="95"/>
      <c r="R34" s="474">
        <f aca="true" t="shared" si="6" ref="R34:R48">M34/B34%-100</f>
        <v>-30.727396329027883</v>
      </c>
      <c r="T34" s="462"/>
    </row>
    <row r="35" spans="1:18" ht="12.75">
      <c r="A35" s="102" t="s">
        <v>188</v>
      </c>
      <c r="B35" s="470">
        <v>4103</v>
      </c>
      <c r="C35" s="95"/>
      <c r="D35" s="241">
        <v>3249</v>
      </c>
      <c r="E35" s="241">
        <v>3472</v>
      </c>
      <c r="F35" s="241">
        <v>3518</v>
      </c>
      <c r="G35" s="241">
        <v>3359</v>
      </c>
      <c r="H35" s="241">
        <v>3088</v>
      </c>
      <c r="I35" s="241">
        <v>3567</v>
      </c>
      <c r="J35" s="241">
        <v>4300</v>
      </c>
      <c r="K35" s="471">
        <v>4645</v>
      </c>
      <c r="L35" s="241">
        <v>5742</v>
      </c>
      <c r="M35" s="241">
        <v>6333</v>
      </c>
      <c r="N35" s="766"/>
      <c r="O35" s="472">
        <f t="shared" si="4"/>
        <v>23.616792249730892</v>
      </c>
      <c r="P35" s="473">
        <f t="shared" si="5"/>
        <v>10.292580982236146</v>
      </c>
      <c r="Q35" s="95"/>
      <c r="R35" s="474">
        <f t="shared" si="6"/>
        <v>54.350475262003414</v>
      </c>
    </row>
    <row r="36" spans="1:18" ht="12.75">
      <c r="A36" s="102" t="s">
        <v>176</v>
      </c>
      <c r="B36" s="470">
        <v>7211</v>
      </c>
      <c r="C36" s="95"/>
      <c r="D36" s="241">
        <v>6033</v>
      </c>
      <c r="E36" s="241">
        <v>5620</v>
      </c>
      <c r="F36" s="241">
        <v>5900</v>
      </c>
      <c r="G36" s="241">
        <v>5800</v>
      </c>
      <c r="H36" s="241">
        <v>5722</v>
      </c>
      <c r="I36" s="241">
        <v>6578</v>
      </c>
      <c r="J36" s="241">
        <v>6698</v>
      </c>
      <c r="K36" s="471">
        <v>6112</v>
      </c>
      <c r="L36" s="241">
        <v>5485</v>
      </c>
      <c r="M36" s="241">
        <v>5909</v>
      </c>
      <c r="N36" s="766"/>
      <c r="O36" s="472">
        <f t="shared" si="4"/>
        <v>-10.258507853403131</v>
      </c>
      <c r="P36" s="473">
        <f t="shared" si="5"/>
        <v>7.7301731996353595</v>
      </c>
      <c r="Q36" s="95"/>
      <c r="R36" s="474">
        <f t="shared" si="6"/>
        <v>-18.05574816252947</v>
      </c>
    </row>
    <row r="37" spans="1:18" ht="12.75">
      <c r="A37" s="102" t="s">
        <v>177</v>
      </c>
      <c r="B37" s="470">
        <v>4143</v>
      </c>
      <c r="C37" s="95"/>
      <c r="D37" s="241">
        <v>4020</v>
      </c>
      <c r="E37" s="241">
        <v>3598</v>
      </c>
      <c r="F37" s="241">
        <v>3140</v>
      </c>
      <c r="G37" s="241">
        <v>2953</v>
      </c>
      <c r="H37" s="241">
        <v>2489</v>
      </c>
      <c r="I37" s="241">
        <v>2926</v>
      </c>
      <c r="J37" s="241">
        <v>3082</v>
      </c>
      <c r="K37" s="471">
        <v>3359</v>
      </c>
      <c r="L37" s="241">
        <v>3756</v>
      </c>
      <c r="M37" s="241">
        <v>3830</v>
      </c>
      <c r="N37" s="766"/>
      <c r="O37" s="472">
        <f t="shared" si="4"/>
        <v>11.81899374813932</v>
      </c>
      <c r="P37" s="473">
        <f t="shared" si="5"/>
        <v>1.9701810436634588</v>
      </c>
      <c r="Q37" s="95"/>
      <c r="R37" s="474">
        <f t="shared" si="6"/>
        <v>-7.554911899589669</v>
      </c>
    </row>
    <row r="38" spans="1:18" ht="12.75">
      <c r="A38" s="102" t="s">
        <v>178</v>
      </c>
      <c r="B38" s="470">
        <v>2780</v>
      </c>
      <c r="C38" s="204"/>
      <c r="D38" s="241">
        <v>2683</v>
      </c>
      <c r="E38" s="241">
        <v>2940</v>
      </c>
      <c r="F38" s="241">
        <v>2701</v>
      </c>
      <c r="G38" s="241">
        <v>2777</v>
      </c>
      <c r="H38" s="241">
        <v>1974</v>
      </c>
      <c r="I38" s="241">
        <v>1875</v>
      </c>
      <c r="J38" s="241">
        <v>1864</v>
      </c>
      <c r="K38" s="471">
        <v>1774</v>
      </c>
      <c r="L38" s="241">
        <v>1931</v>
      </c>
      <c r="M38" s="241">
        <v>2250</v>
      </c>
      <c r="N38" s="766"/>
      <c r="O38" s="472">
        <f t="shared" si="4"/>
        <v>8.850056369785804</v>
      </c>
      <c r="P38" s="473">
        <f t="shared" si="5"/>
        <v>16.519937856033152</v>
      </c>
      <c r="Q38" s="95"/>
      <c r="R38" s="474">
        <f t="shared" si="6"/>
        <v>-19.064748201438846</v>
      </c>
    </row>
    <row r="39" spans="1:18" ht="18" customHeight="1" thickBot="1">
      <c r="A39" s="475" t="s">
        <v>179</v>
      </c>
      <c r="B39" s="476">
        <v>3098</v>
      </c>
      <c r="C39" s="274"/>
      <c r="D39" s="263">
        <v>3128</v>
      </c>
      <c r="E39" s="263">
        <v>2650</v>
      </c>
      <c r="F39" s="263">
        <v>3365</v>
      </c>
      <c r="G39" s="263">
        <v>3712</v>
      </c>
      <c r="H39" s="263">
        <v>3292</v>
      </c>
      <c r="I39" s="263">
        <v>3259</v>
      </c>
      <c r="J39" s="263">
        <v>3532</v>
      </c>
      <c r="K39" s="264">
        <v>3110</v>
      </c>
      <c r="L39" s="789">
        <v>3325</v>
      </c>
      <c r="M39" s="789">
        <v>3291</v>
      </c>
      <c r="N39" s="787"/>
      <c r="O39" s="265">
        <f t="shared" si="4"/>
        <v>6.9131832797427535</v>
      </c>
      <c r="P39" s="477">
        <f t="shared" si="5"/>
        <v>-1.0225563909774422</v>
      </c>
      <c r="Q39" s="274"/>
      <c r="R39" s="478">
        <f t="shared" si="6"/>
        <v>6.229825693996119</v>
      </c>
    </row>
    <row r="40" spans="1:18" ht="7.5" customHeight="1" thickBot="1">
      <c r="A40" s="96"/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764"/>
      <c r="M40" s="764"/>
      <c r="N40" s="443"/>
      <c r="O40" s="444"/>
      <c r="P40" s="445"/>
      <c r="Q40" s="443"/>
      <c r="R40" s="678"/>
    </row>
    <row r="41" spans="1:18" ht="18" customHeight="1">
      <c r="A41" s="96" t="s">
        <v>312</v>
      </c>
      <c r="B41" s="460">
        <v>16553</v>
      </c>
      <c r="C41" s="95"/>
      <c r="D41" s="228">
        <v>14199</v>
      </c>
      <c r="E41" s="228">
        <v>13887</v>
      </c>
      <c r="F41" s="228">
        <v>15598</v>
      </c>
      <c r="G41" s="228">
        <v>14927</v>
      </c>
      <c r="H41" s="228">
        <v>12774</v>
      </c>
      <c r="I41" s="228">
        <v>14747</v>
      </c>
      <c r="J41" s="228">
        <v>16710</v>
      </c>
      <c r="K41" s="682">
        <v>14552</v>
      </c>
      <c r="L41" s="792">
        <v>17848</v>
      </c>
      <c r="M41" s="792">
        <v>18953</v>
      </c>
      <c r="N41" s="766"/>
      <c r="O41" s="679">
        <f t="shared" si="4"/>
        <v>22.64980758658602</v>
      </c>
      <c r="P41" s="680">
        <f t="shared" si="5"/>
        <v>6.1911698789780445</v>
      </c>
      <c r="Q41" s="95"/>
      <c r="R41" s="681">
        <f t="shared" si="6"/>
        <v>14.498882377816713</v>
      </c>
    </row>
    <row r="42" spans="1:18" ht="12.75" customHeight="1">
      <c r="A42" s="104" t="s">
        <v>313</v>
      </c>
      <c r="B42" s="668">
        <v>12063</v>
      </c>
      <c r="C42" s="95"/>
      <c r="D42" s="266">
        <v>11080</v>
      </c>
      <c r="E42" s="266">
        <v>11124</v>
      </c>
      <c r="F42" s="266">
        <v>10408</v>
      </c>
      <c r="G42" s="266">
        <v>10689</v>
      </c>
      <c r="H42" s="266">
        <v>9285</v>
      </c>
      <c r="I42" s="266">
        <v>9468</v>
      </c>
      <c r="J42" s="266">
        <v>10377</v>
      </c>
      <c r="K42" s="669">
        <v>9814</v>
      </c>
      <c r="L42" s="793">
        <v>11647</v>
      </c>
      <c r="M42" s="793">
        <v>12248</v>
      </c>
      <c r="N42" s="766"/>
      <c r="O42" s="267">
        <f t="shared" si="4"/>
        <v>18.67739963317709</v>
      </c>
      <c r="P42" s="670">
        <f t="shared" si="5"/>
        <v>5.160127071348853</v>
      </c>
      <c r="Q42" s="95"/>
      <c r="R42" s="671">
        <f t="shared" si="6"/>
        <v>1.5336151869352648</v>
      </c>
    </row>
    <row r="43" spans="1:18" ht="12.75" customHeight="1">
      <c r="A43" s="104" t="s">
        <v>314</v>
      </c>
      <c r="B43" s="668">
        <v>7212</v>
      </c>
      <c r="C43" s="95"/>
      <c r="D43" s="266">
        <v>5886</v>
      </c>
      <c r="E43" s="266">
        <v>6169</v>
      </c>
      <c r="F43" s="266">
        <v>6468</v>
      </c>
      <c r="G43" s="266">
        <v>6174</v>
      </c>
      <c r="H43" s="266">
        <v>5786</v>
      </c>
      <c r="I43" s="266">
        <v>5941</v>
      </c>
      <c r="J43" s="266">
        <v>6088</v>
      </c>
      <c r="K43" s="669">
        <v>5978</v>
      </c>
      <c r="L43" s="793">
        <v>6705</v>
      </c>
      <c r="M43" s="793">
        <v>6862</v>
      </c>
      <c r="N43" s="766"/>
      <c r="O43" s="267">
        <f t="shared" si="4"/>
        <v>12.161257945801268</v>
      </c>
      <c r="P43" s="670">
        <f t="shared" si="5"/>
        <v>2.3415361670395214</v>
      </c>
      <c r="Q43" s="95"/>
      <c r="R43" s="671">
        <f t="shared" si="6"/>
        <v>-4.853022739877986</v>
      </c>
    </row>
    <row r="44" spans="1:18" ht="12.75" customHeight="1">
      <c r="A44" s="104" t="s">
        <v>315</v>
      </c>
      <c r="B44" s="668">
        <v>7457</v>
      </c>
      <c r="C44" s="95"/>
      <c r="D44" s="266">
        <v>6231</v>
      </c>
      <c r="E44" s="266">
        <v>6242</v>
      </c>
      <c r="F44" s="266">
        <v>6046</v>
      </c>
      <c r="G44" s="266">
        <v>6011</v>
      </c>
      <c r="H44" s="266">
        <v>5161</v>
      </c>
      <c r="I44" s="266">
        <v>5210</v>
      </c>
      <c r="J44" s="266">
        <v>5509</v>
      </c>
      <c r="K44" s="669">
        <v>5251</v>
      </c>
      <c r="L44" s="793">
        <v>6632</v>
      </c>
      <c r="M44" s="793">
        <v>6697</v>
      </c>
      <c r="N44" s="766"/>
      <c r="O44" s="267">
        <f t="shared" si="4"/>
        <v>26.29975242810893</v>
      </c>
      <c r="P44" s="670">
        <f t="shared" si="5"/>
        <v>0.9800965018094132</v>
      </c>
      <c r="Q44" s="95"/>
      <c r="R44" s="671">
        <f t="shared" si="6"/>
        <v>-10.191766125787836</v>
      </c>
    </row>
    <row r="45" spans="1:18" ht="12.75" customHeight="1">
      <c r="A45" s="105" t="s">
        <v>316</v>
      </c>
      <c r="B45" s="672">
        <v>7477</v>
      </c>
      <c r="C45" s="95"/>
      <c r="D45" s="161">
        <v>7397</v>
      </c>
      <c r="E45" s="161">
        <v>7316</v>
      </c>
      <c r="F45" s="161">
        <v>7483</v>
      </c>
      <c r="G45" s="161">
        <v>7166</v>
      </c>
      <c r="H45" s="161">
        <v>6957</v>
      </c>
      <c r="I45" s="161">
        <v>7117</v>
      </c>
      <c r="J45" s="161">
        <v>7386</v>
      </c>
      <c r="K45" s="162">
        <v>7270</v>
      </c>
      <c r="L45" s="794">
        <v>7948</v>
      </c>
      <c r="M45" s="794">
        <v>7712</v>
      </c>
      <c r="N45" s="766"/>
      <c r="O45" s="164">
        <f t="shared" si="4"/>
        <v>9.325997248968363</v>
      </c>
      <c r="P45" s="687">
        <f t="shared" si="5"/>
        <v>-2.9693004529441396</v>
      </c>
      <c r="Q45" s="95"/>
      <c r="R45" s="688">
        <f t="shared" si="6"/>
        <v>3.1429717801257198</v>
      </c>
    </row>
    <row r="46" spans="1:18" ht="6" customHeight="1" thickBot="1">
      <c r="A46" s="667"/>
      <c r="B46" s="668"/>
      <c r="C46" s="95"/>
      <c r="D46" s="266"/>
      <c r="E46" s="266"/>
      <c r="F46" s="266"/>
      <c r="G46" s="266"/>
      <c r="H46" s="266"/>
      <c r="I46" s="266"/>
      <c r="J46" s="266"/>
      <c r="K46" s="669"/>
      <c r="L46" s="794"/>
      <c r="M46" s="794"/>
      <c r="N46" s="766"/>
      <c r="O46" s="267"/>
      <c r="P46" s="670"/>
      <c r="Q46" s="95"/>
      <c r="R46" s="671"/>
    </row>
    <row r="47" spans="1:18" ht="21.75" customHeight="1">
      <c r="A47" s="479" t="s">
        <v>23</v>
      </c>
      <c r="B47" s="480">
        <v>4186</v>
      </c>
      <c r="C47" s="481"/>
      <c r="D47" s="482">
        <v>3420</v>
      </c>
      <c r="E47" s="482">
        <v>3727</v>
      </c>
      <c r="F47" s="482">
        <v>3031</v>
      </c>
      <c r="G47" s="482">
        <v>3861</v>
      </c>
      <c r="H47" s="482">
        <v>4729</v>
      </c>
      <c r="I47" s="482">
        <v>4830</v>
      </c>
      <c r="J47" s="482">
        <v>4373</v>
      </c>
      <c r="K47" s="483">
        <v>4165</v>
      </c>
      <c r="L47" s="795">
        <v>6966</v>
      </c>
      <c r="M47" s="795">
        <v>5957</v>
      </c>
      <c r="N47" s="788"/>
      <c r="O47" s="484">
        <f t="shared" si="4"/>
        <v>67.25090036014407</v>
      </c>
      <c r="P47" s="485">
        <f t="shared" si="5"/>
        <v>-14.484639678438128</v>
      </c>
      <c r="Q47" s="481"/>
      <c r="R47" s="486">
        <f t="shared" si="6"/>
        <v>42.30769230769232</v>
      </c>
    </row>
    <row r="48" spans="1:18" ht="19.5" customHeight="1" thickBot="1">
      <c r="A48" s="487" t="s">
        <v>42</v>
      </c>
      <c r="B48" s="488">
        <f>B47+B6</f>
        <v>54948</v>
      </c>
      <c r="C48" s="489"/>
      <c r="D48" s="490">
        <f aca="true" t="shared" si="7" ref="D48:K48">D47+D6</f>
        <v>48213</v>
      </c>
      <c r="E48" s="490">
        <f t="shared" si="7"/>
        <v>48465</v>
      </c>
      <c r="F48" s="490">
        <f t="shared" si="7"/>
        <v>49034</v>
      </c>
      <c r="G48" s="490">
        <f t="shared" si="7"/>
        <v>48828</v>
      </c>
      <c r="H48" s="490">
        <f t="shared" si="7"/>
        <v>44692</v>
      </c>
      <c r="I48" s="491">
        <f t="shared" si="7"/>
        <v>47313</v>
      </c>
      <c r="J48" s="491">
        <f t="shared" si="7"/>
        <v>50443</v>
      </c>
      <c r="K48" s="491">
        <f t="shared" si="7"/>
        <v>47030</v>
      </c>
      <c r="L48" s="796">
        <f>L47+L6</f>
        <v>57746</v>
      </c>
      <c r="M48" s="796">
        <f>M47+M6</f>
        <v>58429</v>
      </c>
      <c r="N48" s="489"/>
      <c r="O48" s="492">
        <f t="shared" si="4"/>
        <v>22.78545609185626</v>
      </c>
      <c r="P48" s="493">
        <f t="shared" si="5"/>
        <v>1.1827659058636044</v>
      </c>
      <c r="Q48" s="489"/>
      <c r="R48" s="494">
        <f t="shared" si="6"/>
        <v>6.335080439688426</v>
      </c>
    </row>
    <row r="49" ht="13.5" thickTop="1"/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28125" style="87" customWidth="1"/>
    <col min="2" max="2" width="7.421875" style="87" customWidth="1"/>
    <col min="3" max="3" width="1.421875" style="87" customWidth="1"/>
    <col min="4" max="13" width="7.421875" style="87" customWidth="1"/>
    <col min="14" max="14" width="0.9921875" style="87" customWidth="1"/>
    <col min="15" max="15" width="6.7109375" style="189" customWidth="1"/>
    <col min="16" max="16" width="7.28125" style="189" customWidth="1"/>
    <col min="17" max="17" width="1.28515625" style="189" customWidth="1"/>
    <col min="18" max="18" width="6.57421875" style="87" customWidth="1"/>
    <col min="19" max="16384" width="9.140625" style="87" customWidth="1"/>
  </cols>
  <sheetData>
    <row r="1" spans="1:18" ht="21.75" customHeight="1" thickTop="1">
      <c r="A1" s="326" t="s">
        <v>350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1.75" customHeight="1">
      <c r="A2" s="107" t="s">
        <v>317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41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0" customHeight="1">
      <c r="A4" s="895" t="s">
        <v>351</v>
      </c>
      <c r="B4" s="413" t="s">
        <v>1</v>
      </c>
      <c r="C4" s="93"/>
      <c r="D4" s="194">
        <v>2009</v>
      </c>
      <c r="E4" s="194">
        <v>2010</v>
      </c>
      <c r="F4" s="416">
        <v>2011</v>
      </c>
      <c r="G4" s="416">
        <v>2012</v>
      </c>
      <c r="H4" s="415">
        <v>2013</v>
      </c>
      <c r="I4" s="416">
        <v>2014</v>
      </c>
      <c r="J4" s="762">
        <v>2015</v>
      </c>
      <c r="K4" s="762">
        <v>2016</v>
      </c>
      <c r="L4" s="416">
        <v>2017</v>
      </c>
      <c r="M4" s="416">
        <v>2018</v>
      </c>
      <c r="N4" s="93"/>
      <c r="O4" s="417" t="s">
        <v>325</v>
      </c>
      <c r="P4" s="417" t="s">
        <v>347</v>
      </c>
      <c r="Q4" s="418"/>
      <c r="R4" s="419" t="s">
        <v>348</v>
      </c>
    </row>
    <row r="5" spans="1:20" ht="18" customHeight="1" thickBot="1">
      <c r="A5" s="94" t="s">
        <v>6</v>
      </c>
      <c r="B5" s="420"/>
      <c r="C5" s="95"/>
      <c r="D5" s="421"/>
      <c r="E5" s="421"/>
      <c r="F5" s="421"/>
      <c r="G5" s="421"/>
      <c r="H5" s="421"/>
      <c r="I5" s="421"/>
      <c r="J5" s="421"/>
      <c r="K5" s="421"/>
      <c r="L5" s="422"/>
      <c r="M5" s="422"/>
      <c r="N5" s="95"/>
      <c r="O5" s="423"/>
      <c r="P5" s="424"/>
      <c r="Q5" s="95"/>
      <c r="R5" s="425"/>
      <c r="T5" s="426"/>
    </row>
    <row r="6" spans="1:18" ht="15.75" customHeight="1">
      <c r="A6" s="427" t="s">
        <v>352</v>
      </c>
      <c r="B6" s="428">
        <f>'Assunzioni -2'!B5-'Assunzioni F'!B6</f>
        <v>47626</v>
      </c>
      <c r="C6" s="429">
        <f>'Assunzioni -2'!C5-'Assunzioni F'!C6</f>
        <v>0</v>
      </c>
      <c r="D6" s="430">
        <f>'Assunzioni -2'!D5-'Assunzioni F'!D6</f>
        <v>41200</v>
      </c>
      <c r="E6" s="430">
        <f>'Assunzioni -2'!E5-'Assunzioni F'!E6</f>
        <v>45348</v>
      </c>
      <c r="F6" s="430">
        <f>'Assunzioni -2'!F5-'Assunzioni F'!F6</f>
        <v>46690</v>
      </c>
      <c r="G6" s="430">
        <f>'Assunzioni -2'!G5-'Assunzioni F'!G6</f>
        <v>43696</v>
      </c>
      <c r="H6" s="430">
        <f>'Assunzioni -2'!H5-'Assunzioni F'!H6</f>
        <v>42936</v>
      </c>
      <c r="I6" s="431">
        <f>'Assunzioni -2'!I5-'Assunzioni F'!I6</f>
        <v>45823</v>
      </c>
      <c r="J6" s="763">
        <f>'Assunzioni -2'!J5-'Assunzioni F'!J6</f>
        <v>50673</v>
      </c>
      <c r="K6" s="763">
        <f>'Assunzioni -2'!K5-'Assunzioni F'!K6</f>
        <v>50562</v>
      </c>
      <c r="L6" s="431">
        <f>'Assunzioni -2'!L5-'Assunzioni F'!L6</f>
        <v>59416</v>
      </c>
      <c r="M6" s="431">
        <f>'Assunzioni -2'!M5-'Assunzioni F'!M6</f>
        <v>64961</v>
      </c>
      <c r="N6" s="332"/>
      <c r="O6" s="432">
        <f aca="true" t="shared" si="0" ref="O6:P8">L6/K6%-100</f>
        <v>17.51117439974685</v>
      </c>
      <c r="P6" s="433">
        <f t="shared" si="0"/>
        <v>9.332503029487015</v>
      </c>
      <c r="Q6" s="429"/>
      <c r="R6" s="434">
        <f>M6/B6%-100</f>
        <v>36.398185864863734</v>
      </c>
    </row>
    <row r="7" spans="1:18" ht="15.75" customHeight="1">
      <c r="A7" s="435" t="s">
        <v>38</v>
      </c>
      <c r="B7" s="436">
        <v>34376</v>
      </c>
      <c r="C7" s="332"/>
      <c r="D7" s="437">
        <v>30645</v>
      </c>
      <c r="E7" s="437">
        <v>33085</v>
      </c>
      <c r="F7" s="437">
        <v>33716</v>
      </c>
      <c r="G7" s="437">
        <v>31568</v>
      </c>
      <c r="H7" s="437">
        <v>30463</v>
      </c>
      <c r="I7" s="438">
        <v>31187</v>
      </c>
      <c r="J7" s="438">
        <v>33550</v>
      </c>
      <c r="K7" s="438">
        <v>33348</v>
      </c>
      <c r="L7" s="438">
        <v>40663</v>
      </c>
      <c r="M7" s="438">
        <v>43832</v>
      </c>
      <c r="N7" s="332"/>
      <c r="O7" s="439">
        <f t="shared" si="0"/>
        <v>21.93534844668345</v>
      </c>
      <c r="P7" s="440">
        <f t="shared" si="0"/>
        <v>7.7933256277205345</v>
      </c>
      <c r="Q7" s="332"/>
      <c r="R7" s="441">
        <f>M7/B7%-100</f>
        <v>27.50756341633698</v>
      </c>
    </row>
    <row r="8" spans="1:18" ht="15.75" customHeight="1" thickBot="1">
      <c r="A8" s="442" t="s">
        <v>39</v>
      </c>
      <c r="B8" s="436">
        <v>9988</v>
      </c>
      <c r="C8" s="332"/>
      <c r="D8" s="437">
        <v>9629</v>
      </c>
      <c r="E8" s="437">
        <v>9761</v>
      </c>
      <c r="F8" s="437">
        <v>9802</v>
      </c>
      <c r="G8" s="437">
        <v>9591</v>
      </c>
      <c r="H8" s="437">
        <v>8553</v>
      </c>
      <c r="I8" s="438">
        <v>8394</v>
      </c>
      <c r="J8" s="438">
        <v>8880</v>
      </c>
      <c r="K8" s="438">
        <v>8625</v>
      </c>
      <c r="L8" s="438">
        <v>9770</v>
      </c>
      <c r="M8" s="438">
        <v>10014</v>
      </c>
      <c r="N8" s="332"/>
      <c r="O8" s="439">
        <f t="shared" si="0"/>
        <v>13.275362318840578</v>
      </c>
      <c r="P8" s="440">
        <f t="shared" si="0"/>
        <v>2.497441146366427</v>
      </c>
      <c r="Q8" s="332"/>
      <c r="R8" s="441">
        <f>M8/B8%-100</f>
        <v>0.26031237484981773</v>
      </c>
    </row>
    <row r="9" spans="1:18" ht="7.5" customHeight="1" thickBot="1">
      <c r="A9" s="96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4"/>
      <c r="P9" s="445"/>
      <c r="Q9" s="443"/>
      <c r="R9" s="269"/>
    </row>
    <row r="10" spans="1:18" ht="18" customHeight="1">
      <c r="A10" s="459" t="s">
        <v>240</v>
      </c>
      <c r="B10" s="254">
        <f>'Assunzioni -1'!B17-'Assunzioni F'!B10</f>
        <v>43100</v>
      </c>
      <c r="C10" s="95"/>
      <c r="D10" s="121">
        <f>'Assunzioni -1'!D17-'Assunzioni F'!D10</f>
        <v>36541</v>
      </c>
      <c r="E10" s="121">
        <f>'Assunzioni -1'!E17-'Assunzioni F'!E10</f>
        <v>40501</v>
      </c>
      <c r="F10" s="144">
        <f>'Assunzioni -1'!F17-'Assunzioni F'!F10</f>
        <v>42382</v>
      </c>
      <c r="G10" s="144">
        <f>'Assunzioni -1'!G17-'Assunzioni F'!G10</f>
        <v>38295</v>
      </c>
      <c r="H10" s="144">
        <f>'Assunzioni -1'!H17-'Assunzioni F'!H10</f>
        <v>37558</v>
      </c>
      <c r="I10" s="144">
        <f>'Assunzioni -1'!I17-'Assunzioni F'!I10</f>
        <v>40188</v>
      </c>
      <c r="J10" s="144">
        <f>'Assunzioni -1'!J17-'Assunzioni F'!J10</f>
        <v>44544</v>
      </c>
      <c r="K10" s="574">
        <f>'Assunzioni -1'!K17-'Assunzioni F'!K10</f>
        <v>44676</v>
      </c>
      <c r="L10" s="574">
        <f>'Assunzioni -1'!L17-'Assunzioni F'!L10</f>
        <v>52161</v>
      </c>
      <c r="M10" s="574">
        <f>'Assunzioni -1'!M17-'Assunzioni F'!M10</f>
        <v>57089</v>
      </c>
      <c r="N10" s="95"/>
      <c r="O10" s="177">
        <f aca="true" t="shared" si="1" ref="O10:P14">L10/K10%-100</f>
        <v>16.753961858716096</v>
      </c>
      <c r="P10" s="549">
        <f t="shared" si="1"/>
        <v>9.447671632062267</v>
      </c>
      <c r="Q10" s="95"/>
      <c r="R10" s="147">
        <f>M10/B10%-100</f>
        <v>32.457076566125295</v>
      </c>
    </row>
    <row r="11" spans="1:18" ht="12.75">
      <c r="A11" s="226" t="s">
        <v>14</v>
      </c>
      <c r="B11" s="460">
        <f>'Assunzioni -1'!B18-'Assunzioni F'!B11</f>
        <v>4526</v>
      </c>
      <c r="C11" s="95"/>
      <c r="D11" s="228">
        <f>'Assunzioni -1'!D18-'Assunzioni F'!D11</f>
        <v>4659</v>
      </c>
      <c r="E11" s="228">
        <f>'Assunzioni -1'!E18-'Assunzioni F'!E11</f>
        <v>4847</v>
      </c>
      <c r="F11" s="461">
        <f>'Assunzioni -1'!F18-'Assunzioni F'!F11</f>
        <v>4308</v>
      </c>
      <c r="G11" s="461">
        <f>'Assunzioni -1'!G18-'Assunzioni F'!G11</f>
        <v>5401</v>
      </c>
      <c r="H11" s="461">
        <f>'Assunzioni -1'!H18-'Assunzioni F'!H11</f>
        <v>5378</v>
      </c>
      <c r="I11" s="461">
        <f>'Assunzioni -1'!I18-'Assunzioni F'!I11</f>
        <v>5635</v>
      </c>
      <c r="J11" s="461">
        <f>'Assunzioni -1'!J18-'Assunzioni F'!J11</f>
        <v>6129</v>
      </c>
      <c r="K11" s="575">
        <f>'Assunzioni -1'!K18-'Assunzioni F'!K11</f>
        <v>5886</v>
      </c>
      <c r="L11" s="575">
        <f>'Assunzioni -1'!L18-'Assunzioni F'!L11</f>
        <v>7255</v>
      </c>
      <c r="M11" s="575">
        <f>'Assunzioni -1'!M18-'Assunzioni F'!M11</f>
        <v>7872</v>
      </c>
      <c r="N11" s="95"/>
      <c r="O11" s="577">
        <f t="shared" si="1"/>
        <v>23.258579680598032</v>
      </c>
      <c r="P11" s="578">
        <f t="shared" si="1"/>
        <v>8.504479669193657</v>
      </c>
      <c r="Q11" s="95"/>
      <c r="R11" s="579">
        <f>M11/B11%-100</f>
        <v>73.92841361025188</v>
      </c>
    </row>
    <row r="12" spans="1:18" ht="17.25" customHeight="1">
      <c r="A12" s="226" t="s">
        <v>15</v>
      </c>
      <c r="B12" s="460">
        <f>'Assunzioni -1'!B19-'Assunzioni F'!B12</f>
        <v>35566</v>
      </c>
      <c r="C12" s="95"/>
      <c r="D12" s="127">
        <f>'Assunzioni -1'!D19-'Assunzioni F'!D12</f>
        <v>32073</v>
      </c>
      <c r="E12" s="127">
        <f>'Assunzioni -1'!E19-'Assunzioni F'!E12</f>
        <v>36220</v>
      </c>
      <c r="F12" s="228">
        <f>'Assunzioni -1'!F19-'Assunzioni F'!F12</f>
        <v>33109</v>
      </c>
      <c r="G12" s="228">
        <f>'Assunzioni -1'!G19-'Assunzioni F'!G12</f>
        <v>31433</v>
      </c>
      <c r="H12" s="127">
        <f>'Assunzioni -1'!H19-'Assunzioni F'!H12</f>
        <v>36214</v>
      </c>
      <c r="I12" s="127">
        <f>'Assunzioni -1'!I19-'Assunzioni F'!I12</f>
        <v>39185</v>
      </c>
      <c r="J12" s="127">
        <f>'Assunzioni -1'!J19-'Assunzioni F'!J12</f>
        <v>40480</v>
      </c>
      <c r="K12" s="149">
        <f>'Assunzioni -1'!K19-'Assunzioni F'!K12</f>
        <v>43029</v>
      </c>
      <c r="L12" s="149">
        <f>'Assunzioni -1'!L19-'Assunzioni F'!L12</f>
        <v>51648</v>
      </c>
      <c r="M12" s="149">
        <f>'Assunzioni -1'!M19-'Assunzioni F'!M12</f>
        <v>55564</v>
      </c>
      <c r="N12" s="95"/>
      <c r="O12" s="171">
        <f t="shared" si="1"/>
        <v>20.03067698528899</v>
      </c>
      <c r="P12" s="580">
        <f t="shared" si="1"/>
        <v>7.58209417596035</v>
      </c>
      <c r="Q12" s="95"/>
      <c r="R12" s="581">
        <f>M12/B12%-100</f>
        <v>56.2278580666929</v>
      </c>
    </row>
    <row r="13" spans="1:18" ht="12.75">
      <c r="A13" s="226" t="s">
        <v>218</v>
      </c>
      <c r="B13" s="460">
        <f>'Assunzioni -1'!B20-'Assunzioni F'!B13</f>
        <v>3531</v>
      </c>
      <c r="C13" s="95"/>
      <c r="D13" s="228">
        <f>'Assunzioni -1'!D20-'Assunzioni F'!D13</f>
        <v>2536</v>
      </c>
      <c r="E13" s="228">
        <f>'Assunzioni -1'!E20-'Assunzioni F'!E13</f>
        <v>2721</v>
      </c>
      <c r="F13" s="228">
        <f>'Assunzioni -1'!F20-'Assunzioni F'!F13</f>
        <v>2612</v>
      </c>
      <c r="G13" s="127">
        <f>'Assunzioni -1'!G20-'Assunzioni F'!G13</f>
        <v>2155</v>
      </c>
      <c r="H13" s="127">
        <f>'Assunzioni -1'!H20-'Assunzioni F'!H13</f>
        <v>1871</v>
      </c>
      <c r="I13" s="127">
        <f>'Assunzioni -1'!I20-'Assunzioni F'!I13</f>
        <v>1990</v>
      </c>
      <c r="J13" s="127">
        <f>'Assunzioni -1'!J20-'Assunzioni F'!J13</f>
        <v>1658</v>
      </c>
      <c r="K13" s="149">
        <f>'Assunzioni -1'!K20-'Assunzioni F'!K13</f>
        <v>2257</v>
      </c>
      <c r="L13" s="149">
        <f>'Assunzioni -1'!L20-'Assunzioni F'!L13</f>
        <v>2789</v>
      </c>
      <c r="M13" s="149">
        <f>'Assunzioni -1'!M20-'Assunzioni F'!M13</f>
        <v>3191</v>
      </c>
      <c r="N13" s="95"/>
      <c r="O13" s="577">
        <f t="shared" si="1"/>
        <v>23.57111209570226</v>
      </c>
      <c r="P13" s="578">
        <f t="shared" si="1"/>
        <v>14.413768375761919</v>
      </c>
      <c r="Q13" s="95"/>
      <c r="R13" s="579">
        <f>M13/B13%-100</f>
        <v>-9.629000283205897</v>
      </c>
    </row>
    <row r="14" spans="1:18" ht="18" customHeight="1" thickBot="1">
      <c r="A14" s="232" t="s">
        <v>16</v>
      </c>
      <c r="B14" s="452">
        <f>'Assunzioni -1'!B21-'Assunzioni F'!B14</f>
        <v>8529</v>
      </c>
      <c r="C14" s="95"/>
      <c r="D14" s="138">
        <f>'Assunzioni -1'!D21-'Assunzioni F'!D14</f>
        <v>6591</v>
      </c>
      <c r="E14" s="138">
        <f>'Assunzioni -1'!E21-'Assunzioni F'!E14</f>
        <v>6407</v>
      </c>
      <c r="F14" s="266">
        <f>'Assunzioni -1'!F21-'Assunzioni F'!F14</f>
        <v>10969</v>
      </c>
      <c r="G14" s="138">
        <f>'Assunzioni -1'!G21-'Assunzioni F'!G14</f>
        <v>10108</v>
      </c>
      <c r="H14" s="138">
        <f>'Assunzioni -1'!H21-'Assunzioni F'!H14</f>
        <v>4851</v>
      </c>
      <c r="I14" s="138">
        <f>'Assunzioni -1'!I21-'Assunzioni F'!I14</f>
        <v>4648</v>
      </c>
      <c r="J14" s="138">
        <f>'Assunzioni -1'!J21-'Assunzioni F'!J14</f>
        <v>8535</v>
      </c>
      <c r="K14" s="576">
        <f>'Assunzioni -1'!K21-'Assunzioni F'!K14</f>
        <v>5276</v>
      </c>
      <c r="L14" s="576">
        <f>'Assunzioni -1'!L21-'Assunzioni F'!L14</f>
        <v>4979</v>
      </c>
      <c r="M14" s="576">
        <f>'Assunzioni -1'!M21-'Assunzioni F'!M14</f>
        <v>6206</v>
      </c>
      <c r="N14" s="95"/>
      <c r="O14" s="141">
        <f t="shared" si="1"/>
        <v>-5.6292645943896815</v>
      </c>
      <c r="P14" s="453">
        <f t="shared" si="1"/>
        <v>24.643502711387825</v>
      </c>
      <c r="Q14" s="95"/>
      <c r="R14" s="142">
        <f>M14/B14%-100</f>
        <v>-27.236487278696217</v>
      </c>
    </row>
    <row r="15" spans="1:18" ht="7.5" customHeight="1" thickBot="1">
      <c r="A15" s="96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786"/>
      <c r="M15" s="786"/>
      <c r="N15" s="443"/>
      <c r="O15" s="444"/>
      <c r="P15" s="445"/>
      <c r="Q15" s="443"/>
      <c r="R15" s="678"/>
    </row>
    <row r="16" spans="1:18" ht="18" customHeight="1">
      <c r="A16" s="96" t="s">
        <v>308</v>
      </c>
      <c r="B16" s="460">
        <f>'Assunzioni -2'!B19-'Assunzioni F'!B16</f>
        <v>20441</v>
      </c>
      <c r="C16" s="95"/>
      <c r="D16" s="228">
        <f>'Assunzioni -2'!D19-'Assunzioni F'!D16</f>
        <v>17292</v>
      </c>
      <c r="E16" s="228">
        <f>'Assunzioni -2'!E19-'Assunzioni F'!E16</f>
        <v>18589</v>
      </c>
      <c r="F16" s="228">
        <f>'Assunzioni -2'!F19-'Assunzioni F'!F16</f>
        <v>18788</v>
      </c>
      <c r="G16" s="228">
        <f>'Assunzioni -2'!G19-'Assunzioni F'!G16</f>
        <v>16793</v>
      </c>
      <c r="H16" s="228">
        <f>'Assunzioni -2'!H19-'Assunzioni F'!H16</f>
        <v>16425</v>
      </c>
      <c r="I16" s="228">
        <f>'Assunzioni -2'!I19-'Assunzioni F'!I16</f>
        <v>17091</v>
      </c>
      <c r="J16" s="228">
        <f>'Assunzioni -2'!J19-'Assunzioni F'!J16</f>
        <v>18485</v>
      </c>
      <c r="K16" s="682">
        <f>'Assunzioni -2'!K19-'Assunzioni F'!K16</f>
        <v>18826</v>
      </c>
      <c r="L16" s="797">
        <f>'Assunzioni -2'!L19-'Assunzioni F'!L16</f>
        <v>23551</v>
      </c>
      <c r="M16" s="797">
        <f>'Assunzioni -2'!M19-'Assunzioni F'!M16</f>
        <v>26659</v>
      </c>
      <c r="N16" s="95"/>
      <c r="O16" s="679">
        <f aca="true" t="shared" si="2" ref="O16:P19">L16/K16%-100</f>
        <v>25.098268352278765</v>
      </c>
      <c r="P16" s="680">
        <f t="shared" si="2"/>
        <v>13.19689185172605</v>
      </c>
      <c r="Q16" s="95"/>
      <c r="R16" s="681">
        <f>M16/B16%-100</f>
        <v>30.419255418032378</v>
      </c>
    </row>
    <row r="17" spans="1:18" ht="12.75" customHeight="1">
      <c r="A17" s="104" t="s">
        <v>304</v>
      </c>
      <c r="B17" s="668">
        <f>'Assunzioni -2'!B20-'Assunzioni F'!B17</f>
        <v>12694</v>
      </c>
      <c r="C17" s="95"/>
      <c r="D17" s="266">
        <f>'Assunzioni -2'!D20-'Assunzioni F'!D17</f>
        <v>10796</v>
      </c>
      <c r="E17" s="266">
        <f>'Assunzioni -2'!E20-'Assunzioni F'!E17</f>
        <v>12320</v>
      </c>
      <c r="F17" s="266">
        <f>'Assunzioni -2'!F20-'Assunzioni F'!F17</f>
        <v>12621</v>
      </c>
      <c r="G17" s="266">
        <f>'Assunzioni -2'!G20-'Assunzioni F'!G17</f>
        <v>11889</v>
      </c>
      <c r="H17" s="266">
        <f>'Assunzioni -2'!H20-'Assunzioni F'!H17</f>
        <v>11803</v>
      </c>
      <c r="I17" s="266">
        <f>'Assunzioni -2'!I20-'Assunzioni F'!I17</f>
        <v>12569</v>
      </c>
      <c r="J17" s="266">
        <f>'Assunzioni -2'!J20-'Assunzioni F'!J17</f>
        <v>13593</v>
      </c>
      <c r="K17" s="669">
        <f>'Assunzioni -2'!K20-'Assunzioni F'!K17</f>
        <v>12678</v>
      </c>
      <c r="L17" s="798">
        <f>'Assunzioni -2'!L20-'Assunzioni F'!L17</f>
        <v>13984</v>
      </c>
      <c r="M17" s="798">
        <f>'Assunzioni -2'!M20-'Assunzioni F'!M17</f>
        <v>14958</v>
      </c>
      <c r="N17" s="95"/>
      <c r="O17" s="267">
        <f t="shared" si="2"/>
        <v>10.301309354787819</v>
      </c>
      <c r="P17" s="670">
        <f t="shared" si="2"/>
        <v>6.965102974828369</v>
      </c>
      <c r="Q17" s="95"/>
      <c r="R17" s="671">
        <f>M17/B17%-100</f>
        <v>17.835197731211593</v>
      </c>
    </row>
    <row r="18" spans="1:18" ht="12.75" customHeight="1">
      <c r="A18" s="244" t="s">
        <v>305</v>
      </c>
      <c r="B18" s="668">
        <f>'Assunzioni -2'!B21-'Assunzioni F'!B18</f>
        <v>8244</v>
      </c>
      <c r="C18" s="95"/>
      <c r="D18" s="266">
        <f>'Assunzioni -2'!D21-'Assunzioni F'!D18</f>
        <v>7471</v>
      </c>
      <c r="E18" s="266">
        <f>'Assunzioni -2'!E21-'Assunzioni F'!E18</f>
        <v>8432</v>
      </c>
      <c r="F18" s="266">
        <f>'Assunzioni -2'!F21-'Assunzioni F'!F18</f>
        <v>9094</v>
      </c>
      <c r="G18" s="266">
        <f>'Assunzioni -2'!G21-'Assunzioni F'!G18</f>
        <v>8719</v>
      </c>
      <c r="H18" s="266">
        <f>'Assunzioni -2'!H21-'Assunzioni F'!H18</f>
        <v>8734</v>
      </c>
      <c r="I18" s="266">
        <f>'Assunzioni -2'!I21-'Assunzioni F'!I18</f>
        <v>9475</v>
      </c>
      <c r="J18" s="266">
        <f>'Assunzioni -2'!J21-'Assunzioni F'!J18</f>
        <v>10789</v>
      </c>
      <c r="K18" s="669">
        <f>'Assunzioni -2'!K21-'Assunzioni F'!K18</f>
        <v>10523</v>
      </c>
      <c r="L18" s="798">
        <f>'Assunzioni -2'!L21-'Assunzioni F'!L18</f>
        <v>11571</v>
      </c>
      <c r="M18" s="798">
        <f>'Assunzioni -2'!M21-'Assunzioni F'!M18</f>
        <v>12077</v>
      </c>
      <c r="N18" s="95"/>
      <c r="O18" s="267">
        <f t="shared" si="2"/>
        <v>9.95913712819538</v>
      </c>
      <c r="P18" s="670">
        <f t="shared" si="2"/>
        <v>4.373001469190228</v>
      </c>
      <c r="Q18" s="95"/>
      <c r="R18" s="671">
        <f>M18/B18%-100</f>
        <v>46.49442018437651</v>
      </c>
    </row>
    <row r="19" spans="1:18" ht="12.75" customHeight="1">
      <c r="A19" s="221" t="s">
        <v>27</v>
      </c>
      <c r="B19" s="531">
        <f>'Assunzioni -2'!B22-'Assunzioni F'!B19</f>
        <v>6247</v>
      </c>
      <c r="C19" s="95"/>
      <c r="D19" s="133">
        <f>'Assunzioni -2'!D22-'Assunzioni F'!D19</f>
        <v>5641</v>
      </c>
      <c r="E19" s="133">
        <f>'Assunzioni -2'!E22-'Assunzioni F'!E19</f>
        <v>6007</v>
      </c>
      <c r="F19" s="133">
        <f>'Assunzioni -2'!F22-'Assunzioni F'!F19</f>
        <v>6187</v>
      </c>
      <c r="G19" s="133">
        <f>'Assunzioni -2'!G22-'Assunzioni F'!G19</f>
        <v>6295</v>
      </c>
      <c r="H19" s="133">
        <f>'Assunzioni -2'!H22-'Assunzioni F'!H19</f>
        <v>5974</v>
      </c>
      <c r="I19" s="133">
        <f>'Assunzioni -2'!I22-'Assunzioni F'!I19</f>
        <v>6688</v>
      </c>
      <c r="J19" s="133">
        <f>'Assunzioni -2'!J22-'Assunzioni F'!J19</f>
        <v>7806</v>
      </c>
      <c r="K19" s="132">
        <f>'Assunzioni -2'!K22-'Assunzioni F'!K19</f>
        <v>8536</v>
      </c>
      <c r="L19" s="799">
        <f>'Assunzioni -2'!L22-'Assunzioni F'!L19</f>
        <v>10310</v>
      </c>
      <c r="M19" s="799">
        <f>'Assunzioni -2'!M22-'Assunzioni F'!M19</f>
        <v>11267</v>
      </c>
      <c r="N19" s="95"/>
      <c r="O19" s="135">
        <f t="shared" si="2"/>
        <v>20.782567947516398</v>
      </c>
      <c r="P19" s="580">
        <f t="shared" si="2"/>
        <v>9.28225024248303</v>
      </c>
      <c r="Q19" s="95"/>
      <c r="R19" s="581">
        <f>M19/B19%-100</f>
        <v>80.35857211461501</v>
      </c>
    </row>
    <row r="20" spans="1:18" ht="6" customHeight="1" thickBot="1">
      <c r="A20" s="674"/>
      <c r="B20" s="162"/>
      <c r="C20" s="675"/>
      <c r="D20" s="162"/>
      <c r="E20" s="676"/>
      <c r="F20" s="676"/>
      <c r="G20" s="676"/>
      <c r="H20" s="676"/>
      <c r="I20" s="676"/>
      <c r="J20" s="676"/>
      <c r="K20" s="162"/>
      <c r="L20" s="800"/>
      <c r="M20" s="800"/>
      <c r="N20" s="675"/>
      <c r="O20" s="673"/>
      <c r="P20" s="677"/>
      <c r="Q20" s="675"/>
      <c r="R20" s="268"/>
    </row>
    <row r="21" spans="1:18" ht="7.5" customHeight="1" thickBot="1">
      <c r="A21" s="96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764"/>
      <c r="M21" s="764"/>
      <c r="N21" s="443"/>
      <c r="O21" s="444"/>
      <c r="P21" s="445"/>
      <c r="Q21" s="443"/>
      <c r="R21" s="269"/>
    </row>
    <row r="22" spans="1:18" ht="18" customHeight="1">
      <c r="A22" s="99" t="s">
        <v>19</v>
      </c>
      <c r="B22" s="255">
        <f>'Assunzioni -1'!B24-'Assunzioni F'!B22</f>
        <v>11561</v>
      </c>
      <c r="C22" s="95">
        <f>'Assunzioni -1'!C24-'Assunzioni F'!C22</f>
        <v>0</v>
      </c>
      <c r="D22" s="235">
        <f>'Assunzioni -1'!D24-'Assunzioni F'!D22</f>
        <v>12509</v>
      </c>
      <c r="E22" s="235">
        <f>'Assunzioni -1'!E24-'Assunzioni F'!E22</f>
        <v>12796</v>
      </c>
      <c r="F22" s="235">
        <f>'Assunzioni -1'!F24-'Assunzioni F'!F22</f>
        <v>13212</v>
      </c>
      <c r="G22" s="235">
        <f>'Assunzioni -1'!G24-'Assunzioni F'!G22</f>
        <v>13323</v>
      </c>
      <c r="H22" s="235">
        <f>'Assunzioni -1'!H24-'Assunzioni F'!H22</f>
        <v>15712</v>
      </c>
      <c r="I22" s="235">
        <f>'Assunzioni -1'!I24-'Assunzioni F'!I22</f>
        <v>16636</v>
      </c>
      <c r="J22" s="235">
        <f>'Assunzioni -1'!J24-'Assunzioni F'!J22</f>
        <v>17310</v>
      </c>
      <c r="K22" s="256">
        <f>'Assunzioni -1'!K24-'Assunzioni F'!K22</f>
        <v>19653</v>
      </c>
      <c r="L22" s="235">
        <f>'Assunzioni -1'!L24-'Assunzioni F'!L22</f>
        <v>20598</v>
      </c>
      <c r="M22" s="235">
        <f>'Assunzioni -1'!M24-'Assunzioni F'!M22</f>
        <v>23584</v>
      </c>
      <c r="N22" s="766"/>
      <c r="O22" s="463">
        <f aca="true" t="shared" si="3" ref="O22:O39">L22/K22%-100</f>
        <v>4.808426194474123</v>
      </c>
      <c r="P22" s="464">
        <f aca="true" t="shared" si="4" ref="P22:P39">M22/L22%-100</f>
        <v>14.496553063404221</v>
      </c>
      <c r="Q22" s="95"/>
      <c r="R22" s="465">
        <f aca="true" t="shared" si="5" ref="R22:R39">M22/B22%-100</f>
        <v>103.99619410085631</v>
      </c>
    </row>
    <row r="23" spans="1:18" ht="15.75" customHeight="1">
      <c r="A23" s="100" t="s">
        <v>185</v>
      </c>
      <c r="B23" s="257">
        <f>'Assunzioni -1'!B25-'Assunzioni F'!B23</f>
        <v>14011</v>
      </c>
      <c r="C23" s="95">
        <f>'Assunzioni -1'!C25-'Assunzioni F'!C23</f>
        <v>0</v>
      </c>
      <c r="D23" s="239">
        <f>'Assunzioni -1'!D25-'Assunzioni F'!D23</f>
        <v>9058</v>
      </c>
      <c r="E23" s="239">
        <f>'Assunzioni -1'!E25-'Assunzioni F'!E23</f>
        <v>10984</v>
      </c>
      <c r="F23" s="239">
        <f>'Assunzioni -1'!F25-'Assunzioni F'!F23</f>
        <v>12034</v>
      </c>
      <c r="G23" s="239">
        <f>'Assunzioni -1'!G25-'Assunzioni F'!G23</f>
        <v>9699</v>
      </c>
      <c r="H23" s="239">
        <f>'Assunzioni -1'!H25-'Assunzioni F'!H23</f>
        <v>10403</v>
      </c>
      <c r="I23" s="239">
        <f>'Assunzioni -1'!I25-'Assunzioni F'!I23</f>
        <v>11944</v>
      </c>
      <c r="J23" s="239">
        <f>'Assunzioni -1'!J25-'Assunzioni F'!J23</f>
        <v>14573</v>
      </c>
      <c r="K23" s="258">
        <f>'Assunzioni -1'!K25-'Assunzioni F'!K23</f>
        <v>12986</v>
      </c>
      <c r="L23" s="239">
        <f>'Assunzioni -1'!L25-'Assunzioni F'!L23</f>
        <v>15811</v>
      </c>
      <c r="M23" s="239">
        <f>'Assunzioni -1'!M25-'Assunzioni F'!M23</f>
        <v>16251</v>
      </c>
      <c r="N23" s="766"/>
      <c r="O23" s="259">
        <f t="shared" si="3"/>
        <v>21.754196827352516</v>
      </c>
      <c r="P23" s="466">
        <f t="shared" si="4"/>
        <v>2.7828726835747233</v>
      </c>
      <c r="Q23" s="95"/>
      <c r="R23" s="467">
        <f t="shared" si="5"/>
        <v>15.98743844122474</v>
      </c>
    </row>
    <row r="24" spans="1:18" ht="12.75">
      <c r="A24" s="101" t="s">
        <v>171</v>
      </c>
      <c r="B24" s="260">
        <f>'Assunzioni -1'!B26-'Assunzioni F'!B24</f>
        <v>2424</v>
      </c>
      <c r="C24" s="95">
        <f>'Assunzioni -1'!C26-'Assunzioni F'!C24</f>
        <v>0</v>
      </c>
      <c r="D24" s="237">
        <f>'Assunzioni -1'!D26-'Assunzioni F'!D24</f>
        <v>2523</v>
      </c>
      <c r="E24" s="237">
        <f>'Assunzioni -1'!E26-'Assunzioni F'!E24</f>
        <v>2594</v>
      </c>
      <c r="F24" s="237">
        <f>'Assunzioni -1'!F26-'Assunzioni F'!F24</f>
        <v>2572</v>
      </c>
      <c r="G24" s="237">
        <f>'Assunzioni -1'!G26-'Assunzioni F'!G24</f>
        <v>2623</v>
      </c>
      <c r="H24" s="237">
        <f>'Assunzioni -1'!H26-'Assunzioni F'!H24</f>
        <v>2602</v>
      </c>
      <c r="I24" s="237">
        <f>'Assunzioni -1'!I26-'Assunzioni F'!I24</f>
        <v>2790</v>
      </c>
      <c r="J24" s="237">
        <f>'Assunzioni -1'!J26-'Assunzioni F'!J24</f>
        <v>3239</v>
      </c>
      <c r="K24" s="261">
        <f>'Assunzioni -1'!K26-'Assunzioni F'!K24</f>
        <v>3003</v>
      </c>
      <c r="L24" s="237">
        <f>'Assunzioni -1'!L26-'Assunzioni F'!L24</f>
        <v>3554</v>
      </c>
      <c r="M24" s="237">
        <f>'Assunzioni -1'!M26-'Assunzioni F'!M24</f>
        <v>3813</v>
      </c>
      <c r="N24" s="766"/>
      <c r="O24" s="262">
        <f t="shared" si="3"/>
        <v>18.348318348318344</v>
      </c>
      <c r="P24" s="468">
        <f t="shared" si="4"/>
        <v>7.287563308947668</v>
      </c>
      <c r="Q24" s="95"/>
      <c r="R24" s="469">
        <f t="shared" si="5"/>
        <v>57.301980198019805</v>
      </c>
    </row>
    <row r="25" spans="1:18" ht="12.75">
      <c r="A25" s="101" t="s">
        <v>172</v>
      </c>
      <c r="B25" s="260">
        <f>'Assunzioni -1'!B27-'Assunzioni F'!B25</f>
        <v>182</v>
      </c>
      <c r="C25" s="95">
        <f>'Assunzioni -1'!C27-'Assunzioni F'!C25</f>
        <v>0</v>
      </c>
      <c r="D25" s="237">
        <f>'Assunzioni -1'!D27-'Assunzioni F'!D25</f>
        <v>131</v>
      </c>
      <c r="E25" s="237">
        <f>'Assunzioni -1'!E27-'Assunzioni F'!E25</f>
        <v>225</v>
      </c>
      <c r="F25" s="237">
        <f>'Assunzioni -1'!F27-'Assunzioni F'!F25</f>
        <v>198</v>
      </c>
      <c r="G25" s="237">
        <f>'Assunzioni -1'!G27-'Assunzioni F'!G25</f>
        <v>144</v>
      </c>
      <c r="H25" s="237">
        <f>'Assunzioni -1'!H27-'Assunzioni F'!H25</f>
        <v>213</v>
      </c>
      <c r="I25" s="237">
        <f>'Assunzioni -1'!I27-'Assunzioni F'!I25</f>
        <v>157</v>
      </c>
      <c r="J25" s="237">
        <f>'Assunzioni -1'!J27-'Assunzioni F'!J25</f>
        <v>237</v>
      </c>
      <c r="K25" s="261">
        <f>'Assunzioni -1'!K27-'Assunzioni F'!K25</f>
        <v>195</v>
      </c>
      <c r="L25" s="237">
        <f>'Assunzioni -1'!L27-'Assunzioni F'!L25</f>
        <v>228</v>
      </c>
      <c r="M25" s="237">
        <f>'Assunzioni -1'!M27-'Assunzioni F'!M25</f>
        <v>187</v>
      </c>
      <c r="N25" s="766"/>
      <c r="O25" s="262">
        <f t="shared" si="3"/>
        <v>16.92307692307692</v>
      </c>
      <c r="P25" s="468">
        <f t="shared" si="4"/>
        <v>-17.982456140350877</v>
      </c>
      <c r="Q25" s="95"/>
      <c r="R25" s="469">
        <f t="shared" si="5"/>
        <v>2.7472527472527446</v>
      </c>
    </row>
    <row r="26" spans="1:18" ht="12.75">
      <c r="A26" s="101" t="s">
        <v>186</v>
      </c>
      <c r="B26" s="260">
        <f>'Assunzioni -1'!B28-'Assunzioni F'!B26</f>
        <v>1074</v>
      </c>
      <c r="C26" s="95">
        <f>'Assunzioni -1'!C28-'Assunzioni F'!C26</f>
        <v>0</v>
      </c>
      <c r="D26" s="237">
        <f>'Assunzioni -1'!D28-'Assunzioni F'!D26</f>
        <v>633</v>
      </c>
      <c r="E26" s="237">
        <f>'Assunzioni -1'!E28-'Assunzioni F'!E26</f>
        <v>1073</v>
      </c>
      <c r="F26" s="237">
        <f>'Assunzioni -1'!F28-'Assunzioni F'!F26</f>
        <v>1076</v>
      </c>
      <c r="G26" s="237">
        <f>'Assunzioni -1'!G28-'Assunzioni F'!G26</f>
        <v>742</v>
      </c>
      <c r="H26" s="237">
        <f>'Assunzioni -1'!H28-'Assunzioni F'!H26</f>
        <v>1243</v>
      </c>
      <c r="I26" s="237">
        <f>'Assunzioni -1'!I28-'Assunzioni F'!I26</f>
        <v>1851</v>
      </c>
      <c r="J26" s="237">
        <f>'Assunzioni -1'!J28-'Assunzioni F'!J26</f>
        <v>2056</v>
      </c>
      <c r="K26" s="261">
        <f>'Assunzioni -1'!K28-'Assunzioni F'!K26</f>
        <v>1420</v>
      </c>
      <c r="L26" s="237">
        <f>'Assunzioni -1'!L28-'Assunzioni F'!L26</f>
        <v>1650</v>
      </c>
      <c r="M26" s="237">
        <f>'Assunzioni -1'!M28-'Assunzioni F'!M26</f>
        <v>1882</v>
      </c>
      <c r="N26" s="766"/>
      <c r="O26" s="262">
        <f t="shared" si="3"/>
        <v>16.19718309859155</v>
      </c>
      <c r="P26" s="468">
        <f t="shared" si="4"/>
        <v>14.060606060606062</v>
      </c>
      <c r="Q26" s="95"/>
      <c r="R26" s="469">
        <f t="shared" si="5"/>
        <v>75.23277467411546</v>
      </c>
    </row>
    <row r="27" spans="1:18" ht="12.75">
      <c r="A27" s="101" t="s">
        <v>40</v>
      </c>
      <c r="B27" s="260">
        <f>'Assunzioni -1'!B29-'Assunzioni F'!B27</f>
        <v>7474</v>
      </c>
      <c r="C27" s="95">
        <f>'Assunzioni -1'!C29-'Assunzioni F'!C27</f>
        <v>0</v>
      </c>
      <c r="D27" s="237">
        <f>'Assunzioni -1'!D29-'Assunzioni F'!D27</f>
        <v>3866</v>
      </c>
      <c r="E27" s="237">
        <f>'Assunzioni -1'!E29-'Assunzioni F'!E27</f>
        <v>4933</v>
      </c>
      <c r="F27" s="237">
        <f>'Assunzioni -1'!F29-'Assunzioni F'!F27</f>
        <v>5984</v>
      </c>
      <c r="G27" s="237">
        <f>'Assunzioni -1'!G29-'Assunzioni F'!G27</f>
        <v>4474</v>
      </c>
      <c r="H27" s="237">
        <f>'Assunzioni -1'!H29-'Assunzioni F'!H27</f>
        <v>4821</v>
      </c>
      <c r="I27" s="237">
        <f>'Assunzioni -1'!I29-'Assunzioni F'!I27</f>
        <v>5331</v>
      </c>
      <c r="J27" s="237">
        <f>'Assunzioni -1'!J29-'Assunzioni F'!J27</f>
        <v>7065</v>
      </c>
      <c r="K27" s="261">
        <f>'Assunzioni -1'!K29-'Assunzioni F'!K27</f>
        <v>6576</v>
      </c>
      <c r="L27" s="237">
        <f>'Assunzioni -1'!L29-'Assunzioni F'!L27</f>
        <v>8277</v>
      </c>
      <c r="M27" s="237">
        <f>'Assunzioni -1'!M29-'Assunzioni F'!M27</f>
        <v>8057</v>
      </c>
      <c r="N27" s="766"/>
      <c r="O27" s="262">
        <f t="shared" si="3"/>
        <v>25.866788321167874</v>
      </c>
      <c r="P27" s="468">
        <f t="shared" si="4"/>
        <v>-2.6579678627522014</v>
      </c>
      <c r="Q27" s="95"/>
      <c r="R27" s="469">
        <f t="shared" si="5"/>
        <v>7.80037463205781</v>
      </c>
    </row>
    <row r="28" spans="1:18" ht="12.75">
      <c r="A28" s="101" t="s">
        <v>41</v>
      </c>
      <c r="B28" s="260">
        <f>'Assunzioni -1'!B30-'Assunzioni F'!B28</f>
        <v>2857</v>
      </c>
      <c r="C28" s="95">
        <f>'Assunzioni -1'!C30-'Assunzioni F'!C28</f>
        <v>0</v>
      </c>
      <c r="D28" s="237">
        <f>'Assunzioni -1'!D30-'Assunzioni F'!D28</f>
        <v>1905</v>
      </c>
      <c r="E28" s="237">
        <f>'Assunzioni -1'!E30-'Assunzioni F'!E28</f>
        <v>2159</v>
      </c>
      <c r="F28" s="127">
        <f>'Assunzioni -1'!F30-'Assunzioni F'!F28</f>
        <v>2204</v>
      </c>
      <c r="G28" s="237">
        <f>'Assunzioni -1'!G30-'Assunzioni F'!G28</f>
        <v>1716</v>
      </c>
      <c r="H28" s="237">
        <f>'Assunzioni -1'!H30-'Assunzioni F'!H28</f>
        <v>1524</v>
      </c>
      <c r="I28" s="237">
        <f>'Assunzioni -1'!I30-'Assunzioni F'!I28</f>
        <v>1815</v>
      </c>
      <c r="J28" s="237">
        <f>'Assunzioni -1'!J30-'Assunzioni F'!J28</f>
        <v>1976</v>
      </c>
      <c r="K28" s="261">
        <f>'Assunzioni -1'!K30-'Assunzioni F'!K28</f>
        <v>1792</v>
      </c>
      <c r="L28" s="237">
        <f>'Assunzioni -1'!L30-'Assunzioni F'!L28</f>
        <v>2102</v>
      </c>
      <c r="M28" s="237">
        <f>'Assunzioni -1'!M30-'Assunzioni F'!M28</f>
        <v>2312</v>
      </c>
      <c r="N28" s="766"/>
      <c r="O28" s="262">
        <f t="shared" si="3"/>
        <v>17.29910714285714</v>
      </c>
      <c r="P28" s="468">
        <f t="shared" si="4"/>
        <v>9.990485252140815</v>
      </c>
      <c r="Q28" s="95"/>
      <c r="R28" s="469">
        <f t="shared" si="5"/>
        <v>-19.07595379768989</v>
      </c>
    </row>
    <row r="29" spans="1:18" ht="15.75" customHeight="1">
      <c r="A29" s="100" t="s">
        <v>21</v>
      </c>
      <c r="B29" s="257">
        <f>'Assunzioni -1'!B31-'Assunzioni F'!B29</f>
        <v>5053</v>
      </c>
      <c r="C29" s="95">
        <f>'Assunzioni -1'!C31-'Assunzioni F'!C29</f>
        <v>0</v>
      </c>
      <c r="D29" s="239">
        <f>'Assunzioni -1'!D31-'Assunzioni F'!D29</f>
        <v>4576</v>
      </c>
      <c r="E29" s="239">
        <f>'Assunzioni -1'!E31-'Assunzioni F'!E29</f>
        <v>4823</v>
      </c>
      <c r="F29" s="239">
        <f>'Assunzioni -1'!F31-'Assunzioni F'!F29</f>
        <v>4692</v>
      </c>
      <c r="G29" s="239">
        <f>'Assunzioni -1'!G31-'Assunzioni F'!G29</f>
        <v>3618</v>
      </c>
      <c r="H29" s="239">
        <f>'Assunzioni -1'!H31-'Assunzioni F'!H29</f>
        <v>2902</v>
      </c>
      <c r="I29" s="239">
        <f>'Assunzioni -1'!I31-'Assunzioni F'!I29</f>
        <v>2907</v>
      </c>
      <c r="J29" s="239">
        <f>'Assunzioni -1'!J31-'Assunzioni F'!J29</f>
        <v>3440</v>
      </c>
      <c r="K29" s="258">
        <f>'Assunzioni -1'!K31-'Assunzioni F'!K29</f>
        <v>3217</v>
      </c>
      <c r="L29" s="239">
        <f>'Assunzioni -1'!L31-'Assunzioni F'!L29</f>
        <v>3670</v>
      </c>
      <c r="M29" s="239">
        <f>'Assunzioni -1'!M31-'Assunzioni F'!M29</f>
        <v>4230</v>
      </c>
      <c r="N29" s="766"/>
      <c r="O29" s="259">
        <f t="shared" si="3"/>
        <v>14.081442337581592</v>
      </c>
      <c r="P29" s="466">
        <f t="shared" si="4"/>
        <v>15.258855585831057</v>
      </c>
      <c r="Q29" s="95"/>
      <c r="R29" s="467">
        <f t="shared" si="5"/>
        <v>-16.287354047100735</v>
      </c>
    </row>
    <row r="30" spans="1:18" ht="15.75" customHeight="1">
      <c r="A30" s="100" t="s">
        <v>22</v>
      </c>
      <c r="B30" s="257">
        <f>'Assunzioni -1'!B32-'Assunzioni F'!B30</f>
        <v>17001</v>
      </c>
      <c r="C30" s="95">
        <f>'Assunzioni -1'!C32-'Assunzioni F'!C30</f>
        <v>0</v>
      </c>
      <c r="D30" s="239">
        <f>'Assunzioni -1'!D32-'Assunzioni F'!D30</f>
        <v>15058</v>
      </c>
      <c r="E30" s="239">
        <f>'Assunzioni -1'!E32-'Assunzioni F'!E30</f>
        <v>16745</v>
      </c>
      <c r="F30" s="239">
        <f>'Assunzioni -1'!F32-'Assunzioni F'!F30</f>
        <v>16752</v>
      </c>
      <c r="G30" s="239">
        <f>'Assunzioni -1'!G32-'Assunzioni F'!G30</f>
        <v>17053</v>
      </c>
      <c r="H30" s="239">
        <f>'Assunzioni -1'!H32-'Assunzioni F'!H30</f>
        <v>13919</v>
      </c>
      <c r="I30" s="239">
        <f>'Assunzioni -1'!I32-'Assunzioni F'!I30</f>
        <v>14336</v>
      </c>
      <c r="J30" s="239">
        <f>'Assunzioni -1'!J32-'Assunzioni F'!J30</f>
        <v>15350</v>
      </c>
      <c r="K30" s="258">
        <f>'Assunzioni -1'!K32-'Assunzioni F'!K30</f>
        <v>14706</v>
      </c>
      <c r="L30" s="239">
        <f>'Assunzioni -1'!L32-'Assunzioni F'!L30</f>
        <v>19098</v>
      </c>
      <c r="M30" s="239">
        <f>'Assunzioni -1'!M32-'Assunzioni F'!M30</f>
        <v>20667</v>
      </c>
      <c r="N30" s="766"/>
      <c r="O30" s="259">
        <f t="shared" si="3"/>
        <v>29.865361077111373</v>
      </c>
      <c r="P30" s="466">
        <f t="shared" si="4"/>
        <v>8.215519949732965</v>
      </c>
      <c r="Q30" s="95"/>
      <c r="R30" s="467">
        <f t="shared" si="5"/>
        <v>21.56343744485619</v>
      </c>
    </row>
    <row r="31" spans="1:18" ht="12.75">
      <c r="A31" s="102" t="s">
        <v>173</v>
      </c>
      <c r="B31" s="470">
        <f>'Assunzioni -1'!B33-'Assunzioni F'!B31</f>
        <v>3789</v>
      </c>
      <c r="C31" s="95">
        <f>'Assunzioni -1'!C33-'Assunzioni F'!C31</f>
        <v>0</v>
      </c>
      <c r="D31" s="241">
        <f>'Assunzioni -1'!D33-'Assunzioni F'!D31</f>
        <v>3216</v>
      </c>
      <c r="E31" s="241">
        <f>'Assunzioni -1'!E33-'Assunzioni F'!E31</f>
        <v>3471</v>
      </c>
      <c r="F31" s="241">
        <f>'Assunzioni -1'!F33-'Assunzioni F'!F31</f>
        <v>3694</v>
      </c>
      <c r="G31" s="241">
        <f>'Assunzioni -1'!G33-'Assunzioni F'!G31</f>
        <v>3533</v>
      </c>
      <c r="H31" s="241">
        <f>'Assunzioni -1'!H33-'Assunzioni F'!H31</f>
        <v>2806</v>
      </c>
      <c r="I31" s="241">
        <f>'Assunzioni -1'!I33-'Assunzioni F'!I31</f>
        <v>2966</v>
      </c>
      <c r="J31" s="241">
        <f>'Assunzioni -1'!J33-'Assunzioni F'!J31</f>
        <v>3297</v>
      </c>
      <c r="K31" s="471">
        <f>'Assunzioni -1'!K33-'Assunzioni F'!K31</f>
        <v>3241</v>
      </c>
      <c r="L31" s="241">
        <f>'Assunzioni -1'!L33-'Assunzioni F'!L31</f>
        <v>3720</v>
      </c>
      <c r="M31" s="241">
        <f>'Assunzioni -1'!M33-'Assunzioni F'!M31</f>
        <v>3891</v>
      </c>
      <c r="N31" s="766"/>
      <c r="O31" s="472">
        <f t="shared" si="3"/>
        <v>14.779389077445245</v>
      </c>
      <c r="P31" s="473">
        <f t="shared" si="4"/>
        <v>4.596774193548384</v>
      </c>
      <c r="Q31" s="95"/>
      <c r="R31" s="474">
        <f t="shared" si="5"/>
        <v>2.692003167062552</v>
      </c>
    </row>
    <row r="32" spans="1:18" ht="12.75">
      <c r="A32" s="102" t="s">
        <v>174</v>
      </c>
      <c r="B32" s="470">
        <f>'Assunzioni -1'!B34-'Assunzioni F'!B32</f>
        <v>2537</v>
      </c>
      <c r="C32" s="95">
        <f>'Assunzioni -1'!C34-'Assunzioni F'!C32</f>
        <v>0</v>
      </c>
      <c r="D32" s="241">
        <f>'Assunzioni -1'!D34-'Assunzioni F'!D32</f>
        <v>2688</v>
      </c>
      <c r="E32" s="241">
        <f>'Assunzioni -1'!E34-'Assunzioni F'!E32</f>
        <v>2877</v>
      </c>
      <c r="F32" s="241">
        <f>'Assunzioni -1'!F34-'Assunzioni F'!F32</f>
        <v>3115</v>
      </c>
      <c r="G32" s="241">
        <f>'Assunzioni -1'!G34-'Assunzioni F'!G32</f>
        <v>3370</v>
      </c>
      <c r="H32" s="241">
        <f>'Assunzioni -1'!H34-'Assunzioni F'!H32</f>
        <v>2422</v>
      </c>
      <c r="I32" s="241">
        <f>'Assunzioni -1'!I34-'Assunzioni F'!I32</f>
        <v>2236</v>
      </c>
      <c r="J32" s="241">
        <f>'Assunzioni -1'!J34-'Assunzioni F'!J32</f>
        <v>2492</v>
      </c>
      <c r="K32" s="471">
        <f>'Assunzioni -1'!K34-'Assunzioni F'!K32</f>
        <v>2289</v>
      </c>
      <c r="L32" s="241">
        <f>'Assunzioni -1'!L34-'Assunzioni F'!L32</f>
        <v>4847</v>
      </c>
      <c r="M32" s="241">
        <f>'Assunzioni -1'!M34-'Assunzioni F'!M32</f>
        <v>4880</v>
      </c>
      <c r="N32" s="766"/>
      <c r="O32" s="472">
        <f t="shared" si="3"/>
        <v>111.75185670598515</v>
      </c>
      <c r="P32" s="473">
        <f t="shared" si="4"/>
        <v>0.680833505260992</v>
      </c>
      <c r="Q32" s="95"/>
      <c r="R32" s="474">
        <f t="shared" si="5"/>
        <v>92.35317303902247</v>
      </c>
    </row>
    <row r="33" spans="1:18" ht="12.75">
      <c r="A33" s="102" t="s">
        <v>187</v>
      </c>
      <c r="B33" s="470">
        <f>'Assunzioni -1'!B35-'Assunzioni F'!B33</f>
        <v>2725</v>
      </c>
      <c r="C33" s="95">
        <f>'Assunzioni -1'!C35-'Assunzioni F'!C33</f>
        <v>0</v>
      </c>
      <c r="D33" s="241">
        <f>'Assunzioni -1'!D35-'Assunzioni F'!D33</f>
        <v>1991</v>
      </c>
      <c r="E33" s="241">
        <f>'Assunzioni -1'!E35-'Assunzioni F'!E33</f>
        <v>2750</v>
      </c>
      <c r="F33" s="241">
        <f>'Assunzioni -1'!F35-'Assunzioni F'!F33</f>
        <v>2532</v>
      </c>
      <c r="G33" s="241">
        <f>'Assunzioni -1'!G35-'Assunzioni F'!G33</f>
        <v>2298</v>
      </c>
      <c r="H33" s="241">
        <f>'Assunzioni -1'!H35-'Assunzioni F'!H33</f>
        <v>2101</v>
      </c>
      <c r="I33" s="241">
        <f>'Assunzioni -1'!I35-'Assunzioni F'!I33</f>
        <v>1990</v>
      </c>
      <c r="J33" s="241">
        <f>'Assunzioni -1'!J35-'Assunzioni F'!J33</f>
        <v>2186</v>
      </c>
      <c r="K33" s="471">
        <f>'Assunzioni -1'!K35-'Assunzioni F'!K33</f>
        <v>2163</v>
      </c>
      <c r="L33" s="241">
        <f>'Assunzioni -1'!L35-'Assunzioni F'!L33</f>
        <v>2885</v>
      </c>
      <c r="M33" s="241">
        <f>'Assunzioni -1'!M35-'Assunzioni F'!M33</f>
        <v>2988</v>
      </c>
      <c r="N33" s="766"/>
      <c r="O33" s="472">
        <f t="shared" si="3"/>
        <v>33.379565418400375</v>
      </c>
      <c r="P33" s="473">
        <f t="shared" si="4"/>
        <v>3.5701906412478337</v>
      </c>
      <c r="Q33" s="95"/>
      <c r="R33" s="474">
        <f t="shared" si="5"/>
        <v>9.65137614678899</v>
      </c>
    </row>
    <row r="34" spans="1:20" ht="12.75">
      <c r="A34" s="102" t="s">
        <v>175</v>
      </c>
      <c r="B34" s="470">
        <f>'Assunzioni -1'!B36-'Assunzioni F'!B34</f>
        <v>985</v>
      </c>
      <c r="C34" s="95">
        <f>'Assunzioni -1'!C36-'Assunzioni F'!C34</f>
        <v>0</v>
      </c>
      <c r="D34" s="241">
        <f>'Assunzioni -1'!D36-'Assunzioni F'!D34</f>
        <v>736</v>
      </c>
      <c r="E34" s="241">
        <f>'Assunzioni -1'!E36-'Assunzioni F'!E34</f>
        <v>859</v>
      </c>
      <c r="F34" s="241">
        <f>'Assunzioni -1'!F36-'Assunzioni F'!F34</f>
        <v>728</v>
      </c>
      <c r="G34" s="241">
        <f>'Assunzioni -1'!G36-'Assunzioni F'!G34</f>
        <v>784</v>
      </c>
      <c r="H34" s="241">
        <f>'Assunzioni -1'!H36-'Assunzioni F'!H34</f>
        <v>741</v>
      </c>
      <c r="I34" s="241">
        <f>'Assunzioni -1'!I36-'Assunzioni F'!I34</f>
        <v>819</v>
      </c>
      <c r="J34" s="241">
        <f>'Assunzioni -1'!J36-'Assunzioni F'!J34</f>
        <v>735</v>
      </c>
      <c r="K34" s="471">
        <f>'Assunzioni -1'!K36-'Assunzioni F'!K34</f>
        <v>629</v>
      </c>
      <c r="L34" s="241">
        <f>'Assunzioni -1'!L36-'Assunzioni F'!L34</f>
        <v>783</v>
      </c>
      <c r="M34" s="241">
        <f>'Assunzioni -1'!M36-'Assunzioni F'!M34</f>
        <v>868</v>
      </c>
      <c r="N34" s="766"/>
      <c r="O34" s="472">
        <f t="shared" si="3"/>
        <v>24.48330683624802</v>
      </c>
      <c r="P34" s="473">
        <f t="shared" si="4"/>
        <v>10.855683269476373</v>
      </c>
      <c r="Q34" s="95"/>
      <c r="R34" s="474">
        <f t="shared" si="5"/>
        <v>-11.878172588832484</v>
      </c>
      <c r="T34" s="462"/>
    </row>
    <row r="35" spans="1:18" ht="12.75">
      <c r="A35" s="102" t="s">
        <v>188</v>
      </c>
      <c r="B35" s="470">
        <f>'Assunzioni -1'!B37-'Assunzioni F'!B35</f>
        <v>2157</v>
      </c>
      <c r="C35" s="95">
        <f>'Assunzioni -1'!C37-'Assunzioni F'!C35</f>
        <v>0</v>
      </c>
      <c r="D35" s="241">
        <f>'Assunzioni -1'!D37-'Assunzioni F'!D35</f>
        <v>1814</v>
      </c>
      <c r="E35" s="241">
        <f>'Assunzioni -1'!E37-'Assunzioni F'!E35</f>
        <v>2086</v>
      </c>
      <c r="F35" s="241">
        <f>'Assunzioni -1'!F37-'Assunzioni F'!F35</f>
        <v>2087</v>
      </c>
      <c r="G35" s="241">
        <f>'Assunzioni -1'!G37-'Assunzioni F'!G35</f>
        <v>1959</v>
      </c>
      <c r="H35" s="241">
        <f>'Assunzioni -1'!H37-'Assunzioni F'!H35</f>
        <v>1496</v>
      </c>
      <c r="I35" s="241">
        <f>'Assunzioni -1'!I37-'Assunzioni F'!I35</f>
        <v>2063</v>
      </c>
      <c r="J35" s="241">
        <f>'Assunzioni -1'!J37-'Assunzioni F'!J35</f>
        <v>2228</v>
      </c>
      <c r="K35" s="471">
        <f>'Assunzioni -1'!K37-'Assunzioni F'!K35</f>
        <v>2191</v>
      </c>
      <c r="L35" s="241">
        <f>'Assunzioni -1'!L37-'Assunzioni F'!L35</f>
        <v>2738</v>
      </c>
      <c r="M35" s="241">
        <f>'Assunzioni -1'!M37-'Assunzioni F'!M35</f>
        <v>3447</v>
      </c>
      <c r="N35" s="766"/>
      <c r="O35" s="472">
        <f t="shared" si="3"/>
        <v>24.96576905522592</v>
      </c>
      <c r="P35" s="473">
        <f t="shared" si="4"/>
        <v>25.89481373265157</v>
      </c>
      <c r="Q35" s="95"/>
      <c r="R35" s="474">
        <f t="shared" si="5"/>
        <v>59.80528511821976</v>
      </c>
    </row>
    <row r="36" spans="1:18" ht="12.75">
      <c r="A36" s="102" t="s">
        <v>176</v>
      </c>
      <c r="B36" s="470">
        <f>'Assunzioni -1'!B38-'Assunzioni F'!B36</f>
        <v>1807</v>
      </c>
      <c r="C36" s="95">
        <f>'Assunzioni -1'!C38-'Assunzioni F'!C36</f>
        <v>0</v>
      </c>
      <c r="D36" s="241">
        <f>'Assunzioni -1'!D38-'Assunzioni F'!D36</f>
        <v>1613</v>
      </c>
      <c r="E36" s="241">
        <f>'Assunzioni -1'!E38-'Assunzioni F'!E36</f>
        <v>1675</v>
      </c>
      <c r="F36" s="241">
        <f>'Assunzioni -1'!F38-'Assunzioni F'!F36</f>
        <v>1645</v>
      </c>
      <c r="G36" s="241">
        <f>'Assunzioni -1'!G38-'Assunzioni F'!G36</f>
        <v>1595</v>
      </c>
      <c r="H36" s="241">
        <f>'Assunzioni -1'!H38-'Assunzioni F'!H36</f>
        <v>1546</v>
      </c>
      <c r="I36" s="241">
        <f>'Assunzioni -1'!I38-'Assunzioni F'!I36</f>
        <v>1809</v>
      </c>
      <c r="J36" s="241">
        <f>'Assunzioni -1'!J38-'Assunzioni F'!J36</f>
        <v>1755</v>
      </c>
      <c r="K36" s="471">
        <f>'Assunzioni -1'!K38-'Assunzioni F'!K36</f>
        <v>1705</v>
      </c>
      <c r="L36" s="241">
        <f>'Assunzioni -1'!L38-'Assunzioni F'!L36</f>
        <v>1658</v>
      </c>
      <c r="M36" s="241">
        <f>'Assunzioni -1'!M38-'Assunzioni F'!M36</f>
        <v>1923</v>
      </c>
      <c r="N36" s="766"/>
      <c r="O36" s="472">
        <f t="shared" si="3"/>
        <v>-2.7565982404692164</v>
      </c>
      <c r="P36" s="473">
        <f t="shared" si="4"/>
        <v>15.983112183353455</v>
      </c>
      <c r="Q36" s="95"/>
      <c r="R36" s="474">
        <f t="shared" si="5"/>
        <v>6.419479800774766</v>
      </c>
    </row>
    <row r="37" spans="1:18" ht="12.75">
      <c r="A37" s="102" t="s">
        <v>177</v>
      </c>
      <c r="B37" s="470">
        <f>'Assunzioni -1'!B39-'Assunzioni F'!B37</f>
        <v>749</v>
      </c>
      <c r="C37" s="95">
        <f>'Assunzioni -1'!C39-'Assunzioni F'!C37</f>
        <v>0</v>
      </c>
      <c r="D37" s="241">
        <f>'Assunzioni -1'!D39-'Assunzioni F'!D37</f>
        <v>799</v>
      </c>
      <c r="E37" s="241">
        <f>'Assunzioni -1'!E39-'Assunzioni F'!E37</f>
        <v>862</v>
      </c>
      <c r="F37" s="241">
        <f>'Assunzioni -1'!F39-'Assunzioni F'!F37</f>
        <v>664</v>
      </c>
      <c r="G37" s="241">
        <f>'Assunzioni -1'!G39-'Assunzioni F'!G37</f>
        <v>602</v>
      </c>
      <c r="H37" s="241">
        <f>'Assunzioni -1'!H39-'Assunzioni F'!H37</f>
        <v>556</v>
      </c>
      <c r="I37" s="241">
        <f>'Assunzioni -1'!I39-'Assunzioni F'!I37</f>
        <v>648</v>
      </c>
      <c r="J37" s="241">
        <f>'Assunzioni -1'!J39-'Assunzioni F'!J37</f>
        <v>795</v>
      </c>
      <c r="K37" s="471">
        <f>'Assunzioni -1'!K39-'Assunzioni F'!K37</f>
        <v>799</v>
      </c>
      <c r="L37" s="241">
        <f>'Assunzioni -1'!L39-'Assunzioni F'!L37</f>
        <v>1026</v>
      </c>
      <c r="M37" s="241">
        <f>'Assunzioni -1'!M39-'Assunzioni F'!M37</f>
        <v>1103</v>
      </c>
      <c r="N37" s="766"/>
      <c r="O37" s="472">
        <f t="shared" si="3"/>
        <v>28.410513141426776</v>
      </c>
      <c r="P37" s="473">
        <f t="shared" si="4"/>
        <v>7.504873294346979</v>
      </c>
      <c r="Q37" s="95"/>
      <c r="R37" s="474">
        <f t="shared" si="5"/>
        <v>47.2630173564753</v>
      </c>
    </row>
    <row r="38" spans="1:18" ht="12.75">
      <c r="A38" s="102" t="s">
        <v>178</v>
      </c>
      <c r="B38" s="470">
        <f>'Assunzioni -1'!B40-'Assunzioni F'!B38</f>
        <v>2017</v>
      </c>
      <c r="C38" s="204">
        <f>'Assunzioni -1'!C40-'Assunzioni F'!C38</f>
        <v>0</v>
      </c>
      <c r="D38" s="241">
        <f>'Assunzioni -1'!D40-'Assunzioni F'!D38</f>
        <v>1739</v>
      </c>
      <c r="E38" s="241">
        <f>'Assunzioni -1'!E40-'Assunzioni F'!E38</f>
        <v>1931</v>
      </c>
      <c r="F38" s="241">
        <f>'Assunzioni -1'!F40-'Assunzioni F'!F38</f>
        <v>2002</v>
      </c>
      <c r="G38" s="241">
        <f>'Assunzioni -1'!G40-'Assunzioni F'!G38</f>
        <v>2422</v>
      </c>
      <c r="H38" s="241">
        <f>'Assunzioni -1'!H40-'Assunzioni F'!H38</f>
        <v>1687</v>
      </c>
      <c r="I38" s="241">
        <f>'Assunzioni -1'!I40-'Assunzioni F'!I38</f>
        <v>1390</v>
      </c>
      <c r="J38" s="241">
        <f>'Assunzioni -1'!J40-'Assunzioni F'!J38</f>
        <v>1528</v>
      </c>
      <c r="K38" s="471">
        <f>'Assunzioni -1'!K40-'Assunzioni F'!K38</f>
        <v>1395</v>
      </c>
      <c r="L38" s="241">
        <f>'Assunzioni -1'!L40-'Assunzioni F'!L38</f>
        <v>1441</v>
      </c>
      <c r="M38" s="241">
        <f>'Assunzioni -1'!M40-'Assunzioni F'!M38</f>
        <v>1567</v>
      </c>
      <c r="N38" s="766"/>
      <c r="O38" s="472">
        <f t="shared" si="3"/>
        <v>3.297491039426532</v>
      </c>
      <c r="P38" s="473">
        <f t="shared" si="4"/>
        <v>8.743927827897295</v>
      </c>
      <c r="Q38" s="95"/>
      <c r="R38" s="474">
        <f t="shared" si="5"/>
        <v>-22.310361923648983</v>
      </c>
    </row>
    <row r="39" spans="1:18" ht="18" customHeight="1" thickBot="1">
      <c r="A39" s="475" t="s">
        <v>179</v>
      </c>
      <c r="B39" s="476">
        <f>'Assunzioni -1'!B41-'Assunzioni F'!B39</f>
        <v>235</v>
      </c>
      <c r="C39" s="274">
        <f>'Assunzioni -1'!C41-'Assunzioni F'!C39</f>
        <v>0</v>
      </c>
      <c r="D39" s="263">
        <f>'Assunzioni -1'!D41-'Assunzioni F'!D39</f>
        <v>462</v>
      </c>
      <c r="E39" s="263">
        <f>'Assunzioni -1'!E41-'Assunzioni F'!E39</f>
        <v>234</v>
      </c>
      <c r="F39" s="263">
        <f>'Assunzioni -1'!F41-'Assunzioni F'!F39</f>
        <v>285</v>
      </c>
      <c r="G39" s="263">
        <f>'Assunzioni -1'!G41-'Assunzioni F'!G39</f>
        <v>490</v>
      </c>
      <c r="H39" s="263">
        <f>'Assunzioni -1'!H41-'Assunzioni F'!H39</f>
        <v>564</v>
      </c>
      <c r="I39" s="263">
        <f>'Assunzioni -1'!I41-'Assunzioni F'!I39</f>
        <v>415</v>
      </c>
      <c r="J39" s="263">
        <f>'Assunzioni -1'!J41-'Assunzioni F'!J39</f>
        <v>334</v>
      </c>
      <c r="K39" s="264">
        <f>'Assunzioni -1'!K41-'Assunzioni F'!K39</f>
        <v>294</v>
      </c>
      <c r="L39" s="789">
        <f>'Assunzioni -1'!L41-'Assunzioni F'!L39</f>
        <v>239</v>
      </c>
      <c r="M39" s="789">
        <f>'Assunzioni -1'!M41-'Assunzioni F'!M39</f>
        <v>229</v>
      </c>
      <c r="N39" s="787"/>
      <c r="O39" s="265">
        <f t="shared" si="3"/>
        <v>-18.707482993197274</v>
      </c>
      <c r="P39" s="477">
        <f t="shared" si="4"/>
        <v>-4.18410041841004</v>
      </c>
      <c r="Q39" s="274"/>
      <c r="R39" s="478">
        <f t="shared" si="5"/>
        <v>-2.5531914893617085</v>
      </c>
    </row>
    <row r="40" spans="1:18" ht="7.5" customHeight="1" thickBot="1">
      <c r="A40" s="96"/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764"/>
      <c r="M40" s="764"/>
      <c r="N40" s="443"/>
      <c r="O40" s="444"/>
      <c r="P40" s="445"/>
      <c r="Q40" s="443"/>
      <c r="R40" s="678"/>
    </row>
    <row r="41" spans="1:18" ht="18" customHeight="1">
      <c r="A41" s="96" t="s">
        <v>312</v>
      </c>
      <c r="B41" s="460">
        <f>'Assunzioni -2'!B23-'Assunzioni F'!B41</f>
        <v>15779</v>
      </c>
      <c r="C41" s="95"/>
      <c r="D41" s="228">
        <f>'Assunzioni -2'!D23-'Assunzioni F'!D41</f>
        <v>13294</v>
      </c>
      <c r="E41" s="228">
        <f>'Assunzioni -2'!E23-'Assunzioni F'!E41</f>
        <v>13949</v>
      </c>
      <c r="F41" s="228">
        <f>'Assunzioni -2'!F23-'Assunzioni F'!F41</f>
        <v>15542</v>
      </c>
      <c r="G41" s="228">
        <f>'Assunzioni -2'!G23-'Assunzioni F'!G41</f>
        <v>14821</v>
      </c>
      <c r="H41" s="228">
        <f>'Assunzioni -2'!H23-'Assunzioni F'!H41</f>
        <v>13878</v>
      </c>
      <c r="I41" s="228">
        <f>'Assunzioni -2'!I23-'Assunzioni F'!I41</f>
        <v>15167</v>
      </c>
      <c r="J41" s="228">
        <f>'Assunzioni -2'!J23-'Assunzioni F'!J41</f>
        <v>16766</v>
      </c>
      <c r="K41" s="682">
        <f>'Assunzioni -2'!K23-'Assunzioni F'!K41</f>
        <v>16250</v>
      </c>
      <c r="L41" s="792">
        <f>'Assunzioni -2'!L23-'Assunzioni F'!L41</f>
        <v>19780</v>
      </c>
      <c r="M41" s="792">
        <f>'Assunzioni -2'!M23-'Assunzioni F'!M41</f>
        <v>21225</v>
      </c>
      <c r="N41" s="766"/>
      <c r="O41" s="679">
        <f aca="true" t="shared" si="6" ref="O41:O48">L41/K41%-100</f>
        <v>21.723076923076917</v>
      </c>
      <c r="P41" s="680">
        <f aca="true" t="shared" si="7" ref="P41:P48">M41/L41%-100</f>
        <v>7.305358948432755</v>
      </c>
      <c r="Q41" s="95"/>
      <c r="R41" s="681">
        <f aca="true" t="shared" si="8" ref="R41:R48">M41/B41%-100</f>
        <v>34.51422777108817</v>
      </c>
    </row>
    <row r="42" spans="1:18" ht="12.75" customHeight="1">
      <c r="A42" s="104" t="s">
        <v>313</v>
      </c>
      <c r="B42" s="668">
        <f>'Assunzioni -2'!B24-'Assunzioni F'!B42</f>
        <v>10804</v>
      </c>
      <c r="C42" s="95"/>
      <c r="D42" s="266">
        <f>'Assunzioni -2'!D24-'Assunzioni F'!D42</f>
        <v>9490</v>
      </c>
      <c r="E42" s="266">
        <f>'Assunzioni -2'!E24-'Assunzioni F'!E42</f>
        <v>10787</v>
      </c>
      <c r="F42" s="266">
        <f>'Assunzioni -2'!F24-'Assunzioni F'!F42</f>
        <v>10310</v>
      </c>
      <c r="G42" s="266">
        <f>'Assunzioni -2'!G24-'Assunzioni F'!G42</f>
        <v>9920</v>
      </c>
      <c r="H42" s="266">
        <f>'Assunzioni -2'!H24-'Assunzioni F'!H42</f>
        <v>9321</v>
      </c>
      <c r="I42" s="266">
        <f>'Assunzioni -2'!I24-'Assunzioni F'!I42</f>
        <v>9491</v>
      </c>
      <c r="J42" s="266">
        <f>'Assunzioni -2'!J24-'Assunzioni F'!J42</f>
        <v>10599</v>
      </c>
      <c r="K42" s="669">
        <f>'Assunzioni -2'!K24-'Assunzioni F'!K42</f>
        <v>11000</v>
      </c>
      <c r="L42" s="793">
        <f>'Assunzioni -2'!L24-'Assunzioni F'!L42</f>
        <v>12743</v>
      </c>
      <c r="M42" s="793">
        <f>'Assunzioni -2'!M24-'Assunzioni F'!M42</f>
        <v>14307</v>
      </c>
      <c r="N42" s="766"/>
      <c r="O42" s="267">
        <f t="shared" si="6"/>
        <v>15.845454545454544</v>
      </c>
      <c r="P42" s="670">
        <f t="shared" si="7"/>
        <v>12.273405006670316</v>
      </c>
      <c r="Q42" s="95"/>
      <c r="R42" s="671">
        <f t="shared" si="8"/>
        <v>32.423176601258774</v>
      </c>
    </row>
    <row r="43" spans="1:18" ht="12.75" customHeight="1">
      <c r="A43" s="104" t="s">
        <v>314</v>
      </c>
      <c r="B43" s="668">
        <f>'Assunzioni -2'!B25-'Assunzioni F'!B43</f>
        <v>6943</v>
      </c>
      <c r="C43" s="95"/>
      <c r="D43" s="266">
        <f>'Assunzioni -2'!D25-'Assunzioni F'!D43</f>
        <v>5727</v>
      </c>
      <c r="E43" s="266">
        <f>'Assunzioni -2'!E25-'Assunzioni F'!E43</f>
        <v>6700</v>
      </c>
      <c r="F43" s="266">
        <f>'Assunzioni -2'!F25-'Assunzioni F'!F43</f>
        <v>7156</v>
      </c>
      <c r="G43" s="266">
        <f>'Assunzioni -2'!G25-'Assunzioni F'!G43</f>
        <v>6504</v>
      </c>
      <c r="H43" s="266">
        <f>'Assunzioni -2'!H25-'Assunzioni F'!H43</f>
        <v>6792</v>
      </c>
      <c r="I43" s="266">
        <f>'Assunzioni -2'!I25-'Assunzioni F'!I43</f>
        <v>6577</v>
      </c>
      <c r="J43" s="266">
        <f>'Assunzioni -2'!J25-'Assunzioni F'!J43</f>
        <v>6943</v>
      </c>
      <c r="K43" s="669">
        <f>'Assunzioni -2'!K25-'Assunzioni F'!K43</f>
        <v>7214</v>
      </c>
      <c r="L43" s="793">
        <f>'Assunzioni -2'!L25-'Assunzioni F'!L43</f>
        <v>8833</v>
      </c>
      <c r="M43" s="793">
        <f>'Assunzioni -2'!M25-'Assunzioni F'!M43</f>
        <v>9430</v>
      </c>
      <c r="N43" s="766"/>
      <c r="O43" s="267">
        <f t="shared" si="6"/>
        <v>22.4424729692265</v>
      </c>
      <c r="P43" s="670">
        <f t="shared" si="7"/>
        <v>6.758745613042009</v>
      </c>
      <c r="Q43" s="95"/>
      <c r="R43" s="671">
        <f t="shared" si="8"/>
        <v>35.820250612127296</v>
      </c>
    </row>
    <row r="44" spans="1:18" ht="12.75" customHeight="1">
      <c r="A44" s="104" t="s">
        <v>315</v>
      </c>
      <c r="B44" s="668">
        <f>'Assunzioni -2'!B26-'Assunzioni F'!B44</f>
        <v>6574</v>
      </c>
      <c r="C44" s="95"/>
      <c r="D44" s="266">
        <f>'Assunzioni -2'!D26-'Assunzioni F'!D44</f>
        <v>5136</v>
      </c>
      <c r="E44" s="266">
        <f>'Assunzioni -2'!E26-'Assunzioni F'!E44</f>
        <v>5874</v>
      </c>
      <c r="F44" s="266">
        <f>'Assunzioni -2'!F26-'Assunzioni F'!F44</f>
        <v>5327</v>
      </c>
      <c r="G44" s="266">
        <f>'Assunzioni -2'!G26-'Assunzioni F'!G44</f>
        <v>4959</v>
      </c>
      <c r="H44" s="266">
        <f>'Assunzioni -2'!H26-'Assunzioni F'!H44</f>
        <v>4955</v>
      </c>
      <c r="I44" s="266">
        <f>'Assunzioni -2'!I26-'Assunzioni F'!I44</f>
        <v>5826</v>
      </c>
      <c r="J44" s="266">
        <f>'Assunzioni -2'!J26-'Assunzioni F'!J44</f>
        <v>6977</v>
      </c>
      <c r="K44" s="669">
        <f>'Assunzioni -2'!K26-'Assunzioni F'!K44</f>
        <v>5732</v>
      </c>
      <c r="L44" s="793">
        <f>'Assunzioni -2'!L26-'Assunzioni F'!L44</f>
        <v>7157</v>
      </c>
      <c r="M44" s="793">
        <f>'Assunzioni -2'!M26-'Assunzioni F'!M44</f>
        <v>7185</v>
      </c>
      <c r="N44" s="766"/>
      <c r="O44" s="267">
        <f t="shared" si="6"/>
        <v>24.860432658757844</v>
      </c>
      <c r="P44" s="670">
        <f t="shared" si="7"/>
        <v>0.3912253737599656</v>
      </c>
      <c r="Q44" s="95"/>
      <c r="R44" s="671">
        <f t="shared" si="8"/>
        <v>9.2941892303012</v>
      </c>
    </row>
    <row r="45" spans="1:18" ht="12.75" customHeight="1">
      <c r="A45" s="105" t="s">
        <v>316</v>
      </c>
      <c r="B45" s="672">
        <f>'Assunzioni -2'!B27-'Assunzioni F'!B45</f>
        <v>7526</v>
      </c>
      <c r="C45" s="95"/>
      <c r="D45" s="161">
        <f>'Assunzioni -2'!D27-'Assunzioni F'!D45</f>
        <v>7553</v>
      </c>
      <c r="E45" s="161">
        <f>'Assunzioni -2'!E27-'Assunzioni F'!E45</f>
        <v>8038</v>
      </c>
      <c r="F45" s="161">
        <f>'Assunzioni -2'!F27-'Assunzioni F'!F45</f>
        <v>8355</v>
      </c>
      <c r="G45" s="161">
        <f>'Assunzioni -2'!G27-'Assunzioni F'!G45</f>
        <v>7492</v>
      </c>
      <c r="H45" s="161">
        <f>'Assunzioni -2'!H27-'Assunzioni F'!H45</f>
        <v>7990</v>
      </c>
      <c r="I45" s="161">
        <f>'Assunzioni -2'!I27-'Assunzioni F'!I45</f>
        <v>8762</v>
      </c>
      <c r="J45" s="161">
        <f>'Assunzioni -2'!J27-'Assunzioni F'!J45</f>
        <v>9388</v>
      </c>
      <c r="K45" s="162">
        <f>'Assunzioni -2'!K27-'Assunzioni F'!K45</f>
        <v>10366</v>
      </c>
      <c r="L45" s="794">
        <f>'Assunzioni -2'!L27-'Assunzioni F'!L45</f>
        <v>10903</v>
      </c>
      <c r="M45" s="794">
        <f>'Assunzioni -2'!M27-'Assunzioni F'!M45</f>
        <v>12814</v>
      </c>
      <c r="N45" s="766"/>
      <c r="O45" s="164">
        <f t="shared" si="6"/>
        <v>5.180397453212436</v>
      </c>
      <c r="P45" s="687">
        <f t="shared" si="7"/>
        <v>17.527286068054664</v>
      </c>
      <c r="Q45" s="95"/>
      <c r="R45" s="688">
        <f t="shared" si="8"/>
        <v>70.26308796173265</v>
      </c>
    </row>
    <row r="46" spans="1:18" ht="6" customHeight="1" thickBot="1">
      <c r="A46" s="667"/>
      <c r="B46" s="668"/>
      <c r="C46" s="95"/>
      <c r="D46" s="266"/>
      <c r="E46" s="266"/>
      <c r="F46" s="266"/>
      <c r="G46" s="266"/>
      <c r="H46" s="266"/>
      <c r="I46" s="266"/>
      <c r="J46" s="266"/>
      <c r="K46" s="669"/>
      <c r="L46" s="794"/>
      <c r="M46" s="794"/>
      <c r="N46" s="766"/>
      <c r="O46" s="267"/>
      <c r="P46" s="670"/>
      <c r="Q46" s="95"/>
      <c r="R46" s="671"/>
    </row>
    <row r="47" spans="1:18" ht="21.75" customHeight="1">
      <c r="A47" s="479" t="s">
        <v>23</v>
      </c>
      <c r="B47" s="480">
        <f>'Assunzioni -1'!B42-'Assunzioni F'!B47</f>
        <v>2958</v>
      </c>
      <c r="C47" s="481"/>
      <c r="D47" s="482">
        <f>'Assunzioni -1'!D42-'Assunzioni F'!D47</f>
        <v>3058</v>
      </c>
      <c r="E47" s="482">
        <f>'Assunzioni -1'!E42-'Assunzioni F'!E47</f>
        <v>3826</v>
      </c>
      <c r="F47" s="482">
        <f>'Assunzioni -1'!F42-'Assunzioni F'!F47</f>
        <v>3591</v>
      </c>
      <c r="G47" s="482">
        <f>'Assunzioni -1'!G42-'Assunzioni F'!G47</f>
        <v>3307</v>
      </c>
      <c r="H47" s="482">
        <f>'Assunzioni -1'!H42-'Assunzioni F'!H47</f>
        <v>3625</v>
      </c>
      <c r="I47" s="482">
        <f>'Assunzioni -1'!I42-'Assunzioni F'!I47</f>
        <v>6979</v>
      </c>
      <c r="J47" s="482">
        <f>'Assunzioni -1'!J42-'Assunzioni F'!J47</f>
        <v>7381</v>
      </c>
      <c r="K47" s="483">
        <f>'Assunzioni -1'!K42-'Assunzioni F'!K47</f>
        <v>11216</v>
      </c>
      <c r="L47" s="795">
        <f>'Assunzioni -1'!L42-'Assunzioni F'!L47</f>
        <v>12846</v>
      </c>
      <c r="M47" s="795">
        <f>'Assunzioni -1'!M42-'Assunzioni F'!M47</f>
        <v>8807</v>
      </c>
      <c r="N47" s="788"/>
      <c r="O47" s="484">
        <f t="shared" si="6"/>
        <v>14.53281027104137</v>
      </c>
      <c r="P47" s="485">
        <f t="shared" si="7"/>
        <v>-31.441693912501947</v>
      </c>
      <c r="Q47" s="481"/>
      <c r="R47" s="486">
        <f t="shared" si="8"/>
        <v>197.73495605138606</v>
      </c>
    </row>
    <row r="48" spans="1:18" ht="19.5" customHeight="1" thickBot="1">
      <c r="A48" s="487" t="s">
        <v>42</v>
      </c>
      <c r="B48" s="488">
        <f>B47+B6</f>
        <v>50584</v>
      </c>
      <c r="C48" s="489"/>
      <c r="D48" s="490">
        <f aca="true" t="shared" si="9" ref="D48:K48">D47+D6</f>
        <v>44258</v>
      </c>
      <c r="E48" s="490">
        <f t="shared" si="9"/>
        <v>49174</v>
      </c>
      <c r="F48" s="490">
        <f t="shared" si="9"/>
        <v>50281</v>
      </c>
      <c r="G48" s="490">
        <f t="shared" si="9"/>
        <v>47003</v>
      </c>
      <c r="H48" s="490">
        <f t="shared" si="9"/>
        <v>46561</v>
      </c>
      <c r="I48" s="491">
        <f t="shared" si="9"/>
        <v>52802</v>
      </c>
      <c r="J48" s="491">
        <f t="shared" si="9"/>
        <v>58054</v>
      </c>
      <c r="K48" s="790">
        <f t="shared" si="9"/>
        <v>61778</v>
      </c>
      <c r="L48" s="796">
        <f>L47+L6</f>
        <v>72262</v>
      </c>
      <c r="M48" s="796">
        <f>M47+M6</f>
        <v>73768</v>
      </c>
      <c r="N48" s="791"/>
      <c r="O48" s="492">
        <f t="shared" si="6"/>
        <v>16.97044255236493</v>
      </c>
      <c r="P48" s="493">
        <f t="shared" si="7"/>
        <v>2.0840829204837945</v>
      </c>
      <c r="Q48" s="489"/>
      <c r="R48" s="494">
        <f t="shared" si="8"/>
        <v>45.832674363435075</v>
      </c>
    </row>
    <row r="49" ht="13.5" thickTop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7109375" style="87" customWidth="1"/>
    <col min="2" max="2" width="9.7109375" style="87" customWidth="1"/>
    <col min="3" max="3" width="1.421875" style="87" customWidth="1"/>
    <col min="4" max="8" width="10.28125" style="87" customWidth="1"/>
    <col min="9" max="13" width="10.140625" style="87" customWidth="1"/>
    <col min="14" max="14" width="1.421875" style="87" customWidth="1"/>
    <col min="15" max="15" width="5.8515625" style="189" customWidth="1"/>
    <col min="16" max="16" width="6.57421875" style="189" customWidth="1"/>
    <col min="17" max="17" width="1.421875" style="189" customWidth="1"/>
    <col min="18" max="18" width="7.00390625" style="87" customWidth="1"/>
    <col min="19" max="16384" width="9.140625" style="87" customWidth="1"/>
  </cols>
  <sheetData>
    <row r="1" spans="1:18" ht="21.75" customHeight="1" thickTop="1">
      <c r="A1" s="326" t="s">
        <v>350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1.75" customHeight="1">
      <c r="A2" s="107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1.5" customHeight="1">
      <c r="A4" s="344" t="s">
        <v>203</v>
      </c>
      <c r="B4" s="109">
        <v>2008</v>
      </c>
      <c r="C4" s="93"/>
      <c r="D4" s="110">
        <v>2009</v>
      </c>
      <c r="E4" s="110">
        <v>2010</v>
      </c>
      <c r="F4" s="111">
        <v>2011</v>
      </c>
      <c r="G4" s="111">
        <v>2012</v>
      </c>
      <c r="H4" s="111">
        <v>2013</v>
      </c>
      <c r="I4" s="110">
        <v>2014</v>
      </c>
      <c r="J4" s="110">
        <v>2015</v>
      </c>
      <c r="K4" s="110">
        <v>2016</v>
      </c>
      <c r="L4" s="110">
        <v>2017</v>
      </c>
      <c r="M4" s="110">
        <v>2018</v>
      </c>
      <c r="N4" s="93"/>
      <c r="O4" s="1" t="s">
        <v>325</v>
      </c>
      <c r="P4" s="2" t="s">
        <v>347</v>
      </c>
      <c r="Q4" s="3"/>
      <c r="R4" s="4" t="s">
        <v>348</v>
      </c>
    </row>
    <row r="5" spans="1:18" ht="19.5" customHeight="1" thickBot="1">
      <c r="A5" s="113" t="s">
        <v>236</v>
      </c>
      <c r="B5" s="114"/>
      <c r="C5" s="95"/>
      <c r="D5" s="368"/>
      <c r="E5" s="369"/>
      <c r="F5" s="369"/>
      <c r="G5" s="369"/>
      <c r="H5" s="116"/>
      <c r="I5" s="116"/>
      <c r="J5" s="116"/>
      <c r="K5" s="116"/>
      <c r="L5" s="116"/>
      <c r="M5" s="116"/>
      <c r="N5" s="95"/>
      <c r="O5" s="371"/>
      <c r="P5" s="370"/>
      <c r="Q5" s="95"/>
      <c r="R5" s="120"/>
    </row>
    <row r="6" spans="1:18" ht="18" customHeight="1" thickBot="1">
      <c r="A6" s="364" t="s">
        <v>46</v>
      </c>
      <c r="B6" s="612">
        <v>2720544</v>
      </c>
      <c r="C6" s="613"/>
      <c r="D6" s="614">
        <v>14577690</v>
      </c>
      <c r="E6" s="615">
        <v>14755648</v>
      </c>
      <c r="F6" s="615">
        <v>10247544</v>
      </c>
      <c r="G6" s="616">
        <v>11876690</v>
      </c>
      <c r="H6" s="616">
        <v>12900213</v>
      </c>
      <c r="I6" s="616">
        <v>9795222</v>
      </c>
      <c r="J6" s="616">
        <v>6362247</v>
      </c>
      <c r="K6" s="616">
        <v>3792969</v>
      </c>
      <c r="L6" s="616">
        <v>2326542</v>
      </c>
      <c r="M6" s="616">
        <v>3727597</v>
      </c>
      <c r="N6" s="5"/>
      <c r="O6" s="365">
        <f>L6/K6%-100</f>
        <v>-38.66171856400619</v>
      </c>
      <c r="P6" s="366">
        <f>M6/L6%-100</f>
        <v>60.22049032426668</v>
      </c>
      <c r="Q6" s="5"/>
      <c r="R6" s="367">
        <f>M6/B6%-100</f>
        <v>37.01660403213475</v>
      </c>
    </row>
    <row r="7" spans="1:18" ht="18" customHeight="1">
      <c r="A7" s="96" t="s">
        <v>47</v>
      </c>
      <c r="B7" s="617">
        <v>1553801</v>
      </c>
      <c r="C7" s="584"/>
      <c r="D7" s="618">
        <v>10363715</v>
      </c>
      <c r="E7" s="619">
        <v>3832361</v>
      </c>
      <c r="F7" s="618">
        <v>2451076</v>
      </c>
      <c r="G7" s="618">
        <v>5991082</v>
      </c>
      <c r="H7" s="618">
        <v>6083552</v>
      </c>
      <c r="I7" s="618">
        <v>2690693</v>
      </c>
      <c r="J7" s="618">
        <v>2324638</v>
      </c>
      <c r="K7" s="618">
        <v>1866402</v>
      </c>
      <c r="L7" s="618">
        <v>1025658</v>
      </c>
      <c r="M7" s="619">
        <v>1097416</v>
      </c>
      <c r="N7" s="95"/>
      <c r="O7" s="336">
        <f aca="true" t="shared" si="0" ref="O7:O23">L7/K7%-100</f>
        <v>-45.046244056746616</v>
      </c>
      <c r="P7" s="123">
        <f aca="true" t="shared" si="1" ref="P7:P23">M7/L7%-100</f>
        <v>6.996289211413554</v>
      </c>
      <c r="Q7" s="95"/>
      <c r="R7" s="124">
        <f aca="true" t="shared" si="2" ref="R7:R23">M7/B7%-100</f>
        <v>-29.372165418866388</v>
      </c>
    </row>
    <row r="8" spans="1:18" ht="12.75">
      <c r="A8" s="125" t="s">
        <v>48</v>
      </c>
      <c r="B8" s="620">
        <v>1138032</v>
      </c>
      <c r="C8" s="584"/>
      <c r="D8" s="621">
        <v>3124344</v>
      </c>
      <c r="E8" s="620">
        <v>7399263</v>
      </c>
      <c r="F8" s="621">
        <v>5735488</v>
      </c>
      <c r="G8" s="621">
        <v>3165956</v>
      </c>
      <c r="H8" s="621">
        <v>5161484</v>
      </c>
      <c r="I8" s="621">
        <v>6183426</v>
      </c>
      <c r="J8" s="621">
        <v>3488861</v>
      </c>
      <c r="K8" s="621">
        <v>1714763</v>
      </c>
      <c r="L8" s="621">
        <v>1267730</v>
      </c>
      <c r="M8" s="620">
        <v>2630141</v>
      </c>
      <c r="N8" s="95"/>
      <c r="O8" s="129">
        <f t="shared" si="0"/>
        <v>-26.06966677027671</v>
      </c>
      <c r="P8" s="128">
        <f t="shared" si="1"/>
        <v>107.46854614152858</v>
      </c>
      <c r="Q8" s="95"/>
      <c r="R8" s="130">
        <f t="shared" si="2"/>
        <v>131.11309699551506</v>
      </c>
    </row>
    <row r="9" spans="1:18" ht="12.75">
      <c r="A9" s="697" t="s">
        <v>318</v>
      </c>
      <c r="B9" s="599"/>
      <c r="C9" s="584"/>
      <c r="D9" s="597"/>
      <c r="E9" s="599"/>
      <c r="F9" s="597"/>
      <c r="G9" s="597"/>
      <c r="H9" s="597"/>
      <c r="I9" s="597"/>
      <c r="J9" s="597"/>
      <c r="K9" s="597"/>
      <c r="L9" s="597"/>
      <c r="M9" s="599"/>
      <c r="N9" s="95"/>
      <c r="O9" s="135"/>
      <c r="P9" s="134"/>
      <c r="Q9" s="95"/>
      <c r="R9" s="136"/>
    </row>
    <row r="10" spans="1:18" ht="12" customHeight="1">
      <c r="A10" s="698" t="s">
        <v>319</v>
      </c>
      <c r="B10" s="699">
        <v>1116291</v>
      </c>
      <c r="C10" s="700"/>
      <c r="D10" s="754">
        <v>3063071</v>
      </c>
      <c r="E10" s="755">
        <v>7240685</v>
      </c>
      <c r="F10" s="754">
        <v>4522492</v>
      </c>
      <c r="G10" s="754">
        <v>2807074</v>
      </c>
      <c r="H10" s="756">
        <v>4353655</v>
      </c>
      <c r="I10" s="756">
        <v>4754846</v>
      </c>
      <c r="J10" s="756">
        <v>2250857</v>
      </c>
      <c r="K10" s="756">
        <v>608122</v>
      </c>
      <c r="L10" s="756">
        <v>464289</v>
      </c>
      <c r="M10" s="757">
        <v>2253750</v>
      </c>
      <c r="N10" s="95"/>
      <c r="O10" s="410">
        <f t="shared" si="0"/>
        <v>-23.651997461035776</v>
      </c>
      <c r="P10" s="701">
        <f t="shared" si="1"/>
        <v>385.41964164561296</v>
      </c>
      <c r="Q10" s="95"/>
      <c r="R10" s="702">
        <f t="shared" si="2"/>
        <v>101.89627973351034</v>
      </c>
    </row>
    <row r="11" spans="1:18" ht="12.75">
      <c r="A11" s="137" t="s">
        <v>320</v>
      </c>
      <c r="B11" s="703">
        <v>21741</v>
      </c>
      <c r="C11" s="700"/>
      <c r="D11" s="758">
        <v>61273</v>
      </c>
      <c r="E11" s="703">
        <v>158578</v>
      </c>
      <c r="F11" s="758">
        <v>1212996</v>
      </c>
      <c r="G11" s="758">
        <v>358882</v>
      </c>
      <c r="H11" s="759">
        <v>807829</v>
      </c>
      <c r="I11" s="759">
        <v>1428580</v>
      </c>
      <c r="J11" s="759">
        <v>1238004</v>
      </c>
      <c r="K11" s="759">
        <v>1106641</v>
      </c>
      <c r="L11" s="759">
        <v>803441</v>
      </c>
      <c r="M11" s="760">
        <v>376391</v>
      </c>
      <c r="N11" s="95"/>
      <c r="O11" s="704">
        <f t="shared" si="0"/>
        <v>-27.39822580222493</v>
      </c>
      <c r="P11" s="705">
        <f t="shared" si="1"/>
        <v>-53.152627261989366</v>
      </c>
      <c r="Q11" s="95"/>
      <c r="R11" s="328">
        <f t="shared" si="2"/>
        <v>1631.249712524723</v>
      </c>
    </row>
    <row r="12" spans="1:18" ht="15.75" customHeight="1">
      <c r="A12" s="131" t="s">
        <v>245</v>
      </c>
      <c r="B12" s="753">
        <v>28711</v>
      </c>
      <c r="C12" s="584"/>
      <c r="D12" s="597">
        <v>1089631</v>
      </c>
      <c r="E12" s="599">
        <v>3524024</v>
      </c>
      <c r="F12" s="597">
        <v>2060980</v>
      </c>
      <c r="G12" s="597">
        <v>2719652</v>
      </c>
      <c r="H12" s="597">
        <v>1655177</v>
      </c>
      <c r="I12" s="597">
        <v>921103</v>
      </c>
      <c r="J12" s="597">
        <v>548748</v>
      </c>
      <c r="K12" s="597">
        <v>211804</v>
      </c>
      <c r="L12" s="597">
        <v>33154</v>
      </c>
      <c r="M12" s="599">
        <v>40</v>
      </c>
      <c r="N12" s="95"/>
      <c r="O12" s="135">
        <f t="shared" si="0"/>
        <v>-84.34684897357934</v>
      </c>
      <c r="P12" s="134">
        <f t="shared" si="1"/>
        <v>-99.87935090788442</v>
      </c>
      <c r="Q12" s="95"/>
      <c r="R12" s="136">
        <f t="shared" si="2"/>
        <v>-99.86068057538922</v>
      </c>
    </row>
    <row r="13" spans="1:18" ht="6" customHeight="1" thickBot="1">
      <c r="A13" s="137"/>
      <c r="B13" s="599"/>
      <c r="C13" s="584"/>
      <c r="D13" s="597"/>
      <c r="E13" s="599"/>
      <c r="F13" s="597"/>
      <c r="G13" s="597"/>
      <c r="H13" s="597"/>
      <c r="I13" s="597"/>
      <c r="J13" s="597"/>
      <c r="K13" s="597"/>
      <c r="L13" s="597"/>
      <c r="M13" s="599"/>
      <c r="N13" s="95"/>
      <c r="O13" s="135"/>
      <c r="P13" s="134"/>
      <c r="Q13" s="95"/>
      <c r="R13" s="136"/>
    </row>
    <row r="14" spans="1:18" ht="18" customHeight="1">
      <c r="A14" s="96" t="s">
        <v>49</v>
      </c>
      <c r="B14" s="617">
        <v>2324869</v>
      </c>
      <c r="C14" s="584"/>
      <c r="D14" s="618">
        <v>12374669</v>
      </c>
      <c r="E14" s="619">
        <v>12555731</v>
      </c>
      <c r="F14" s="618">
        <v>8552749</v>
      </c>
      <c r="G14" s="618">
        <v>9805284</v>
      </c>
      <c r="H14" s="618">
        <v>10177849</v>
      </c>
      <c r="I14" s="618">
        <v>7079069</v>
      </c>
      <c r="J14" s="618">
        <v>4505216</v>
      </c>
      <c r="K14" s="618">
        <v>3078205</v>
      </c>
      <c r="L14" s="618">
        <v>1826335</v>
      </c>
      <c r="M14" s="619">
        <v>2315028</v>
      </c>
      <c r="N14" s="95"/>
      <c r="O14" s="336">
        <f t="shared" si="0"/>
        <v>-40.66883134813958</v>
      </c>
      <c r="P14" s="123">
        <f t="shared" si="1"/>
        <v>26.75812487851354</v>
      </c>
      <c r="Q14" s="95"/>
      <c r="R14" s="124">
        <f t="shared" si="2"/>
        <v>-0.42329266724274817</v>
      </c>
    </row>
    <row r="15" spans="1:18" ht="18" customHeight="1" thickBot="1">
      <c r="A15" s="98" t="s">
        <v>50</v>
      </c>
      <c r="B15" s="622">
        <v>395675</v>
      </c>
      <c r="C15" s="584"/>
      <c r="D15" s="623">
        <v>2203021</v>
      </c>
      <c r="E15" s="624">
        <v>2199917</v>
      </c>
      <c r="F15" s="623">
        <v>1694795</v>
      </c>
      <c r="G15" s="623">
        <v>2071406</v>
      </c>
      <c r="H15" s="623">
        <v>2722364</v>
      </c>
      <c r="I15" s="623">
        <v>2716153</v>
      </c>
      <c r="J15" s="623">
        <v>1857031</v>
      </c>
      <c r="K15" s="623">
        <v>714764</v>
      </c>
      <c r="L15" s="623">
        <v>500207</v>
      </c>
      <c r="M15" s="624">
        <v>1412569</v>
      </c>
      <c r="N15" s="95"/>
      <c r="O15" s="141">
        <f t="shared" si="0"/>
        <v>-30.017880027533565</v>
      </c>
      <c r="P15" s="140">
        <f t="shared" si="1"/>
        <v>182.39688768849697</v>
      </c>
      <c r="Q15" s="95"/>
      <c r="R15" s="142">
        <f t="shared" si="2"/>
        <v>257.00233777721616</v>
      </c>
    </row>
    <row r="16" spans="1:18" ht="6" customHeight="1">
      <c r="A16" s="143"/>
      <c r="B16" s="625"/>
      <c r="C16" s="584"/>
      <c r="D16" s="626"/>
      <c r="E16" s="627"/>
      <c r="F16" s="626"/>
      <c r="G16" s="626"/>
      <c r="H16" s="626"/>
      <c r="I16" s="626"/>
      <c r="J16" s="626"/>
      <c r="K16" s="626"/>
      <c r="L16" s="626"/>
      <c r="M16" s="627"/>
      <c r="N16" s="95"/>
      <c r="O16" s="177"/>
      <c r="P16" s="146"/>
      <c r="Q16" s="95"/>
      <c r="R16" s="147"/>
    </row>
    <row r="17" spans="1:18" ht="12.75">
      <c r="A17" s="339" t="s">
        <v>199</v>
      </c>
      <c r="B17" s="599">
        <v>379439</v>
      </c>
      <c r="C17" s="584"/>
      <c r="D17" s="597">
        <v>865823</v>
      </c>
      <c r="E17" s="599">
        <v>1533815</v>
      </c>
      <c r="F17" s="296">
        <v>964290</v>
      </c>
      <c r="G17" s="597">
        <v>669922</v>
      </c>
      <c r="H17" s="597">
        <v>925456</v>
      </c>
      <c r="I17" s="597">
        <v>676261</v>
      </c>
      <c r="J17" s="597">
        <v>559509</v>
      </c>
      <c r="K17" s="597">
        <v>239690</v>
      </c>
      <c r="L17" s="597">
        <v>185635</v>
      </c>
      <c r="M17" s="599">
        <v>1165142</v>
      </c>
      <c r="N17" s="95"/>
      <c r="O17" s="135">
        <f t="shared" si="0"/>
        <v>-22.552046393257967</v>
      </c>
      <c r="P17" s="134">
        <f t="shared" si="1"/>
        <v>527.6521130174806</v>
      </c>
      <c r="Q17" s="95"/>
      <c r="R17" s="136">
        <f t="shared" si="2"/>
        <v>207.0696475586326</v>
      </c>
    </row>
    <row r="18" spans="1:18" ht="12.75">
      <c r="A18" s="340" t="s">
        <v>200</v>
      </c>
      <c r="B18" s="628">
        <v>150672</v>
      </c>
      <c r="C18" s="584"/>
      <c r="D18" s="629">
        <v>1446869</v>
      </c>
      <c r="E18" s="630">
        <v>483445</v>
      </c>
      <c r="F18" s="631">
        <v>990909</v>
      </c>
      <c r="G18" s="629">
        <v>3018713</v>
      </c>
      <c r="H18" s="629">
        <v>1864212</v>
      </c>
      <c r="I18" s="629">
        <v>1799755</v>
      </c>
      <c r="J18" s="629">
        <v>474928</v>
      </c>
      <c r="K18" s="629">
        <v>336685</v>
      </c>
      <c r="L18" s="629">
        <v>178509</v>
      </c>
      <c r="M18" s="632">
        <v>886152</v>
      </c>
      <c r="N18" s="95"/>
      <c r="O18" s="150">
        <f t="shared" si="0"/>
        <v>-46.98041195776467</v>
      </c>
      <c r="P18" s="335">
        <f t="shared" si="1"/>
        <v>396.41866796632104</v>
      </c>
      <c r="Q18" s="95"/>
      <c r="R18" s="151">
        <f t="shared" si="2"/>
        <v>488.1331634278432</v>
      </c>
    </row>
    <row r="19" spans="1:18" ht="12.75">
      <c r="A19" s="340" t="s">
        <v>51</v>
      </c>
      <c r="B19" s="628">
        <v>1077179</v>
      </c>
      <c r="C19" s="584"/>
      <c r="D19" s="629">
        <v>7092467</v>
      </c>
      <c r="E19" s="630">
        <v>6619019</v>
      </c>
      <c r="F19" s="631">
        <v>3735072</v>
      </c>
      <c r="G19" s="629">
        <v>2990981</v>
      </c>
      <c r="H19" s="629">
        <v>4400902</v>
      </c>
      <c r="I19" s="629">
        <v>3073047</v>
      </c>
      <c r="J19" s="629">
        <v>2491656</v>
      </c>
      <c r="K19" s="629">
        <v>1513703</v>
      </c>
      <c r="L19" s="629">
        <v>954054</v>
      </c>
      <c r="M19" s="632">
        <v>667169</v>
      </c>
      <c r="N19" s="95"/>
      <c r="O19" s="150">
        <f t="shared" si="0"/>
        <v>-36.97218014366094</v>
      </c>
      <c r="P19" s="335">
        <f t="shared" si="1"/>
        <v>-30.070100853830084</v>
      </c>
      <c r="Q19" s="95"/>
      <c r="R19" s="151">
        <f t="shared" si="2"/>
        <v>-38.06331166871988</v>
      </c>
    </row>
    <row r="20" spans="1:18" ht="12.75">
      <c r="A20" s="340" t="s">
        <v>52</v>
      </c>
      <c r="B20" s="628">
        <v>777106</v>
      </c>
      <c r="C20" s="584"/>
      <c r="D20" s="629">
        <v>3329803</v>
      </c>
      <c r="E20" s="630">
        <v>3558623</v>
      </c>
      <c r="F20" s="631">
        <v>2962570</v>
      </c>
      <c r="G20" s="629">
        <v>2732233</v>
      </c>
      <c r="H20" s="629">
        <v>3299029</v>
      </c>
      <c r="I20" s="629">
        <v>2148125</v>
      </c>
      <c r="J20" s="629">
        <v>1512164</v>
      </c>
      <c r="K20" s="629">
        <v>1010380</v>
      </c>
      <c r="L20" s="629">
        <v>523731</v>
      </c>
      <c r="M20" s="632">
        <v>664528</v>
      </c>
      <c r="N20" s="95"/>
      <c r="O20" s="150">
        <f t="shared" si="0"/>
        <v>-48.1649478414062</v>
      </c>
      <c r="P20" s="335">
        <f t="shared" si="1"/>
        <v>26.88345734737871</v>
      </c>
      <c r="Q20" s="95"/>
      <c r="R20" s="151">
        <f t="shared" si="2"/>
        <v>-14.486826764945846</v>
      </c>
    </row>
    <row r="21" spans="1:18" ht="12.75">
      <c r="A21" s="340" t="s">
        <v>53</v>
      </c>
      <c r="B21" s="628">
        <v>228673</v>
      </c>
      <c r="C21" s="584"/>
      <c r="D21" s="629">
        <v>691729</v>
      </c>
      <c r="E21" s="630">
        <v>689999</v>
      </c>
      <c r="F21" s="631">
        <v>718571</v>
      </c>
      <c r="G21" s="629">
        <v>1034299</v>
      </c>
      <c r="H21" s="629">
        <v>1373511</v>
      </c>
      <c r="I21" s="629">
        <v>1110311</v>
      </c>
      <c r="J21" s="629">
        <v>732455</v>
      </c>
      <c r="K21" s="629">
        <v>477027</v>
      </c>
      <c r="L21" s="629">
        <v>325714</v>
      </c>
      <c r="M21" s="632">
        <v>260596</v>
      </c>
      <c r="N21" s="95"/>
      <c r="O21" s="150">
        <f t="shared" si="0"/>
        <v>-31.720007462889953</v>
      </c>
      <c r="P21" s="335">
        <f t="shared" si="1"/>
        <v>-19.9923859582333</v>
      </c>
      <c r="Q21" s="95"/>
      <c r="R21" s="151">
        <f t="shared" si="2"/>
        <v>13.960108976573537</v>
      </c>
    </row>
    <row r="22" spans="1:18" ht="12.75">
      <c r="A22" s="340" t="s">
        <v>201</v>
      </c>
      <c r="B22" s="628">
        <v>61466</v>
      </c>
      <c r="C22" s="584"/>
      <c r="D22" s="629">
        <v>420215</v>
      </c>
      <c r="E22" s="630">
        <v>503659</v>
      </c>
      <c r="F22" s="631">
        <v>507730</v>
      </c>
      <c r="G22" s="629">
        <v>560368</v>
      </c>
      <c r="H22" s="629">
        <v>547679</v>
      </c>
      <c r="I22" s="629">
        <v>614606</v>
      </c>
      <c r="J22" s="629">
        <v>413696</v>
      </c>
      <c r="K22" s="629">
        <v>126211</v>
      </c>
      <c r="L22" s="629">
        <v>141048</v>
      </c>
      <c r="M22" s="632">
        <v>62426</v>
      </c>
      <c r="N22" s="95"/>
      <c r="O22" s="150">
        <f t="shared" si="0"/>
        <v>11.75571067498079</v>
      </c>
      <c r="P22" s="335">
        <f t="shared" si="1"/>
        <v>-55.74130792354376</v>
      </c>
      <c r="Q22" s="95"/>
      <c r="R22" s="151">
        <f t="shared" si="2"/>
        <v>1.5618390654996261</v>
      </c>
    </row>
    <row r="23" spans="1:18" ht="12.75">
      <c r="A23" s="339" t="s">
        <v>54</v>
      </c>
      <c r="B23" s="599">
        <v>46009</v>
      </c>
      <c r="C23" s="584"/>
      <c r="D23" s="597">
        <v>730784</v>
      </c>
      <c r="E23" s="599">
        <v>1367088</v>
      </c>
      <c r="F23" s="296">
        <v>368402</v>
      </c>
      <c r="G23" s="597">
        <v>870174</v>
      </c>
      <c r="H23" s="597">
        <v>489424</v>
      </c>
      <c r="I23" s="597">
        <v>373117</v>
      </c>
      <c r="J23" s="597">
        <v>177839</v>
      </c>
      <c r="K23" s="597">
        <v>89273</v>
      </c>
      <c r="L23" s="597">
        <v>17851</v>
      </c>
      <c r="M23" s="599">
        <v>21584</v>
      </c>
      <c r="N23" s="95"/>
      <c r="O23" s="135">
        <f t="shared" si="0"/>
        <v>-80.00403257423858</v>
      </c>
      <c r="P23" s="134">
        <f t="shared" si="1"/>
        <v>20.911993725841697</v>
      </c>
      <c r="Q23" s="95"/>
      <c r="R23" s="136">
        <f t="shared" si="2"/>
        <v>-53.087439414027685</v>
      </c>
    </row>
    <row r="24" spans="1:18" ht="6" customHeight="1">
      <c r="A24" s="857"/>
      <c r="B24" s="858"/>
      <c r="C24" s="95"/>
      <c r="D24" s="152"/>
      <c r="E24" s="859"/>
      <c r="F24" s="152"/>
      <c r="G24" s="152"/>
      <c r="H24" s="152"/>
      <c r="I24" s="152"/>
      <c r="J24" s="152"/>
      <c r="K24" s="152"/>
      <c r="L24" s="858"/>
      <c r="M24" s="858"/>
      <c r="N24" s="95"/>
      <c r="O24" s="860"/>
      <c r="P24" s="861"/>
      <c r="Q24" s="95"/>
      <c r="R24" s="862"/>
    </row>
    <row r="25" spans="1:18" ht="30" customHeight="1">
      <c r="A25" s="852" t="s">
        <v>55</v>
      </c>
      <c r="B25" s="853" t="s">
        <v>235</v>
      </c>
      <c r="C25" s="95"/>
      <c r="D25" s="854">
        <v>2009</v>
      </c>
      <c r="E25" s="854">
        <v>2010</v>
      </c>
      <c r="F25" s="252">
        <v>2011</v>
      </c>
      <c r="G25" s="252">
        <v>2012</v>
      </c>
      <c r="H25" s="253">
        <v>2013</v>
      </c>
      <c r="I25" s="252">
        <v>2014</v>
      </c>
      <c r="J25" s="855" t="s">
        <v>246</v>
      </c>
      <c r="K25" s="856" t="s">
        <v>300</v>
      </c>
      <c r="L25" s="856" t="s">
        <v>338</v>
      </c>
      <c r="M25" s="856">
        <v>2018</v>
      </c>
      <c r="N25" s="95"/>
      <c r="O25" s="2" t="s">
        <v>325</v>
      </c>
      <c r="P25" s="2" t="s">
        <v>347</v>
      </c>
      <c r="Q25" s="830"/>
      <c r="R25" s="4" t="s">
        <v>328</v>
      </c>
    </row>
    <row r="26" spans="1:18" ht="19.5" customHeight="1">
      <c r="A26" s="113" t="s">
        <v>56</v>
      </c>
      <c r="B26" s="114"/>
      <c r="C26" s="95"/>
      <c r="D26" s="115"/>
      <c r="E26" s="116"/>
      <c r="F26" s="117"/>
      <c r="G26" s="117"/>
      <c r="H26" s="115"/>
      <c r="I26" s="117"/>
      <c r="J26" s="117"/>
      <c r="K26" s="117"/>
      <c r="L26" s="117"/>
      <c r="M26" s="116"/>
      <c r="N26" s="95"/>
      <c r="O26" s="118"/>
      <c r="P26" s="119"/>
      <c r="Q26" s="95"/>
      <c r="R26" s="120"/>
    </row>
    <row r="27" spans="1:18" ht="18" customHeight="1">
      <c r="A27" s="154" t="s">
        <v>57</v>
      </c>
      <c r="B27" s="155" t="s">
        <v>58</v>
      </c>
      <c r="C27" s="95"/>
      <c r="D27" s="133">
        <v>840</v>
      </c>
      <c r="E27" s="132">
        <v>788</v>
      </c>
      <c r="F27" s="148">
        <v>524</v>
      </c>
      <c r="G27" s="133">
        <v>1132</v>
      </c>
      <c r="H27" s="133">
        <v>1832</v>
      </c>
      <c r="I27" s="133">
        <v>1583</v>
      </c>
      <c r="J27" s="133">
        <v>851</v>
      </c>
      <c r="K27" s="133">
        <v>443</v>
      </c>
      <c r="L27" s="864" t="s">
        <v>329</v>
      </c>
      <c r="M27" s="178" t="s">
        <v>329</v>
      </c>
      <c r="N27" s="95"/>
      <c r="O27" s="869" t="s">
        <v>329</v>
      </c>
      <c r="P27" s="831" t="s">
        <v>329</v>
      </c>
      <c r="Q27" s="95"/>
      <c r="R27" s="136">
        <f>K27/D27%-100</f>
        <v>-47.261904761904766</v>
      </c>
    </row>
    <row r="28" spans="1:18" ht="12.75">
      <c r="A28" s="156" t="s">
        <v>59</v>
      </c>
      <c r="B28" s="157" t="s">
        <v>58</v>
      </c>
      <c r="C28" s="95"/>
      <c r="D28" s="127">
        <v>383</v>
      </c>
      <c r="E28" s="126">
        <v>397</v>
      </c>
      <c r="F28" s="158">
        <v>302</v>
      </c>
      <c r="G28" s="127">
        <v>565</v>
      </c>
      <c r="H28" s="127">
        <v>773</v>
      </c>
      <c r="I28" s="127">
        <v>631</v>
      </c>
      <c r="J28" s="127">
        <v>428</v>
      </c>
      <c r="K28" s="127">
        <v>235</v>
      </c>
      <c r="L28" s="865" t="s">
        <v>329</v>
      </c>
      <c r="M28" s="157" t="s">
        <v>329</v>
      </c>
      <c r="N28" s="95"/>
      <c r="O28" s="870" t="s">
        <v>329</v>
      </c>
      <c r="P28" s="832" t="s">
        <v>329</v>
      </c>
      <c r="Q28" s="95"/>
      <c r="R28" s="151">
        <f aca="true" t="shared" si="3" ref="R28:R53">K28/D28%-100</f>
        <v>-38.64229765013055</v>
      </c>
    </row>
    <row r="29" spans="1:18" ht="12.75">
      <c r="A29" s="156" t="s">
        <v>60</v>
      </c>
      <c r="B29" s="157" t="s">
        <v>58</v>
      </c>
      <c r="C29" s="95"/>
      <c r="D29" s="127">
        <v>2496</v>
      </c>
      <c r="E29" s="126">
        <v>3477</v>
      </c>
      <c r="F29" s="158">
        <v>2824</v>
      </c>
      <c r="G29" s="127">
        <v>3999</v>
      </c>
      <c r="H29" s="127">
        <v>4819</v>
      </c>
      <c r="I29" s="127">
        <v>3794</v>
      </c>
      <c r="J29" s="127">
        <v>2238</v>
      </c>
      <c r="K29" s="127">
        <v>1220</v>
      </c>
      <c r="L29" s="865" t="s">
        <v>329</v>
      </c>
      <c r="M29" s="157" t="s">
        <v>329</v>
      </c>
      <c r="N29" s="95"/>
      <c r="O29" s="870" t="s">
        <v>329</v>
      </c>
      <c r="P29" s="832" t="s">
        <v>329</v>
      </c>
      <c r="Q29" s="95"/>
      <c r="R29" s="151">
        <f t="shared" si="3"/>
        <v>-51.121794871794876</v>
      </c>
    </row>
    <row r="30" spans="1:18" ht="18" customHeight="1" thickBot="1">
      <c r="A30" s="159" t="s">
        <v>61</v>
      </c>
      <c r="B30" s="160" t="s">
        <v>58</v>
      </c>
      <c r="C30" s="95"/>
      <c r="D30" s="161">
        <v>1440252.8</v>
      </c>
      <c r="E30" s="162">
        <v>2966162</v>
      </c>
      <c r="F30" s="163">
        <v>1730277</v>
      </c>
      <c r="G30" s="161">
        <v>2907729</v>
      </c>
      <c r="H30" s="161">
        <v>3465084</v>
      </c>
      <c r="I30" s="161">
        <v>2651952</v>
      </c>
      <c r="J30" s="161">
        <v>1096761</v>
      </c>
      <c r="K30" s="161">
        <v>403590</v>
      </c>
      <c r="L30" s="864" t="s">
        <v>329</v>
      </c>
      <c r="M30" s="160" t="s">
        <v>329</v>
      </c>
      <c r="N30" s="95"/>
      <c r="O30" s="871" t="s">
        <v>329</v>
      </c>
      <c r="P30" s="833" t="s">
        <v>329</v>
      </c>
      <c r="Q30" s="95"/>
      <c r="R30" s="288">
        <f t="shared" si="3"/>
        <v>-71.97783611321569</v>
      </c>
    </row>
    <row r="31" spans="1:18" ht="18" customHeight="1">
      <c r="A31" s="165" t="s">
        <v>62</v>
      </c>
      <c r="B31" s="166"/>
      <c r="C31" s="95"/>
      <c r="D31" s="167"/>
      <c r="E31" s="168"/>
      <c r="F31" s="167"/>
      <c r="G31" s="167"/>
      <c r="H31" s="167"/>
      <c r="I31" s="167"/>
      <c r="J31" s="167"/>
      <c r="K31" s="167"/>
      <c r="L31" s="866"/>
      <c r="M31" s="834"/>
      <c r="N31" s="95"/>
      <c r="O31" s="872"/>
      <c r="P31" s="835"/>
      <c r="Q31" s="95"/>
      <c r="R31" s="327"/>
    </row>
    <row r="32" spans="1:18" ht="18" customHeight="1">
      <c r="A32" s="169" t="s">
        <v>63</v>
      </c>
      <c r="B32" s="170" t="s">
        <v>58</v>
      </c>
      <c r="C32" s="95"/>
      <c r="D32" s="133">
        <v>1718</v>
      </c>
      <c r="E32" s="132">
        <v>1545</v>
      </c>
      <c r="F32" s="133">
        <v>993</v>
      </c>
      <c r="G32" s="133">
        <v>1789</v>
      </c>
      <c r="H32" s="133">
        <v>2438</v>
      </c>
      <c r="I32" s="133">
        <v>1822</v>
      </c>
      <c r="J32" s="133">
        <v>1298</v>
      </c>
      <c r="K32" s="133">
        <v>819</v>
      </c>
      <c r="L32" s="864" t="s">
        <v>329</v>
      </c>
      <c r="M32" s="178" t="s">
        <v>329</v>
      </c>
      <c r="N32" s="95"/>
      <c r="O32" s="873" t="s">
        <v>329</v>
      </c>
      <c r="P32" s="836" t="s">
        <v>329</v>
      </c>
      <c r="Q32" s="172"/>
      <c r="R32" s="136">
        <f t="shared" si="3"/>
        <v>-52.328288707799764</v>
      </c>
    </row>
    <row r="33" spans="1:18" ht="12.75">
      <c r="A33" s="54" t="s">
        <v>202</v>
      </c>
      <c r="B33" s="173" t="s">
        <v>58</v>
      </c>
      <c r="C33" s="95"/>
      <c r="D33" s="127">
        <v>91</v>
      </c>
      <c r="E33" s="126">
        <v>295</v>
      </c>
      <c r="F33" s="127">
        <v>546</v>
      </c>
      <c r="G33" s="127">
        <v>1000</v>
      </c>
      <c r="H33" s="127">
        <v>1268</v>
      </c>
      <c r="I33" s="127">
        <v>759</v>
      </c>
      <c r="J33" s="127">
        <v>485</v>
      </c>
      <c r="K33" s="127">
        <v>152</v>
      </c>
      <c r="L33" s="865" t="s">
        <v>329</v>
      </c>
      <c r="M33" s="837" t="s">
        <v>329</v>
      </c>
      <c r="N33" s="95"/>
      <c r="O33" s="874" t="s">
        <v>329</v>
      </c>
      <c r="P33" s="838" t="s">
        <v>329</v>
      </c>
      <c r="Q33" s="172"/>
      <c r="R33" s="130">
        <f t="shared" si="3"/>
        <v>67.03296703296704</v>
      </c>
    </row>
    <row r="34" spans="1:18" ht="12.75">
      <c r="A34" s="54" t="s">
        <v>64</v>
      </c>
      <c r="B34" s="173" t="s">
        <v>58</v>
      </c>
      <c r="C34" s="95"/>
      <c r="D34" s="127">
        <v>440</v>
      </c>
      <c r="E34" s="126">
        <v>1314</v>
      </c>
      <c r="F34" s="127">
        <v>1114</v>
      </c>
      <c r="G34" s="127">
        <v>715</v>
      </c>
      <c r="H34" s="127">
        <v>542</v>
      </c>
      <c r="I34" s="127">
        <v>692</v>
      </c>
      <c r="J34" s="127">
        <v>86</v>
      </c>
      <c r="K34" s="127">
        <v>69</v>
      </c>
      <c r="L34" s="865" t="s">
        <v>329</v>
      </c>
      <c r="M34" s="837" t="s">
        <v>329</v>
      </c>
      <c r="N34" s="95"/>
      <c r="O34" s="874" t="s">
        <v>329</v>
      </c>
      <c r="P34" s="838" t="s">
        <v>329</v>
      </c>
      <c r="Q34" s="172"/>
      <c r="R34" s="130">
        <f t="shared" si="3"/>
        <v>-84.31818181818181</v>
      </c>
    </row>
    <row r="35" spans="1:18" ht="12.75">
      <c r="A35" s="54" t="s">
        <v>65</v>
      </c>
      <c r="B35" s="173" t="s">
        <v>58</v>
      </c>
      <c r="C35" s="95"/>
      <c r="D35" s="127">
        <v>228</v>
      </c>
      <c r="E35" s="126">
        <v>305</v>
      </c>
      <c r="F35" s="127">
        <v>160</v>
      </c>
      <c r="G35" s="127">
        <v>488</v>
      </c>
      <c r="H35" s="127">
        <v>541</v>
      </c>
      <c r="I35" s="127">
        <v>506</v>
      </c>
      <c r="J35" s="127">
        <v>362</v>
      </c>
      <c r="K35" s="127">
        <v>178</v>
      </c>
      <c r="L35" s="865" t="s">
        <v>329</v>
      </c>
      <c r="M35" s="837" t="s">
        <v>329</v>
      </c>
      <c r="N35" s="95"/>
      <c r="O35" s="874" t="s">
        <v>329</v>
      </c>
      <c r="P35" s="838" t="s">
        <v>329</v>
      </c>
      <c r="Q35" s="172"/>
      <c r="R35" s="130">
        <f t="shared" si="3"/>
        <v>-21.929824561403507</v>
      </c>
    </row>
    <row r="36" spans="1:18" ht="18" customHeight="1" thickBot="1">
      <c r="A36" s="341" t="s">
        <v>66</v>
      </c>
      <c r="B36" s="175" t="s">
        <v>58</v>
      </c>
      <c r="C36" s="95"/>
      <c r="D36" s="161">
        <v>19</v>
      </c>
      <c r="E36" s="162">
        <v>18</v>
      </c>
      <c r="F36" s="161">
        <v>11</v>
      </c>
      <c r="G36" s="161">
        <v>10</v>
      </c>
      <c r="H36" s="161">
        <v>32</v>
      </c>
      <c r="I36" s="161">
        <v>16</v>
      </c>
      <c r="J36" s="161">
        <v>7</v>
      </c>
      <c r="K36" s="161">
        <v>2</v>
      </c>
      <c r="L36" s="864" t="s">
        <v>329</v>
      </c>
      <c r="M36" s="160" t="s">
        <v>329</v>
      </c>
      <c r="N36" s="95"/>
      <c r="O36" s="875" t="s">
        <v>329</v>
      </c>
      <c r="P36" s="839" t="s">
        <v>329</v>
      </c>
      <c r="Q36" s="172"/>
      <c r="R36" s="288">
        <f t="shared" si="3"/>
        <v>-89.47368421052632</v>
      </c>
    </row>
    <row r="37" spans="1:18" ht="12.75">
      <c r="A37" s="342" t="s">
        <v>67</v>
      </c>
      <c r="B37" s="176"/>
      <c r="C37" s="95"/>
      <c r="D37" s="144"/>
      <c r="E37" s="145"/>
      <c r="F37" s="144"/>
      <c r="G37" s="144"/>
      <c r="H37" s="144"/>
      <c r="I37" s="144"/>
      <c r="J37" s="144"/>
      <c r="K37" s="144"/>
      <c r="L37" s="867"/>
      <c r="M37" s="840"/>
      <c r="N37" s="95"/>
      <c r="O37" s="876"/>
      <c r="P37" s="841"/>
      <c r="Q37" s="172"/>
      <c r="R37" s="147"/>
    </row>
    <row r="38" spans="1:18" ht="18" customHeight="1">
      <c r="A38" s="343" t="s">
        <v>63</v>
      </c>
      <c r="B38" s="170" t="s">
        <v>58</v>
      </c>
      <c r="C38" s="95"/>
      <c r="D38" s="133">
        <v>988119.3</v>
      </c>
      <c r="E38" s="132">
        <v>1134506</v>
      </c>
      <c r="F38" s="133">
        <v>709105</v>
      </c>
      <c r="G38" s="133">
        <v>1372262</v>
      </c>
      <c r="H38" s="133">
        <v>2007897</v>
      </c>
      <c r="I38" s="133">
        <v>1482711</v>
      </c>
      <c r="J38" s="133">
        <v>682338</v>
      </c>
      <c r="K38" s="133">
        <v>276869</v>
      </c>
      <c r="L38" s="864" t="s">
        <v>329</v>
      </c>
      <c r="M38" s="178" t="s">
        <v>329</v>
      </c>
      <c r="N38" s="95"/>
      <c r="O38" s="873" t="s">
        <v>329</v>
      </c>
      <c r="P38" s="836" t="s">
        <v>329</v>
      </c>
      <c r="Q38" s="172"/>
      <c r="R38" s="136">
        <f t="shared" si="3"/>
        <v>-71.98020522420724</v>
      </c>
    </row>
    <row r="39" spans="1:18" ht="12.75">
      <c r="A39" s="54" t="s">
        <v>202</v>
      </c>
      <c r="B39" s="173" t="s">
        <v>58</v>
      </c>
      <c r="C39" s="95"/>
      <c r="D39" s="127">
        <v>28464</v>
      </c>
      <c r="E39" s="126">
        <v>244476</v>
      </c>
      <c r="F39" s="127">
        <v>191216</v>
      </c>
      <c r="G39" s="127">
        <v>600467</v>
      </c>
      <c r="H39" s="127">
        <v>767983</v>
      </c>
      <c r="I39" s="127">
        <v>469624</v>
      </c>
      <c r="J39" s="127">
        <v>206821</v>
      </c>
      <c r="K39" s="127">
        <v>52003</v>
      </c>
      <c r="L39" s="865" t="s">
        <v>329</v>
      </c>
      <c r="M39" s="837" t="s">
        <v>329</v>
      </c>
      <c r="N39" s="95"/>
      <c r="O39" s="874" t="s">
        <v>329</v>
      </c>
      <c r="P39" s="838" t="s">
        <v>329</v>
      </c>
      <c r="Q39" s="172"/>
      <c r="R39" s="130">
        <f t="shared" si="3"/>
        <v>82.69744238336145</v>
      </c>
    </row>
    <row r="40" spans="1:18" ht="12.75">
      <c r="A40" s="104" t="s">
        <v>64</v>
      </c>
      <c r="B40" s="173" t="s">
        <v>58</v>
      </c>
      <c r="C40" s="95"/>
      <c r="D40" s="127">
        <v>226914.5</v>
      </c>
      <c r="E40" s="126">
        <v>1305474</v>
      </c>
      <c r="F40" s="127">
        <v>697238</v>
      </c>
      <c r="G40" s="127">
        <v>618016</v>
      </c>
      <c r="H40" s="127">
        <v>374017</v>
      </c>
      <c r="I40" s="127">
        <v>405767</v>
      </c>
      <c r="J40" s="127">
        <v>51624</v>
      </c>
      <c r="K40" s="127">
        <v>33364</v>
      </c>
      <c r="L40" s="865" t="s">
        <v>329</v>
      </c>
      <c r="M40" s="837" t="s">
        <v>329</v>
      </c>
      <c r="N40" s="95"/>
      <c r="O40" s="874" t="s">
        <v>329</v>
      </c>
      <c r="P40" s="838" t="s">
        <v>329</v>
      </c>
      <c r="Q40" s="172"/>
      <c r="R40" s="130">
        <f t="shared" si="3"/>
        <v>-85.29666460274684</v>
      </c>
    </row>
    <row r="41" spans="1:18" ht="12.75">
      <c r="A41" s="104" t="s">
        <v>65</v>
      </c>
      <c r="B41" s="173" t="s">
        <v>58</v>
      </c>
      <c r="C41" s="95"/>
      <c r="D41" s="127">
        <v>182233</v>
      </c>
      <c r="E41" s="126">
        <v>250703</v>
      </c>
      <c r="F41" s="127">
        <v>117070</v>
      </c>
      <c r="G41" s="127">
        <v>308362</v>
      </c>
      <c r="H41" s="127">
        <v>297655</v>
      </c>
      <c r="I41" s="127">
        <v>286613</v>
      </c>
      <c r="J41" s="127">
        <v>154728</v>
      </c>
      <c r="K41" s="127">
        <v>40917</v>
      </c>
      <c r="L41" s="865" t="s">
        <v>329</v>
      </c>
      <c r="M41" s="837" t="s">
        <v>329</v>
      </c>
      <c r="N41" s="95"/>
      <c r="O41" s="874" t="s">
        <v>329</v>
      </c>
      <c r="P41" s="838" t="s">
        <v>329</v>
      </c>
      <c r="Q41" s="172"/>
      <c r="R41" s="130">
        <f t="shared" si="3"/>
        <v>-77.54687680057947</v>
      </c>
    </row>
    <row r="42" spans="1:18" ht="18" customHeight="1" thickBot="1">
      <c r="A42" s="174" t="s">
        <v>66</v>
      </c>
      <c r="B42" s="175" t="s">
        <v>58</v>
      </c>
      <c r="C42" s="95"/>
      <c r="D42" s="161">
        <v>14522</v>
      </c>
      <c r="E42" s="162">
        <v>31003</v>
      </c>
      <c r="F42" s="161">
        <v>15648</v>
      </c>
      <c r="G42" s="161">
        <v>8622</v>
      </c>
      <c r="H42" s="161">
        <v>17532</v>
      </c>
      <c r="I42" s="161">
        <v>7237</v>
      </c>
      <c r="J42" s="161">
        <v>1250</v>
      </c>
      <c r="K42" s="161">
        <v>437</v>
      </c>
      <c r="L42" s="864" t="s">
        <v>329</v>
      </c>
      <c r="M42" s="160" t="s">
        <v>329</v>
      </c>
      <c r="N42" s="95"/>
      <c r="O42" s="875" t="s">
        <v>329</v>
      </c>
      <c r="P42" s="839" t="s">
        <v>329</v>
      </c>
      <c r="Q42" s="172"/>
      <c r="R42" s="288">
        <f t="shared" si="3"/>
        <v>-96.99077262085112</v>
      </c>
    </row>
    <row r="43" spans="1:18" ht="18" customHeight="1">
      <c r="A43" s="165" t="s">
        <v>62</v>
      </c>
      <c r="B43" s="176"/>
      <c r="C43" s="95"/>
      <c r="D43" s="144"/>
      <c r="E43" s="145"/>
      <c r="F43" s="144"/>
      <c r="G43" s="144"/>
      <c r="H43" s="144"/>
      <c r="I43" s="144"/>
      <c r="J43" s="144"/>
      <c r="K43" s="144"/>
      <c r="L43" s="867"/>
      <c r="M43" s="840"/>
      <c r="N43" s="95"/>
      <c r="O43" s="877"/>
      <c r="P43" s="842"/>
      <c r="Q43" s="95"/>
      <c r="R43" s="147"/>
    </row>
    <row r="44" spans="1:18" ht="18" customHeight="1">
      <c r="A44" s="154" t="s">
        <v>68</v>
      </c>
      <c r="B44" s="178" t="s">
        <v>58</v>
      </c>
      <c r="C44" s="95"/>
      <c r="D44" s="133">
        <v>1767</v>
      </c>
      <c r="E44" s="132">
        <v>2464</v>
      </c>
      <c r="F44" s="133">
        <v>1860</v>
      </c>
      <c r="G44" s="133">
        <v>2659</v>
      </c>
      <c r="H44" s="133">
        <v>3260</v>
      </c>
      <c r="I44" s="133">
        <v>2546</v>
      </c>
      <c r="J44" s="133">
        <v>1447</v>
      </c>
      <c r="K44" s="133">
        <v>806</v>
      </c>
      <c r="L44" s="864" t="s">
        <v>329</v>
      </c>
      <c r="M44" s="178" t="s">
        <v>329</v>
      </c>
      <c r="N44" s="95"/>
      <c r="O44" s="878" t="s">
        <v>329</v>
      </c>
      <c r="P44" s="843" t="s">
        <v>329</v>
      </c>
      <c r="Q44" s="95"/>
      <c r="R44" s="136">
        <f t="shared" si="3"/>
        <v>-54.385964912280706</v>
      </c>
    </row>
    <row r="45" spans="1:18" ht="12.75">
      <c r="A45" s="179" t="s">
        <v>69</v>
      </c>
      <c r="B45" s="180" t="s">
        <v>58</v>
      </c>
      <c r="C45" s="95"/>
      <c r="D45" s="181">
        <v>729</v>
      </c>
      <c r="E45" s="182">
        <v>1013</v>
      </c>
      <c r="F45" s="181">
        <v>964</v>
      </c>
      <c r="G45" s="181">
        <v>1340</v>
      </c>
      <c r="H45" s="181">
        <v>1559</v>
      </c>
      <c r="I45" s="181">
        <v>1248</v>
      </c>
      <c r="J45" s="181">
        <v>791</v>
      </c>
      <c r="K45" s="181">
        <v>414</v>
      </c>
      <c r="L45" s="868" t="s">
        <v>329</v>
      </c>
      <c r="M45" s="180" t="s">
        <v>329</v>
      </c>
      <c r="N45" s="95"/>
      <c r="O45" s="879" t="s">
        <v>329</v>
      </c>
      <c r="P45" s="844" t="s">
        <v>329</v>
      </c>
      <c r="Q45" s="95"/>
      <c r="R45" s="328">
        <f t="shared" si="3"/>
        <v>-43.20987654320988</v>
      </c>
    </row>
    <row r="46" spans="1:18" ht="7.5" customHeight="1">
      <c r="A46" s="154"/>
      <c r="B46" s="178"/>
      <c r="C46" s="95"/>
      <c r="D46" s="133"/>
      <c r="E46" s="132"/>
      <c r="F46" s="133"/>
      <c r="G46" s="133"/>
      <c r="H46" s="133"/>
      <c r="I46" s="133"/>
      <c r="J46" s="133"/>
      <c r="K46" s="133"/>
      <c r="L46" s="864"/>
      <c r="M46" s="178"/>
      <c r="N46" s="95"/>
      <c r="O46" s="878"/>
      <c r="P46" s="843"/>
      <c r="Q46" s="95"/>
      <c r="R46" s="136"/>
    </row>
    <row r="47" spans="1:18" ht="12.75">
      <c r="A47" s="154" t="s">
        <v>70</v>
      </c>
      <c r="B47" s="178" t="s">
        <v>58</v>
      </c>
      <c r="C47" s="95"/>
      <c r="D47" s="133">
        <v>1855</v>
      </c>
      <c r="E47" s="132">
        <v>2769</v>
      </c>
      <c r="F47" s="133">
        <v>2324</v>
      </c>
      <c r="G47" s="133">
        <v>3081</v>
      </c>
      <c r="H47" s="133">
        <v>3707</v>
      </c>
      <c r="I47" s="133">
        <v>2972</v>
      </c>
      <c r="J47" s="133">
        <v>1711</v>
      </c>
      <c r="K47" s="133">
        <v>937</v>
      </c>
      <c r="L47" s="864" t="s">
        <v>329</v>
      </c>
      <c r="M47" s="178" t="s">
        <v>329</v>
      </c>
      <c r="N47" s="95"/>
      <c r="O47" s="878" t="s">
        <v>329</v>
      </c>
      <c r="P47" s="843" t="s">
        <v>329</v>
      </c>
      <c r="Q47" s="95"/>
      <c r="R47" s="136">
        <f t="shared" si="3"/>
        <v>-49.487870619946094</v>
      </c>
    </row>
    <row r="48" spans="1:18" ht="12.75">
      <c r="A48" s="179" t="s">
        <v>71</v>
      </c>
      <c r="B48" s="180" t="s">
        <v>58</v>
      </c>
      <c r="C48" s="95"/>
      <c r="D48" s="181">
        <v>641</v>
      </c>
      <c r="E48" s="182">
        <v>708</v>
      </c>
      <c r="F48" s="181">
        <v>500</v>
      </c>
      <c r="G48" s="181">
        <v>918</v>
      </c>
      <c r="H48" s="181">
        <v>1112</v>
      </c>
      <c r="I48" s="181">
        <v>822</v>
      </c>
      <c r="J48" s="181">
        <v>527</v>
      </c>
      <c r="K48" s="181">
        <v>283</v>
      </c>
      <c r="L48" s="868" t="s">
        <v>329</v>
      </c>
      <c r="M48" s="180" t="s">
        <v>329</v>
      </c>
      <c r="N48" s="95">
        <v>5581</v>
      </c>
      <c r="O48" s="879" t="s">
        <v>329</v>
      </c>
      <c r="P48" s="844" t="s">
        <v>329</v>
      </c>
      <c r="Q48" s="95"/>
      <c r="R48" s="328">
        <f t="shared" si="3"/>
        <v>-55.85023400936038</v>
      </c>
    </row>
    <row r="49" spans="1:18" ht="7.5" customHeight="1">
      <c r="A49" s="183"/>
      <c r="B49" s="178"/>
      <c r="C49" s="95"/>
      <c r="D49" s="133"/>
      <c r="E49" s="132"/>
      <c r="F49" s="133"/>
      <c r="G49" s="133"/>
      <c r="H49" s="133"/>
      <c r="I49" s="133"/>
      <c r="J49" s="133"/>
      <c r="K49" s="133"/>
      <c r="L49" s="864"/>
      <c r="M49" s="178"/>
      <c r="N49" s="95"/>
      <c r="O49" s="878"/>
      <c r="P49" s="843"/>
      <c r="Q49" s="95"/>
      <c r="R49" s="136"/>
    </row>
    <row r="50" spans="1:18" ht="12.75">
      <c r="A50" s="154" t="s">
        <v>72</v>
      </c>
      <c r="B50" s="178" t="s">
        <v>58</v>
      </c>
      <c r="C50" s="95"/>
      <c r="D50" s="133">
        <v>1198</v>
      </c>
      <c r="E50" s="132">
        <v>1193</v>
      </c>
      <c r="F50" s="133">
        <v>941</v>
      </c>
      <c r="G50" s="133">
        <v>1511</v>
      </c>
      <c r="H50" s="133">
        <v>1859</v>
      </c>
      <c r="I50" s="133">
        <v>1217</v>
      </c>
      <c r="J50" s="133">
        <v>626</v>
      </c>
      <c r="K50" s="133">
        <v>333</v>
      </c>
      <c r="L50" s="864" t="s">
        <v>329</v>
      </c>
      <c r="M50" s="178" t="s">
        <v>329</v>
      </c>
      <c r="N50" s="95"/>
      <c r="O50" s="878" t="s">
        <v>329</v>
      </c>
      <c r="P50" s="843" t="s">
        <v>329</v>
      </c>
      <c r="Q50" s="95"/>
      <c r="R50" s="136">
        <f t="shared" si="3"/>
        <v>-72.20367278797997</v>
      </c>
    </row>
    <row r="51" spans="1:18" ht="12.75">
      <c r="A51" s="156" t="s">
        <v>73</v>
      </c>
      <c r="B51" s="157" t="s">
        <v>58</v>
      </c>
      <c r="C51" s="95"/>
      <c r="D51" s="181">
        <v>710</v>
      </c>
      <c r="E51" s="182">
        <v>1143</v>
      </c>
      <c r="F51" s="181">
        <v>926</v>
      </c>
      <c r="G51" s="181">
        <v>1196</v>
      </c>
      <c r="H51" s="181">
        <v>1405</v>
      </c>
      <c r="I51" s="181">
        <v>1150</v>
      </c>
      <c r="J51" s="181">
        <v>709</v>
      </c>
      <c r="K51" s="181">
        <v>373</v>
      </c>
      <c r="L51" s="868" t="s">
        <v>329</v>
      </c>
      <c r="M51" s="180" t="s">
        <v>329</v>
      </c>
      <c r="N51" s="95"/>
      <c r="O51" s="879" t="s">
        <v>329</v>
      </c>
      <c r="P51" s="844" t="s">
        <v>329</v>
      </c>
      <c r="Q51" s="95"/>
      <c r="R51" s="328">
        <f t="shared" si="3"/>
        <v>-47.46478873239436</v>
      </c>
    </row>
    <row r="52" spans="1:18" ht="12.75">
      <c r="A52" s="156" t="s">
        <v>74</v>
      </c>
      <c r="B52" s="157" t="s">
        <v>58</v>
      </c>
      <c r="C52" s="95"/>
      <c r="D52" s="181">
        <v>477</v>
      </c>
      <c r="E52" s="182">
        <v>889</v>
      </c>
      <c r="F52" s="181">
        <v>734</v>
      </c>
      <c r="G52" s="181">
        <v>932</v>
      </c>
      <c r="H52" s="181">
        <v>1152</v>
      </c>
      <c r="I52" s="181">
        <v>1025</v>
      </c>
      <c r="J52" s="181">
        <v>617</v>
      </c>
      <c r="K52" s="181">
        <v>357</v>
      </c>
      <c r="L52" s="868" t="s">
        <v>329</v>
      </c>
      <c r="M52" s="180" t="s">
        <v>329</v>
      </c>
      <c r="N52" s="95"/>
      <c r="O52" s="879" t="s">
        <v>329</v>
      </c>
      <c r="P52" s="844" t="s">
        <v>329</v>
      </c>
      <c r="Q52" s="95"/>
      <c r="R52" s="328">
        <f t="shared" si="3"/>
        <v>-25.157232704402503</v>
      </c>
    </row>
    <row r="53" spans="1:18" ht="12.75">
      <c r="A53" s="154" t="s">
        <v>75</v>
      </c>
      <c r="B53" s="178" t="s">
        <v>58</v>
      </c>
      <c r="C53" s="95"/>
      <c r="D53" s="181">
        <v>111</v>
      </c>
      <c r="E53" s="182">
        <v>252</v>
      </c>
      <c r="F53" s="181">
        <v>223</v>
      </c>
      <c r="G53" s="181">
        <v>360</v>
      </c>
      <c r="H53" s="181">
        <v>403</v>
      </c>
      <c r="I53" s="181">
        <v>402</v>
      </c>
      <c r="J53" s="181">
        <v>286</v>
      </c>
      <c r="K53" s="181">
        <v>157</v>
      </c>
      <c r="L53" s="868" t="s">
        <v>329</v>
      </c>
      <c r="M53" s="180" t="s">
        <v>329</v>
      </c>
      <c r="N53" s="95"/>
      <c r="O53" s="879" t="s">
        <v>329</v>
      </c>
      <c r="P53" s="844" t="s">
        <v>329</v>
      </c>
      <c r="Q53" s="95"/>
      <c r="R53" s="328">
        <f t="shared" si="3"/>
        <v>41.44144144144144</v>
      </c>
    </row>
    <row r="54" spans="1:18" ht="13.5" thickBot="1">
      <c r="A54" s="184"/>
      <c r="B54" s="185"/>
      <c r="C54" s="106"/>
      <c r="D54" s="186"/>
      <c r="E54" s="185"/>
      <c r="F54" s="186"/>
      <c r="G54" s="186"/>
      <c r="H54" s="186"/>
      <c r="I54" s="186"/>
      <c r="J54" s="186"/>
      <c r="K54" s="186"/>
      <c r="L54" s="186"/>
      <c r="M54" s="185"/>
      <c r="N54" s="106"/>
      <c r="O54" s="187"/>
      <c r="P54" s="337"/>
      <c r="Q54" s="106"/>
      <c r="R54" s="188"/>
    </row>
    <row r="55" ht="13.5" thickTop="1"/>
    <row r="56" ht="12.75">
      <c r="A56" s="190" t="s">
        <v>237</v>
      </c>
    </row>
    <row r="57" ht="12.75">
      <c r="A57" s="191" t="s">
        <v>353</v>
      </c>
    </row>
    <row r="58" ht="15.75" customHeight="1">
      <c r="A58" s="87" t="s">
        <v>354</v>
      </c>
    </row>
    <row r="59" ht="12.75">
      <c r="A59" s="87" t="s">
        <v>355</v>
      </c>
    </row>
    <row r="60" ht="12.75">
      <c r="A60" s="87" t="s">
        <v>356</v>
      </c>
    </row>
    <row r="61" ht="12.75">
      <c r="A61" s="87" t="s">
        <v>357</v>
      </c>
    </row>
  </sheetData>
  <sheetProtection/>
  <printOptions horizontalCentered="1" verticalCentered="1"/>
  <pageMargins left="0.3937007874015748" right="0.3937007874015748" top="0.5511811023622047" bottom="0.5511811023622047" header="0.5118110236220472" footer="0.5118110236220472"/>
  <pageSetup horizontalDpi="600" verticalDpi="600" orientation="landscape" paperSize="9" scale="88" r:id="rId1"/>
  <rowBreaks count="1" manualBreakCount="1"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87" customWidth="1"/>
    <col min="2" max="2" width="8.140625" style="87" customWidth="1"/>
    <col min="3" max="3" width="1.7109375" style="87" customWidth="1"/>
    <col min="4" max="13" width="8.140625" style="87" customWidth="1"/>
    <col min="14" max="14" width="1.7109375" style="87" customWidth="1"/>
    <col min="15" max="15" width="7.140625" style="87" customWidth="1"/>
    <col min="16" max="16" width="7.57421875" style="87" customWidth="1"/>
    <col min="17" max="17" width="1.7109375" style="87" customWidth="1"/>
    <col min="18" max="19" width="8.140625" style="189" customWidth="1"/>
    <col min="20" max="20" width="1.7109375" style="189" customWidth="1"/>
    <col min="21" max="21" width="8.57421875" style="87" customWidth="1"/>
    <col min="22" max="22" width="6.140625" style="87" customWidth="1"/>
    <col min="23" max="23" width="9.140625" style="87" customWidth="1"/>
    <col min="24" max="24" width="9.7109375" style="87" bestFit="1" customWidth="1"/>
    <col min="25" max="16384" width="9.140625" style="87" customWidth="1"/>
  </cols>
  <sheetData>
    <row r="1" spans="1:22" ht="21.75" customHeight="1" thickTop="1">
      <c r="A1" s="326" t="s">
        <v>350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  <c r="V1" s="86"/>
    </row>
    <row r="2" spans="1:22" ht="21.75" customHeight="1">
      <c r="A2" s="107" t="s">
        <v>247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  <c r="V2" s="89"/>
    </row>
    <row r="3" spans="1:22" ht="9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08"/>
      <c r="S3" s="108"/>
      <c r="T3" s="108"/>
      <c r="U3" s="91"/>
      <c r="V3" s="92"/>
    </row>
    <row r="4" spans="1:26" ht="30" customHeight="1">
      <c r="A4" s="192"/>
      <c r="B4" s="193">
        <v>2008</v>
      </c>
      <c r="C4" s="93"/>
      <c r="D4" s="194">
        <v>2009</v>
      </c>
      <c r="E4" s="195">
        <v>2010</v>
      </c>
      <c r="F4" s="196">
        <v>2011</v>
      </c>
      <c r="G4" s="338">
        <v>2012</v>
      </c>
      <c r="H4" s="338">
        <v>2013</v>
      </c>
      <c r="I4" s="338">
        <v>2014</v>
      </c>
      <c r="J4" s="338">
        <v>2015</v>
      </c>
      <c r="K4" s="338">
        <v>2016</v>
      </c>
      <c r="L4" s="338">
        <v>2017</v>
      </c>
      <c r="M4" s="338">
        <v>2018</v>
      </c>
      <c r="N4" s="93"/>
      <c r="O4" s="197" t="s">
        <v>5</v>
      </c>
      <c r="P4" s="198" t="s">
        <v>360</v>
      </c>
      <c r="Q4" s="93"/>
      <c r="R4" s="198" t="s">
        <v>339</v>
      </c>
      <c r="S4" s="198" t="s">
        <v>358</v>
      </c>
      <c r="T4" s="93"/>
      <c r="U4" s="348" t="s">
        <v>359</v>
      </c>
      <c r="V4" s="349"/>
      <c r="X4" s="633"/>
      <c r="Y4" s="633"/>
      <c r="Z4" s="633"/>
    </row>
    <row r="5" spans="1:24" ht="24" customHeight="1" thickBot="1">
      <c r="A5" s="94" t="s">
        <v>37</v>
      </c>
      <c r="B5" s="200">
        <v>134806</v>
      </c>
      <c r="C5" s="95"/>
      <c r="D5" s="201">
        <v>134130</v>
      </c>
      <c r="E5" s="201">
        <v>135588</v>
      </c>
      <c r="F5" s="201">
        <v>135655</v>
      </c>
      <c r="G5" s="201">
        <v>134842</v>
      </c>
      <c r="H5" s="201">
        <v>131844</v>
      </c>
      <c r="I5" s="201">
        <v>130014</v>
      </c>
      <c r="J5" s="201">
        <v>131842</v>
      </c>
      <c r="K5" s="201">
        <v>136770</v>
      </c>
      <c r="L5" s="201">
        <v>143127</v>
      </c>
      <c r="M5" s="201">
        <v>145332</v>
      </c>
      <c r="N5" s="95"/>
      <c r="O5" s="202">
        <f>B7/B5</f>
        <v>0.4255967835259558</v>
      </c>
      <c r="P5" s="202">
        <f>M7/M5</f>
        <v>0.4371714419398343</v>
      </c>
      <c r="Q5" s="95"/>
      <c r="R5" s="203">
        <f aca="true" t="shared" si="0" ref="R5:S22">L5-K5</f>
        <v>6357</v>
      </c>
      <c r="S5" s="203">
        <f t="shared" si="0"/>
        <v>2205</v>
      </c>
      <c r="T5" s="204"/>
      <c r="U5" s="350">
        <f aca="true" t="shared" si="1" ref="U5:U22">M5-B5</f>
        <v>10526</v>
      </c>
      <c r="V5" s="351">
        <f aca="true" t="shared" si="2" ref="V5:V22">U5/B5%</f>
        <v>7.808257792679852</v>
      </c>
      <c r="X5" s="462"/>
    </row>
    <row r="6" spans="1:24" ht="18" customHeight="1">
      <c r="A6" s="96" t="s">
        <v>8</v>
      </c>
      <c r="B6" s="205">
        <v>77433</v>
      </c>
      <c r="C6" s="95"/>
      <c r="D6" s="121">
        <v>75996</v>
      </c>
      <c r="E6" s="121">
        <v>76836</v>
      </c>
      <c r="F6" s="121">
        <v>77105</v>
      </c>
      <c r="G6" s="121">
        <v>76137</v>
      </c>
      <c r="H6" s="121">
        <v>74484</v>
      </c>
      <c r="I6" s="121">
        <v>73404</v>
      </c>
      <c r="J6" s="121">
        <v>74246</v>
      </c>
      <c r="K6" s="121">
        <v>76840</v>
      </c>
      <c r="L6" s="121">
        <v>80282</v>
      </c>
      <c r="M6" s="121">
        <v>81797</v>
      </c>
      <c r="N6" s="95"/>
      <c r="O6" s="206" t="s">
        <v>7</v>
      </c>
      <c r="P6" s="207" t="s">
        <v>7</v>
      </c>
      <c r="Q6" s="95"/>
      <c r="R6" s="208">
        <f t="shared" si="0"/>
        <v>3442</v>
      </c>
      <c r="S6" s="208">
        <f t="shared" si="0"/>
        <v>1515</v>
      </c>
      <c r="T6" s="204"/>
      <c r="U6" s="352">
        <f t="shared" si="1"/>
        <v>4364</v>
      </c>
      <c r="V6" s="353">
        <f t="shared" si="2"/>
        <v>5.63584001653042</v>
      </c>
      <c r="X6" s="462"/>
    </row>
    <row r="7" spans="1:24" ht="18" customHeight="1" thickBot="1">
      <c r="A7" s="97" t="s">
        <v>9</v>
      </c>
      <c r="B7" s="209">
        <v>57373</v>
      </c>
      <c r="C7" s="95"/>
      <c r="D7" s="210">
        <v>58134</v>
      </c>
      <c r="E7" s="210">
        <v>58752</v>
      </c>
      <c r="F7" s="210">
        <v>58550</v>
      </c>
      <c r="G7" s="210">
        <v>58705</v>
      </c>
      <c r="H7" s="210">
        <v>57360</v>
      </c>
      <c r="I7" s="210">
        <v>56610</v>
      </c>
      <c r="J7" s="210">
        <v>57596</v>
      </c>
      <c r="K7" s="210">
        <v>59930</v>
      </c>
      <c r="L7" s="210">
        <v>62845</v>
      </c>
      <c r="M7" s="210">
        <v>63535</v>
      </c>
      <c r="N7" s="95"/>
      <c r="O7" s="211" t="s">
        <v>7</v>
      </c>
      <c r="P7" s="212" t="s">
        <v>7</v>
      </c>
      <c r="Q7" s="95"/>
      <c r="R7" s="213">
        <f t="shared" si="0"/>
        <v>2915</v>
      </c>
      <c r="S7" s="213">
        <f t="shared" si="0"/>
        <v>690</v>
      </c>
      <c r="T7" s="204"/>
      <c r="U7" s="354">
        <f t="shared" si="1"/>
        <v>6162</v>
      </c>
      <c r="V7" s="355">
        <f t="shared" si="2"/>
        <v>10.740243668624615</v>
      </c>
      <c r="X7" s="462"/>
    </row>
    <row r="8" spans="1:26" ht="15.75" customHeight="1">
      <c r="A8" s="96" t="s">
        <v>76</v>
      </c>
      <c r="B8" s="205">
        <v>77206</v>
      </c>
      <c r="C8" s="95"/>
      <c r="D8" s="121">
        <v>75350</v>
      </c>
      <c r="E8" s="121">
        <v>76846</v>
      </c>
      <c r="F8" s="121">
        <v>77211</v>
      </c>
      <c r="G8" s="121">
        <v>75588</v>
      </c>
      <c r="H8" s="121">
        <v>72917</v>
      </c>
      <c r="I8" s="121">
        <v>73059</v>
      </c>
      <c r="J8" s="121">
        <v>74104</v>
      </c>
      <c r="K8" s="121">
        <v>77519</v>
      </c>
      <c r="L8" s="121">
        <v>81499</v>
      </c>
      <c r="M8" s="121">
        <v>82040</v>
      </c>
      <c r="N8" s="95"/>
      <c r="O8" s="214">
        <v>0.32413283941662563</v>
      </c>
      <c r="P8" s="215">
        <v>0.3392003900536324</v>
      </c>
      <c r="Q8" s="95"/>
      <c r="R8" s="208">
        <f t="shared" si="0"/>
        <v>3980</v>
      </c>
      <c r="S8" s="208">
        <f t="shared" si="0"/>
        <v>541</v>
      </c>
      <c r="T8" s="204"/>
      <c r="U8" s="352">
        <f t="shared" si="1"/>
        <v>4834</v>
      </c>
      <c r="V8" s="353">
        <f t="shared" si="2"/>
        <v>6.261171411548326</v>
      </c>
      <c r="X8" s="634"/>
      <c r="Y8" s="634"/>
      <c r="Z8" s="634"/>
    </row>
    <row r="9" spans="1:26" ht="13.5" customHeight="1">
      <c r="A9" s="216" t="s">
        <v>77</v>
      </c>
      <c r="B9" s="217">
        <v>44266</v>
      </c>
      <c r="C9" s="95"/>
      <c r="D9" s="127">
        <v>45739</v>
      </c>
      <c r="E9" s="127">
        <v>46202</v>
      </c>
      <c r="F9" s="127">
        <v>46186</v>
      </c>
      <c r="G9" s="127">
        <v>46708</v>
      </c>
      <c r="H9" s="127">
        <v>46848</v>
      </c>
      <c r="I9" s="127">
        <v>45656</v>
      </c>
      <c r="J9" s="127">
        <v>47247</v>
      </c>
      <c r="K9" s="127">
        <v>48272</v>
      </c>
      <c r="L9" s="127">
        <v>49599</v>
      </c>
      <c r="M9" s="127">
        <v>50146</v>
      </c>
      <c r="N9" s="95"/>
      <c r="O9" s="218">
        <v>0.6237970451362219</v>
      </c>
      <c r="P9" s="219">
        <v>0.6190124835480397</v>
      </c>
      <c r="Q9" s="95"/>
      <c r="R9" s="220">
        <f t="shared" si="0"/>
        <v>1327</v>
      </c>
      <c r="S9" s="220">
        <f t="shared" si="0"/>
        <v>547</v>
      </c>
      <c r="T9" s="204"/>
      <c r="U9" s="356">
        <f t="shared" si="1"/>
        <v>5880</v>
      </c>
      <c r="V9" s="357">
        <f t="shared" si="2"/>
        <v>13.283332580309944</v>
      </c>
      <c r="X9" s="635"/>
      <c r="Y9" s="635"/>
      <c r="Z9" s="635"/>
    </row>
    <row r="10" spans="1:22" ht="13.5" customHeight="1">
      <c r="A10" s="216" t="s">
        <v>78</v>
      </c>
      <c r="B10" s="217">
        <v>3239</v>
      </c>
      <c r="C10" s="95"/>
      <c r="D10" s="127">
        <v>3375</v>
      </c>
      <c r="E10" s="127">
        <v>3312</v>
      </c>
      <c r="F10" s="127">
        <v>3444</v>
      </c>
      <c r="G10" s="127">
        <v>3920</v>
      </c>
      <c r="H10" s="127">
        <v>3945</v>
      </c>
      <c r="I10" s="127">
        <v>3424</v>
      </c>
      <c r="J10" s="127">
        <v>3452</v>
      </c>
      <c r="K10" s="127">
        <v>3483</v>
      </c>
      <c r="L10" s="127">
        <v>3649</v>
      </c>
      <c r="M10" s="127">
        <v>3684</v>
      </c>
      <c r="N10" s="95"/>
      <c r="O10" s="218">
        <v>0.22723062673664712</v>
      </c>
      <c r="P10" s="219">
        <v>0.2966883821932682</v>
      </c>
      <c r="Q10" s="95"/>
      <c r="R10" s="220">
        <f t="shared" si="0"/>
        <v>166</v>
      </c>
      <c r="S10" s="220">
        <f t="shared" si="0"/>
        <v>35</v>
      </c>
      <c r="T10" s="204"/>
      <c r="U10" s="356">
        <f t="shared" si="1"/>
        <v>445</v>
      </c>
      <c r="V10" s="357">
        <f t="shared" si="2"/>
        <v>13.738808274158691</v>
      </c>
    </row>
    <row r="11" spans="1:24" ht="13.5" customHeight="1">
      <c r="A11" s="221" t="s">
        <v>79</v>
      </c>
      <c r="B11" s="222">
        <v>1036</v>
      </c>
      <c r="C11" s="95"/>
      <c r="D11" s="127">
        <v>1022</v>
      </c>
      <c r="E11" s="127">
        <v>1011</v>
      </c>
      <c r="F11" s="127">
        <v>993</v>
      </c>
      <c r="G11" s="127">
        <v>1054</v>
      </c>
      <c r="H11" s="127">
        <v>1007</v>
      </c>
      <c r="I11" s="127">
        <v>952</v>
      </c>
      <c r="J11" s="127">
        <v>924</v>
      </c>
      <c r="K11" s="127">
        <v>895</v>
      </c>
      <c r="L11" s="127">
        <v>918</v>
      </c>
      <c r="M11" s="127">
        <v>809</v>
      </c>
      <c r="N11" s="95"/>
      <c r="O11" s="218">
        <v>0.06853281853281853</v>
      </c>
      <c r="P11" s="219">
        <v>0.0815822002472188</v>
      </c>
      <c r="Q11" s="95"/>
      <c r="R11" s="220">
        <f t="shared" si="0"/>
        <v>23</v>
      </c>
      <c r="S11" s="220">
        <f t="shared" si="0"/>
        <v>-109</v>
      </c>
      <c r="T11" s="204"/>
      <c r="U11" s="356">
        <f t="shared" si="1"/>
        <v>-227</v>
      </c>
      <c r="V11" s="357">
        <f t="shared" si="2"/>
        <v>-21.911196911196914</v>
      </c>
      <c r="X11" s="462"/>
    </row>
    <row r="12" spans="1:24" ht="18" customHeight="1" thickBot="1">
      <c r="A12" s="97" t="s">
        <v>80</v>
      </c>
      <c r="B12" s="209">
        <v>9036</v>
      </c>
      <c r="C12" s="569"/>
      <c r="D12" s="138">
        <v>8614</v>
      </c>
      <c r="E12" s="138">
        <v>8163</v>
      </c>
      <c r="F12" s="138">
        <v>7760</v>
      </c>
      <c r="G12" s="138">
        <v>7507</v>
      </c>
      <c r="H12" s="138">
        <v>7053</v>
      </c>
      <c r="I12" s="138">
        <v>6860</v>
      </c>
      <c r="J12" s="138">
        <v>6035</v>
      </c>
      <c r="K12" s="138">
        <v>6524</v>
      </c>
      <c r="L12" s="138">
        <v>7379</v>
      </c>
      <c r="M12" s="138">
        <v>8562</v>
      </c>
      <c r="N12" s="569"/>
      <c r="O12" s="223">
        <v>0.4339309428950863</v>
      </c>
      <c r="P12" s="224">
        <v>0.40516234524643774</v>
      </c>
      <c r="Q12" s="569"/>
      <c r="R12" s="225">
        <f t="shared" si="0"/>
        <v>855</v>
      </c>
      <c r="S12" s="225">
        <f t="shared" si="0"/>
        <v>1183</v>
      </c>
      <c r="T12" s="636"/>
      <c r="U12" s="358">
        <f t="shared" si="1"/>
        <v>-474</v>
      </c>
      <c r="V12" s="359">
        <f t="shared" si="2"/>
        <v>-5.245683930942895</v>
      </c>
      <c r="X12" s="462"/>
    </row>
    <row r="13" spans="1:24" ht="18" customHeight="1">
      <c r="A13" s="96" t="s">
        <v>14</v>
      </c>
      <c r="B13" s="205">
        <v>21131</v>
      </c>
      <c r="C13" s="95"/>
      <c r="D13" s="121">
        <v>22037</v>
      </c>
      <c r="E13" s="121">
        <v>22837</v>
      </c>
      <c r="F13" s="121">
        <v>23345</v>
      </c>
      <c r="G13" s="121">
        <v>25998</v>
      </c>
      <c r="H13" s="121">
        <v>26692</v>
      </c>
      <c r="I13" s="121">
        <v>27552</v>
      </c>
      <c r="J13" s="121">
        <v>29206</v>
      </c>
      <c r="K13" s="121">
        <v>31284</v>
      </c>
      <c r="L13" s="121">
        <v>32743</v>
      </c>
      <c r="M13" s="121">
        <v>33639</v>
      </c>
      <c r="N13" s="95"/>
      <c r="O13" s="214">
        <v>0.8491316075907435</v>
      </c>
      <c r="P13" s="215">
        <v>0.7840898956568269</v>
      </c>
      <c r="Q13" s="95"/>
      <c r="R13" s="208">
        <f t="shared" si="0"/>
        <v>1459</v>
      </c>
      <c r="S13" s="208">
        <f t="shared" si="0"/>
        <v>896</v>
      </c>
      <c r="T13" s="204"/>
      <c r="U13" s="352">
        <f t="shared" si="1"/>
        <v>12508</v>
      </c>
      <c r="V13" s="353">
        <f t="shared" si="2"/>
        <v>59.19265534049501</v>
      </c>
      <c r="X13" s="462"/>
    </row>
    <row r="14" spans="1:26" ht="12.75">
      <c r="A14" s="226" t="s">
        <v>240</v>
      </c>
      <c r="B14" s="227">
        <v>113675</v>
      </c>
      <c r="C14" s="95"/>
      <c r="D14" s="228">
        <v>112093</v>
      </c>
      <c r="E14" s="228">
        <v>112751</v>
      </c>
      <c r="F14" s="228">
        <v>112310</v>
      </c>
      <c r="G14" s="228">
        <v>108844</v>
      </c>
      <c r="H14" s="228">
        <v>105152</v>
      </c>
      <c r="I14" s="228">
        <v>102462</v>
      </c>
      <c r="J14" s="228">
        <v>102636</v>
      </c>
      <c r="K14" s="228">
        <v>105486</v>
      </c>
      <c r="L14" s="228">
        <f>L5-L13</f>
        <v>110384</v>
      </c>
      <c r="M14" s="228">
        <f>M5-M13</f>
        <v>111693</v>
      </c>
      <c r="N14" s="95"/>
      <c r="O14" s="229">
        <v>0.34686606553771715</v>
      </c>
      <c r="P14" s="230">
        <v>0.33268870922976373</v>
      </c>
      <c r="Q14" s="95"/>
      <c r="R14" s="231">
        <f t="shared" si="0"/>
        <v>4898</v>
      </c>
      <c r="S14" s="231">
        <f t="shared" si="0"/>
        <v>1309</v>
      </c>
      <c r="T14" s="204"/>
      <c r="U14" s="360">
        <f t="shared" si="1"/>
        <v>-1982</v>
      </c>
      <c r="V14" s="361">
        <f>U14/B14%</f>
        <v>-1.743567187156367</v>
      </c>
      <c r="X14" s="634"/>
      <c r="Y14" s="634"/>
      <c r="Z14" s="634"/>
    </row>
    <row r="15" spans="1:26" ht="17.25" customHeight="1">
      <c r="A15" s="226" t="s">
        <v>15</v>
      </c>
      <c r="B15" s="227">
        <v>19499</v>
      </c>
      <c r="C15" s="95"/>
      <c r="D15" s="228">
        <v>20749</v>
      </c>
      <c r="E15" s="228">
        <v>21882</v>
      </c>
      <c r="F15" s="228">
        <v>21337</v>
      </c>
      <c r="G15" s="228">
        <v>20152</v>
      </c>
      <c r="H15" s="228">
        <v>18700</v>
      </c>
      <c r="I15" s="228">
        <v>19510</v>
      </c>
      <c r="J15" s="228">
        <v>16257</v>
      </c>
      <c r="K15" s="228">
        <v>17562</v>
      </c>
      <c r="L15" s="228">
        <v>28689</v>
      </c>
      <c r="M15" s="228">
        <v>29066</v>
      </c>
      <c r="N15" s="95"/>
      <c r="O15" s="229">
        <v>0.5593533706267185</v>
      </c>
      <c r="P15" s="230">
        <v>0.5156884332209455</v>
      </c>
      <c r="Q15" s="95"/>
      <c r="R15" s="231">
        <f t="shared" si="0"/>
        <v>11127</v>
      </c>
      <c r="S15" s="231">
        <f t="shared" si="0"/>
        <v>377</v>
      </c>
      <c r="T15" s="204"/>
      <c r="U15" s="360">
        <f t="shared" si="1"/>
        <v>9567</v>
      </c>
      <c r="V15" s="361">
        <f t="shared" si="2"/>
        <v>49.064054566900865</v>
      </c>
      <c r="X15" s="635"/>
      <c r="Y15" s="635"/>
      <c r="Z15" s="635"/>
    </row>
    <row r="16" spans="1:22" ht="18" customHeight="1" thickBot="1">
      <c r="A16" s="232" t="s">
        <v>16</v>
      </c>
      <c r="B16" s="233">
        <v>115307</v>
      </c>
      <c r="C16" s="204"/>
      <c r="D16" s="138">
        <v>113381</v>
      </c>
      <c r="E16" s="138">
        <v>113706</v>
      </c>
      <c r="F16" s="138">
        <v>114318</v>
      </c>
      <c r="G16" s="138">
        <v>114690</v>
      </c>
      <c r="H16" s="138">
        <v>113144</v>
      </c>
      <c r="I16" s="138">
        <v>110504</v>
      </c>
      <c r="J16" s="138">
        <v>115585</v>
      </c>
      <c r="K16" s="138">
        <v>119208</v>
      </c>
      <c r="L16" s="138">
        <f>L5-L15</f>
        <v>114438</v>
      </c>
      <c r="M16" s="138">
        <f>M5-M15</f>
        <v>116266</v>
      </c>
      <c r="N16" s="95"/>
      <c r="O16" s="223">
        <v>0.4007844378781483</v>
      </c>
      <c r="P16" s="224">
        <v>0.41754253178057216</v>
      </c>
      <c r="Q16" s="95"/>
      <c r="R16" s="225">
        <f t="shared" si="0"/>
        <v>-4770</v>
      </c>
      <c r="S16" s="225">
        <f t="shared" si="0"/>
        <v>1828</v>
      </c>
      <c r="T16" s="204"/>
      <c r="U16" s="358">
        <f t="shared" si="1"/>
        <v>959</v>
      </c>
      <c r="V16" s="359">
        <f t="shared" si="2"/>
        <v>0.8316927853469435</v>
      </c>
    </row>
    <row r="17" spans="1:22" ht="16.5" customHeight="1">
      <c r="A17" s="96" t="s">
        <v>25</v>
      </c>
      <c r="B17" s="205">
        <v>16674</v>
      </c>
      <c r="C17" s="95"/>
      <c r="D17" s="121">
        <v>15450</v>
      </c>
      <c r="E17" s="121">
        <v>15054</v>
      </c>
      <c r="F17" s="121">
        <v>14670</v>
      </c>
      <c r="G17" s="121">
        <v>13585</v>
      </c>
      <c r="H17" s="121">
        <v>11774</v>
      </c>
      <c r="I17" s="121">
        <v>11057</v>
      </c>
      <c r="J17" s="121">
        <v>10833</v>
      </c>
      <c r="K17" s="121">
        <v>11950</v>
      </c>
      <c r="L17" s="121">
        <v>13723</v>
      </c>
      <c r="M17" s="121">
        <v>14298</v>
      </c>
      <c r="N17" s="95"/>
      <c r="O17" s="214">
        <v>0.43282955499580184</v>
      </c>
      <c r="P17" s="215">
        <v>0.41712127570289553</v>
      </c>
      <c r="Q17" s="95"/>
      <c r="R17" s="208">
        <f t="shared" si="0"/>
        <v>1773</v>
      </c>
      <c r="S17" s="208">
        <f t="shared" si="0"/>
        <v>575</v>
      </c>
      <c r="T17" s="204"/>
      <c r="U17" s="352">
        <f t="shared" si="1"/>
        <v>-2376</v>
      </c>
      <c r="V17" s="353">
        <f t="shared" si="2"/>
        <v>-14.24973011874775</v>
      </c>
    </row>
    <row r="18" spans="1:22" ht="13.5" customHeight="1">
      <c r="A18" s="104" t="s">
        <v>26</v>
      </c>
      <c r="B18" s="217">
        <v>38988</v>
      </c>
      <c r="C18" s="95"/>
      <c r="D18" s="127">
        <v>37089</v>
      </c>
      <c r="E18" s="127">
        <v>36338</v>
      </c>
      <c r="F18" s="127">
        <v>35124</v>
      </c>
      <c r="G18" s="127">
        <v>33876</v>
      </c>
      <c r="H18" s="127">
        <v>32263</v>
      </c>
      <c r="I18" s="127">
        <v>31025</v>
      </c>
      <c r="J18" s="127">
        <v>31032</v>
      </c>
      <c r="K18" s="127">
        <v>31977</v>
      </c>
      <c r="L18" s="127">
        <v>33007</v>
      </c>
      <c r="M18" s="127">
        <v>32971</v>
      </c>
      <c r="N18" s="95"/>
      <c r="O18" s="218">
        <v>0.46560480147737765</v>
      </c>
      <c r="P18" s="219">
        <v>0.4472718449546571</v>
      </c>
      <c r="Q18" s="95"/>
      <c r="R18" s="220">
        <f t="shared" si="0"/>
        <v>1030</v>
      </c>
      <c r="S18" s="220">
        <f t="shared" si="0"/>
        <v>-36</v>
      </c>
      <c r="T18" s="204"/>
      <c r="U18" s="356">
        <f t="shared" si="1"/>
        <v>-6017</v>
      </c>
      <c r="V18" s="357">
        <f t="shared" si="2"/>
        <v>-15.432953729352622</v>
      </c>
    </row>
    <row r="19" spans="1:22" ht="13.5" customHeight="1">
      <c r="A19" s="104" t="s">
        <v>81</v>
      </c>
      <c r="B19" s="217">
        <v>42461</v>
      </c>
      <c r="C19" s="95"/>
      <c r="D19" s="127">
        <v>42244</v>
      </c>
      <c r="E19" s="127">
        <v>42936</v>
      </c>
      <c r="F19" s="127">
        <v>42610</v>
      </c>
      <c r="G19" s="127">
        <v>42059</v>
      </c>
      <c r="H19" s="127">
        <v>40958</v>
      </c>
      <c r="I19" s="127">
        <v>39552</v>
      </c>
      <c r="J19" s="127">
        <v>39319</v>
      </c>
      <c r="K19" s="127">
        <v>39133</v>
      </c>
      <c r="L19" s="127">
        <v>39253</v>
      </c>
      <c r="M19" s="127">
        <v>38367</v>
      </c>
      <c r="N19" s="95"/>
      <c r="O19" s="218">
        <v>0.42931160358917597</v>
      </c>
      <c r="P19" s="219">
        <v>0.45648604269293924</v>
      </c>
      <c r="Q19" s="95"/>
      <c r="R19" s="220">
        <f t="shared" si="0"/>
        <v>120</v>
      </c>
      <c r="S19" s="220">
        <f t="shared" si="0"/>
        <v>-886</v>
      </c>
      <c r="T19" s="204"/>
      <c r="U19" s="356">
        <f t="shared" si="1"/>
        <v>-4094</v>
      </c>
      <c r="V19" s="357">
        <f t="shared" si="2"/>
        <v>-9.641788935729258</v>
      </c>
    </row>
    <row r="20" spans="1:22" ht="13.5" customHeight="1">
      <c r="A20" s="244" t="s">
        <v>82</v>
      </c>
      <c r="B20" s="217">
        <v>29241</v>
      </c>
      <c r="C20" s="95"/>
      <c r="D20" s="127">
        <v>30765</v>
      </c>
      <c r="E20" s="127">
        <v>32094</v>
      </c>
      <c r="F20" s="127">
        <v>33166</v>
      </c>
      <c r="G20" s="127">
        <v>34132</v>
      </c>
      <c r="H20" s="127">
        <v>34462</v>
      </c>
      <c r="I20" s="127">
        <v>34991</v>
      </c>
      <c r="J20" s="127">
        <v>36272</v>
      </c>
      <c r="K20" s="127">
        <v>37663</v>
      </c>
      <c r="L20" s="127">
        <v>39428</v>
      </c>
      <c r="M20" s="127">
        <v>40612</v>
      </c>
      <c r="N20" s="95"/>
      <c r="O20" s="218">
        <v>0.38425498443965667</v>
      </c>
      <c r="P20" s="219">
        <v>0.43543780163498474</v>
      </c>
      <c r="Q20" s="95"/>
      <c r="R20" s="220">
        <f t="shared" si="0"/>
        <v>1765</v>
      </c>
      <c r="S20" s="220">
        <f t="shared" si="0"/>
        <v>1184</v>
      </c>
      <c r="T20" s="204"/>
      <c r="U20" s="356">
        <f t="shared" si="1"/>
        <v>11371</v>
      </c>
      <c r="V20" s="357">
        <f t="shared" si="2"/>
        <v>38.88717896104784</v>
      </c>
    </row>
    <row r="21" spans="1:22" ht="13.5" customHeight="1">
      <c r="A21" s="637" t="s">
        <v>248</v>
      </c>
      <c r="B21" s="217">
        <v>7089</v>
      </c>
      <c r="C21" s="204"/>
      <c r="D21" s="127">
        <v>8216</v>
      </c>
      <c r="E21" s="127">
        <v>8752</v>
      </c>
      <c r="F21" s="127">
        <v>9615</v>
      </c>
      <c r="G21" s="127">
        <v>10692</v>
      </c>
      <c r="H21" s="127">
        <v>11829</v>
      </c>
      <c r="I21" s="127">
        <v>12804</v>
      </c>
      <c r="J21" s="127">
        <v>13741</v>
      </c>
      <c r="K21" s="127">
        <v>15327</v>
      </c>
      <c r="L21" s="127">
        <v>16792</v>
      </c>
      <c r="M21" s="127">
        <v>17984</v>
      </c>
      <c r="N21" s="95"/>
      <c r="O21" s="218">
        <v>0.3422203413739597</v>
      </c>
      <c r="P21" s="219">
        <v>0.4031361209964413</v>
      </c>
      <c r="Q21" s="95"/>
      <c r="R21" s="220">
        <f t="shared" si="0"/>
        <v>1465</v>
      </c>
      <c r="S21" s="220">
        <f t="shared" si="0"/>
        <v>1192</v>
      </c>
      <c r="T21" s="204"/>
      <c r="U21" s="356">
        <f t="shared" si="1"/>
        <v>10895</v>
      </c>
      <c r="V21" s="357">
        <f t="shared" si="2"/>
        <v>153.68881365495838</v>
      </c>
    </row>
    <row r="22" spans="1:22" ht="18" customHeight="1" thickBot="1">
      <c r="A22" s="245" t="s">
        <v>83</v>
      </c>
      <c r="B22" s="246">
        <v>353</v>
      </c>
      <c r="C22" s="638"/>
      <c r="D22" s="247">
        <v>366</v>
      </c>
      <c r="E22" s="247">
        <v>414</v>
      </c>
      <c r="F22" s="247">
        <v>470</v>
      </c>
      <c r="G22" s="247">
        <v>498</v>
      </c>
      <c r="H22" s="247">
        <v>558</v>
      </c>
      <c r="I22" s="247">
        <v>585</v>
      </c>
      <c r="J22" s="247">
        <v>645</v>
      </c>
      <c r="K22" s="247">
        <v>720</v>
      </c>
      <c r="L22" s="247">
        <v>924</v>
      </c>
      <c r="M22" s="247">
        <v>1100</v>
      </c>
      <c r="N22" s="638"/>
      <c r="O22" s="248">
        <v>0.31728045325779036</v>
      </c>
      <c r="P22" s="249">
        <v>0.3418181818181818</v>
      </c>
      <c r="Q22" s="638"/>
      <c r="R22" s="647">
        <f t="shared" si="0"/>
        <v>204</v>
      </c>
      <c r="S22" s="250">
        <f t="shared" si="0"/>
        <v>176</v>
      </c>
      <c r="T22" s="639"/>
      <c r="U22" s="362">
        <f t="shared" si="1"/>
        <v>747</v>
      </c>
      <c r="V22" s="363">
        <f t="shared" si="2"/>
        <v>211.61473087818698</v>
      </c>
    </row>
    <row r="23" ht="9.75" customHeight="1" thickTop="1"/>
    <row r="24" ht="12.75">
      <c r="A24" s="190" t="s">
        <v>249</v>
      </c>
    </row>
    <row r="25" ht="12.75">
      <c r="A25" s="191" t="s">
        <v>250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87" customWidth="1"/>
    <col min="2" max="2" width="10.00390625" style="87" customWidth="1"/>
    <col min="3" max="3" width="1.7109375" style="87" customWidth="1"/>
    <col min="4" max="6" width="10.00390625" style="87" customWidth="1"/>
    <col min="7" max="13" width="8.7109375" style="87" customWidth="1"/>
    <col min="14" max="14" width="1.7109375" style="87" customWidth="1"/>
    <col min="15" max="16" width="8.140625" style="87" customWidth="1"/>
    <col min="17" max="16384" width="9.140625" style="87" customWidth="1"/>
  </cols>
  <sheetData>
    <row r="1" spans="1:16" ht="21.75" customHeight="1" thickTop="1">
      <c r="A1" s="326" t="s">
        <v>350</v>
      </c>
      <c r="B1" s="85"/>
      <c r="C1" s="85"/>
      <c r="D1" s="85"/>
      <c r="E1" s="85"/>
      <c r="F1" s="85"/>
      <c r="G1" s="85"/>
      <c r="H1" s="85"/>
      <c r="I1" s="85"/>
      <c r="J1" s="86"/>
      <c r="K1" s="706"/>
      <c r="L1" s="85"/>
      <c r="M1" s="85"/>
      <c r="N1" s="85"/>
      <c r="O1" s="86"/>
      <c r="P1" s="707"/>
    </row>
    <row r="2" spans="1:16" ht="21.75" customHeight="1">
      <c r="A2" s="107" t="s">
        <v>251</v>
      </c>
      <c r="B2" s="88"/>
      <c r="C2" s="88"/>
      <c r="D2" s="88"/>
      <c r="E2" s="88"/>
      <c r="F2" s="88"/>
      <c r="G2" s="88"/>
      <c r="H2" s="88"/>
      <c r="I2" s="88"/>
      <c r="J2" s="89"/>
      <c r="K2" s="708"/>
      <c r="L2" s="709"/>
      <c r="M2" s="709"/>
      <c r="N2" s="709"/>
      <c r="O2" s="710"/>
      <c r="P2" s="711"/>
    </row>
    <row r="3" spans="1:16" ht="9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863"/>
      <c r="M3" s="863"/>
      <c r="P3" s="712"/>
    </row>
    <row r="4" spans="1:16" ht="28.5" customHeight="1">
      <c r="A4" s="663" t="s">
        <v>252</v>
      </c>
      <c r="B4" s="193">
        <v>2008</v>
      </c>
      <c r="C4" s="93"/>
      <c r="D4" s="194">
        <v>2009</v>
      </c>
      <c r="E4" s="195">
        <v>2010</v>
      </c>
      <c r="F4" s="196">
        <v>2011</v>
      </c>
      <c r="G4" s="338">
        <v>2012</v>
      </c>
      <c r="H4" s="338">
        <v>2013</v>
      </c>
      <c r="I4" s="338">
        <v>2014</v>
      </c>
      <c r="J4" s="338">
        <v>2015</v>
      </c>
      <c r="K4" s="338">
        <v>2016</v>
      </c>
      <c r="L4" s="338">
        <v>2017</v>
      </c>
      <c r="M4" s="713">
        <v>2018</v>
      </c>
      <c r="N4" s="93"/>
      <c r="O4" s="348" t="s">
        <v>321</v>
      </c>
      <c r="P4" s="349"/>
    </row>
    <row r="5" spans="1:16" ht="24" customHeight="1" thickBot="1">
      <c r="A5" s="94" t="s">
        <v>37</v>
      </c>
      <c r="B5" s="200">
        <v>134806</v>
      </c>
      <c r="C5" s="95"/>
      <c r="D5" s="201">
        <v>134130</v>
      </c>
      <c r="E5" s="201">
        <v>135588</v>
      </c>
      <c r="F5" s="201">
        <v>135655</v>
      </c>
      <c r="G5" s="201">
        <v>134842</v>
      </c>
      <c r="H5" s="201">
        <v>131844</v>
      </c>
      <c r="I5" s="649" t="s">
        <v>7</v>
      </c>
      <c r="J5" s="649" t="s">
        <v>7</v>
      </c>
      <c r="K5" s="649" t="s">
        <v>7</v>
      </c>
      <c r="L5" s="649" t="s">
        <v>7</v>
      </c>
      <c r="M5" s="714" t="s">
        <v>7</v>
      </c>
      <c r="N5" s="204"/>
      <c r="O5" s="715">
        <f aca="true" t="shared" si="0" ref="O5:O18">H5-B5</f>
        <v>-2962</v>
      </c>
      <c r="P5" s="716">
        <f aca="true" t="shared" si="1" ref="P5:P18">O5/B5%</f>
        <v>-2.1972315772295</v>
      </c>
    </row>
    <row r="6" spans="1:16" ht="18" customHeight="1">
      <c r="A6" s="99" t="s">
        <v>288</v>
      </c>
      <c r="B6" s="234">
        <v>59474</v>
      </c>
      <c r="C6" s="95"/>
      <c r="D6" s="235">
        <v>56667</v>
      </c>
      <c r="E6" s="235">
        <v>56155</v>
      </c>
      <c r="F6" s="235">
        <v>56194</v>
      </c>
      <c r="G6" s="235">
        <v>55105</v>
      </c>
      <c r="H6" s="235">
        <v>53939</v>
      </c>
      <c r="I6" s="650" t="s">
        <v>7</v>
      </c>
      <c r="J6" s="650" t="s">
        <v>7</v>
      </c>
      <c r="K6" s="650" t="s">
        <v>7</v>
      </c>
      <c r="L6" s="650" t="s">
        <v>7</v>
      </c>
      <c r="M6" s="717" t="s">
        <v>7</v>
      </c>
      <c r="N6" s="204"/>
      <c r="O6" s="718">
        <f t="shared" si="0"/>
        <v>-5535</v>
      </c>
      <c r="P6" s="719">
        <f t="shared" si="1"/>
        <v>-9.306587752631401</v>
      </c>
    </row>
    <row r="7" spans="1:16" ht="12.75">
      <c r="A7" s="101" t="s">
        <v>265</v>
      </c>
      <c r="B7" s="236">
        <v>12230</v>
      </c>
      <c r="C7" s="95"/>
      <c r="D7" s="237">
        <v>12840</v>
      </c>
      <c r="E7" s="237">
        <v>12809</v>
      </c>
      <c r="F7" s="237">
        <v>13012</v>
      </c>
      <c r="G7" s="237">
        <v>13237</v>
      </c>
      <c r="H7" s="237">
        <v>12873</v>
      </c>
      <c r="I7" s="651" t="s">
        <v>7</v>
      </c>
      <c r="J7" s="651" t="s">
        <v>7</v>
      </c>
      <c r="K7" s="651" t="s">
        <v>7</v>
      </c>
      <c r="L7" s="651" t="s">
        <v>7</v>
      </c>
      <c r="M7" s="720" t="s">
        <v>7</v>
      </c>
      <c r="N7" s="204"/>
      <c r="O7" s="721">
        <f t="shared" si="0"/>
        <v>643</v>
      </c>
      <c r="P7" s="722">
        <f t="shared" si="1"/>
        <v>5.257563368765331</v>
      </c>
    </row>
    <row r="8" spans="1:16" ht="12.75">
      <c r="A8" s="101" t="s">
        <v>266</v>
      </c>
      <c r="B8" s="236">
        <v>4225</v>
      </c>
      <c r="C8" s="95"/>
      <c r="D8" s="237">
        <v>3846</v>
      </c>
      <c r="E8" s="237">
        <v>3588</v>
      </c>
      <c r="F8" s="237">
        <v>3395</v>
      </c>
      <c r="G8" s="237">
        <v>3065</v>
      </c>
      <c r="H8" s="237">
        <v>2869</v>
      </c>
      <c r="I8" s="651" t="s">
        <v>7</v>
      </c>
      <c r="J8" s="651" t="s">
        <v>7</v>
      </c>
      <c r="K8" s="651" t="s">
        <v>7</v>
      </c>
      <c r="L8" s="651" t="s">
        <v>7</v>
      </c>
      <c r="M8" s="720" t="s">
        <v>7</v>
      </c>
      <c r="N8" s="204"/>
      <c r="O8" s="721">
        <f t="shared" si="0"/>
        <v>-1356</v>
      </c>
      <c r="P8" s="722">
        <f t="shared" si="1"/>
        <v>-32.094674556213015</v>
      </c>
    </row>
    <row r="9" spans="1:16" ht="12.75">
      <c r="A9" s="101" t="s">
        <v>267</v>
      </c>
      <c r="B9" s="236">
        <v>6135</v>
      </c>
      <c r="C9" s="95"/>
      <c r="D9" s="237">
        <v>6007</v>
      </c>
      <c r="E9" s="237">
        <v>5961</v>
      </c>
      <c r="F9" s="237">
        <v>6626</v>
      </c>
      <c r="G9" s="237">
        <v>6577</v>
      </c>
      <c r="H9" s="237">
        <v>6663</v>
      </c>
      <c r="I9" s="651" t="s">
        <v>7</v>
      </c>
      <c r="J9" s="651" t="s">
        <v>7</v>
      </c>
      <c r="K9" s="651" t="s">
        <v>7</v>
      </c>
      <c r="L9" s="651" t="s">
        <v>7</v>
      </c>
      <c r="M9" s="720" t="s">
        <v>7</v>
      </c>
      <c r="N9" s="204"/>
      <c r="O9" s="721">
        <f t="shared" si="0"/>
        <v>528</v>
      </c>
      <c r="P9" s="722">
        <f t="shared" si="1"/>
        <v>8.60635696821516</v>
      </c>
    </row>
    <row r="10" spans="1:16" ht="12.75">
      <c r="A10" s="101" t="s">
        <v>268</v>
      </c>
      <c r="B10" s="236">
        <v>24517</v>
      </c>
      <c r="C10" s="95"/>
      <c r="D10" s="237">
        <v>22649</v>
      </c>
      <c r="E10" s="237">
        <v>22741</v>
      </c>
      <c r="F10" s="237">
        <v>22404</v>
      </c>
      <c r="G10" s="237">
        <v>22087</v>
      </c>
      <c r="H10" s="237">
        <v>21900</v>
      </c>
      <c r="I10" s="651" t="s">
        <v>7</v>
      </c>
      <c r="J10" s="651" t="s">
        <v>7</v>
      </c>
      <c r="K10" s="651" t="s">
        <v>7</v>
      </c>
      <c r="L10" s="651" t="s">
        <v>7</v>
      </c>
      <c r="M10" s="720" t="s">
        <v>7</v>
      </c>
      <c r="N10" s="204"/>
      <c r="O10" s="721">
        <f t="shared" si="0"/>
        <v>-2617</v>
      </c>
      <c r="P10" s="722">
        <f t="shared" si="1"/>
        <v>-10.674226047232533</v>
      </c>
    </row>
    <row r="11" spans="1:16" ht="12.75">
      <c r="A11" s="101" t="s">
        <v>269</v>
      </c>
      <c r="B11" s="236">
        <v>12367</v>
      </c>
      <c r="C11" s="204"/>
      <c r="D11" s="237">
        <v>11325</v>
      </c>
      <c r="E11" s="237">
        <v>11056</v>
      </c>
      <c r="F11" s="237">
        <v>10757</v>
      </c>
      <c r="G11" s="237">
        <v>10139</v>
      </c>
      <c r="H11" s="237">
        <v>9634</v>
      </c>
      <c r="I11" s="651" t="s">
        <v>7</v>
      </c>
      <c r="J11" s="651" t="s">
        <v>7</v>
      </c>
      <c r="K11" s="651" t="s">
        <v>7</v>
      </c>
      <c r="L11" s="651" t="s">
        <v>7</v>
      </c>
      <c r="M11" s="720" t="s">
        <v>7</v>
      </c>
      <c r="N11" s="204"/>
      <c r="O11" s="721">
        <f t="shared" si="0"/>
        <v>-2733</v>
      </c>
      <c r="P11" s="722">
        <f t="shared" si="1"/>
        <v>-22.0991347942104</v>
      </c>
    </row>
    <row r="12" spans="1:16" ht="15.75" customHeight="1">
      <c r="A12" s="100" t="s">
        <v>272</v>
      </c>
      <c r="B12" s="238">
        <v>9973</v>
      </c>
      <c r="C12" s="95"/>
      <c r="D12" s="239">
        <v>10120</v>
      </c>
      <c r="E12" s="239">
        <v>9948</v>
      </c>
      <c r="F12" s="239">
        <v>9952</v>
      </c>
      <c r="G12" s="239">
        <v>9203</v>
      </c>
      <c r="H12" s="239">
        <v>8383</v>
      </c>
      <c r="I12" s="652" t="s">
        <v>7</v>
      </c>
      <c r="J12" s="652" t="s">
        <v>7</v>
      </c>
      <c r="K12" s="652" t="s">
        <v>7</v>
      </c>
      <c r="L12" s="652" t="s">
        <v>7</v>
      </c>
      <c r="M12" s="723" t="s">
        <v>7</v>
      </c>
      <c r="N12" s="636"/>
      <c r="O12" s="724">
        <f t="shared" si="0"/>
        <v>-1590</v>
      </c>
      <c r="P12" s="725">
        <f t="shared" si="1"/>
        <v>-15.943046224806979</v>
      </c>
    </row>
    <row r="13" spans="1:16" ht="18" customHeight="1">
      <c r="A13" s="100" t="s">
        <v>271</v>
      </c>
      <c r="B13" s="238">
        <v>65359</v>
      </c>
      <c r="C13" s="95"/>
      <c r="D13" s="239">
        <v>67343</v>
      </c>
      <c r="E13" s="239">
        <v>69485</v>
      </c>
      <c r="F13" s="239">
        <v>69509</v>
      </c>
      <c r="G13" s="239">
        <v>70534</v>
      </c>
      <c r="H13" s="239">
        <v>69522</v>
      </c>
      <c r="I13" s="847" t="s">
        <v>7</v>
      </c>
      <c r="J13" s="847" t="s">
        <v>7</v>
      </c>
      <c r="K13" s="847" t="s">
        <v>7</v>
      </c>
      <c r="L13" s="847" t="s">
        <v>7</v>
      </c>
      <c r="M13" s="848" t="s">
        <v>7</v>
      </c>
      <c r="N13" s="204"/>
      <c r="O13" s="724">
        <f t="shared" si="0"/>
        <v>4163</v>
      </c>
      <c r="P13" s="725">
        <f t="shared" si="1"/>
        <v>6.3694364968864265</v>
      </c>
    </row>
    <row r="14" spans="1:16" ht="12.75">
      <c r="A14" s="102" t="s">
        <v>270</v>
      </c>
      <c r="B14" s="240">
        <v>19514</v>
      </c>
      <c r="C14" s="95"/>
      <c r="D14" s="241">
        <v>19725</v>
      </c>
      <c r="E14" s="241">
        <v>19890</v>
      </c>
      <c r="F14" s="241">
        <v>20298</v>
      </c>
      <c r="G14" s="241">
        <v>20039</v>
      </c>
      <c r="H14" s="241">
        <v>19467</v>
      </c>
      <c r="I14" s="653" t="s">
        <v>7</v>
      </c>
      <c r="J14" s="653" t="s">
        <v>7</v>
      </c>
      <c r="K14" s="653" t="s">
        <v>7</v>
      </c>
      <c r="L14" s="653" t="s">
        <v>7</v>
      </c>
      <c r="M14" s="726" t="s">
        <v>7</v>
      </c>
      <c r="N14" s="204"/>
      <c r="O14" s="727">
        <f t="shared" si="0"/>
        <v>-47</v>
      </c>
      <c r="P14" s="728">
        <f t="shared" si="1"/>
        <v>-0.24085272112329612</v>
      </c>
    </row>
    <row r="15" spans="1:16" ht="12.75">
      <c r="A15" s="102" t="s">
        <v>273</v>
      </c>
      <c r="B15" s="240">
        <v>6243</v>
      </c>
      <c r="C15" s="95"/>
      <c r="D15" s="241">
        <v>6609</v>
      </c>
      <c r="E15" s="241">
        <v>7017</v>
      </c>
      <c r="F15" s="241">
        <v>7361</v>
      </c>
      <c r="G15" s="241">
        <v>7586</v>
      </c>
      <c r="H15" s="241">
        <v>6881</v>
      </c>
      <c r="I15" s="653" t="s">
        <v>7</v>
      </c>
      <c r="J15" s="653" t="s">
        <v>7</v>
      </c>
      <c r="K15" s="653" t="s">
        <v>7</v>
      </c>
      <c r="L15" s="653" t="s">
        <v>7</v>
      </c>
      <c r="M15" s="726" t="s">
        <v>7</v>
      </c>
      <c r="N15" s="204"/>
      <c r="O15" s="727">
        <f t="shared" si="0"/>
        <v>638</v>
      </c>
      <c r="P15" s="728">
        <f t="shared" si="1"/>
        <v>10.219445779272785</v>
      </c>
    </row>
    <row r="16" spans="1:16" ht="12.75">
      <c r="A16" s="102" t="s">
        <v>289</v>
      </c>
      <c r="B16" s="240">
        <v>6165</v>
      </c>
      <c r="C16" s="95"/>
      <c r="D16" s="241">
        <v>7198</v>
      </c>
      <c r="E16" s="241">
        <v>7360</v>
      </c>
      <c r="F16" s="241">
        <v>7235</v>
      </c>
      <c r="G16" s="241">
        <v>6821</v>
      </c>
      <c r="H16" s="241">
        <v>6775</v>
      </c>
      <c r="I16" s="653" t="s">
        <v>7</v>
      </c>
      <c r="J16" s="653" t="s">
        <v>7</v>
      </c>
      <c r="K16" s="653" t="s">
        <v>7</v>
      </c>
      <c r="L16" s="653" t="s">
        <v>7</v>
      </c>
      <c r="M16" s="726" t="s">
        <v>7</v>
      </c>
      <c r="N16" s="204"/>
      <c r="O16" s="727">
        <f t="shared" si="0"/>
        <v>610</v>
      </c>
      <c r="P16" s="728">
        <f t="shared" si="1"/>
        <v>9.894566098945662</v>
      </c>
    </row>
    <row r="17" spans="1:16" ht="12.75">
      <c r="A17" s="102" t="s">
        <v>290</v>
      </c>
      <c r="B17" s="240">
        <v>14646</v>
      </c>
      <c r="C17" s="95"/>
      <c r="D17" s="241">
        <v>14840</v>
      </c>
      <c r="E17" s="241">
        <v>16348</v>
      </c>
      <c r="F17" s="241">
        <v>15883</v>
      </c>
      <c r="G17" s="241">
        <v>16182</v>
      </c>
      <c r="H17" s="241">
        <v>16302</v>
      </c>
      <c r="I17" s="653" t="s">
        <v>7</v>
      </c>
      <c r="J17" s="653" t="s">
        <v>7</v>
      </c>
      <c r="K17" s="653" t="s">
        <v>7</v>
      </c>
      <c r="L17" s="653" t="s">
        <v>7</v>
      </c>
      <c r="M17" s="726" t="s">
        <v>7</v>
      </c>
      <c r="N17" s="204"/>
      <c r="O17" s="727">
        <f t="shared" si="0"/>
        <v>1656</v>
      </c>
      <c r="P17" s="728">
        <f t="shared" si="1"/>
        <v>11.30684145841868</v>
      </c>
    </row>
    <row r="18" spans="1:16" ht="18" customHeight="1">
      <c r="A18" s="103" t="s">
        <v>291</v>
      </c>
      <c r="B18" s="242">
        <v>18791</v>
      </c>
      <c r="C18" s="204"/>
      <c r="D18" s="243">
        <v>18971</v>
      </c>
      <c r="E18" s="243">
        <v>18870</v>
      </c>
      <c r="F18" s="243">
        <v>18732</v>
      </c>
      <c r="G18" s="243">
        <v>19906</v>
      </c>
      <c r="H18" s="243">
        <v>20097</v>
      </c>
      <c r="I18" s="654" t="s">
        <v>7</v>
      </c>
      <c r="J18" s="654" t="s">
        <v>7</v>
      </c>
      <c r="K18" s="654" t="s">
        <v>7</v>
      </c>
      <c r="L18" s="654" t="s">
        <v>7</v>
      </c>
      <c r="M18" s="729" t="s">
        <v>7</v>
      </c>
      <c r="N18" s="204"/>
      <c r="O18" s="730">
        <f t="shared" si="0"/>
        <v>1306</v>
      </c>
      <c r="P18" s="731">
        <f t="shared" si="1"/>
        <v>6.9501357032622</v>
      </c>
    </row>
    <row r="19" spans="1:16" ht="28.5" customHeight="1">
      <c r="A19" s="663" t="s">
        <v>253</v>
      </c>
      <c r="B19" s="193">
        <v>2008</v>
      </c>
      <c r="C19" s="93"/>
      <c r="D19" s="194">
        <v>2009</v>
      </c>
      <c r="E19" s="195">
        <v>2010</v>
      </c>
      <c r="F19" s="196">
        <v>2011</v>
      </c>
      <c r="G19" s="338">
        <v>2012</v>
      </c>
      <c r="H19" s="338">
        <v>2013</v>
      </c>
      <c r="I19" s="338">
        <v>2014</v>
      </c>
      <c r="J19" s="338">
        <v>2015</v>
      </c>
      <c r="K19" s="338">
        <v>2016</v>
      </c>
      <c r="L19" s="338">
        <v>2017</v>
      </c>
      <c r="M19" s="713">
        <v>2018</v>
      </c>
      <c r="N19" s="204"/>
      <c r="O19" s="348" t="s">
        <v>361</v>
      </c>
      <c r="P19" s="732"/>
    </row>
    <row r="20" spans="1:16" ht="24" customHeight="1" thickBot="1">
      <c r="A20" s="94" t="s">
        <v>37</v>
      </c>
      <c r="B20" s="655" t="s">
        <v>7</v>
      </c>
      <c r="C20" s="95"/>
      <c r="D20" s="649" t="s">
        <v>7</v>
      </c>
      <c r="E20" s="649" t="s">
        <v>7</v>
      </c>
      <c r="F20" s="649" t="s">
        <v>7</v>
      </c>
      <c r="G20" s="649" t="s">
        <v>7</v>
      </c>
      <c r="H20" s="649" t="s">
        <v>7</v>
      </c>
      <c r="I20" s="201">
        <v>130014</v>
      </c>
      <c r="J20" s="201">
        <v>131842</v>
      </c>
      <c r="K20" s="201">
        <v>136770</v>
      </c>
      <c r="L20" s="201">
        <f>'Occupaz.dipend. 1'!L5</f>
        <v>143127</v>
      </c>
      <c r="M20" s="733">
        <f>'Occupaz.dipend. 1'!M5</f>
        <v>145332</v>
      </c>
      <c r="N20" s="204"/>
      <c r="O20" s="203">
        <f aca="true" t="shared" si="2" ref="O20:O36">M20-I20</f>
        <v>15318</v>
      </c>
      <c r="P20" s="734">
        <f aca="true" t="shared" si="3" ref="P20:P36">O20/I20%</f>
        <v>11.781808112972449</v>
      </c>
    </row>
    <row r="21" spans="1:16" ht="18" customHeight="1">
      <c r="A21" s="99" t="s">
        <v>264</v>
      </c>
      <c r="B21" s="656" t="s">
        <v>7</v>
      </c>
      <c r="C21" s="95"/>
      <c r="D21" s="650" t="s">
        <v>7</v>
      </c>
      <c r="E21" s="650" t="s">
        <v>7</v>
      </c>
      <c r="F21" s="650" t="s">
        <v>7</v>
      </c>
      <c r="G21" s="650" t="s">
        <v>7</v>
      </c>
      <c r="H21" s="650" t="s">
        <v>7</v>
      </c>
      <c r="I21" s="235">
        <v>53835</v>
      </c>
      <c r="J21" s="235">
        <v>54166</v>
      </c>
      <c r="K21" s="235">
        <v>54785</v>
      </c>
      <c r="L21" s="235">
        <v>55555</v>
      </c>
      <c r="M21" s="256">
        <v>56062</v>
      </c>
      <c r="N21" s="636"/>
      <c r="O21" s="735">
        <f t="shared" si="2"/>
        <v>2227</v>
      </c>
      <c r="P21" s="736">
        <f t="shared" si="3"/>
        <v>4.13671403362125</v>
      </c>
    </row>
    <row r="22" spans="1:16" ht="15" customHeight="1">
      <c r="A22" s="550" t="s">
        <v>265</v>
      </c>
      <c r="B22" s="657" t="s">
        <v>7</v>
      </c>
      <c r="C22" s="95"/>
      <c r="D22" s="660" t="s">
        <v>7</v>
      </c>
      <c r="E22" s="660" t="s">
        <v>7</v>
      </c>
      <c r="F22" s="660" t="s">
        <v>7</v>
      </c>
      <c r="G22" s="660" t="s">
        <v>7</v>
      </c>
      <c r="H22" s="660" t="s">
        <v>7</v>
      </c>
      <c r="I22" s="640">
        <v>13177</v>
      </c>
      <c r="J22" s="640">
        <v>13398</v>
      </c>
      <c r="K22" s="640">
        <v>13571</v>
      </c>
      <c r="L22" s="640">
        <v>14146</v>
      </c>
      <c r="M22" s="737">
        <v>13970</v>
      </c>
      <c r="N22" s="204"/>
      <c r="O22" s="738">
        <f t="shared" si="2"/>
        <v>793</v>
      </c>
      <c r="P22" s="739">
        <f t="shared" si="3"/>
        <v>6.01806177430371</v>
      </c>
    </row>
    <row r="23" spans="1:16" ht="12.75" customHeight="1">
      <c r="A23" s="550" t="s">
        <v>266</v>
      </c>
      <c r="B23" s="657" t="s">
        <v>7</v>
      </c>
      <c r="C23" s="95"/>
      <c r="D23" s="660" t="s">
        <v>7</v>
      </c>
      <c r="E23" s="660" t="s">
        <v>7</v>
      </c>
      <c r="F23" s="660" t="s">
        <v>7</v>
      </c>
      <c r="G23" s="660" t="s">
        <v>7</v>
      </c>
      <c r="H23" s="660" t="s">
        <v>7</v>
      </c>
      <c r="I23" s="640">
        <v>2515</v>
      </c>
      <c r="J23" s="640">
        <v>2518</v>
      </c>
      <c r="K23" s="640">
        <v>2423</v>
      </c>
      <c r="L23" s="640">
        <v>2407</v>
      </c>
      <c r="M23" s="737">
        <v>2207</v>
      </c>
      <c r="N23" s="204"/>
      <c r="O23" s="738">
        <f t="shared" si="2"/>
        <v>-308</v>
      </c>
      <c r="P23" s="739">
        <f t="shared" si="3"/>
        <v>-12.246520874751491</v>
      </c>
    </row>
    <row r="24" spans="1:16" ht="12.75" customHeight="1">
      <c r="A24" s="550" t="s">
        <v>267</v>
      </c>
      <c r="B24" s="657" t="s">
        <v>7</v>
      </c>
      <c r="C24" s="95"/>
      <c r="D24" s="660" t="s">
        <v>7</v>
      </c>
      <c r="E24" s="660" t="s">
        <v>7</v>
      </c>
      <c r="F24" s="660" t="s">
        <v>7</v>
      </c>
      <c r="G24" s="660" t="s">
        <v>7</v>
      </c>
      <c r="H24" s="660" t="s">
        <v>7</v>
      </c>
      <c r="I24" s="640">
        <v>6877</v>
      </c>
      <c r="J24" s="640">
        <v>6893</v>
      </c>
      <c r="K24" s="640">
        <v>6781</v>
      </c>
      <c r="L24" s="640">
        <v>6543</v>
      </c>
      <c r="M24" s="737">
        <v>6636</v>
      </c>
      <c r="N24" s="204"/>
      <c r="O24" s="738">
        <f t="shared" si="2"/>
        <v>-241</v>
      </c>
      <c r="P24" s="739">
        <f t="shared" si="3"/>
        <v>-3.504435073433183</v>
      </c>
    </row>
    <row r="25" spans="1:16" ht="12.75" customHeight="1">
      <c r="A25" s="550" t="s">
        <v>268</v>
      </c>
      <c r="B25" s="657" t="s">
        <v>7</v>
      </c>
      <c r="C25" s="95"/>
      <c r="D25" s="660" t="s">
        <v>7</v>
      </c>
      <c r="E25" s="660" t="s">
        <v>7</v>
      </c>
      <c r="F25" s="660" t="s">
        <v>7</v>
      </c>
      <c r="G25" s="660" t="s">
        <v>7</v>
      </c>
      <c r="H25" s="660" t="s">
        <v>7</v>
      </c>
      <c r="I25" s="640">
        <v>21606</v>
      </c>
      <c r="J25" s="640">
        <v>21873</v>
      </c>
      <c r="K25" s="640">
        <v>22405</v>
      </c>
      <c r="L25" s="640">
        <v>22992</v>
      </c>
      <c r="M25" s="737">
        <v>23879</v>
      </c>
      <c r="N25" s="204"/>
      <c r="O25" s="738">
        <f t="shared" si="2"/>
        <v>2273</v>
      </c>
      <c r="P25" s="739">
        <f t="shared" si="3"/>
        <v>10.520225863186152</v>
      </c>
    </row>
    <row r="26" spans="1:16" ht="12.75" customHeight="1">
      <c r="A26" s="550" t="s">
        <v>269</v>
      </c>
      <c r="B26" s="657" t="s">
        <v>7</v>
      </c>
      <c r="C26" s="95"/>
      <c r="D26" s="660" t="s">
        <v>7</v>
      </c>
      <c r="E26" s="660" t="s">
        <v>7</v>
      </c>
      <c r="F26" s="660" t="s">
        <v>7</v>
      </c>
      <c r="G26" s="660" t="s">
        <v>7</v>
      </c>
      <c r="H26" s="660" t="s">
        <v>7</v>
      </c>
      <c r="I26" s="640">
        <v>9660</v>
      </c>
      <c r="J26" s="640">
        <v>9484</v>
      </c>
      <c r="K26" s="640">
        <v>9605</v>
      </c>
      <c r="L26" s="640">
        <v>9467</v>
      </c>
      <c r="M26" s="737">
        <v>9370</v>
      </c>
      <c r="N26" s="204"/>
      <c r="O26" s="738">
        <f t="shared" si="2"/>
        <v>-290</v>
      </c>
      <c r="P26" s="739">
        <f t="shared" si="3"/>
        <v>-3.0020703933747415</v>
      </c>
    </row>
    <row r="27" spans="1:16" ht="15.75" customHeight="1">
      <c r="A27" s="641" t="s">
        <v>272</v>
      </c>
      <c r="B27" s="657" t="s">
        <v>7</v>
      </c>
      <c r="C27" s="95"/>
      <c r="D27" s="660" t="s">
        <v>7</v>
      </c>
      <c r="E27" s="660" t="s">
        <v>7</v>
      </c>
      <c r="F27" s="660" t="s">
        <v>7</v>
      </c>
      <c r="G27" s="660" t="s">
        <v>7</v>
      </c>
      <c r="H27" s="660" t="s">
        <v>7</v>
      </c>
      <c r="I27" s="642">
        <v>7936</v>
      </c>
      <c r="J27" s="642">
        <v>7804</v>
      </c>
      <c r="K27" s="642">
        <v>7809</v>
      </c>
      <c r="L27" s="642">
        <v>7971</v>
      </c>
      <c r="M27" s="740">
        <v>8260</v>
      </c>
      <c r="N27" s="204"/>
      <c r="O27" s="741">
        <f t="shared" si="2"/>
        <v>324</v>
      </c>
      <c r="P27" s="742">
        <f t="shared" si="3"/>
        <v>4.082661290322581</v>
      </c>
    </row>
    <row r="28" spans="1:16" ht="18" customHeight="1">
      <c r="A28" s="641" t="s">
        <v>271</v>
      </c>
      <c r="B28" s="657" t="s">
        <v>7</v>
      </c>
      <c r="C28" s="95"/>
      <c r="D28" s="660" t="s">
        <v>7</v>
      </c>
      <c r="E28" s="660" t="s">
        <v>7</v>
      </c>
      <c r="F28" s="660" t="s">
        <v>7</v>
      </c>
      <c r="G28" s="660" t="s">
        <v>7</v>
      </c>
      <c r="H28" s="660" t="s">
        <v>7</v>
      </c>
      <c r="I28" s="642">
        <v>68243</v>
      </c>
      <c r="J28" s="642">
        <v>69872</v>
      </c>
      <c r="K28" s="642">
        <v>74176</v>
      </c>
      <c r="L28" s="642">
        <v>79601</v>
      </c>
      <c r="M28" s="740">
        <v>81010</v>
      </c>
      <c r="N28" s="204"/>
      <c r="O28" s="741">
        <f t="shared" si="2"/>
        <v>12767</v>
      </c>
      <c r="P28" s="742">
        <f t="shared" si="3"/>
        <v>18.708145890420997</v>
      </c>
    </row>
    <row r="29" spans="1:16" ht="15" customHeight="1">
      <c r="A29" s="550" t="s">
        <v>270</v>
      </c>
      <c r="B29" s="657" t="s">
        <v>7</v>
      </c>
      <c r="C29" s="95"/>
      <c r="D29" s="660" t="s">
        <v>7</v>
      </c>
      <c r="E29" s="660" t="s">
        <v>7</v>
      </c>
      <c r="F29" s="660" t="s">
        <v>7</v>
      </c>
      <c r="G29" s="660" t="s">
        <v>7</v>
      </c>
      <c r="H29" s="660" t="s">
        <v>7</v>
      </c>
      <c r="I29" s="640">
        <v>18767</v>
      </c>
      <c r="J29" s="640">
        <v>19580</v>
      </c>
      <c r="K29" s="640">
        <v>20246</v>
      </c>
      <c r="L29" s="640">
        <v>20208</v>
      </c>
      <c r="M29" s="737">
        <v>20524</v>
      </c>
      <c r="N29" s="636"/>
      <c r="O29" s="738">
        <f t="shared" si="2"/>
        <v>1757</v>
      </c>
      <c r="P29" s="739">
        <f t="shared" si="3"/>
        <v>9.36217829168221</v>
      </c>
    </row>
    <row r="30" spans="1:16" ht="12.75" customHeight="1">
      <c r="A30" s="643" t="s">
        <v>273</v>
      </c>
      <c r="B30" s="658" t="s">
        <v>7</v>
      </c>
      <c r="C30" s="95"/>
      <c r="D30" s="661" t="s">
        <v>7</v>
      </c>
      <c r="E30" s="661" t="s">
        <v>7</v>
      </c>
      <c r="F30" s="661" t="s">
        <v>7</v>
      </c>
      <c r="G30" s="661" t="s">
        <v>7</v>
      </c>
      <c r="H30" s="661" t="s">
        <v>7</v>
      </c>
      <c r="I30" s="644">
        <v>6622</v>
      </c>
      <c r="J30" s="644">
        <v>6844</v>
      </c>
      <c r="K30" s="644">
        <v>7587</v>
      </c>
      <c r="L30" s="644">
        <v>9742</v>
      </c>
      <c r="M30" s="743">
        <v>10177</v>
      </c>
      <c r="N30" s="204"/>
      <c r="O30" s="744">
        <f t="shared" si="2"/>
        <v>3555</v>
      </c>
      <c r="P30" s="745">
        <f t="shared" si="3"/>
        <v>53.68468740561764</v>
      </c>
    </row>
    <row r="31" spans="1:16" ht="12.75" customHeight="1">
      <c r="A31" s="643" t="s">
        <v>274</v>
      </c>
      <c r="B31" s="658" t="s">
        <v>7</v>
      </c>
      <c r="C31" s="95"/>
      <c r="D31" s="661" t="s">
        <v>7</v>
      </c>
      <c r="E31" s="661" t="s">
        <v>7</v>
      </c>
      <c r="F31" s="661" t="s">
        <v>7</v>
      </c>
      <c r="G31" s="661" t="s">
        <v>7</v>
      </c>
      <c r="H31" s="661" t="s">
        <v>7</v>
      </c>
      <c r="I31" s="645">
        <v>6329</v>
      </c>
      <c r="J31" s="645">
        <v>6099</v>
      </c>
      <c r="K31" s="645">
        <v>6337</v>
      </c>
      <c r="L31" s="645">
        <v>6698</v>
      </c>
      <c r="M31" s="746">
        <v>6699</v>
      </c>
      <c r="N31" s="204"/>
      <c r="O31" s="747">
        <f t="shared" si="2"/>
        <v>370</v>
      </c>
      <c r="P31" s="748">
        <f t="shared" si="3"/>
        <v>5.846105229894138</v>
      </c>
    </row>
    <row r="32" spans="1:16" ht="12.75" customHeight="1">
      <c r="A32" s="643" t="s">
        <v>279</v>
      </c>
      <c r="B32" s="658" t="s">
        <v>7</v>
      </c>
      <c r="C32" s="95"/>
      <c r="D32" s="661" t="s">
        <v>7</v>
      </c>
      <c r="E32" s="661" t="s">
        <v>7</v>
      </c>
      <c r="F32" s="661" t="s">
        <v>7</v>
      </c>
      <c r="G32" s="661" t="s">
        <v>7</v>
      </c>
      <c r="H32" s="661" t="s">
        <v>7</v>
      </c>
      <c r="I32" s="645">
        <v>5100</v>
      </c>
      <c r="J32" s="645">
        <v>5210</v>
      </c>
      <c r="K32" s="645">
        <v>5221</v>
      </c>
      <c r="L32" s="645">
        <v>5061</v>
      </c>
      <c r="M32" s="746">
        <v>4925</v>
      </c>
      <c r="N32" s="204"/>
      <c r="O32" s="747">
        <f t="shared" si="2"/>
        <v>-175</v>
      </c>
      <c r="P32" s="748">
        <f t="shared" si="3"/>
        <v>-3.4313725490196076</v>
      </c>
    </row>
    <row r="33" spans="1:16" ht="12.75" customHeight="1">
      <c r="A33" s="101" t="s">
        <v>275</v>
      </c>
      <c r="B33" s="658" t="s">
        <v>7</v>
      </c>
      <c r="C33" s="95"/>
      <c r="D33" s="661" t="s">
        <v>7</v>
      </c>
      <c r="E33" s="661" t="s">
        <v>7</v>
      </c>
      <c r="F33" s="661" t="s">
        <v>7</v>
      </c>
      <c r="G33" s="661" t="s">
        <v>7</v>
      </c>
      <c r="H33" s="661" t="s">
        <v>7</v>
      </c>
      <c r="I33" s="644">
        <v>5448</v>
      </c>
      <c r="J33" s="644">
        <v>5637</v>
      </c>
      <c r="K33" s="644">
        <v>5834</v>
      </c>
      <c r="L33" s="644">
        <v>5981</v>
      </c>
      <c r="M33" s="743">
        <v>6263</v>
      </c>
      <c r="N33" s="636"/>
      <c r="O33" s="744">
        <f t="shared" si="2"/>
        <v>815</v>
      </c>
      <c r="P33" s="745">
        <f t="shared" si="3"/>
        <v>14.959618208516888</v>
      </c>
    </row>
    <row r="34" spans="1:16" ht="12.75" customHeight="1">
      <c r="A34" s="101" t="s">
        <v>276</v>
      </c>
      <c r="B34" s="658" t="s">
        <v>7</v>
      </c>
      <c r="C34" s="95"/>
      <c r="D34" s="661" t="s">
        <v>7</v>
      </c>
      <c r="E34" s="661" t="s">
        <v>7</v>
      </c>
      <c r="F34" s="661" t="s">
        <v>7</v>
      </c>
      <c r="G34" s="661" t="s">
        <v>7</v>
      </c>
      <c r="H34" s="661" t="s">
        <v>7</v>
      </c>
      <c r="I34" s="645">
        <v>11801</v>
      </c>
      <c r="J34" s="645">
        <v>11841</v>
      </c>
      <c r="K34" s="645">
        <v>13660</v>
      </c>
      <c r="L34" s="645">
        <v>15258</v>
      </c>
      <c r="M34" s="746">
        <v>14982</v>
      </c>
      <c r="N34" s="204"/>
      <c r="O34" s="747">
        <f t="shared" si="2"/>
        <v>3181</v>
      </c>
      <c r="P34" s="748">
        <f t="shared" si="3"/>
        <v>26.95534276756207</v>
      </c>
    </row>
    <row r="35" spans="1:16" ht="12.75" customHeight="1">
      <c r="A35" s="643" t="s">
        <v>277</v>
      </c>
      <c r="B35" s="658" t="s">
        <v>7</v>
      </c>
      <c r="C35" s="95"/>
      <c r="D35" s="661" t="s">
        <v>7</v>
      </c>
      <c r="E35" s="661" t="s">
        <v>7</v>
      </c>
      <c r="F35" s="661" t="s">
        <v>7</v>
      </c>
      <c r="G35" s="661" t="s">
        <v>7</v>
      </c>
      <c r="H35" s="661" t="s">
        <v>7</v>
      </c>
      <c r="I35" s="644">
        <v>9927</v>
      </c>
      <c r="J35" s="644">
        <v>10009</v>
      </c>
      <c r="K35" s="644">
        <v>10399</v>
      </c>
      <c r="L35" s="644">
        <v>11466</v>
      </c>
      <c r="M35" s="743">
        <v>11980</v>
      </c>
      <c r="N35" s="204"/>
      <c r="O35" s="744">
        <f t="shared" si="2"/>
        <v>2053</v>
      </c>
      <c r="P35" s="745">
        <f t="shared" si="3"/>
        <v>20.68097108894933</v>
      </c>
    </row>
    <row r="36" spans="1:16" ht="18" customHeight="1" thickBot="1">
      <c r="A36" s="646" t="s">
        <v>278</v>
      </c>
      <c r="B36" s="659" t="s">
        <v>7</v>
      </c>
      <c r="C36" s="106"/>
      <c r="D36" s="662" t="s">
        <v>7</v>
      </c>
      <c r="E36" s="662" t="s">
        <v>7</v>
      </c>
      <c r="F36" s="662" t="s">
        <v>7</v>
      </c>
      <c r="G36" s="662" t="s">
        <v>7</v>
      </c>
      <c r="H36" s="662" t="s">
        <v>7</v>
      </c>
      <c r="I36" s="648">
        <v>4249</v>
      </c>
      <c r="J36" s="648">
        <v>4652</v>
      </c>
      <c r="K36" s="648">
        <v>4892</v>
      </c>
      <c r="L36" s="648">
        <v>5187</v>
      </c>
      <c r="M36" s="749">
        <v>5460</v>
      </c>
      <c r="N36" s="750"/>
      <c r="O36" s="751">
        <f t="shared" si="2"/>
        <v>1211</v>
      </c>
      <c r="P36" s="752">
        <f t="shared" si="3"/>
        <v>28.500823723228994</v>
      </c>
    </row>
    <row r="37" ht="9.75" customHeight="1" thickTop="1"/>
    <row r="38" ht="12.75">
      <c r="A38" s="251" t="s">
        <v>322</v>
      </c>
    </row>
    <row r="39" ht="12.75">
      <c r="A39" s="191" t="s">
        <v>323</v>
      </c>
    </row>
  </sheetData>
  <sheetProtection/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Mauro Filippo Durando</cp:lastModifiedBy>
  <cp:lastPrinted>2020-02-15T09:24:38Z</cp:lastPrinted>
  <dcterms:created xsi:type="dcterms:W3CDTF">2013-04-10T13:17:08Z</dcterms:created>
  <dcterms:modified xsi:type="dcterms:W3CDTF">2020-02-15T09:29:49Z</dcterms:modified>
  <cp:category/>
  <cp:version/>
  <cp:contentType/>
  <cp:contentStatus/>
</cp:coreProperties>
</file>