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100" activeTab="0"/>
  </bookViews>
  <sheets>
    <sheet name="Note tecniche" sheetId="1" r:id="rId1"/>
    <sheet name="Forze Lavoro ISTAT" sheetId="2" r:id="rId2"/>
    <sheet name="Assunzioni -1" sheetId="3" r:id="rId3"/>
    <sheet name="Assunzioni -2" sheetId="4" r:id="rId4"/>
    <sheet name="Assunzioni - stranieri" sheetId="5" r:id="rId5"/>
    <sheet name="Assunzioni F" sheetId="6" r:id="rId6"/>
    <sheet name="Assunzioni M" sheetId="7" r:id="rId7"/>
    <sheet name="CIG" sheetId="8" r:id="rId8"/>
    <sheet name="Licenziam.collettivi" sheetId="9" r:id="rId9"/>
    <sheet name="Occupaz.dipend. 1" sheetId="10" r:id="rId10"/>
    <sheet name="Occupaz.dipend. 2" sheetId="11" r:id="rId11"/>
  </sheets>
  <definedNames>
    <definedName name="_xlnm.Print_Titles" localSheetId="2">'Assunzioni -1'!$1:$4</definedName>
    <definedName name="_xlnm.Print_Titles" localSheetId="1">'Forze Lavoro ISTAT'!$1:$4</definedName>
  </definedNames>
  <calcPr fullCalcOnLoad="1"/>
</workbook>
</file>

<file path=xl/sharedStrings.xml><?xml version="1.0" encoding="utf-8"?>
<sst xmlns="http://schemas.openxmlformats.org/spreadsheetml/2006/main" count="873" uniqueCount="412">
  <si>
    <t>Procedure di assunzione - 1</t>
  </si>
  <si>
    <t>2008</t>
  </si>
  <si>
    <t>2010</t>
  </si>
  <si>
    <t>2011</t>
  </si>
  <si>
    <t>2012</t>
  </si>
  <si>
    <t>% F
2008</t>
  </si>
  <si>
    <t xml:space="preserve"> RIEPILOGO MOVIMENTI:</t>
  </si>
  <si>
    <t>==</t>
  </si>
  <si>
    <t xml:space="preserve">    Uomini</t>
  </si>
  <si>
    <t xml:space="preserve">    Donne</t>
  </si>
  <si>
    <t xml:space="preserve">    Lavoro subordinato</t>
  </si>
  <si>
    <t xml:space="preserve">    Lavoro parasubordinato</t>
  </si>
  <si>
    <t xml:space="preserve">    Somministrazione</t>
  </si>
  <si>
    <t xml:space="preserve">    Lavoro intermittente</t>
  </si>
  <si>
    <t xml:space="preserve">    Part-time</t>
  </si>
  <si>
    <t xml:space="preserve">    Tempi determinati</t>
  </si>
  <si>
    <t xml:space="preserve">   Tempi indeterminati</t>
  </si>
  <si>
    <t xml:space="preserve">    Cittadini italiani</t>
  </si>
  <si>
    <t xml:space="preserve">    Cittadini stranieri</t>
  </si>
  <si>
    <t xml:space="preserve">    Agricoltura</t>
  </si>
  <si>
    <t xml:space="preserve">    Industria in senso stretto</t>
  </si>
  <si>
    <t xml:space="preserve">    Costruzioni</t>
  </si>
  <si>
    <t xml:space="preserve">    Servizi</t>
  </si>
  <si>
    <t xml:space="preserve">    Avviamenti giornalieri</t>
  </si>
  <si>
    <t>Procedure di assunzione - 2</t>
  </si>
  <si>
    <t xml:space="preserve">    15-24 anni</t>
  </si>
  <si>
    <t xml:space="preserve">    25-34 anni</t>
  </si>
  <si>
    <t xml:space="preserve">    50 anni e oltre</t>
  </si>
  <si>
    <t>Cittadini stranieri</t>
  </si>
  <si>
    <t xml:space="preserve">    Extracomunitari</t>
  </si>
  <si>
    <t xml:space="preserve">        Africa</t>
  </si>
  <si>
    <t xml:space="preserve">        America</t>
  </si>
  <si>
    <t xml:space="preserve">        Asia</t>
  </si>
  <si>
    <t xml:space="preserve">        Europa no UE</t>
  </si>
  <si>
    <t xml:space="preserve">        Oceania e apolidi</t>
  </si>
  <si>
    <t xml:space="preserve">    Comunitari</t>
  </si>
  <si>
    <t xml:space="preserve">    di cui: Lavoro domestico</t>
  </si>
  <si>
    <t xml:space="preserve"> TOTALE</t>
  </si>
  <si>
    <t>Persone interessate</t>
  </si>
  <si>
    <t>Imprese interessate</t>
  </si>
  <si>
    <t xml:space="preserve">     Metalmeccanico</t>
  </si>
  <si>
    <t xml:space="preserve">     Altri comparti industriali</t>
  </si>
  <si>
    <t>TOTALE GENERALE</t>
  </si>
  <si>
    <r>
      <t xml:space="preserve"> </t>
    </r>
    <r>
      <rPr>
        <b/>
        <sz val="10"/>
        <rFont val="Arial"/>
        <family val="2"/>
      </rPr>
      <t>(*)</t>
    </r>
    <r>
      <rPr>
        <sz val="10"/>
        <rFont val="Arial"/>
        <family val="2"/>
      </rPr>
      <t xml:space="preserve"> Al netto degli avviamenti giornalieri, che si chiudono il giorno stesso o quello successivo la data di assunzione</t>
    </r>
  </si>
  <si>
    <t>2009</t>
  </si>
  <si>
    <t>Ammortizzatori sociali - Cassa Integrazione</t>
  </si>
  <si>
    <t xml:space="preserve">  TOTALE</t>
  </si>
  <si>
    <t xml:space="preserve">  Ordinaria</t>
  </si>
  <si>
    <t xml:space="preserve">  Straordinaria</t>
  </si>
  <si>
    <t xml:space="preserve">  Operai</t>
  </si>
  <si>
    <t xml:space="preserve">  Impiegati</t>
  </si>
  <si>
    <t xml:space="preserve">  Metalmeccanico</t>
  </si>
  <si>
    <t xml:space="preserve">  Altri comparti industriali</t>
  </si>
  <si>
    <t xml:space="preserve">  Costruzioni</t>
  </si>
  <si>
    <t xml:space="preserve">  Altri servizi</t>
  </si>
  <si>
    <t xml:space="preserve">CIG IN DEROGA </t>
  </si>
  <si>
    <t>Domande presentate</t>
  </si>
  <si>
    <t xml:space="preserve">   N.domande</t>
  </si>
  <si>
    <t>=</t>
  </si>
  <si>
    <t xml:space="preserve">   N.datori di lavoro</t>
  </si>
  <si>
    <t xml:space="preserve">   N. dipendenti coinvolti</t>
  </si>
  <si>
    <t xml:space="preserve">   Monte ore richiesto</t>
  </si>
  <si>
    <t>Numero di dipendenti</t>
  </si>
  <si>
    <t xml:space="preserve">   Imprese artigiane</t>
  </si>
  <si>
    <t xml:space="preserve">   Imprese cassaintegrabili</t>
  </si>
  <si>
    <t xml:space="preserve">   Cooperative</t>
  </si>
  <si>
    <t xml:space="preserve">   Datori non imprenditori</t>
  </si>
  <si>
    <t>Monte ore richiesto</t>
  </si>
  <si>
    <t xml:space="preserve">   Uomini</t>
  </si>
  <si>
    <t xml:space="preserve">   Donne</t>
  </si>
  <si>
    <t xml:space="preserve">   Italiani</t>
  </si>
  <si>
    <t xml:space="preserve">   Stranieri</t>
  </si>
  <si>
    <t xml:space="preserve">   Fino a 34 anni</t>
  </si>
  <si>
    <t xml:space="preserve">   35-44 anni</t>
  </si>
  <si>
    <t xml:space="preserve">   45-54 anni</t>
  </si>
  <si>
    <t xml:space="preserve">   55 anni e oltre</t>
  </si>
  <si>
    <t xml:space="preserve">   Operai</t>
  </si>
  <si>
    <t xml:space="preserve">   Impiegati</t>
  </si>
  <si>
    <t xml:space="preserve">   Quadri</t>
  </si>
  <si>
    <t xml:space="preserve">   Dirigenti</t>
  </si>
  <si>
    <t xml:space="preserve">   Apprendisti</t>
  </si>
  <si>
    <t xml:space="preserve">    35-44 anni</t>
  </si>
  <si>
    <t xml:space="preserve">    45-54 anni</t>
  </si>
  <si>
    <t xml:space="preserve">    65 anni e oltre</t>
  </si>
  <si>
    <t xml:space="preserve">  Uomini</t>
  </si>
  <si>
    <t xml:space="preserve">  Donne</t>
  </si>
  <si>
    <t xml:space="preserve">  Agricoltura</t>
  </si>
  <si>
    <t xml:space="preserve">  Industria in senso stretto</t>
  </si>
  <si>
    <t xml:space="preserve">      Alimentare</t>
  </si>
  <si>
    <t xml:space="preserve">      Tessile-Abbigl.-Pelli</t>
  </si>
  <si>
    <t xml:space="preserve">      Chimica, Gomma-Plastica</t>
  </si>
  <si>
    <t xml:space="preserve">      Metalmeccanico</t>
  </si>
  <si>
    <t xml:space="preserve">      Altri industria</t>
  </si>
  <si>
    <t xml:space="preserve">  Servizi</t>
  </si>
  <si>
    <t xml:space="preserve">      Commercio</t>
  </si>
  <si>
    <t xml:space="preserve">      Alloggio e ristorazione</t>
  </si>
  <si>
    <t xml:space="preserve">      Trasporti</t>
  </si>
  <si>
    <t xml:space="preserve">      Servizi alle imprese</t>
  </si>
  <si>
    <t xml:space="preserve">      Altri servizi</t>
  </si>
  <si>
    <t xml:space="preserve">  &lt;30 anni</t>
  </si>
  <si>
    <t xml:space="preserve">  30-39 anni</t>
  </si>
  <si>
    <t xml:space="preserve">  40-49 anni</t>
  </si>
  <si>
    <t xml:space="preserve">  50 anni e oltre</t>
  </si>
  <si>
    <t>Stime ISTAT - Indagine continua delle forze di lavoro</t>
  </si>
  <si>
    <t>Media 
2008</t>
  </si>
  <si>
    <t>Media 
2009</t>
  </si>
  <si>
    <t>Media 
2010</t>
  </si>
  <si>
    <t>Media 
2011</t>
  </si>
  <si>
    <t>Media
2012</t>
  </si>
  <si>
    <t xml:space="preserve"> Popolazione</t>
  </si>
  <si>
    <t xml:space="preserve"> Occupati</t>
  </si>
  <si>
    <t xml:space="preserve"> In cerca occupazione</t>
  </si>
  <si>
    <t xml:space="preserve">   Con meno di 15 anni</t>
  </si>
  <si>
    <t xml:space="preserve">   Con più di 64 anni</t>
  </si>
  <si>
    <t xml:space="preserve">  Principali indicatori</t>
  </si>
  <si>
    <t>Variazione in punti %</t>
  </si>
  <si>
    <r>
      <t xml:space="preserve">  NOTE TECNICHE  </t>
    </r>
    <r>
      <rPr>
        <sz val="10"/>
        <rFont val="Arial"/>
        <family val="2"/>
      </rPr>
      <t>(v. anche le note in calce alle tabelle)</t>
    </r>
  </si>
  <si>
    <r>
      <t xml:space="preserve"> Occupati: </t>
    </r>
    <r>
      <rPr>
        <sz val="10"/>
        <rFont val="Arial"/>
        <family val="2"/>
      </rPr>
      <t>persone di 15 anni e più che nella settimana di riferimento:</t>
    </r>
  </si>
  <si>
    <t xml:space="preserve">  − hanno svolto almeno un’ora di lavoro in una qualsiasi attività che preveda un corrispettivo </t>
  </si>
  <si>
    <t xml:space="preserve">     monetario o in natura;</t>
  </si>
  <si>
    <t xml:space="preserve">  − hanno svolto almeno un’ora di lavoro non retribuito nella ditta di un familiare nella quale</t>
  </si>
  <si>
    <t xml:space="preserve">     collaborano abitualmente;</t>
  </si>
  <si>
    <t xml:space="preserve">  − sono assenti dal lavoro (ad esempio, per ferie o malattia). I dipendenti assenti dal lavoro sono </t>
  </si>
  <si>
    <t xml:space="preserve">     considerati occupati  se l’assenza non supera tre mesi, oppure se durante l’assenza continuano </t>
  </si>
  <si>
    <t xml:space="preserve">     a percepire almeno il 50% della  retribuzione. Gli indipendenti assenti dal lavoro, ad eccezione </t>
  </si>
  <si>
    <t xml:space="preserve">     dei coadiuvanti familiari, sono considerati  occupati se, durante il periodo di assenza, </t>
  </si>
  <si>
    <t xml:space="preserve">     mantengono l'attività. </t>
  </si>
  <si>
    <t xml:space="preserve"> Disoccupazione</t>
  </si>
  <si>
    <t xml:space="preserve">  La disoccupazione ufficiale è quella riferita alle persone in cerca di occupazione secondo la </t>
  </si>
  <si>
    <t xml:space="preserve">  definizione internazionale, vale a dire con i criteri di disponibilità e di ricerca attiva del lavoro </t>
  </si>
  <si>
    <t xml:space="preserve">  precisati qui di seguito:</t>
  </si>
  <si>
    <r>
      <t xml:space="preserve"> Persone in cerca di occupazione: </t>
    </r>
    <r>
      <rPr>
        <sz val="10"/>
        <rFont val="Arial"/>
        <family val="2"/>
      </rPr>
      <t>persone non occupate tra 15 e 74 anni che:</t>
    </r>
  </si>
  <si>
    <t xml:space="preserve">  − hanno effettuato almeno un’azione attiva di ricerca di lavoro nei trenta giorni che precedono </t>
  </si>
  <si>
    <t xml:space="preserve">     l’intervista e sono disponibili a lavorare (o ad avviare un'attività autonoma) entro le due settimane </t>
  </si>
  <si>
    <t xml:space="preserve">     successive all'intervista;</t>
  </si>
  <si>
    <t xml:space="preserve">  − oppure, inizieranno un lavoro entro tre mesi dalla data dell’intervista e sono disponibili a lavorare </t>
  </si>
  <si>
    <t xml:space="preserve">     (o ad avviare un’attività autonoma) entro le due settimane successive all’intervista, qualora fosse </t>
  </si>
  <si>
    <t xml:space="preserve">     possibile anticipare l’inizio del lavoro.</t>
  </si>
  <si>
    <t xml:space="preserve"> Forze di Lavoro: </t>
  </si>
  <si>
    <t xml:space="preserve">   Occupati + persone in cerca di occupazione, come sopra individuati</t>
  </si>
  <si>
    <t xml:space="preserve">  Persone in condizione non professionale, cioè non classificate come occupate o in cerca di </t>
  </si>
  <si>
    <t xml:space="preserve">  occupazione secondo le definizioni prima riportate. Si possono suddividere in due sottoinsiemi:</t>
  </si>
  <si>
    <t xml:space="preserve"> Tasso di attività: </t>
  </si>
  <si>
    <t xml:space="preserve">   Rapporto tra le forze di lavoro (v. sopra) e la popolazione nella stessa classe di età.</t>
  </si>
  <si>
    <t xml:space="preserve"> Tasso di occupazione: </t>
  </si>
  <si>
    <t xml:space="preserve">   Rapporto tra gli occupati e la popolazione nella stessa classe di età.</t>
  </si>
  <si>
    <t xml:space="preserve"> Tasso di disoccupazione:</t>
  </si>
  <si>
    <t xml:space="preserve">   Rapporto tra le persone in cerca di occupazione che rispondono ai criteri internazionali di </t>
  </si>
  <si>
    <t xml:space="preserve">   classificazione (disponibilità a lavorare entro due settimane e azioni di ricerca di lavoro negli </t>
  </si>
  <si>
    <t xml:space="preserve">   ultimi 30 giorni) e le forze di lavoro (v. sopra).</t>
  </si>
  <si>
    <t xml:space="preserve">  Come indicato, i dati riportati sono al netto delle assunzioni giornaliere, cioè di quelle che si</t>
  </si>
  <si>
    <t xml:space="preserve">  concludono il giorno stesso o il giorno successivo a quello di inizio.  Il n. di assunzioni giornaliere</t>
  </si>
  <si>
    <t xml:space="preserve">  è riportato solo nella prima tabella di riepilogo, in basso, dove nell'ultima riga c'è il totale</t>
  </si>
  <si>
    <t xml:space="preserve">  generale delle assunzioni, comprese quelle giornaliere.</t>
  </si>
  <si>
    <t xml:space="preserve">  Settori di attività (foglio di lavoro "Assunzioni - 1")</t>
  </si>
  <si>
    <t xml:space="preserve">  I dati sono articolati in base al Codice Ateco 2007.</t>
  </si>
  <si>
    <t xml:space="preserve">  L'"Alimentare" aggrega i Codici Ateco 10 (Industrie alimentari), 11 (Industria delle bevande) e 12 </t>
  </si>
  <si>
    <t xml:space="preserve">  (Industria del tabacco).</t>
  </si>
  <si>
    <t xml:space="preserve">  La "Chimica, Gomma-Plastica" comprende anche la Fabbricazione di coke e prodotti derivanti</t>
  </si>
  <si>
    <t xml:space="preserve">  dalla raffinazione del petrolio, e interessa i Codici Ateco dal 19 al 22 </t>
  </si>
  <si>
    <t xml:space="preserve">  Il "Metalmeccanico" accorpa i Codici dal 24 al 30 più il Codice 33 (Riparazione, manutenzione ed </t>
  </si>
  <si>
    <t xml:space="preserve">  installazione di macchine ed apparecchiature).</t>
  </si>
  <si>
    <t xml:space="preserve">  Gli "Altri comparti industriali" comprendono l'Estrazione minerali (Cod. da 05 a 09), l'Industria </t>
  </si>
  <si>
    <t xml:space="preserve">  del legno (Cod.16), la Carta Stampa (Cod. 17 e 18), la Lavorazione minerali non metalliferi (Cod.</t>
  </si>
  <si>
    <t xml:space="preserve">  23), la Fabbricazione mobili (Cod. 31), le Altre industrie manifatturiere (Cod. 32), la Fornitura di</t>
  </si>
  <si>
    <t xml:space="preserve">  Energia elettrica, gas … (Cod. 35) e il ramo Acqua, rifiuti e riciclaggio (Cod. da 36 a 39).</t>
  </si>
  <si>
    <t xml:space="preserve">  Nel terziario, i "Servizi avanzati alle imprese" comprendono i Servizi di informazione e comunica-</t>
  </si>
  <si>
    <t xml:space="preserve">  zione (Cod. da 58 a 63) e le Attività professionali, scientifiche e tecniche (Cod. da 69 a 75).</t>
  </si>
  <si>
    <t xml:space="preserve">  Nei "Servizi tradizionali alle imprese" rientra per intero la voce Noleggio, Agenzie di viaggio,</t>
  </si>
  <si>
    <t xml:space="preserve">  servizi di supporto alle imprese (Cod. da 77 a 82), che includono anche pulizie, vigilanza, </t>
  </si>
  <si>
    <t xml:space="preserve">  imballaggio, ecc.</t>
  </si>
  <si>
    <t xml:space="preserve">  Tra gli "Altri servizi" troviamo le Attività finanziarie e assicurative (Cod. da 64 a 66), le Attività</t>
  </si>
  <si>
    <t xml:space="preserve">  immobiliari (Cod. 68), la Pubblica Amministrazione e difesa e l'Assicurazione Sociale obbligatoria</t>
  </si>
  <si>
    <t xml:space="preserve">  (Cod. 84), le Attività artistiche, sportive, di intrattenimento e divertimento (Cod. da 90 a 93), le</t>
  </si>
  <si>
    <t xml:space="preserve">  Altre attività di servizi (Cod. da 94 a 96), e le Organizzazioni e organismi extraterritoriali (Cod. 99).</t>
  </si>
  <si>
    <t xml:space="preserve">  Il "Lavoro domestico" include il Cod. 97 (Attività di famiglie e convivenze come datori di lavoro per</t>
  </si>
  <si>
    <t xml:space="preserve">  personale domestico).</t>
  </si>
  <si>
    <t xml:space="preserve">  Qualifiche di assunzione (foglio di lavoro "Assunzioni - 2")</t>
  </si>
  <si>
    <t xml:space="preserve">  Il riferimento è agli otto Grandi Gruppi Professionali, cioè al primo digit del codice della</t>
  </si>
  <si>
    <t xml:space="preserve">  classificazione delle professioni ISTAT 2011 adottato per le comunicazioni obbligatorie a partire </t>
  </si>
  <si>
    <t xml:space="preserve">  da novembre 2011. I dati precedenti sono stati ricondotti ai nuovi codici. I Grandi Gruppi sono</t>
  </si>
  <si>
    <t xml:space="preserve">  stati a loro volta accorpati in tre macro-aree (livello superiore / intermedio / inferiore).</t>
  </si>
  <si>
    <t xml:space="preserve">  Le ore di CIG autorizzate dall'INPS si riferiscono alle pratiche chiuse nel periodo di riferimento,</t>
  </si>
  <si>
    <t xml:space="preserve">  indipendentemente dalla data di inizio del periodo di integrazione salariale richiesto, e possono</t>
  </si>
  <si>
    <t xml:space="preserve">  quindi includere istanze di CIG risalenti a molti mesi addietro, a seconda dei tempi di istruttoria.</t>
  </si>
  <si>
    <t xml:space="preserve">  bare anche ore previste nell'anno seguente, se la durata è relativamente lunga. I dati relativi alle </t>
  </si>
  <si>
    <t xml:space="preserve">     Alimentare</t>
  </si>
  <si>
    <t xml:space="preserve">     Tessile-Abbigliam.-Pelli</t>
  </si>
  <si>
    <t xml:space="preserve">     Commercio</t>
  </si>
  <si>
    <t xml:space="preserve">     Alloggio e ristorazione</t>
  </si>
  <si>
    <t xml:space="preserve">     Servizi avanzati imprese</t>
  </si>
  <si>
    <t xml:space="preserve">     Istruzione e F.P.</t>
  </si>
  <si>
    <t xml:space="preserve">     Sanità e assistenza</t>
  </si>
  <si>
    <t xml:space="preserve">     Altri servizi</t>
  </si>
  <si>
    <t xml:space="preserve">     Lavoro domestico</t>
  </si>
  <si>
    <t xml:space="preserve">   Livello prof.le superiore</t>
  </si>
  <si>
    <t xml:space="preserve">   Dato non disponibile</t>
  </si>
  <si>
    <t>Numero procedure (*)</t>
  </si>
  <si>
    <t>Media
2013</t>
  </si>
  <si>
    <t>2013</t>
  </si>
  <si>
    <t xml:space="preserve">    Industria in s.stretto</t>
  </si>
  <si>
    <t xml:space="preserve">     Chimica, Gomma-Plast.</t>
  </si>
  <si>
    <t xml:space="preserve">     Trasporto e magazzin.</t>
  </si>
  <si>
    <t xml:space="preserve">     Servizi tradizion.imprese</t>
  </si>
  <si>
    <t xml:space="preserve">    Imprenditori e dirigenti</t>
  </si>
  <si>
    <t xml:space="preserve">    Elevate specializzazioni</t>
  </si>
  <si>
    <t xml:space="preserve">    Professioni tecniche</t>
  </si>
  <si>
    <t xml:space="preserve">  Livello prof.le intermedio</t>
  </si>
  <si>
    <t xml:space="preserve">    Impiegati esecutivi</t>
  </si>
  <si>
    <t xml:space="preserve">    Profess.qualificate servizi</t>
  </si>
  <si>
    <t xml:space="preserve">  Livello prof.le inferiore</t>
  </si>
  <si>
    <t xml:space="preserve">    Personale non qualificato</t>
  </si>
  <si>
    <t>Inattivi</t>
  </si>
  <si>
    <t xml:space="preserve">   Forze di lavoro potenziali</t>
  </si>
  <si>
    <t xml:space="preserve">  Tessile-abbigliam.-pelli</t>
  </si>
  <si>
    <t xml:space="preserve">  Chimica gomma-plast.</t>
  </si>
  <si>
    <t xml:space="preserve">  Commercio e Pubbl.Es.</t>
  </si>
  <si>
    <t xml:space="preserve">   Altre non cassaintegrab.</t>
  </si>
  <si>
    <t xml:space="preserve">CASSA 
INTEGRAZIONE </t>
  </si>
  <si>
    <t xml:space="preserve"> Inattivi</t>
  </si>
  <si>
    <t xml:space="preserve">  - gli Inattivi in età di lavoro (15-64 anni)</t>
  </si>
  <si>
    <t xml:space="preserve">  - gli Inattivi non in età di lavoro, cioè i giovani con meno di 15 anni e gli anziani a partire da 65 anni</t>
  </si>
  <si>
    <t xml:space="preserve">    di età, ma al netto di coloro che in quest'ultima fascia di età sono classificati come occupati o </t>
  </si>
  <si>
    <t xml:space="preserve">    in cerca di occupazione.</t>
  </si>
  <si>
    <t xml:space="preserve">   Gli inattivi in età di lavoro sono a loro volta ripartiti nelle due categorie riconducibili al concetto di</t>
  </si>
  <si>
    <t xml:space="preserve">   "Forze di lavoro potenziali", e nella popolazione inattiva a tutti gli effetti ("Altri inattivi") che non</t>
  </si>
  <si>
    <t xml:space="preserve">   risulta interessata a svolgere un'attività lavorativa.</t>
  </si>
  <si>
    <t xml:space="preserve">  I dati sulle domande di CIG in deroga presentate riguardano invece le istanze pervenute alla </t>
  </si>
  <si>
    <t xml:space="preserve">  Regione con inizio e fine del periodo di integrazione salariale richiesto nell'anno di riferimento, </t>
  </si>
  <si>
    <t xml:space="preserve">  indipendentemente dalla loro durata e dalla loro effettiva approvazione.</t>
  </si>
  <si>
    <t xml:space="preserve">  Come sopra indicato, le ore di CIG autorizzate dall'INPS non corrispondono a quelle effettivamente</t>
  </si>
  <si>
    <t xml:space="preserve">  richieste nell'annualità considerata, perché possono far riferimento a periodi precedenti, e inglo-</t>
  </si>
  <si>
    <t xml:space="preserve">  domande di CIG in deroga, invece, rientrano in modo puntuale entro l'annualità indicata.</t>
  </si>
  <si>
    <t xml:space="preserve">    Apprendistato</t>
  </si>
  <si>
    <t>Media
2014</t>
  </si>
  <si>
    <t>Totale</t>
  </si>
  <si>
    <t>Uomini</t>
  </si>
  <si>
    <t>Donne</t>
  </si>
  <si>
    <t xml:space="preserve"> Tasso attività 15-64 a.</t>
  </si>
  <si>
    <t xml:space="preserve">                                  </t>
  </si>
  <si>
    <t xml:space="preserve"> Tasso disoccupazione</t>
  </si>
  <si>
    <t xml:space="preserve"> Tasso occup. 20-64 a.</t>
  </si>
  <si>
    <t xml:space="preserve">  Commercio e alberghi</t>
  </si>
  <si>
    <t xml:space="preserve"> Tasso occup. 55-64 a.</t>
  </si>
  <si>
    <t xml:space="preserve">  Nel 2014 l'ISTAT ha interamente rivisto le serie storiche dal 2004 per adeguarle alla revisione</t>
  </si>
  <si>
    <t xml:space="preserve">  dei dati demografici.  I dati riportati nella tabella seguente sono quelli della nuova serie e </t>
  </si>
  <si>
    <t xml:space="preserve">  differiscono da quelli pubblicati in precedenza.</t>
  </si>
  <si>
    <r>
      <t xml:space="preserve">  L'ISTAT considera anche le cosiddette </t>
    </r>
    <r>
      <rPr>
        <b/>
        <sz val="10"/>
        <color indexed="8"/>
        <rFont val="Arial"/>
        <family val="2"/>
      </rPr>
      <t>Forze di lavoro potenziali</t>
    </r>
    <r>
      <rPr>
        <sz val="10"/>
        <color indexed="8"/>
        <rFont val="Arial"/>
        <family val="2"/>
      </rPr>
      <t xml:space="preserve">, appartengono ufficialmente </t>
    </r>
  </si>
  <si>
    <t xml:space="preserve">  alla popolazione inattiva, ma ricadono in una condizione particolare per il fatto di aver dichiarato </t>
  </si>
  <si>
    <t xml:space="preserve">  di essere interessati a svolgere un'attività lavorativa.</t>
  </si>
  <si>
    <t>2008 (*)</t>
  </si>
  <si>
    <t>Ore autorizzate</t>
  </si>
  <si>
    <t xml:space="preserve"> (*)  Il dato sulle domande di CIG in deroga presentate nel 2008 non è confrontabile con quello degli anni successivi perché le modalità</t>
  </si>
  <si>
    <t xml:space="preserve">  ed è quindi stata rivista rispetto ai dati pubblicati in precedenza.</t>
  </si>
  <si>
    <r>
      <rPr>
        <b/>
        <sz val="10"/>
        <rFont val="Arial"/>
        <family val="2"/>
      </rPr>
      <t xml:space="preserve"> Nota:  </t>
    </r>
    <r>
      <rPr>
        <sz val="10"/>
        <rFont val="Arial"/>
        <family val="2"/>
      </rPr>
      <t>dati al netto degli avviamenti giornalieri, che si chiudono il giorno stesso o quello successivo la data di assunzione</t>
    </r>
  </si>
  <si>
    <t xml:space="preserve">    Full-time</t>
  </si>
  <si>
    <t>Procedure di assunzione</t>
  </si>
  <si>
    <t xml:space="preserve">    Artigiani e operai special.</t>
  </si>
  <si>
    <t xml:space="preserve">   Operai semiqualific.ind.li</t>
  </si>
  <si>
    <t>Media
2015</t>
  </si>
  <si>
    <r>
      <t xml:space="preserve">  Deroga  </t>
    </r>
    <r>
      <rPr>
        <b/>
        <sz val="10"/>
        <rFont val="Arial"/>
        <family val="2"/>
      </rPr>
      <t>(*)</t>
    </r>
  </si>
  <si>
    <t>2015 (**)</t>
  </si>
  <si>
    <t>Occupati alle dipendenze - Osservatorio INPS / 1</t>
  </si>
  <si>
    <t xml:space="preserve">   55-64 anni</t>
  </si>
  <si>
    <t>Occupati alle dipendenze - Osservatorio INPS / 2</t>
  </si>
  <si>
    <t>ATECO 2002</t>
  </si>
  <si>
    <t>ATECO 2007</t>
  </si>
  <si>
    <t xml:space="preserve"> I dati sono tratti dall'Osservatorio INPS sui lavoratori dipendenti, accessibile on-line in forma</t>
  </si>
  <si>
    <t xml:space="preserve"> Nell'ultimo foglio di lavoro, quindi, è riportato in alto l'andamento 2008-2013 e in basso quello</t>
  </si>
  <si>
    <t xml:space="preserve"> La base dati INPS non comprende i dipendenti in agricoltura e nel pubblico impiego. I dati fanno</t>
  </si>
  <si>
    <t xml:space="preserve"> riferimento al mese di dicembre di ogni anno, scelto come riferimento, ma l'INPS rende disponibile</t>
  </si>
  <si>
    <t xml:space="preserve"> la dinamica mensile, con il calcolo di una media annua e la possibilità di individuare i fattori di</t>
  </si>
  <si>
    <t xml:space="preserve"> stagionalità presenti in alcuni comparti, come quello turistico. Il livello territoriale minimo è la </t>
  </si>
  <si>
    <t xml:space="preserve"> provincia.</t>
  </si>
  <si>
    <t xml:space="preserve"> Nei dati basati sull'Ateco 2002 il comparto "Altri servizi" comprende le attività finanziarie, l'istru-</t>
  </si>
  <si>
    <t xml:space="preserve"> zione, sanità ed assistenza e gli altri servizi sociali e personali.</t>
  </si>
  <si>
    <t xml:space="preserve"> Nell'Ateco 2007 l'articolazione nei servizi è più ampia. I "Servizi avanzati alle imprese" compren-</t>
  </si>
  <si>
    <t xml:space="preserve"> dono i comparti "Servizi di informazione e conunicazione" e "Attività professionali, scientifiche e</t>
  </si>
  <si>
    <t xml:space="preserve"> Industria in senso stretto</t>
  </si>
  <si>
    <t xml:space="preserve"> di cui: Alimentare</t>
  </si>
  <si>
    <t xml:space="preserve">          Tessile-Abbigliamento-Pelli</t>
  </si>
  <si>
    <t xml:space="preserve">           Chimica, Gomma-Plastica</t>
  </si>
  <si>
    <t xml:space="preserve">           Metalmeccanico</t>
  </si>
  <si>
    <t xml:space="preserve">           Altri comparti industriali</t>
  </si>
  <si>
    <t xml:space="preserve"> di cui: Commercio</t>
  </si>
  <si>
    <t xml:space="preserve"> Servizi</t>
  </si>
  <si>
    <t xml:space="preserve"> Costruzioni</t>
  </si>
  <si>
    <t xml:space="preserve">           Alberghi e ristoranti</t>
  </si>
  <si>
    <t xml:space="preserve">           Trasporto e magazzinaggio</t>
  </si>
  <si>
    <t xml:space="preserve">           Servizi avanzati alle imprese</t>
  </si>
  <si>
    <t xml:space="preserve">           Altri servizi alle imprese</t>
  </si>
  <si>
    <t xml:space="preserve">           Istruzione, sanità e assistenza </t>
  </si>
  <si>
    <t xml:space="preserve">           Servizi vari e personali</t>
  </si>
  <si>
    <t xml:space="preserve">           Attiv.finanziarie e assicurazioni</t>
  </si>
  <si>
    <t xml:space="preserve"> tecniche"; la dizione "Altri servizi alle imprese" si riderisce al comparto denominato "Noleggio,</t>
  </si>
  <si>
    <t xml:space="preserve"> agenzie di viaggio e servizi di supporto alle imprese", in cui rientrano pulizie, vigilanza, confe-</t>
  </si>
  <si>
    <t xml:space="preserve"> zionamento merci, call center, agenzie per il lavoro …;  i "Servizi vari e personali" comprendono i </t>
  </si>
  <si>
    <t xml:space="preserve"> comparti "Attività immobiliari", ""Amministrazione Pubblica e difesa e Assicurazione sociale obbli-</t>
  </si>
  <si>
    <t xml:space="preserve"> gatoria", "Attività artistiche, sportive, di intrattenimento e divertimento", e le "Altre attività dei </t>
  </si>
  <si>
    <t xml:space="preserve"> servizi", dove si trovano organizzazioni associative, riparazioni di computer e beni personali e per </t>
  </si>
  <si>
    <t xml:space="preserve"> la casa, e servizi alla persona propriamente detti (lavanderie, saloni di barbiere e parrucchiere e di</t>
  </si>
  <si>
    <t xml:space="preserve"> estetica, pompe funebri e servizi termali, per citare le voci principali).</t>
  </si>
  <si>
    <r>
      <t xml:space="preserve"> Industria in senso stretto</t>
    </r>
  </si>
  <si>
    <t xml:space="preserve">           Trasporti e comunicazioni</t>
  </si>
  <si>
    <t xml:space="preserve">           Servizi alle imprese</t>
  </si>
  <si>
    <t xml:space="preserve">           Altri servizi</t>
  </si>
  <si>
    <t xml:space="preserve"> Lavorazione del legno e dei minerali non metalliferi (vetro, ceramica, abrasivi e prodotti vari per</t>
  </si>
  <si>
    <t xml:space="preserve"> La voce "Altri comparti industriali" comprende, sia nell'Ateco 2002 che nel 2007, Carta e stampa,</t>
  </si>
  <si>
    <t xml:space="preserve"> l'edilizia), Fabbricazione mobili e Altre manifatturiere (oreficeria, giocattoli, articoli sportivi, …), </t>
  </si>
  <si>
    <t xml:space="preserve"> nonché le cosiddette "utilities" (energia, gas, acqua). In questo ambito, nell'Ateco 2002 è inserita</t>
  </si>
  <si>
    <t xml:space="preserve"> compaiono i servizi di smaltimento rifiuti, che nell'Ateco 2002 rientravano tra i servizi vari.</t>
  </si>
  <si>
    <t xml:space="preserve"> anche l'Editoria, passata nella classificazione 2007 ai Servizi di informazione, mentre nel 2007 </t>
  </si>
  <si>
    <r>
      <t xml:space="preserve"> interattiva alla pagina </t>
    </r>
    <r>
      <rPr>
        <i/>
        <sz val="10"/>
        <rFont val="Arial"/>
        <family val="2"/>
      </rPr>
      <t>www.inps.it/webidentity/banchedatistatistiche/menu/dipendenti/main.html</t>
    </r>
    <r>
      <rPr>
        <sz val="10"/>
        <rFont val="Arial"/>
        <family val="2"/>
      </rPr>
      <t>.</t>
    </r>
  </si>
  <si>
    <t>Media
2016</t>
  </si>
  <si>
    <t>2016 (**)</t>
  </si>
  <si>
    <t xml:space="preserve"> (**)  I dati 2015 e 2016 non sono confrontabili con quelli degli anni precedenti, per i vincoli di utilizzo della CIG in deroga che sono stati introdotti (massimo</t>
  </si>
  <si>
    <t xml:space="preserve">       5 mesi di richiesta nel 2015, scesi a 3 nel 2016, aumento dell'anzianità di lavoro da 90 giorni a 1 anno, esclusione delle imprese in cessazione e dei </t>
  </si>
  <si>
    <t>Procedure di licenziamento collettivo ex L. 223/91 (*)</t>
  </si>
  <si>
    <t xml:space="preserve"> (*)  Dal 1° gennaio 2017 la lista di mobilità non è più operativa e i lavoratori licenziati in procedure collettive accedono alla NASpI</t>
  </si>
  <si>
    <t xml:space="preserve">  I dati sulla procedure di licenziamento collettivo sono calcolati in relazione alla residenza o al </t>
  </si>
  <si>
    <t xml:space="preserve">  domicilio abituale del lavoratore interessato, non alla sua ex sede di lavoro, e si riferiscono ai</t>
  </si>
  <si>
    <t xml:space="preserve">    Collaborazioni</t>
  </si>
  <si>
    <t xml:space="preserve">    15-29 anni</t>
  </si>
  <si>
    <t xml:space="preserve">    30-39 anni</t>
  </si>
  <si>
    <t xml:space="preserve">    40-49 anni</t>
  </si>
  <si>
    <t xml:space="preserve">     Altri servizi alle imprese</t>
  </si>
  <si>
    <t>Assunzioni di personale femminile</t>
  </si>
  <si>
    <t xml:space="preserve">    Fino a 29 anni</t>
  </si>
  <si>
    <t xml:space="preserve">   Altri inattivi in età di lavoro</t>
  </si>
  <si>
    <t xml:space="preserve"> Tasso occup. 15-29 a.</t>
  </si>
  <si>
    <t xml:space="preserve"> Tasso disocc. 15-29 a.</t>
  </si>
  <si>
    <t xml:space="preserve">  Italiani</t>
  </si>
  <si>
    <t xml:space="preserve">  Stranieri</t>
  </si>
  <si>
    <t>Procedure di assunzione - Cittadini stranieri</t>
  </si>
  <si>
    <t>Var.%  09-16</t>
  </si>
  <si>
    <t xml:space="preserve">       datori non imprenditori, ad eccezione degli studi professionali).  La flessione che risulta dalle colonne con le variazioni è quindi dovuta essenzialmente</t>
  </si>
  <si>
    <t>Assunzioni di personale maschile</t>
  </si>
  <si>
    <t>PIEMONTE</t>
  </si>
  <si>
    <t xml:space="preserve">  Provincia di Alessandria</t>
  </si>
  <si>
    <t xml:space="preserve">  Provincia di Asti</t>
  </si>
  <si>
    <t xml:space="preserve">  Provincia di Biella</t>
  </si>
  <si>
    <t xml:space="preserve">  Provincia di Cuneo</t>
  </si>
  <si>
    <t xml:space="preserve">  Provincia di Novara</t>
  </si>
  <si>
    <t xml:space="preserve">  Provincia di Torino</t>
  </si>
  <si>
    <t xml:space="preserve">  Provincia del VCO</t>
  </si>
  <si>
    <t xml:space="preserve">  Provincia di Vercelli</t>
  </si>
  <si>
    <t>PIEMONTE - Ammortizzatori sociali</t>
  </si>
  <si>
    <t xml:space="preserve">  Alessandria</t>
  </si>
  <si>
    <t xml:space="preserve">  Asti</t>
  </si>
  <si>
    <t xml:space="preserve">  Biella</t>
  </si>
  <si>
    <t xml:space="preserve">  Cuneo</t>
  </si>
  <si>
    <t xml:space="preserve">  Novara</t>
  </si>
  <si>
    <t xml:space="preserve">  Torino</t>
  </si>
  <si>
    <t xml:space="preserve">  Verbano-Cusio-Ossola</t>
  </si>
  <si>
    <t xml:space="preserve">  Vercelli</t>
  </si>
  <si>
    <t xml:space="preserve">    Alessandria</t>
  </si>
  <si>
    <t xml:space="preserve">    Asti</t>
  </si>
  <si>
    <t xml:space="preserve">    Biella</t>
  </si>
  <si>
    <t xml:space="preserve">    Cuneo</t>
  </si>
  <si>
    <t xml:space="preserve">    Novara</t>
  </si>
  <si>
    <t xml:space="preserve">    Torino</t>
  </si>
  <si>
    <t xml:space="preserve">    Verbano-Cusio-Ossola</t>
  </si>
  <si>
    <t xml:space="preserve">    Vercelli</t>
  </si>
  <si>
    <t>TOTALE</t>
  </si>
  <si>
    <t>Licenziamenti collettivi</t>
  </si>
  <si>
    <t xml:space="preserve">  Fuori regione</t>
  </si>
  <si>
    <r>
      <t xml:space="preserve"> </t>
    </r>
    <r>
      <rPr>
        <b/>
        <sz val="10"/>
        <rFont val="Arial"/>
        <family val="2"/>
      </rPr>
      <t>N.B.</t>
    </r>
    <r>
      <rPr>
        <sz val="10"/>
        <rFont val="Arial"/>
        <family val="2"/>
      </rPr>
      <t xml:space="preserve">:  L'articolazione per qualifica non comprende la voce residuale "Altro" -  Il lavoro a tempo determinato include i lavoratori stagionali </t>
    </r>
  </si>
  <si>
    <t xml:space="preserve">           I dati fanno riferimento allo stock di occupati al 31 dicembre di ogni anno e non comprendono l'agricoltura e il pubblico impiego</t>
  </si>
  <si>
    <t xml:space="preserve">      Si mantiene quindi fra le statistiche territoriali un tempo riferite alla mobilità solo più quella riguardante le procedure collettive ex </t>
  </si>
  <si>
    <t xml:space="preserve">      L. 223/91, che continuano dal 2017 ad essere gestite dalla Regione, anche se i soggetti coinvolti non sono più iscritti in lista.  </t>
  </si>
  <si>
    <t xml:space="preserve">      L'altra componente  storica della mobilità, cioè le persone assunte a tempo indeterminato per licenziamento individuale, non viene </t>
  </si>
  <si>
    <t xml:space="preserve">      considerata, poiché le ultime iscrizioni risalgono all'annualità 2012.</t>
  </si>
  <si>
    <t>di cui:</t>
  </si>
  <si>
    <t xml:space="preserve">  Crisi e riorganizzazione</t>
  </si>
  <si>
    <t xml:space="preserve">  Contratto di Solidarietà</t>
  </si>
  <si>
    <t>2008-2013
Var.ass.   Val. %</t>
  </si>
  <si>
    <r>
      <rPr>
        <b/>
        <sz val="10"/>
        <rFont val="Arial"/>
        <family val="2"/>
      </rPr>
      <t xml:space="preserve"> N.B.:</t>
    </r>
    <r>
      <rPr>
        <sz val="10"/>
        <rFont val="Arial"/>
        <family val="2"/>
      </rPr>
      <t xml:space="preserve">  I dati non comprendono l'agricoltura e il pubblico impiego e si riferiscono allo stock di occupati al 31 dicembre di ogni anno.  Il quadro settoriale è articolato in</t>
    </r>
  </si>
  <si>
    <t xml:space="preserve">           base al codice Ateco 2002  fino al 2013 e in base al codice Ateco 2007 dal 2014. Vedi le Note tecniche al primo foglio di lavoro, parte finale.</t>
  </si>
  <si>
    <t>Media
2017</t>
  </si>
  <si>
    <t>Var.%
 2016-17</t>
  </si>
  <si>
    <r>
      <rPr>
        <b/>
        <sz val="11"/>
        <rFont val="Arial"/>
        <family val="2"/>
      </rPr>
      <t xml:space="preserve">  </t>
    </r>
    <r>
      <rPr>
        <b/>
        <u val="single"/>
        <sz val="11"/>
        <rFont val="Arial"/>
        <family val="2"/>
      </rPr>
      <t>Stime ISTAT - Indagine continua della forze di lavoro</t>
    </r>
  </si>
  <si>
    <r>
      <rPr>
        <b/>
        <sz val="11"/>
        <rFont val="Arial"/>
        <family val="2"/>
      </rPr>
      <t xml:space="preserve">  </t>
    </r>
    <r>
      <rPr>
        <b/>
        <u val="single"/>
        <sz val="11"/>
        <rFont val="Arial"/>
        <family val="2"/>
      </rPr>
      <t xml:space="preserve">Dati sulle procedure di assunzione </t>
    </r>
  </si>
  <si>
    <r>
      <rPr>
        <b/>
        <sz val="11"/>
        <rFont val="Arial"/>
        <family val="2"/>
      </rPr>
      <t xml:space="preserve">  </t>
    </r>
    <r>
      <rPr>
        <b/>
        <u val="single"/>
        <sz val="11"/>
        <rFont val="Arial"/>
        <family val="2"/>
      </rPr>
      <t>Dati sugli ammortizzatori sociali</t>
    </r>
  </si>
  <si>
    <r>
      <t xml:space="preserve">  </t>
    </r>
    <r>
      <rPr>
        <b/>
        <u val="single"/>
        <sz val="11"/>
        <rFont val="Arial"/>
        <family val="2"/>
      </rPr>
      <t>Occupazione dipendente INPS</t>
    </r>
  </si>
  <si>
    <t xml:space="preserve"> I dati settoriali, inoltre, sono articolati in base al Codice Ateco 2002 fino al 2013 e dal 2014</t>
  </si>
  <si>
    <t xml:space="preserve"> in base al Codice Ateco 2007, con una rottura di serie per le modifiche apportate dalla nuova</t>
  </si>
  <si>
    <t xml:space="preserve"> classificazione, adottata molto in ritardo dall'INPS e solo in relazione all'ultimo biennio.</t>
  </si>
  <si>
    <t xml:space="preserve"> 2014-2017, con una differente articolazione settoriale nel ramo dei servizi.</t>
  </si>
  <si>
    <t xml:space="preserve">  licenziamenti effettuati nell'annualità di riferimento. Fino al 2016 fanno riferimento agli iscritti</t>
  </si>
  <si>
    <t xml:space="preserve">  alla lista di mobilità, dal 2017, quando la lista non è più operativa, si tratta dei lavoratori</t>
  </si>
  <si>
    <t xml:space="preserve">  coinvolti in procedure collettive, che continuano ad essere registrati dagli uffici regionali.</t>
  </si>
  <si>
    <t xml:space="preserve">  La serie storica delle ore autorizzate 2008-2017 è quella diffusa dall'INPS ad inizio giugno 2018,</t>
  </si>
  <si>
    <t>Var.%
 16-17</t>
  </si>
  <si>
    <t>2017 (**)</t>
  </si>
  <si>
    <t xml:space="preserve"> =</t>
  </si>
  <si>
    <t xml:space="preserve">       entrato in vigore il sistema dei Fondi di Solidarietà, a intera gestione INPS, che ha sostituito la deroga.</t>
  </si>
  <si>
    <t xml:space="preserve">       a questi fattori di ordine tecnico, e non rispecchia l'andamento reale della domanda. L'esercizio delle CIG in deroga è terminato nel 2016, dal 2017 è</t>
  </si>
  <si>
    <t xml:space="preserve">       di gestione della CIGD sono cambiate radicalmente dal 2009 - La variazione % alla cella Q12 è pertanto calcolata a partire dal 2009.</t>
  </si>
  <si>
    <t>Var.ass
 2016-17</t>
  </si>
  <si>
    <t>Var.ass.
 2016-17</t>
  </si>
  <si>
    <t>Media
2018</t>
  </si>
  <si>
    <t>Var.%
 2017-18</t>
  </si>
  <si>
    <t>Var.% 2008-18</t>
  </si>
  <si>
    <t>Var.%
 17-18</t>
  </si>
  <si>
    <t>Var.%  08-18</t>
  </si>
  <si>
    <t xml:space="preserve">    VCO</t>
  </si>
  <si>
    <t>Var.ass.
 2017-18</t>
  </si>
  <si>
    <t>% F
2018</t>
  </si>
  <si>
    <t>2008-2018
Var.ass.  val.%</t>
  </si>
  <si>
    <t>2014-2018
Var.ass.   Val. %</t>
  </si>
  <si>
    <t>Var.ass
 2017-18</t>
  </si>
  <si>
    <t>Var.ass 2008-18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</si>
</sst>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_ ;\-0.0\ "/>
    <numFmt numFmtId="173" formatCode="#,##0_ ;\-#,##0\ "/>
    <numFmt numFmtId="174" formatCode="0.0%"/>
    <numFmt numFmtId="175" formatCode="#,##0.0_ ;\-#,##0.0\ "/>
    <numFmt numFmtId="176" formatCode="0.0"/>
    <numFmt numFmtId="177" formatCode="0_ ;\-0\ "/>
    <numFmt numFmtId="178" formatCode="#,##0_ ;[Red]\-#,##0\ "/>
    <numFmt numFmtId="179" formatCode="_ * #,##0_ ;_ * \-#,##0_ ;_ * &quot;-&quot;_ ;_ @_ "/>
    <numFmt numFmtId="180" formatCode="_ &quot;L.&quot;\ * #,##0_ ;_ &quot;L.&quot;\ * \-#,##0_ ;_ &quot;L.&quot;\ * &quot;-&quot;_ ;_ @_ "/>
    <numFmt numFmtId="181" formatCode="0.00_ ;\-0.00\ "/>
    <numFmt numFmtId="182" formatCode="_-* #,##0.0_-;\-* #,##0.0_-;_-* &quot;-&quot;?_-;_-@_-"/>
    <numFmt numFmtId="183" formatCode="hh\.mm\.ss"/>
    <numFmt numFmtId="184" formatCode="[$-410]dddd\ d\ mmmm\ yyyy"/>
  </numFmts>
  <fonts count="57">
    <font>
      <sz val="10"/>
      <name val="Arial"/>
      <family val="0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>
        <color indexed="20"/>
      </top>
      <bottom style="dashed"/>
    </border>
    <border>
      <left style="thin"/>
      <right style="thin"/>
      <top style="medium">
        <color indexed="20"/>
      </top>
      <bottom style="dashed"/>
    </border>
    <border>
      <left>
        <color indexed="63"/>
      </left>
      <right style="dashed"/>
      <top style="medium">
        <color indexed="20"/>
      </top>
      <bottom style="dashed"/>
    </border>
    <border>
      <left style="dashed"/>
      <right style="double"/>
      <top style="medium">
        <color indexed="20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ouble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ashed"/>
      <bottom style="dashed"/>
    </border>
    <border>
      <left style="thin"/>
      <right style="thin"/>
      <top style="medium">
        <color indexed="20"/>
      </top>
      <bottom>
        <color indexed="63"/>
      </bottom>
    </border>
    <border>
      <left>
        <color indexed="63"/>
      </left>
      <right style="dashed"/>
      <top style="medium">
        <color indexed="20"/>
      </top>
      <bottom>
        <color indexed="63"/>
      </bottom>
    </border>
    <border>
      <left style="dashed"/>
      <right style="double"/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>
        <color indexed="20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 style="thin"/>
      <top style="dotted"/>
      <bottom style="dotted"/>
    </border>
    <border>
      <left style="thin"/>
      <right style="double"/>
      <top style="dashed"/>
      <bottom style="dashed"/>
    </border>
    <border>
      <left style="double"/>
      <right style="medium"/>
      <top style="medium">
        <color indexed="20"/>
      </top>
      <bottom>
        <color indexed="63"/>
      </bottom>
    </border>
    <border>
      <left style="medium"/>
      <right>
        <color indexed="63"/>
      </right>
      <top style="medium">
        <color indexed="20"/>
      </top>
      <bottom>
        <color indexed="63"/>
      </bottom>
    </border>
    <border>
      <left style="medium"/>
      <right style="thin"/>
      <top style="dashed"/>
      <bottom style="dashed"/>
    </border>
    <border>
      <left style="double"/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>
        <color indexed="20"/>
      </bottom>
    </border>
    <border>
      <left style="thin"/>
      <right style="thin"/>
      <top style="thin"/>
      <bottom style="medium">
        <color indexed="20"/>
      </bottom>
    </border>
    <border>
      <left>
        <color indexed="63"/>
      </left>
      <right style="thin"/>
      <top style="thin"/>
      <bottom style="medium">
        <color indexed="20"/>
      </bottom>
    </border>
    <border>
      <left style="medium"/>
      <right style="thin"/>
      <top style="medium">
        <color indexed="20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 style="double"/>
    </border>
    <border>
      <left style="medium"/>
      <right style="thin"/>
      <top style="dashed"/>
      <bottom style="double"/>
    </border>
    <border>
      <left style="thin"/>
      <right style="thin"/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medium"/>
      <top style="medium"/>
      <bottom style="medium">
        <color indexed="20"/>
      </bottom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 style="medium">
        <color indexed="20"/>
      </top>
      <bottom style="dash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20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>
        <color indexed="20"/>
      </top>
      <bottom style="thin"/>
    </border>
    <border>
      <left style="thin"/>
      <right style="double"/>
      <top style="medium">
        <color indexed="20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>
        <color indexed="20"/>
      </top>
      <bottom>
        <color indexed="63"/>
      </bottom>
    </border>
    <border>
      <left>
        <color indexed="63"/>
      </left>
      <right style="double"/>
      <top style="medium">
        <color indexed="20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medium"/>
      <bottom style="medium">
        <color indexed="20"/>
      </bottom>
    </border>
    <border>
      <left style="thin"/>
      <right style="thin"/>
      <top style="medium"/>
      <bottom style="medium">
        <color indexed="20"/>
      </bottom>
    </border>
    <border>
      <left>
        <color indexed="63"/>
      </left>
      <right style="thin"/>
      <top style="medium"/>
      <bottom style="medium">
        <color indexed="20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20"/>
      </bottom>
    </border>
    <border>
      <left>
        <color indexed="63"/>
      </left>
      <right style="double"/>
      <top style="thin"/>
      <bottom style="medium">
        <color indexed="20"/>
      </bottom>
    </border>
    <border>
      <left style="thin"/>
      <right>
        <color indexed="63"/>
      </right>
      <top style="medium">
        <color indexed="20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double"/>
      <top style="dashed"/>
      <bottom style="double"/>
    </border>
    <border>
      <left style="double"/>
      <right>
        <color indexed="63"/>
      </right>
      <top style="medium"/>
      <bottom style="medium">
        <color indexed="20"/>
      </bottom>
    </border>
    <border>
      <left style="thin"/>
      <right>
        <color indexed="63"/>
      </right>
      <top style="medium"/>
      <bottom style="medium">
        <color indexed="20"/>
      </bottom>
    </border>
    <border>
      <left style="thin"/>
      <right style="double"/>
      <top style="medium"/>
      <bottom style="medium">
        <color indexed="20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>
        <color indexed="20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>
        <color indexed="20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>
        <color indexed="20"/>
      </bottom>
    </border>
    <border>
      <left style="thin"/>
      <right style="double"/>
      <top style="thin"/>
      <bottom style="medium">
        <color indexed="20"/>
      </bottom>
    </border>
    <border>
      <left style="double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 style="thin"/>
      <right style="thin"/>
      <top style="dashed"/>
      <bottom style="medium">
        <color indexed="20"/>
      </bottom>
    </border>
    <border>
      <left style="double"/>
      <right style="medium"/>
      <top style="medium">
        <color indexed="20"/>
      </top>
      <bottom style="dashed"/>
    </border>
    <border>
      <left style="thin"/>
      <right style="thin"/>
      <top style="dotted"/>
      <bottom style="dashed"/>
    </border>
    <border>
      <left style="double"/>
      <right>
        <color indexed="63"/>
      </right>
      <top style="dotted"/>
      <bottom style="double"/>
    </border>
    <border>
      <left style="medium"/>
      <right style="thin"/>
      <top style="dotted"/>
      <bottom style="double"/>
    </border>
    <border>
      <left>
        <color indexed="63"/>
      </left>
      <right style="thin"/>
      <top style="dotted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 style="dotted"/>
      <bottom style="dashed"/>
    </border>
    <border>
      <left style="dashed"/>
      <right style="double"/>
      <top style="dotted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medium"/>
      <right style="thin"/>
      <top style="medium">
        <color indexed="20"/>
      </top>
      <bottom style="thin"/>
    </border>
    <border>
      <left>
        <color indexed="63"/>
      </left>
      <right style="thin"/>
      <top style="medium">
        <color indexed="20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 style="dashed"/>
      <bottom style="double"/>
    </border>
    <border>
      <left style="double"/>
      <right style="medium"/>
      <top>
        <color indexed="63"/>
      </top>
      <bottom style="medium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medium">
        <color indexed="20"/>
      </bottom>
    </border>
    <border>
      <left style="thin"/>
      <right style="thin">
        <color indexed="20"/>
      </right>
      <top>
        <color indexed="63"/>
      </top>
      <bottom style="medium">
        <color indexed="20"/>
      </bottom>
    </border>
    <border>
      <left>
        <color indexed="63"/>
      </left>
      <right style="double"/>
      <top style="medium">
        <color indexed="20"/>
      </top>
      <bottom style="medium">
        <color indexed="20"/>
      </bottom>
    </border>
    <border>
      <left>
        <color indexed="63"/>
      </left>
      <right style="dashed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0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medium">
        <color indexed="20"/>
      </top>
      <bottom style="dashed"/>
    </border>
    <border>
      <left>
        <color indexed="63"/>
      </left>
      <right style="thin"/>
      <top style="dashed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>
        <color indexed="20"/>
      </top>
      <bottom style="dashed"/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dotted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6">
    <xf numFmtId="0" fontId="0" fillId="0" borderId="0" xfId="0" applyAlignment="1">
      <alignment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Continuous"/>
    </xf>
    <xf numFmtId="172" fontId="3" fillId="33" borderId="13" xfId="0" applyNumberFormat="1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Continuous"/>
    </xf>
    <xf numFmtId="0" fontId="0" fillId="34" borderId="14" xfId="0" applyFont="1" applyFill="1" applyBorder="1" applyAlignment="1">
      <alignment horizontal="centerContinuous"/>
    </xf>
    <xf numFmtId="172" fontId="0" fillId="35" borderId="15" xfId="0" applyNumberFormat="1" applyFont="1" applyFill="1" applyBorder="1" applyAlignment="1">
      <alignment vertical="center"/>
    </xf>
    <xf numFmtId="172" fontId="0" fillId="35" borderId="16" xfId="0" applyNumberFormat="1" applyFont="1" applyFill="1" applyBorder="1" applyAlignment="1">
      <alignment vertical="center"/>
    </xf>
    <xf numFmtId="172" fontId="0" fillId="35" borderId="17" xfId="0" applyNumberFormat="1" applyFont="1" applyFill="1" applyBorder="1" applyAlignment="1">
      <alignment vertical="center"/>
    </xf>
    <xf numFmtId="173" fontId="0" fillId="0" borderId="18" xfId="0" applyNumberFormat="1" applyFont="1" applyBorder="1" applyAlignment="1">
      <alignment horizontal="right"/>
    </xf>
    <xf numFmtId="173" fontId="0" fillId="0" borderId="19" xfId="0" applyNumberFormat="1" applyFont="1" applyBorder="1" applyAlignment="1">
      <alignment horizontal="right"/>
    </xf>
    <xf numFmtId="172" fontId="0" fillId="0" borderId="19" xfId="0" applyNumberFormat="1" applyFont="1" applyFill="1" applyBorder="1" applyAlignment="1" quotePrefix="1">
      <alignment/>
    </xf>
    <xf numFmtId="172" fontId="0" fillId="0" borderId="20" xfId="0" applyNumberFormat="1" applyFont="1" applyFill="1" applyBorder="1" applyAlignment="1">
      <alignment/>
    </xf>
    <xf numFmtId="172" fontId="0" fillId="0" borderId="21" xfId="0" applyNumberFormat="1" applyFont="1" applyFill="1" applyBorder="1" applyAlignment="1">
      <alignment/>
    </xf>
    <xf numFmtId="173" fontId="0" fillId="0" borderId="22" xfId="0" applyNumberFormat="1" applyFont="1" applyBorder="1" applyAlignment="1">
      <alignment horizontal="right"/>
    </xf>
    <xf numFmtId="172" fontId="0" fillId="0" borderId="23" xfId="0" applyNumberFormat="1" applyFont="1" applyFill="1" applyBorder="1" applyAlignment="1">
      <alignment vertical="top"/>
    </xf>
    <xf numFmtId="172" fontId="0" fillId="0" borderId="24" xfId="0" applyNumberFormat="1" applyFont="1" applyFill="1" applyBorder="1" applyAlignment="1">
      <alignment vertical="top"/>
    </xf>
    <xf numFmtId="172" fontId="0" fillId="0" borderId="25" xfId="0" applyNumberFormat="1" applyFont="1" applyFill="1" applyBorder="1" applyAlignment="1">
      <alignment vertical="top"/>
    </xf>
    <xf numFmtId="173" fontId="0" fillId="0" borderId="26" xfId="0" applyNumberFormat="1" applyFont="1" applyBorder="1" applyAlignment="1">
      <alignment horizontal="right"/>
    </xf>
    <xf numFmtId="172" fontId="0" fillId="0" borderId="22" xfId="0" applyNumberFormat="1" applyFont="1" applyFill="1" applyBorder="1" applyAlignment="1">
      <alignment vertical="top"/>
    </xf>
    <xf numFmtId="172" fontId="0" fillId="0" borderId="27" xfId="0" applyNumberFormat="1" applyFont="1" applyFill="1" applyBorder="1" applyAlignment="1">
      <alignment vertical="top"/>
    </xf>
    <xf numFmtId="172" fontId="0" fillId="0" borderId="28" xfId="0" applyNumberFormat="1" applyFont="1" applyFill="1" applyBorder="1" applyAlignment="1">
      <alignment vertical="top"/>
    </xf>
    <xf numFmtId="173" fontId="0" fillId="0" borderId="29" xfId="0" applyNumberFormat="1" applyFont="1" applyBorder="1" applyAlignment="1">
      <alignment horizontal="right"/>
    </xf>
    <xf numFmtId="172" fontId="0" fillId="0" borderId="22" xfId="0" applyNumberFormat="1" applyFont="1" applyFill="1" applyBorder="1" applyAlignment="1">
      <alignment/>
    </xf>
    <xf numFmtId="172" fontId="0" fillId="0" borderId="27" xfId="0" applyNumberFormat="1" applyFont="1" applyFill="1" applyBorder="1" applyAlignment="1">
      <alignment/>
    </xf>
    <xf numFmtId="172" fontId="0" fillId="0" borderId="28" xfId="0" applyNumberFormat="1" applyFont="1" applyFill="1" applyBorder="1" applyAlignment="1">
      <alignment/>
    </xf>
    <xf numFmtId="173" fontId="5" fillId="0" borderId="18" xfId="0" applyNumberFormat="1" applyFont="1" applyBorder="1" applyAlignment="1">
      <alignment horizontal="right"/>
    </xf>
    <xf numFmtId="173" fontId="5" fillId="0" borderId="19" xfId="0" applyNumberFormat="1" applyFont="1" applyBorder="1" applyAlignment="1">
      <alignment horizontal="right"/>
    </xf>
    <xf numFmtId="173" fontId="5" fillId="0" borderId="26" xfId="0" applyNumberFormat="1" applyFont="1" applyBorder="1" applyAlignment="1">
      <alignment horizontal="right"/>
    </xf>
    <xf numFmtId="173" fontId="5" fillId="0" borderId="29" xfId="0" applyNumberFormat="1" applyFont="1" applyBorder="1" applyAlignment="1">
      <alignment horizontal="right"/>
    </xf>
    <xf numFmtId="173" fontId="5" fillId="0" borderId="22" xfId="0" applyNumberFormat="1" applyFont="1" applyBorder="1" applyAlignment="1">
      <alignment horizontal="right"/>
    </xf>
    <xf numFmtId="173" fontId="5" fillId="0" borderId="30" xfId="0" applyNumberFormat="1" applyFont="1" applyBorder="1" applyAlignment="1">
      <alignment horizontal="right"/>
    </xf>
    <xf numFmtId="173" fontId="7" fillId="0" borderId="29" xfId="0" applyNumberFormat="1" applyFont="1" applyBorder="1" applyAlignment="1">
      <alignment horizontal="right"/>
    </xf>
    <xf numFmtId="173" fontId="7" fillId="0" borderId="22" xfId="0" applyNumberFormat="1" applyFont="1" applyBorder="1" applyAlignment="1">
      <alignment horizontal="right"/>
    </xf>
    <xf numFmtId="173" fontId="7" fillId="0" borderId="30" xfId="0" applyNumberFormat="1" applyFont="1" applyBorder="1" applyAlignment="1">
      <alignment horizontal="right"/>
    </xf>
    <xf numFmtId="173" fontId="7" fillId="0" borderId="22" xfId="0" applyNumberFormat="1" applyFont="1" applyBorder="1" applyAlignment="1">
      <alignment horizontal="right" vertical="top"/>
    </xf>
    <xf numFmtId="173" fontId="7" fillId="0" borderId="30" xfId="0" applyNumberFormat="1" applyFont="1" applyBorder="1" applyAlignment="1">
      <alignment horizontal="right" vertical="top"/>
    </xf>
    <xf numFmtId="0" fontId="0" fillId="34" borderId="14" xfId="0" applyFont="1" applyFill="1" applyBorder="1" applyAlignment="1">
      <alignment horizontal="centerContinuous" vertical="center"/>
    </xf>
    <xf numFmtId="172" fontId="0" fillId="0" borderId="19" xfId="0" applyNumberFormat="1" applyFont="1" applyFill="1" applyBorder="1" applyAlignment="1" quotePrefix="1">
      <alignment vertical="center"/>
    </xf>
    <xf numFmtId="172" fontId="0" fillId="0" borderId="20" xfId="0" applyNumberFormat="1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 vertical="center"/>
    </xf>
    <xf numFmtId="0" fontId="5" fillId="34" borderId="31" xfId="0" applyFont="1" applyFill="1" applyBorder="1" applyAlignment="1">
      <alignment horizontal="centerContinuous" vertical="center"/>
    </xf>
    <xf numFmtId="172" fontId="5" fillId="0" borderId="32" xfId="0" applyNumberFormat="1" applyFont="1" applyFill="1" applyBorder="1" applyAlignment="1">
      <alignment vertical="center"/>
    </xf>
    <xf numFmtId="172" fontId="5" fillId="0" borderId="33" xfId="0" applyNumberFormat="1" applyFont="1" applyFill="1" applyBorder="1" applyAlignment="1">
      <alignment vertical="center"/>
    </xf>
    <xf numFmtId="172" fontId="5" fillId="0" borderId="34" xfId="0" applyNumberFormat="1" applyFont="1" applyFill="1" applyBorder="1" applyAlignment="1">
      <alignment vertical="center"/>
    </xf>
    <xf numFmtId="0" fontId="0" fillId="34" borderId="14" xfId="0" applyFill="1" applyBorder="1" applyAlignment="1" applyProtection="1">
      <alignment horizontal="centerContinuous"/>
      <protection/>
    </xf>
    <xf numFmtId="172" fontId="5" fillId="0" borderId="19" xfId="0" applyNumberFormat="1" applyFont="1" applyFill="1" applyBorder="1" applyAlignment="1" applyProtection="1" quotePrefix="1">
      <alignment/>
      <protection/>
    </xf>
    <xf numFmtId="172" fontId="5" fillId="0" borderId="20" xfId="0" applyNumberFormat="1" applyFont="1" applyFill="1" applyBorder="1" applyAlignment="1" applyProtection="1">
      <alignment/>
      <protection/>
    </xf>
    <xf numFmtId="172" fontId="5" fillId="0" borderId="21" xfId="0" applyNumberFormat="1" applyFont="1" applyFill="1" applyBorder="1" applyAlignment="1" applyProtection="1">
      <alignment/>
      <protection/>
    </xf>
    <xf numFmtId="172" fontId="7" fillId="0" borderId="22" xfId="0" applyNumberFormat="1" applyFont="1" applyFill="1" applyBorder="1" applyAlignment="1" applyProtection="1">
      <alignment/>
      <protection/>
    </xf>
    <xf numFmtId="172" fontId="7" fillId="0" borderId="27" xfId="0" applyNumberFormat="1" applyFont="1" applyFill="1" applyBorder="1" applyAlignment="1" applyProtection="1">
      <alignment/>
      <protection/>
    </xf>
    <xf numFmtId="172" fontId="7" fillId="0" borderId="28" xfId="0" applyNumberFormat="1" applyFont="1" applyFill="1" applyBorder="1" applyAlignment="1" applyProtection="1">
      <alignment/>
      <protection/>
    </xf>
    <xf numFmtId="172" fontId="5" fillId="0" borderId="22" xfId="0" applyNumberFormat="1" applyFont="1" applyFill="1" applyBorder="1" applyAlignment="1" applyProtection="1">
      <alignment/>
      <protection/>
    </xf>
    <xf numFmtId="172" fontId="5" fillId="0" borderId="27" xfId="0" applyNumberFormat="1" applyFont="1" applyFill="1" applyBorder="1" applyAlignment="1" applyProtection="1">
      <alignment/>
      <protection/>
    </xf>
    <xf numFmtId="172" fontId="5" fillId="0" borderId="28" xfId="0" applyNumberFormat="1" applyFont="1" applyFill="1" applyBorder="1" applyAlignment="1" applyProtection="1">
      <alignment/>
      <protection/>
    </xf>
    <xf numFmtId="172" fontId="7" fillId="0" borderId="35" xfId="0" applyNumberFormat="1" applyFont="1" applyFill="1" applyBorder="1" applyAlignment="1" applyProtection="1">
      <alignment/>
      <protection/>
    </xf>
    <xf numFmtId="172" fontId="7" fillId="0" borderId="36" xfId="0" applyNumberFormat="1" applyFont="1" applyFill="1" applyBorder="1" applyAlignment="1" applyProtection="1">
      <alignment/>
      <protection/>
    </xf>
    <xf numFmtId="172" fontId="7" fillId="0" borderId="37" xfId="0" applyNumberFormat="1" applyFont="1" applyFill="1" applyBorder="1" applyAlignment="1" applyProtection="1">
      <alignment/>
      <protection/>
    </xf>
    <xf numFmtId="173" fontId="0" fillId="0" borderId="38" xfId="0" applyNumberFormat="1" applyFont="1" applyBorder="1" applyAlignment="1">
      <alignment horizontal="right"/>
    </xf>
    <xf numFmtId="173" fontId="0" fillId="0" borderId="23" xfId="0" applyNumberFormat="1" applyFont="1" applyBorder="1" applyAlignment="1">
      <alignment horizontal="right"/>
    </xf>
    <xf numFmtId="0" fontId="8" fillId="34" borderId="14" xfId="0" applyFont="1" applyFill="1" applyBorder="1" applyAlignment="1" applyProtection="1">
      <alignment horizontal="centerContinuous"/>
      <protection/>
    </xf>
    <xf numFmtId="172" fontId="8" fillId="0" borderId="23" xfId="0" applyNumberFormat="1" applyFont="1" applyFill="1" applyBorder="1" applyAlignment="1" applyProtection="1">
      <alignment/>
      <protection/>
    </xf>
    <xf numFmtId="172" fontId="8" fillId="0" borderId="24" xfId="0" applyNumberFormat="1" applyFont="1" applyFill="1" applyBorder="1" applyAlignment="1" applyProtection="1">
      <alignment/>
      <protection/>
    </xf>
    <xf numFmtId="172" fontId="8" fillId="0" borderId="25" xfId="0" applyNumberFormat="1" applyFont="1" applyFill="1" applyBorder="1" applyAlignment="1" applyProtection="1">
      <alignment/>
      <protection/>
    </xf>
    <xf numFmtId="172" fontId="7" fillId="0" borderId="35" xfId="0" applyNumberFormat="1" applyFont="1" applyFill="1" applyBorder="1" applyAlignment="1" applyProtection="1">
      <alignment vertical="top"/>
      <protection/>
    </xf>
    <xf numFmtId="172" fontId="7" fillId="0" borderId="36" xfId="0" applyNumberFormat="1" applyFont="1" applyFill="1" applyBorder="1" applyAlignment="1" applyProtection="1">
      <alignment vertical="top"/>
      <protection/>
    </xf>
    <xf numFmtId="172" fontId="7" fillId="0" borderId="37" xfId="0" applyNumberFormat="1" applyFont="1" applyFill="1" applyBorder="1" applyAlignment="1" applyProtection="1">
      <alignment vertical="top"/>
      <protection/>
    </xf>
    <xf numFmtId="172" fontId="0" fillId="0" borderId="19" xfId="0" applyNumberFormat="1" applyFont="1" applyFill="1" applyBorder="1" applyAlignment="1" applyProtection="1" quotePrefix="1">
      <alignment/>
      <protection/>
    </xf>
    <xf numFmtId="172" fontId="0" fillId="0" borderId="20" xfId="0" applyNumberFormat="1" applyFont="1" applyFill="1" applyBorder="1" applyAlignment="1" applyProtection="1">
      <alignment/>
      <protection/>
    </xf>
    <xf numFmtId="172" fontId="0" fillId="0" borderId="21" xfId="0" applyNumberFormat="1" applyFont="1" applyFill="1" applyBorder="1" applyAlignment="1" applyProtection="1">
      <alignment/>
      <protection/>
    </xf>
    <xf numFmtId="0" fontId="0" fillId="0" borderId="39" xfId="0" applyFont="1" applyBorder="1" applyAlignment="1">
      <alignment horizontal="left"/>
    </xf>
    <xf numFmtId="172" fontId="0" fillId="0" borderId="22" xfId="0" applyNumberFormat="1" applyFont="1" applyFill="1" applyBorder="1" applyAlignment="1" applyProtection="1" quotePrefix="1">
      <alignment/>
      <protection/>
    </xf>
    <xf numFmtId="172" fontId="0" fillId="0" borderId="27" xfId="0" applyNumberFormat="1" applyFont="1" applyFill="1" applyBorder="1" applyAlignment="1" applyProtection="1">
      <alignment/>
      <protection/>
    </xf>
    <xf numFmtId="172" fontId="0" fillId="0" borderId="28" xfId="0" applyNumberFormat="1" applyFont="1" applyFill="1" applyBorder="1" applyAlignment="1" applyProtection="1">
      <alignment/>
      <protection/>
    </xf>
    <xf numFmtId="172" fontId="0" fillId="0" borderId="22" xfId="0" applyNumberFormat="1" applyFont="1" applyFill="1" applyBorder="1" applyAlignment="1" applyProtection="1">
      <alignment/>
      <protection/>
    </xf>
    <xf numFmtId="172" fontId="0" fillId="0" borderId="22" xfId="0" applyNumberFormat="1" applyFont="1" applyFill="1" applyBorder="1" applyAlignment="1" applyProtection="1">
      <alignment vertical="top"/>
      <protection/>
    </xf>
    <xf numFmtId="172" fontId="0" fillId="0" borderId="27" xfId="0" applyNumberFormat="1" applyFont="1" applyFill="1" applyBorder="1" applyAlignment="1" applyProtection="1">
      <alignment vertical="top"/>
      <protection/>
    </xf>
    <xf numFmtId="172" fontId="0" fillId="0" borderId="28" xfId="0" applyNumberFormat="1" applyFont="1" applyFill="1" applyBorder="1" applyAlignment="1" applyProtection="1">
      <alignment vertical="top"/>
      <protection/>
    </xf>
    <xf numFmtId="0" fontId="0" fillId="34" borderId="31" xfId="0" applyFill="1" applyBorder="1" applyAlignment="1">
      <alignment horizontal="centerContinuous"/>
    </xf>
    <xf numFmtId="173" fontId="0" fillId="0" borderId="30" xfId="0" applyNumberFormat="1" applyFont="1" applyBorder="1" applyAlignment="1">
      <alignment horizontal="right"/>
    </xf>
    <xf numFmtId="172" fontId="0" fillId="0" borderId="22" xfId="0" applyNumberFormat="1" applyFont="1" applyFill="1" applyBorder="1" applyAlignment="1" quotePrefix="1">
      <alignment/>
    </xf>
    <xf numFmtId="172" fontId="0" fillId="0" borderId="40" xfId="0" applyNumberFormat="1" applyFont="1" applyFill="1" applyBorder="1" applyAlignment="1" quotePrefix="1">
      <alignment/>
    </xf>
    <xf numFmtId="172" fontId="0" fillId="0" borderId="41" xfId="0" applyNumberFormat="1" applyFont="1" applyFill="1" applyBorder="1" applyAlignment="1">
      <alignment/>
    </xf>
    <xf numFmtId="172" fontId="0" fillId="0" borderId="4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6" fontId="7" fillId="0" borderId="36" xfId="0" applyNumberFormat="1" applyFont="1" applyFill="1" applyBorder="1" applyAlignment="1">
      <alignment/>
    </xf>
    <xf numFmtId="176" fontId="7" fillId="34" borderId="14" xfId="0" applyNumberFormat="1" applyFont="1" applyFill="1" applyBorder="1" applyAlignment="1">
      <alignment horizontal="centerContinuous"/>
    </xf>
    <xf numFmtId="176" fontId="7" fillId="0" borderId="37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6" fontId="7" fillId="0" borderId="23" xfId="0" applyNumberFormat="1" applyFont="1" applyFill="1" applyBorder="1" applyAlignment="1">
      <alignment vertical="top"/>
    </xf>
    <xf numFmtId="176" fontId="7" fillId="0" borderId="24" xfId="0" applyNumberFormat="1" applyFont="1" applyFill="1" applyBorder="1" applyAlignment="1">
      <alignment vertical="top"/>
    </xf>
    <xf numFmtId="176" fontId="7" fillId="0" borderId="25" xfId="0" applyNumberFormat="1" applyFont="1" applyFill="1" applyBorder="1" applyAlignment="1">
      <alignment vertical="top"/>
    </xf>
    <xf numFmtId="172" fontId="0" fillId="0" borderId="35" xfId="0" applyNumberFormat="1" applyFont="1" applyFill="1" applyBorder="1" applyAlignment="1">
      <alignment vertical="top"/>
    </xf>
    <xf numFmtId="172" fontId="0" fillId="0" borderId="36" xfId="0" applyNumberFormat="1" applyFont="1" applyFill="1" applyBorder="1" applyAlignment="1">
      <alignment vertical="top"/>
    </xf>
    <xf numFmtId="172" fontId="0" fillId="0" borderId="37" xfId="0" applyNumberFormat="1" applyFont="1" applyFill="1" applyBorder="1" applyAlignment="1">
      <alignment vertical="top"/>
    </xf>
    <xf numFmtId="176" fontId="7" fillId="0" borderId="35" xfId="0" applyNumberFormat="1" applyFont="1" applyFill="1" applyBorder="1" applyAlignment="1">
      <alignment vertical="top"/>
    </xf>
    <xf numFmtId="176" fontId="7" fillId="0" borderId="36" xfId="0" applyNumberFormat="1" applyFont="1" applyFill="1" applyBorder="1" applyAlignment="1">
      <alignment vertical="top"/>
    </xf>
    <xf numFmtId="176" fontId="0" fillId="34" borderId="14" xfId="0" applyNumberFormat="1" applyFill="1" applyBorder="1" applyAlignment="1">
      <alignment horizontal="centerContinuous" vertical="top"/>
    </xf>
    <xf numFmtId="173" fontId="0" fillId="0" borderId="43" xfId="0" applyNumberFormat="1" applyFont="1" applyBorder="1" applyAlignment="1">
      <alignment horizontal="right"/>
    </xf>
    <xf numFmtId="0" fontId="0" fillId="34" borderId="44" xfId="48" applyFill="1" applyBorder="1" applyAlignment="1">
      <alignment horizontal="centerContinuous"/>
      <protection/>
    </xf>
    <xf numFmtId="0" fontId="0" fillId="34" borderId="45" xfId="48" applyFill="1" applyBorder="1" applyAlignment="1">
      <alignment horizontal="centerContinuous"/>
      <protection/>
    </xf>
    <xf numFmtId="0" fontId="0" fillId="0" borderId="0" xfId="48">
      <alignment/>
      <protection/>
    </xf>
    <xf numFmtId="0" fontId="0" fillId="34" borderId="0" xfId="48" applyFill="1" applyBorder="1" applyAlignment="1">
      <alignment horizontal="centerContinuous" vertical="top"/>
      <protection/>
    </xf>
    <xf numFmtId="0" fontId="0" fillId="34" borderId="46" xfId="48" applyFill="1" applyBorder="1" applyAlignment="1">
      <alignment horizontal="centerContinuous" vertical="top"/>
      <protection/>
    </xf>
    <xf numFmtId="0" fontId="0" fillId="0" borderId="47" xfId="48" applyBorder="1">
      <alignment/>
      <protection/>
    </xf>
    <xf numFmtId="0" fontId="0" fillId="0" borderId="48" xfId="48" applyBorder="1">
      <alignment/>
      <protection/>
    </xf>
    <xf numFmtId="0" fontId="0" fillId="0" borderId="49" xfId="48" applyBorder="1">
      <alignment/>
      <protection/>
    </xf>
    <xf numFmtId="0" fontId="0" fillId="34" borderId="12" xfId="48" applyFill="1" applyBorder="1" applyAlignment="1">
      <alignment horizontal="centerContinuous"/>
      <protection/>
    </xf>
    <xf numFmtId="0" fontId="5" fillId="36" borderId="50" xfId="48" applyFont="1" applyFill="1" applyBorder="1" applyAlignment="1">
      <alignment horizontal="center" vertical="center"/>
      <protection/>
    </xf>
    <xf numFmtId="0" fontId="0" fillId="34" borderId="14" xfId="48" applyFill="1" applyBorder="1" applyAlignment="1">
      <alignment horizontal="centerContinuous"/>
      <protection/>
    </xf>
    <xf numFmtId="0" fontId="0" fillId="0" borderId="51" xfId="48" applyFont="1" applyBorder="1" applyAlignment="1">
      <alignment horizontal="left"/>
      <protection/>
    </xf>
    <xf numFmtId="0" fontId="0" fillId="0" borderId="52" xfId="48" applyFont="1" applyBorder="1" applyAlignment="1">
      <alignment vertical="top"/>
      <protection/>
    </xf>
    <xf numFmtId="0" fontId="0" fillId="0" borderId="39" xfId="48" applyFont="1" applyBorder="1" applyAlignment="1">
      <alignment vertical="top"/>
      <protection/>
    </xf>
    <xf numFmtId="0" fontId="5" fillId="0" borderId="51" xfId="48" applyFont="1" applyBorder="1" applyAlignment="1">
      <alignment horizontal="left"/>
      <protection/>
    </xf>
    <xf numFmtId="0" fontId="5" fillId="0" borderId="39" xfId="48" applyFont="1" applyBorder="1">
      <alignment/>
      <protection/>
    </xf>
    <xf numFmtId="0" fontId="7" fillId="0" borderId="39" xfId="48" applyFont="1" applyBorder="1">
      <alignment/>
      <protection/>
    </xf>
    <xf numFmtId="0" fontId="7" fillId="0" borderId="53" xfId="48" applyFont="1" applyBorder="1">
      <alignment/>
      <protection/>
    </xf>
    <xf numFmtId="0" fontId="7" fillId="0" borderId="53" xfId="48" applyFont="1" applyBorder="1" applyAlignment="1">
      <alignment vertical="top"/>
      <protection/>
    </xf>
    <xf numFmtId="0" fontId="0" fillId="0" borderId="39" xfId="48" applyFont="1" applyBorder="1" applyAlignment="1">
      <alignment horizontal="left"/>
      <protection/>
    </xf>
    <xf numFmtId="0" fontId="0" fillId="0" borderId="52" xfId="48" applyFont="1" applyBorder="1" applyAlignment="1">
      <alignment horizontal="left"/>
      <protection/>
    </xf>
    <xf numFmtId="0" fontId="8" fillId="0" borderId="54" xfId="48" applyFont="1" applyBorder="1" applyAlignment="1">
      <alignment horizontal="left"/>
      <protection/>
    </xf>
    <xf numFmtId="0" fontId="0" fillId="34" borderId="31" xfId="48" applyFill="1" applyBorder="1" applyAlignment="1">
      <alignment horizontal="centerContinuous"/>
      <protection/>
    </xf>
    <xf numFmtId="0" fontId="10" fillId="34" borderId="50" xfId="48" applyFont="1" applyFill="1" applyBorder="1" applyAlignment="1">
      <alignment horizontal="centerContinuous" vertical="top"/>
      <protection/>
    </xf>
    <xf numFmtId="0" fontId="0" fillId="0" borderId="48" xfId="48" applyFill="1" applyBorder="1">
      <alignment/>
      <protection/>
    </xf>
    <xf numFmtId="177" fontId="2" fillId="33" borderId="55" xfId="48" applyNumberFormat="1" applyFont="1" applyFill="1" applyBorder="1" applyAlignment="1" quotePrefix="1">
      <alignment horizontal="center" vertical="center"/>
      <protection/>
    </xf>
    <xf numFmtId="177" fontId="2" fillId="33" borderId="15" xfId="48" applyNumberFormat="1" applyFont="1" applyFill="1" applyBorder="1" applyAlignment="1" quotePrefix="1">
      <alignment horizontal="center" vertical="center"/>
      <protection/>
    </xf>
    <xf numFmtId="177" fontId="2" fillId="33" borderId="16" xfId="48" applyNumberFormat="1" applyFont="1" applyFill="1" applyBorder="1" applyAlignment="1" quotePrefix="1">
      <alignment horizontal="center" vertical="center"/>
      <protection/>
    </xf>
    <xf numFmtId="172" fontId="2" fillId="33" borderId="15" xfId="48" applyNumberFormat="1" applyFont="1" applyFill="1" applyBorder="1" applyAlignment="1">
      <alignment horizontal="center" vertical="center" wrapText="1"/>
      <protection/>
    </xf>
    <xf numFmtId="0" fontId="8" fillId="36" borderId="56" xfId="48" applyFont="1" applyFill="1" applyBorder="1" applyAlignment="1">
      <alignment horizontal="center" vertical="center"/>
      <protection/>
    </xf>
    <xf numFmtId="3" fontId="8" fillId="0" borderId="57" xfId="48" applyNumberFormat="1" applyFont="1" applyFill="1" applyBorder="1" applyAlignment="1">
      <alignment horizontal="right" vertical="center"/>
      <protection/>
    </xf>
    <xf numFmtId="3" fontId="8" fillId="0" borderId="12" xfId="48" applyNumberFormat="1" applyFont="1" applyFill="1" applyBorder="1" applyAlignment="1">
      <alignment horizontal="right" vertical="center"/>
      <protection/>
    </xf>
    <xf numFmtId="3" fontId="8" fillId="0" borderId="0" xfId="48" applyNumberFormat="1" applyFont="1" applyFill="1" applyBorder="1" applyAlignment="1">
      <alignment horizontal="right" vertical="center"/>
      <protection/>
    </xf>
    <xf numFmtId="3" fontId="8" fillId="0" borderId="14" xfId="48" applyNumberFormat="1" applyFont="1" applyFill="1" applyBorder="1" applyAlignment="1">
      <alignment horizontal="right" vertical="center"/>
      <protection/>
    </xf>
    <xf numFmtId="176" fontId="7" fillId="0" borderId="0" xfId="48" applyNumberFormat="1" applyFont="1" applyFill="1" applyBorder="1" applyAlignment="1">
      <alignment horizontal="right" vertical="center"/>
      <protection/>
    </xf>
    <xf numFmtId="176" fontId="7" fillId="0" borderId="14" xfId="48" applyNumberFormat="1" applyFont="1" applyFill="1" applyBorder="1" applyAlignment="1">
      <alignment horizontal="right" vertical="center"/>
      <protection/>
    </xf>
    <xf numFmtId="176" fontId="8" fillId="0" borderId="46" xfId="48" applyNumberFormat="1" applyFont="1" applyFill="1" applyBorder="1" applyAlignment="1">
      <alignment vertical="center"/>
      <protection/>
    </xf>
    <xf numFmtId="173" fontId="0" fillId="0" borderId="19" xfId="48" applyNumberFormat="1" applyFont="1" applyBorder="1" applyAlignment="1">
      <alignment horizontal="right"/>
      <protection/>
    </xf>
    <xf numFmtId="173" fontId="0" fillId="0" borderId="26" xfId="48" applyNumberFormat="1" applyFont="1" applyBorder="1" applyAlignment="1">
      <alignment horizontal="right"/>
      <protection/>
    </xf>
    <xf numFmtId="172" fontId="0" fillId="0" borderId="26" xfId="48" applyNumberFormat="1" applyFont="1" applyFill="1" applyBorder="1" applyAlignment="1" quotePrefix="1">
      <alignment/>
      <protection/>
    </xf>
    <xf numFmtId="172" fontId="0" fillId="0" borderId="21" xfId="48" applyNumberFormat="1" applyFont="1" applyFill="1" applyBorder="1" applyAlignment="1">
      <alignment/>
      <protection/>
    </xf>
    <xf numFmtId="0" fontId="0" fillId="0" borderId="58" xfId="48" applyFont="1" applyBorder="1" applyAlignment="1">
      <alignment/>
      <protection/>
    </xf>
    <xf numFmtId="173" fontId="0" fillId="0" borderId="30" xfId="48" applyNumberFormat="1" applyFont="1" applyBorder="1" applyAlignment="1">
      <alignment horizontal="right"/>
      <protection/>
    </xf>
    <xf numFmtId="173" fontId="0" fillId="0" borderId="22" xfId="48" applyNumberFormat="1" applyFont="1" applyBorder="1" applyAlignment="1">
      <alignment horizontal="right"/>
      <protection/>
    </xf>
    <xf numFmtId="172" fontId="0" fillId="0" borderId="30" xfId="48" applyNumberFormat="1" applyFont="1" applyFill="1" applyBorder="1" applyAlignment="1">
      <alignment/>
      <protection/>
    </xf>
    <xf numFmtId="172" fontId="0" fillId="0" borderId="22" xfId="48" applyNumberFormat="1" applyFont="1" applyFill="1" applyBorder="1" applyAlignment="1">
      <alignment/>
      <protection/>
    </xf>
    <xf numFmtId="172" fontId="0" fillId="0" borderId="59" xfId="48" applyNumberFormat="1" applyFont="1" applyFill="1" applyBorder="1" applyAlignment="1">
      <alignment/>
      <protection/>
    </xf>
    <xf numFmtId="0" fontId="0" fillId="0" borderId="56" xfId="48" applyFont="1" applyBorder="1" applyAlignment="1">
      <alignment/>
      <protection/>
    </xf>
    <xf numFmtId="172" fontId="0" fillId="0" borderId="0" xfId="48" applyNumberFormat="1" applyFont="1" applyFill="1" applyBorder="1" applyAlignment="1">
      <alignment/>
      <protection/>
    </xf>
    <xf numFmtId="172" fontId="0" fillId="0" borderId="14" xfId="48" applyNumberFormat="1" applyFont="1" applyFill="1" applyBorder="1" applyAlignment="1">
      <alignment/>
      <protection/>
    </xf>
    <xf numFmtId="172" fontId="0" fillId="0" borderId="46" xfId="48" applyNumberFormat="1" applyFont="1" applyFill="1" applyBorder="1" applyAlignment="1">
      <alignment/>
      <protection/>
    </xf>
    <xf numFmtId="0" fontId="7" fillId="0" borderId="56" xfId="48" applyFont="1" applyBorder="1" applyAlignment="1">
      <alignment/>
      <protection/>
    </xf>
    <xf numFmtId="173" fontId="0" fillId="0" borderId="22" xfId="48" applyNumberFormat="1" applyFont="1" applyBorder="1" applyAlignment="1">
      <alignment horizontal="right" vertical="top"/>
      <protection/>
    </xf>
    <xf numFmtId="173" fontId="0" fillId="0" borderId="30" xfId="48" applyNumberFormat="1" applyFont="1" applyBorder="1" applyAlignment="1">
      <alignment horizontal="right" vertical="top"/>
      <protection/>
    </xf>
    <xf numFmtId="172" fontId="0" fillId="0" borderId="30" xfId="48" applyNumberFormat="1" applyFont="1" applyFill="1" applyBorder="1" applyAlignment="1">
      <alignment vertical="top"/>
      <protection/>
    </xf>
    <xf numFmtId="172" fontId="0" fillId="0" borderId="22" xfId="48" applyNumberFormat="1" applyFont="1" applyFill="1" applyBorder="1" applyAlignment="1">
      <alignment vertical="top"/>
      <protection/>
    </xf>
    <xf numFmtId="172" fontId="0" fillId="0" borderId="28" xfId="48" applyNumberFormat="1" applyFont="1" applyFill="1" applyBorder="1" applyAlignment="1">
      <alignment vertical="top"/>
      <protection/>
    </xf>
    <xf numFmtId="0" fontId="0" fillId="0" borderId="60" xfId="48" applyFont="1" applyBorder="1" applyAlignment="1">
      <alignment horizontal="left"/>
      <protection/>
    </xf>
    <xf numFmtId="173" fontId="0" fillId="0" borderId="40" xfId="48" applyNumberFormat="1" applyFont="1" applyBorder="1" applyAlignment="1">
      <alignment horizontal="right"/>
      <protection/>
    </xf>
    <xf numFmtId="172" fontId="0" fillId="0" borderId="61" xfId="48" applyNumberFormat="1" applyFont="1" applyFill="1" applyBorder="1" applyAlignment="1" quotePrefix="1">
      <alignment/>
      <protection/>
    </xf>
    <xf numFmtId="172" fontId="0" fillId="0" borderId="42" xfId="48" applyNumberFormat="1" applyFont="1" applyFill="1" applyBorder="1" applyAlignment="1">
      <alignment/>
      <protection/>
    </xf>
    <xf numFmtId="173" fontId="0" fillId="0" borderId="62" xfId="48" applyNumberFormat="1" applyFont="1" applyBorder="1" applyAlignment="1">
      <alignment horizontal="right"/>
      <protection/>
    </xf>
    <xf numFmtId="172" fontId="0" fillId="0" borderId="63" xfId="48" applyNumberFormat="1" applyFont="1" applyFill="1" applyBorder="1" applyAlignment="1">
      <alignment/>
      <protection/>
    </xf>
    <xf numFmtId="172" fontId="0" fillId="0" borderId="64" xfId="48" applyNumberFormat="1" applyFont="1" applyFill="1" applyBorder="1" applyAlignment="1">
      <alignment/>
      <protection/>
    </xf>
    <xf numFmtId="3" fontId="8" fillId="0" borderId="11" xfId="48" applyNumberFormat="1" applyFont="1" applyBorder="1" applyAlignment="1">
      <alignment horizontal="right"/>
      <protection/>
    </xf>
    <xf numFmtId="0" fontId="0" fillId="0" borderId="56" xfId="48" applyFont="1" applyFill="1" applyBorder="1" applyAlignment="1">
      <alignment/>
      <protection/>
    </xf>
    <xf numFmtId="173" fontId="0" fillId="0" borderId="0" xfId="48" applyNumberFormat="1" applyFont="1" applyBorder="1" applyAlignment="1" quotePrefix="1">
      <alignment horizontal="center"/>
      <protection/>
    </xf>
    <xf numFmtId="0" fontId="0" fillId="0" borderId="58" xfId="48" applyFont="1" applyFill="1" applyBorder="1" applyAlignment="1">
      <alignment/>
      <protection/>
    </xf>
    <xf numFmtId="173" fontId="0" fillId="0" borderId="62" xfId="48" applyNumberFormat="1" applyFont="1" applyBorder="1" applyAlignment="1">
      <alignment horizontal="center"/>
      <protection/>
    </xf>
    <xf numFmtId="173" fontId="0" fillId="0" borderId="22" xfId="48" applyNumberFormat="1" applyFont="1" applyFill="1" applyBorder="1" applyAlignment="1">
      <alignment horizontal="right"/>
      <protection/>
    </xf>
    <xf numFmtId="0" fontId="0" fillId="0" borderId="56" xfId="48" applyFont="1" applyFill="1" applyBorder="1" applyAlignment="1">
      <alignment vertical="top"/>
      <protection/>
    </xf>
    <xf numFmtId="173" fontId="0" fillId="0" borderId="0" xfId="48" applyNumberFormat="1" applyFont="1" applyBorder="1" applyAlignment="1">
      <alignment horizontal="center" vertical="top"/>
      <protection/>
    </xf>
    <xf numFmtId="172" fontId="0" fillId="0" borderId="14" xfId="48" applyNumberFormat="1" applyFont="1" applyFill="1" applyBorder="1" applyAlignment="1">
      <alignment vertical="top"/>
      <protection/>
    </xf>
    <xf numFmtId="0" fontId="5" fillId="36" borderId="65" xfId="48" applyFont="1" applyFill="1" applyBorder="1" applyAlignment="1">
      <alignment horizontal="center" vertical="center"/>
      <protection/>
    </xf>
    <xf numFmtId="173" fontId="8" fillId="0" borderId="66" xfId="48" applyNumberFormat="1" applyFont="1" applyBorder="1" applyAlignment="1">
      <alignment horizontal="right"/>
      <protection/>
    </xf>
    <xf numFmtId="0" fontId="0" fillId="0" borderId="50" xfId="48" applyFont="1" applyBorder="1" applyAlignment="1">
      <alignment horizontal="left"/>
      <protection/>
    </xf>
    <xf numFmtId="173" fontId="0" fillId="0" borderId="57" xfId="48" applyNumberFormat="1" applyFont="1" applyBorder="1" applyAlignment="1">
      <alignment horizontal="center"/>
      <protection/>
    </xf>
    <xf numFmtId="172" fontId="0" fillId="0" borderId="14" xfId="48" applyNumberFormat="1" applyFont="1" applyFill="1" applyBorder="1" applyAlignment="1" quotePrefix="1">
      <alignment/>
      <protection/>
    </xf>
    <xf numFmtId="172" fontId="0" fillId="34" borderId="14" xfId="48" applyNumberFormat="1" applyFill="1" applyBorder="1" applyAlignment="1">
      <alignment horizontal="centerContinuous"/>
      <protection/>
    </xf>
    <xf numFmtId="173" fontId="0" fillId="0" borderId="67" xfId="48" applyNumberFormat="1" applyFont="1" applyBorder="1" applyAlignment="1">
      <alignment horizontal="center"/>
      <protection/>
    </xf>
    <xf numFmtId="0" fontId="0" fillId="0" borderId="50" xfId="48" applyFont="1" applyBorder="1" applyAlignment="1">
      <alignment horizontal="left" vertical="top"/>
      <protection/>
    </xf>
    <xf numFmtId="173" fontId="0" fillId="0" borderId="57" xfId="48" applyNumberFormat="1" applyFont="1" applyBorder="1" applyAlignment="1">
      <alignment horizontal="center" vertical="top"/>
      <protection/>
    </xf>
    <xf numFmtId="173" fontId="0" fillId="0" borderId="66" xfId="48" applyNumberFormat="1" applyFont="1" applyBorder="1" applyAlignment="1">
      <alignment horizontal="right"/>
      <protection/>
    </xf>
    <xf numFmtId="172" fontId="0" fillId="0" borderId="40" xfId="48" applyNumberFormat="1" applyFont="1" applyFill="1" applyBorder="1" applyAlignment="1" quotePrefix="1">
      <alignment/>
      <protection/>
    </xf>
    <xf numFmtId="173" fontId="0" fillId="0" borderId="0" xfId="48" applyNumberFormat="1" applyFont="1" applyBorder="1" applyAlignment="1">
      <alignment horizontal="center"/>
      <protection/>
    </xf>
    <xf numFmtId="0" fontId="0" fillId="0" borderId="68" xfId="48" applyFont="1" applyFill="1" applyBorder="1" applyAlignment="1">
      <alignment/>
      <protection/>
    </xf>
    <xf numFmtId="173" fontId="0" fillId="0" borderId="69" xfId="48" applyNumberFormat="1" applyFont="1" applyBorder="1" applyAlignment="1">
      <alignment horizontal="center"/>
      <protection/>
    </xf>
    <xf numFmtId="173" fontId="0" fillId="0" borderId="23" xfId="48" applyNumberFormat="1" applyFont="1" applyBorder="1" applyAlignment="1">
      <alignment horizontal="right"/>
      <protection/>
    </xf>
    <xf numFmtId="0" fontId="5" fillId="0" borderId="56" xfId="48" applyFont="1" applyFill="1" applyBorder="1" applyAlignment="1">
      <alignment/>
      <protection/>
    </xf>
    <xf numFmtId="0" fontId="8" fillId="0" borderId="70" xfId="48" applyFont="1" applyBorder="1" applyAlignment="1">
      <alignment horizontal="left"/>
      <protection/>
    </xf>
    <xf numFmtId="173" fontId="0" fillId="0" borderId="71" xfId="48" applyNumberFormat="1" applyFont="1" applyBorder="1" applyAlignment="1">
      <alignment horizontal="right"/>
      <protection/>
    </xf>
    <xf numFmtId="173" fontId="0" fillId="0" borderId="31" xfId="48" applyNumberFormat="1" applyFont="1" applyBorder="1" applyAlignment="1">
      <alignment horizontal="right"/>
      <protection/>
    </xf>
    <xf numFmtId="176" fontId="0" fillId="0" borderId="31" xfId="48" applyNumberFormat="1" applyFont="1" applyFill="1" applyBorder="1" applyAlignment="1">
      <alignment/>
      <protection/>
    </xf>
    <xf numFmtId="176" fontId="0" fillId="0" borderId="72" xfId="48" applyNumberFormat="1" applyFont="1" applyFill="1" applyBorder="1" applyAlignment="1">
      <alignment/>
      <protection/>
    </xf>
    <xf numFmtId="0" fontId="0" fillId="0" borderId="0" xfId="48" applyFill="1">
      <alignment/>
      <protection/>
    </xf>
    <xf numFmtId="0" fontId="0" fillId="0" borderId="0" xfId="48" applyFont="1">
      <alignment/>
      <protection/>
    </xf>
    <xf numFmtId="0" fontId="0" fillId="0" borderId="0" xfId="48" applyFont="1" applyFill="1" applyBorder="1">
      <alignment/>
      <protection/>
    </xf>
    <xf numFmtId="0" fontId="1" fillId="33" borderId="73" xfId="48" applyFont="1" applyFill="1" applyBorder="1">
      <alignment/>
      <protection/>
    </xf>
    <xf numFmtId="0" fontId="2" fillId="33" borderId="74" xfId="48" applyNumberFormat="1" applyFont="1" applyFill="1" applyBorder="1" applyAlignment="1" quotePrefix="1">
      <alignment horizontal="center" vertical="center"/>
      <protection/>
    </xf>
    <xf numFmtId="0" fontId="2" fillId="33" borderId="14" xfId="48" applyNumberFormat="1" applyFont="1" applyFill="1" applyBorder="1" applyAlignment="1" quotePrefix="1">
      <alignment horizontal="center" vertical="center"/>
      <protection/>
    </xf>
    <xf numFmtId="0" fontId="2" fillId="33" borderId="12" xfId="48" applyNumberFormat="1" applyFont="1" applyFill="1" applyBorder="1" applyAlignment="1" quotePrefix="1">
      <alignment horizontal="center" vertical="center"/>
      <protection/>
    </xf>
    <xf numFmtId="0" fontId="2" fillId="33" borderId="0" xfId="48" applyNumberFormat="1" applyFont="1" applyFill="1" applyBorder="1" applyAlignment="1" quotePrefix="1">
      <alignment horizontal="center" vertical="center"/>
      <protection/>
    </xf>
    <xf numFmtId="172" fontId="2" fillId="33" borderId="10" xfId="48" applyNumberFormat="1" applyFont="1" applyFill="1" applyBorder="1" applyAlignment="1">
      <alignment horizontal="center" vertical="center" wrapText="1"/>
      <protection/>
    </xf>
    <xf numFmtId="172" fontId="2" fillId="33" borderId="11" xfId="48" applyNumberFormat="1" applyFont="1" applyFill="1" applyBorder="1" applyAlignment="1">
      <alignment horizontal="center" vertical="center" wrapText="1"/>
      <protection/>
    </xf>
    <xf numFmtId="172" fontId="2" fillId="33" borderId="13" xfId="48" applyNumberFormat="1" applyFont="1" applyFill="1" applyBorder="1" applyAlignment="1">
      <alignment horizontal="center" vertical="center" wrapText="1"/>
      <protection/>
    </xf>
    <xf numFmtId="173" fontId="5" fillId="35" borderId="75" xfId="48" applyNumberFormat="1" applyFont="1" applyFill="1" applyBorder="1" applyAlignment="1">
      <alignment horizontal="right" vertical="center"/>
      <protection/>
    </xf>
    <xf numFmtId="173" fontId="5" fillId="35" borderId="76" xfId="48" applyNumberFormat="1" applyFont="1" applyFill="1" applyBorder="1" applyAlignment="1">
      <alignment horizontal="right" vertical="center"/>
      <protection/>
    </xf>
    <xf numFmtId="174" fontId="5" fillId="35" borderId="76" xfId="48" applyNumberFormat="1" applyFont="1" applyFill="1" applyBorder="1" applyAlignment="1">
      <alignment horizontal="right" vertical="center"/>
      <protection/>
    </xf>
    <xf numFmtId="174" fontId="5" fillId="35" borderId="77" xfId="48" applyNumberFormat="1" applyFont="1" applyFill="1" applyBorder="1" applyAlignment="1">
      <alignment horizontal="right" vertical="center"/>
      <protection/>
    </xf>
    <xf numFmtId="173" fontId="5" fillId="35" borderId="77" xfId="48" applyNumberFormat="1" applyFont="1" applyFill="1" applyBorder="1" applyAlignment="1">
      <alignment vertical="center"/>
      <protection/>
    </xf>
    <xf numFmtId="173" fontId="0" fillId="34" borderId="14" xfId="48" applyNumberFormat="1" applyFill="1" applyBorder="1" applyAlignment="1">
      <alignment horizontal="centerContinuous"/>
      <protection/>
    </xf>
    <xf numFmtId="173" fontId="0" fillId="0" borderId="78" xfId="48" applyNumberFormat="1" applyFont="1" applyBorder="1" applyAlignment="1">
      <alignment horizontal="right"/>
      <protection/>
    </xf>
    <xf numFmtId="175" fontId="0" fillId="0" borderId="19" xfId="48" applyNumberFormat="1" applyFont="1" applyBorder="1" applyAlignment="1" quotePrefix="1">
      <alignment horizontal="center"/>
      <protection/>
    </xf>
    <xf numFmtId="175" fontId="0" fillId="0" borderId="26" xfId="48" applyNumberFormat="1" applyFont="1" applyBorder="1" applyAlignment="1" quotePrefix="1">
      <alignment horizontal="center"/>
      <protection/>
    </xf>
    <xf numFmtId="173" fontId="0" fillId="0" borderId="20" xfId="48" applyNumberFormat="1" applyFont="1" applyFill="1" applyBorder="1" applyAlignment="1">
      <alignment/>
      <protection/>
    </xf>
    <xf numFmtId="173" fontId="0" fillId="0" borderId="79" xfId="48" applyNumberFormat="1" applyFont="1" applyBorder="1" applyAlignment="1">
      <alignment horizontal="right" vertical="top"/>
      <protection/>
    </xf>
    <xf numFmtId="173" fontId="0" fillId="0" borderId="23" xfId="48" applyNumberFormat="1" applyFont="1" applyBorder="1" applyAlignment="1">
      <alignment horizontal="right" vertical="top"/>
      <protection/>
    </xf>
    <xf numFmtId="175" fontId="0" fillId="0" borderId="23" xfId="48" applyNumberFormat="1" applyFont="1" applyBorder="1" applyAlignment="1">
      <alignment horizontal="center" vertical="top"/>
      <protection/>
    </xf>
    <xf numFmtId="175" fontId="0" fillId="0" borderId="43" xfId="48" applyNumberFormat="1" applyFont="1" applyBorder="1" applyAlignment="1">
      <alignment horizontal="center" vertical="top"/>
      <protection/>
    </xf>
    <xf numFmtId="173" fontId="0" fillId="0" borderId="24" xfId="48" applyNumberFormat="1" applyFont="1" applyFill="1" applyBorder="1" applyAlignment="1">
      <alignment vertical="top"/>
      <protection/>
    </xf>
    <xf numFmtId="174" fontId="0" fillId="0" borderId="19" xfId="48" applyNumberFormat="1" applyFont="1" applyBorder="1" applyAlignment="1">
      <alignment horizontal="right"/>
      <protection/>
    </xf>
    <xf numFmtId="174" fontId="0" fillId="0" borderId="26" xfId="48" applyNumberFormat="1" applyFont="1" applyBorder="1" applyAlignment="1">
      <alignment horizontal="right"/>
      <protection/>
    </xf>
    <xf numFmtId="0" fontId="0" fillId="0" borderId="39" xfId="48" applyFont="1" applyBorder="1" applyAlignment="1">
      <alignment/>
      <protection/>
    </xf>
    <xf numFmtId="173" fontId="0" fillId="0" borderId="67" xfId="48" applyNumberFormat="1" applyFont="1" applyBorder="1" applyAlignment="1">
      <alignment horizontal="right"/>
      <protection/>
    </xf>
    <xf numFmtId="174" fontId="0" fillId="0" borderId="22" xfId="48" applyNumberFormat="1" applyFont="1" applyBorder="1" applyAlignment="1">
      <alignment horizontal="right"/>
      <protection/>
    </xf>
    <xf numFmtId="174" fontId="0" fillId="0" borderId="30" xfId="48" applyNumberFormat="1" applyFont="1" applyBorder="1" applyAlignment="1">
      <alignment horizontal="right"/>
      <protection/>
    </xf>
    <xf numFmtId="173" fontId="0" fillId="0" borderId="27" xfId="48" applyNumberFormat="1" applyFont="1" applyFill="1" applyBorder="1" applyAlignment="1">
      <alignment/>
      <protection/>
    </xf>
    <xf numFmtId="0" fontId="0" fillId="0" borderId="52" xfId="48" applyFont="1" applyBorder="1" applyAlignment="1">
      <alignment/>
      <protection/>
    </xf>
    <xf numFmtId="173" fontId="0" fillId="0" borderId="79" xfId="48" applyNumberFormat="1" applyFont="1" applyBorder="1" applyAlignment="1">
      <alignment horizontal="right"/>
      <protection/>
    </xf>
    <xf numFmtId="174" fontId="0" fillId="0" borderId="22" xfId="48" applyNumberFormat="1" applyFont="1" applyBorder="1" applyAlignment="1">
      <alignment horizontal="right" vertical="top"/>
      <protection/>
    </xf>
    <xf numFmtId="174" fontId="0" fillId="0" borderId="30" xfId="48" applyNumberFormat="1" applyFont="1" applyBorder="1" applyAlignment="1">
      <alignment horizontal="right" vertical="top"/>
      <protection/>
    </xf>
    <xf numFmtId="173" fontId="0" fillId="0" borderId="27" xfId="48" applyNumberFormat="1" applyFont="1" applyFill="1" applyBorder="1" applyAlignment="1">
      <alignment vertical="top"/>
      <protection/>
    </xf>
    <xf numFmtId="0" fontId="0" fillId="0" borderId="53" xfId="48" applyFont="1" applyBorder="1" applyAlignment="1">
      <alignment horizontal="left"/>
      <protection/>
    </xf>
    <xf numFmtId="173" fontId="0" fillId="0" borderId="80" xfId="48" applyNumberFormat="1" applyFont="1" applyBorder="1" applyAlignment="1">
      <alignment horizontal="right"/>
      <protection/>
    </xf>
    <xf numFmtId="173" fontId="0" fillId="0" borderId="35" xfId="48" applyNumberFormat="1" applyFont="1" applyBorder="1" applyAlignment="1">
      <alignment horizontal="right"/>
      <protection/>
    </xf>
    <xf numFmtId="174" fontId="0" fillId="0" borderId="35" xfId="48" applyNumberFormat="1" applyFont="1" applyBorder="1" applyAlignment="1">
      <alignment horizontal="right"/>
      <protection/>
    </xf>
    <xf numFmtId="174" fontId="0" fillId="0" borderId="81" xfId="48" applyNumberFormat="1" applyFont="1" applyBorder="1" applyAlignment="1">
      <alignment horizontal="right"/>
      <protection/>
    </xf>
    <xf numFmtId="173" fontId="0" fillId="0" borderId="36" xfId="48" applyNumberFormat="1" applyFont="1" applyFill="1" applyBorder="1" applyAlignment="1">
      <alignment/>
      <protection/>
    </xf>
    <xf numFmtId="169" fontId="0" fillId="0" borderId="39" xfId="48" applyNumberFormat="1" applyFont="1" applyBorder="1" applyAlignment="1">
      <alignment vertical="top"/>
      <protection/>
    </xf>
    <xf numFmtId="173" fontId="0" fillId="0" borderId="67" xfId="48" applyNumberFormat="1" applyFont="1" applyBorder="1" applyAlignment="1">
      <alignment horizontal="right" vertical="top"/>
      <protection/>
    </xf>
    <xf numFmtId="173" fontId="5" fillId="0" borderId="78" xfId="48" applyNumberFormat="1" applyFont="1" applyBorder="1" applyAlignment="1">
      <alignment horizontal="right"/>
      <protection/>
    </xf>
    <xf numFmtId="173" fontId="5" fillId="0" borderId="19" xfId="48" applyNumberFormat="1" applyFont="1" applyBorder="1" applyAlignment="1">
      <alignment horizontal="right"/>
      <protection/>
    </xf>
    <xf numFmtId="173" fontId="7" fillId="0" borderId="67" xfId="48" applyNumberFormat="1" applyFont="1" applyBorder="1" applyAlignment="1">
      <alignment horizontal="right"/>
      <protection/>
    </xf>
    <xf numFmtId="173" fontId="7" fillId="0" borderId="22" xfId="48" applyNumberFormat="1" applyFont="1" applyBorder="1" applyAlignment="1">
      <alignment horizontal="right"/>
      <protection/>
    </xf>
    <xf numFmtId="173" fontId="5" fillId="0" borderId="67" xfId="48" applyNumberFormat="1" applyFont="1" applyBorder="1" applyAlignment="1">
      <alignment horizontal="right"/>
      <protection/>
    </xf>
    <xf numFmtId="173" fontId="5" fillId="0" borderId="22" xfId="48" applyNumberFormat="1" applyFont="1" applyBorder="1" applyAlignment="1">
      <alignment horizontal="right"/>
      <protection/>
    </xf>
    <xf numFmtId="173" fontId="7" fillId="0" borderId="80" xfId="48" applyNumberFormat="1" applyFont="1" applyBorder="1" applyAlignment="1">
      <alignment horizontal="right"/>
      <protection/>
    </xf>
    <xf numFmtId="173" fontId="7" fillId="0" borderId="35" xfId="48" applyNumberFormat="1" applyFont="1" applyBorder="1" applyAlignment="1">
      <alignment horizontal="right"/>
      <protection/>
    </xf>
    <xf numFmtId="173" fontId="7" fillId="0" borderId="80" xfId="48" applyNumberFormat="1" applyFont="1" applyBorder="1" applyAlignment="1">
      <alignment horizontal="right" vertical="top"/>
      <protection/>
    </xf>
    <xf numFmtId="173" fontId="7" fillId="0" borderId="35" xfId="48" applyNumberFormat="1" applyFont="1" applyBorder="1" applyAlignment="1">
      <alignment horizontal="right" vertical="top"/>
      <protection/>
    </xf>
    <xf numFmtId="0" fontId="0" fillId="0" borderId="39" xfId="48" applyFont="1" applyBorder="1">
      <alignment/>
      <protection/>
    </xf>
    <xf numFmtId="0" fontId="0" fillId="0" borderId="82" xfId="48" applyFont="1" applyBorder="1" applyAlignment="1">
      <alignment vertical="top"/>
      <protection/>
    </xf>
    <xf numFmtId="173" fontId="0" fillId="0" borderId="83" xfId="48" applyNumberFormat="1" applyFont="1" applyBorder="1" applyAlignment="1">
      <alignment horizontal="right" vertical="top"/>
      <protection/>
    </xf>
    <xf numFmtId="173" fontId="0" fillId="0" borderId="84" xfId="48" applyNumberFormat="1" applyFont="1" applyBorder="1" applyAlignment="1">
      <alignment horizontal="right" vertical="top"/>
      <protection/>
    </xf>
    <xf numFmtId="174" fontId="0" fillId="0" borderId="84" xfId="48" applyNumberFormat="1" applyFont="1" applyBorder="1" applyAlignment="1">
      <alignment horizontal="right" vertical="top"/>
      <protection/>
    </xf>
    <xf numFmtId="174" fontId="0" fillId="0" borderId="85" xfId="48" applyNumberFormat="1" applyFont="1" applyBorder="1" applyAlignment="1">
      <alignment horizontal="right" vertical="top"/>
      <protection/>
    </xf>
    <xf numFmtId="173" fontId="0" fillId="0" borderId="86" xfId="48" applyNumberFormat="1" applyFont="1" applyFill="1" applyBorder="1" applyAlignment="1">
      <alignment vertical="top"/>
      <protection/>
    </xf>
    <xf numFmtId="0" fontId="0" fillId="0" borderId="0" xfId="48" applyFont="1" applyFill="1" applyBorder="1" applyAlignment="1">
      <alignment horizontal="left"/>
      <protection/>
    </xf>
    <xf numFmtId="0" fontId="12" fillId="33" borderId="87" xfId="48" applyFont="1" applyFill="1" applyBorder="1" applyAlignment="1">
      <alignment horizontal="center" vertical="center"/>
      <protection/>
    </xf>
    <xf numFmtId="177" fontId="2" fillId="33" borderId="88" xfId="48" applyNumberFormat="1" applyFont="1" applyFill="1" applyBorder="1" applyAlignment="1" quotePrefix="1">
      <alignment horizontal="center" vertical="center"/>
      <protection/>
    </xf>
    <xf numFmtId="177" fontId="2" fillId="33" borderId="11" xfId="48" applyNumberFormat="1" applyFont="1" applyFill="1" applyBorder="1" applyAlignment="1" quotePrefix="1">
      <alignment horizontal="center" vertical="center"/>
      <protection/>
    </xf>
    <xf numFmtId="177" fontId="2" fillId="33" borderId="89" xfId="48" applyNumberFormat="1" applyFont="1" applyFill="1" applyBorder="1" applyAlignment="1" quotePrefix="1">
      <alignment horizontal="center" vertical="center"/>
      <protection/>
    </xf>
    <xf numFmtId="3" fontId="8" fillId="0" borderId="57" xfId="48" applyNumberFormat="1" applyFont="1" applyFill="1" applyBorder="1" applyAlignment="1">
      <alignment horizontal="right"/>
      <protection/>
    </xf>
    <xf numFmtId="3" fontId="8" fillId="0" borderId="0" xfId="48" applyNumberFormat="1" applyFont="1" applyFill="1" applyBorder="1" applyAlignment="1">
      <alignment horizontal="right"/>
      <protection/>
    </xf>
    <xf numFmtId="3" fontId="8" fillId="0" borderId="90" xfId="48" applyNumberFormat="1" applyFont="1" applyFill="1" applyBorder="1" applyAlignment="1">
      <alignment horizontal="right"/>
      <protection/>
    </xf>
    <xf numFmtId="176" fontId="7" fillId="0" borderId="91" xfId="48" applyNumberFormat="1" applyFont="1" applyFill="1" applyBorder="1">
      <alignment/>
      <protection/>
    </xf>
    <xf numFmtId="176" fontId="7" fillId="0" borderId="92" xfId="48" applyNumberFormat="1" applyFont="1" applyFill="1" applyBorder="1">
      <alignment/>
      <protection/>
    </xf>
    <xf numFmtId="176" fontId="8" fillId="0" borderId="93" xfId="48" applyNumberFormat="1" applyFont="1" applyFill="1" applyBorder="1">
      <alignment/>
      <protection/>
    </xf>
    <xf numFmtId="3" fontId="5" fillId="35" borderId="94" xfId="48" applyNumberFormat="1" applyFont="1" applyFill="1" applyBorder="1" applyAlignment="1">
      <alignment horizontal="center" vertical="center"/>
      <protection/>
    </xf>
    <xf numFmtId="173" fontId="0" fillId="0" borderId="18" xfId="48" applyNumberFormat="1" applyFont="1" applyBorder="1" applyAlignment="1">
      <alignment horizontal="right"/>
      <protection/>
    </xf>
    <xf numFmtId="173" fontId="5" fillId="0" borderId="18" xfId="48" applyNumberFormat="1" applyFont="1" applyBorder="1" applyAlignment="1">
      <alignment horizontal="right"/>
      <protection/>
    </xf>
    <xf numFmtId="173" fontId="5" fillId="0" borderId="26" xfId="48" applyNumberFormat="1" applyFont="1" applyBorder="1" applyAlignment="1">
      <alignment horizontal="right"/>
      <protection/>
    </xf>
    <xf numFmtId="173" fontId="5" fillId="0" borderId="29" xfId="48" applyNumberFormat="1" applyFont="1" applyBorder="1" applyAlignment="1">
      <alignment horizontal="right"/>
      <protection/>
    </xf>
    <xf numFmtId="173" fontId="5" fillId="0" borderId="30" xfId="48" applyNumberFormat="1" applyFont="1" applyBorder="1" applyAlignment="1">
      <alignment horizontal="right"/>
      <protection/>
    </xf>
    <xf numFmtId="172" fontId="5" fillId="0" borderId="22" xfId="48" applyNumberFormat="1" applyFont="1" applyFill="1" applyBorder="1" applyAlignment="1">
      <alignment/>
      <protection/>
    </xf>
    <xf numFmtId="173" fontId="7" fillId="0" borderId="29" xfId="48" applyNumberFormat="1" applyFont="1" applyBorder="1" applyAlignment="1">
      <alignment horizontal="right"/>
      <protection/>
    </xf>
    <xf numFmtId="173" fontId="7" fillId="0" borderId="30" xfId="48" applyNumberFormat="1" applyFont="1" applyBorder="1" applyAlignment="1">
      <alignment horizontal="right"/>
      <protection/>
    </xf>
    <xf numFmtId="172" fontId="7" fillId="0" borderId="22" xfId="48" applyNumberFormat="1" applyFont="1" applyFill="1" applyBorder="1" applyAlignment="1">
      <alignment/>
      <protection/>
    </xf>
    <xf numFmtId="0" fontId="7" fillId="0" borderId="39" xfId="48" applyFont="1" applyBorder="1" applyAlignment="1">
      <alignment vertical="top"/>
      <protection/>
    </xf>
    <xf numFmtId="173" fontId="7" fillId="0" borderId="22" xfId="48" applyNumberFormat="1" applyFont="1" applyBorder="1" applyAlignment="1">
      <alignment horizontal="right" vertical="top"/>
      <protection/>
    </xf>
    <xf numFmtId="173" fontId="7" fillId="0" borderId="30" xfId="48" applyNumberFormat="1" applyFont="1" applyBorder="1" applyAlignment="1">
      <alignment horizontal="right" vertical="top"/>
      <protection/>
    </xf>
    <xf numFmtId="172" fontId="7" fillId="0" borderId="22" xfId="48" applyNumberFormat="1" applyFont="1" applyFill="1" applyBorder="1" applyAlignment="1">
      <alignment vertical="top"/>
      <protection/>
    </xf>
    <xf numFmtId="0" fontId="0" fillId="0" borderId="53" xfId="48" applyFont="1" applyBorder="1" applyAlignment="1">
      <alignment vertical="top"/>
      <protection/>
    </xf>
    <xf numFmtId="173" fontId="0" fillId="0" borderId="35" xfId="48" applyNumberFormat="1" applyFont="1" applyBorder="1" applyAlignment="1">
      <alignment horizontal="right" vertical="top"/>
      <protection/>
    </xf>
    <xf numFmtId="172" fontId="0" fillId="0" borderId="35" xfId="48" applyNumberFormat="1" applyFont="1" applyFill="1" applyBorder="1" applyAlignment="1">
      <alignment vertical="top"/>
      <protection/>
    </xf>
    <xf numFmtId="172" fontId="0" fillId="0" borderId="95" xfId="48" applyNumberFormat="1" applyFont="1" applyFill="1" applyBorder="1" applyAlignment="1">
      <alignment vertical="top"/>
      <protection/>
    </xf>
    <xf numFmtId="172" fontId="0" fillId="0" borderId="96" xfId="48" applyNumberFormat="1" applyFont="1" applyFill="1" applyBorder="1" applyAlignment="1">
      <alignment/>
      <protection/>
    </xf>
    <xf numFmtId="173" fontId="0" fillId="0" borderId="29" xfId="48" applyNumberFormat="1" applyFont="1" applyBorder="1" applyAlignment="1">
      <alignment horizontal="right"/>
      <protection/>
    </xf>
    <xf numFmtId="173" fontId="0" fillId="0" borderId="38" xfId="48" applyNumberFormat="1" applyFont="1" applyBorder="1" applyAlignment="1">
      <alignment horizontal="right"/>
      <protection/>
    </xf>
    <xf numFmtId="172" fontId="2" fillId="33" borderId="89" xfId="48" applyNumberFormat="1" applyFont="1" applyFill="1" applyBorder="1" applyAlignment="1">
      <alignment horizontal="center" vertical="center" wrapText="1"/>
      <protection/>
    </xf>
    <xf numFmtId="172" fontId="5" fillId="35" borderId="15" xfId="48" applyNumberFormat="1" applyFont="1" applyFill="1" applyBorder="1" applyAlignment="1">
      <alignment horizontal="right" vertical="center"/>
      <protection/>
    </xf>
    <xf numFmtId="0" fontId="7" fillId="34" borderId="14" xfId="48" applyFont="1" applyFill="1" applyBorder="1" applyAlignment="1">
      <alignment horizontal="centerContinuous"/>
      <protection/>
    </xf>
    <xf numFmtId="0" fontId="5" fillId="0" borderId="97" xfId="48" applyFont="1" applyBorder="1" applyAlignment="1">
      <alignment/>
      <protection/>
    </xf>
    <xf numFmtId="173" fontId="5" fillId="0" borderId="98" xfId="48" applyNumberFormat="1" applyFont="1" applyBorder="1" applyAlignment="1">
      <alignment horizontal="right"/>
      <protection/>
    </xf>
    <xf numFmtId="0" fontId="0" fillId="0" borderId="99" xfId="48" applyFill="1" applyBorder="1" applyAlignment="1">
      <alignment horizontal="centerContinuous"/>
      <protection/>
    </xf>
    <xf numFmtId="173" fontId="5" fillId="0" borderId="98" xfId="48" applyNumberFormat="1" applyFont="1" applyFill="1" applyBorder="1" applyAlignment="1">
      <alignment horizontal="right"/>
      <protection/>
    </xf>
    <xf numFmtId="172" fontId="0" fillId="0" borderId="100" xfId="48" applyNumberFormat="1" applyFont="1" applyFill="1" applyBorder="1">
      <alignment/>
      <protection/>
    </xf>
    <xf numFmtId="172" fontId="5" fillId="0" borderId="101" xfId="48" applyNumberFormat="1" applyFont="1" applyFill="1" applyBorder="1">
      <alignment/>
      <protection/>
    </xf>
    <xf numFmtId="172" fontId="5" fillId="35" borderId="102" xfId="48" applyNumberFormat="1" applyFont="1" applyFill="1" applyBorder="1" applyAlignment="1" quotePrefix="1">
      <alignment horizontal="right" vertical="center"/>
      <protection/>
    </xf>
    <xf numFmtId="172" fontId="5" fillId="35" borderId="103" xfId="48" applyNumberFormat="1" applyFont="1" applyFill="1" applyBorder="1" applyAlignment="1">
      <alignment vertical="center"/>
      <protection/>
    </xf>
    <xf numFmtId="172" fontId="0" fillId="0" borderId="14" xfId="48" applyNumberFormat="1" applyFont="1" applyFill="1" applyBorder="1">
      <alignment/>
      <protection/>
    </xf>
    <xf numFmtId="172" fontId="0" fillId="0" borderId="46" xfId="48" applyNumberFormat="1" applyFont="1" applyFill="1" applyBorder="1">
      <alignment/>
      <protection/>
    </xf>
    <xf numFmtId="172" fontId="0" fillId="0" borderId="11" xfId="48" applyNumberFormat="1" applyFont="1" applyFill="1" applyBorder="1" applyAlignment="1">
      <alignment vertical="top"/>
      <protection/>
    </xf>
    <xf numFmtId="172" fontId="0" fillId="0" borderId="104" xfId="48" applyNumberFormat="1" applyFont="1" applyFill="1" applyBorder="1" applyAlignment="1">
      <alignment vertical="top"/>
      <protection/>
    </xf>
    <xf numFmtId="172" fontId="5" fillId="0" borderId="105" xfId="48" applyNumberFormat="1" applyFont="1" applyFill="1" applyBorder="1">
      <alignment/>
      <protection/>
    </xf>
    <xf numFmtId="172" fontId="0" fillId="0" borderId="46" xfId="48" applyNumberFormat="1" applyFont="1" applyFill="1" applyBorder="1" applyAlignment="1">
      <alignment vertical="top"/>
      <protection/>
    </xf>
    <xf numFmtId="172" fontId="0" fillId="0" borderId="14" xfId="48" applyNumberFormat="1" applyFont="1" applyFill="1" applyBorder="1" applyAlignment="1" quotePrefix="1">
      <alignment horizontal="right"/>
      <protection/>
    </xf>
    <xf numFmtId="3" fontId="0" fillId="0" borderId="92" xfId="48" applyNumberFormat="1" applyFont="1" applyFill="1" applyBorder="1" applyAlignment="1">
      <alignment horizontal="right"/>
      <protection/>
    </xf>
    <xf numFmtId="3" fontId="0" fillId="0" borderId="14" xfId="48" applyNumberFormat="1" applyFont="1" applyFill="1" applyBorder="1" applyAlignment="1">
      <alignment horizontal="right"/>
      <protection/>
    </xf>
    <xf numFmtId="3" fontId="0" fillId="0" borderId="0" xfId="48" applyNumberFormat="1" applyFont="1" applyFill="1" applyBorder="1" applyAlignment="1">
      <alignment horizontal="right"/>
      <protection/>
    </xf>
    <xf numFmtId="172" fontId="0" fillId="0" borderId="0" xfId="48" applyNumberFormat="1" applyFont="1" applyFill="1" applyBorder="1" applyAlignment="1">
      <alignment horizontal="right"/>
      <protection/>
    </xf>
    <xf numFmtId="172" fontId="0" fillId="0" borderId="92" xfId="48" applyNumberFormat="1" applyFont="1" applyFill="1" applyBorder="1" applyAlignment="1">
      <alignment horizontal="right"/>
      <protection/>
    </xf>
    <xf numFmtId="172" fontId="0" fillId="0" borderId="14" xfId="48" applyNumberFormat="1" applyFont="1" applyFill="1" applyBorder="1" applyAlignment="1">
      <alignment horizontal="right"/>
      <protection/>
    </xf>
    <xf numFmtId="172" fontId="0" fillId="0" borderId="106" xfId="48" applyNumberFormat="1" applyFont="1" applyFill="1" applyBorder="1" applyAlignment="1">
      <alignment horizontal="right"/>
      <protection/>
    </xf>
    <xf numFmtId="172" fontId="0" fillId="0" borderId="40" xfId="48" applyNumberFormat="1" applyFont="1" applyFill="1" applyBorder="1" applyAlignment="1">
      <alignment horizontal="right"/>
      <protection/>
    </xf>
    <xf numFmtId="172" fontId="0" fillId="0" borderId="61" xfId="48" applyNumberFormat="1" applyFont="1" applyFill="1" applyBorder="1" applyAlignment="1">
      <alignment horizontal="right"/>
      <protection/>
    </xf>
    <xf numFmtId="172" fontId="0" fillId="0" borderId="40" xfId="48" applyNumberFormat="1" applyFont="1" applyFill="1" applyBorder="1" applyAlignment="1" quotePrefix="1">
      <alignment horizontal="right"/>
      <protection/>
    </xf>
    <xf numFmtId="172" fontId="0" fillId="0" borderId="107" xfId="48" applyNumberFormat="1" applyFont="1" applyFill="1" applyBorder="1" applyAlignment="1">
      <alignment/>
      <protection/>
    </xf>
    <xf numFmtId="172" fontId="0" fillId="0" borderId="92" xfId="48" applyNumberFormat="1" applyFont="1" applyFill="1" applyBorder="1" applyAlignment="1">
      <alignment horizontal="right" vertical="top"/>
      <protection/>
    </xf>
    <xf numFmtId="172" fontId="0" fillId="0" borderId="14" xfId="48" applyNumberFormat="1" applyFont="1" applyFill="1" applyBorder="1" applyAlignment="1">
      <alignment horizontal="right" vertical="top"/>
      <protection/>
    </xf>
    <xf numFmtId="172" fontId="0" fillId="0" borderId="14" xfId="48" applyNumberFormat="1" applyFont="1" applyFill="1" applyBorder="1" applyAlignment="1" quotePrefix="1">
      <alignment horizontal="right" vertical="top"/>
      <protection/>
    </xf>
    <xf numFmtId="3" fontId="8" fillId="0" borderId="108" xfId="48" applyNumberFormat="1" applyFont="1" applyBorder="1" applyAlignment="1">
      <alignment horizontal="right"/>
      <protection/>
    </xf>
    <xf numFmtId="3" fontId="8" fillId="0" borderId="31" xfId="48" applyNumberFormat="1" applyFont="1" applyBorder="1" applyAlignment="1">
      <alignment horizontal="right"/>
      <protection/>
    </xf>
    <xf numFmtId="3" fontId="8" fillId="0" borderId="71" xfId="48" applyNumberFormat="1" applyFont="1" applyBorder="1" applyAlignment="1">
      <alignment horizontal="right"/>
      <protection/>
    </xf>
    <xf numFmtId="172" fontId="7" fillId="0" borderId="31" xfId="48" applyNumberFormat="1" applyFont="1" applyFill="1" applyBorder="1" applyAlignment="1">
      <alignment horizontal="right"/>
      <protection/>
    </xf>
    <xf numFmtId="172" fontId="7" fillId="0" borderId="71" xfId="48" applyNumberFormat="1" applyFont="1" applyFill="1" applyBorder="1">
      <alignment/>
      <protection/>
    </xf>
    <xf numFmtId="172" fontId="8" fillId="0" borderId="72" xfId="48" applyNumberFormat="1" applyFont="1" applyFill="1" applyBorder="1">
      <alignment/>
      <protection/>
    </xf>
    <xf numFmtId="0" fontId="13" fillId="0" borderId="0" xfId="48" applyFont="1">
      <alignment/>
      <protection/>
    </xf>
    <xf numFmtId="0" fontId="5" fillId="0" borderId="0" xfId="48" applyFont="1" applyBorder="1" applyAlignment="1">
      <alignment/>
      <protection/>
    </xf>
    <xf numFmtId="0" fontId="14" fillId="0" borderId="0" xfId="48" applyFont="1" applyBorder="1" applyAlignment="1">
      <alignment/>
      <protection/>
    </xf>
    <xf numFmtId="0" fontId="14" fillId="0" borderId="0" xfId="48" applyFont="1" applyAlignment="1">
      <alignment/>
      <protection/>
    </xf>
    <xf numFmtId="0" fontId="15" fillId="0" borderId="0" xfId="48" applyFont="1" applyAlignment="1">
      <alignment/>
      <protection/>
    </xf>
    <xf numFmtId="0" fontId="14" fillId="0" borderId="0" xfId="48" applyFont="1" applyBorder="1" applyAlignment="1">
      <alignment horizontal="justify"/>
      <protection/>
    </xf>
    <xf numFmtId="0" fontId="5" fillId="0" borderId="0" xfId="48" applyFont="1" applyBorder="1" applyAlignment="1">
      <alignment vertical="top"/>
      <protection/>
    </xf>
    <xf numFmtId="0" fontId="0" fillId="0" borderId="0" xfId="48" applyFont="1" applyBorder="1" applyAlignment="1">
      <alignment/>
      <protection/>
    </xf>
    <xf numFmtId="0" fontId="14" fillId="0" borderId="0" xfId="48" applyFont="1" applyBorder="1">
      <alignment/>
      <protection/>
    </xf>
    <xf numFmtId="0" fontId="16" fillId="0" borderId="0" xfId="48" applyFont="1">
      <alignment/>
      <protection/>
    </xf>
    <xf numFmtId="0" fontId="7" fillId="0" borderId="0" xfId="48" applyFont="1">
      <alignment/>
      <protection/>
    </xf>
    <xf numFmtId="0" fontId="10" fillId="34" borderId="109" xfId="48" applyFont="1" applyFill="1" applyBorder="1" applyAlignment="1">
      <alignment horizontal="centerContinuous" wrapText="1"/>
      <protection/>
    </xf>
    <xf numFmtId="172" fontId="8" fillId="0" borderId="42" xfId="48" applyNumberFormat="1" applyFont="1" applyFill="1" applyBorder="1" applyAlignment="1">
      <alignment/>
      <protection/>
    </xf>
    <xf numFmtId="172" fontId="0" fillId="0" borderId="110" xfId="48" applyNumberFormat="1" applyFont="1" applyFill="1" applyBorder="1" applyAlignment="1">
      <alignment/>
      <protection/>
    </xf>
    <xf numFmtId="172" fontId="0" fillId="0" borderId="0" xfId="48" applyNumberFormat="1" applyFont="1" applyFill="1" applyBorder="1" applyAlignment="1">
      <alignment horizontal="right" vertical="top"/>
      <protection/>
    </xf>
    <xf numFmtId="172" fontId="0" fillId="0" borderId="46" xfId="48" applyNumberFormat="1" applyFont="1" applyFill="1" applyBorder="1" applyAlignment="1">
      <alignment horizontal="right"/>
      <protection/>
    </xf>
    <xf numFmtId="172" fontId="0" fillId="0" borderId="46" xfId="48" applyNumberFormat="1" applyFont="1" applyFill="1" applyBorder="1" applyAlignment="1">
      <alignment horizontal="right" vertical="top"/>
      <protection/>
    </xf>
    <xf numFmtId="0" fontId="0" fillId="34" borderId="14" xfId="48" applyFont="1" applyFill="1" applyBorder="1" applyAlignment="1">
      <alignment horizontal="centerContinuous"/>
      <protection/>
    </xf>
    <xf numFmtId="172" fontId="5" fillId="35" borderId="17" xfId="48" applyNumberFormat="1" applyFont="1" applyFill="1" applyBorder="1" applyAlignment="1">
      <alignment horizontal="right" vertical="center"/>
      <protection/>
    </xf>
    <xf numFmtId="172" fontId="7" fillId="0" borderId="37" xfId="0" applyNumberFormat="1" applyFont="1" applyFill="1" applyBorder="1" applyAlignment="1">
      <alignment vertical="top"/>
    </xf>
    <xf numFmtId="172" fontId="0" fillId="0" borderId="111" xfId="48" applyNumberFormat="1" applyFont="1" applyFill="1" applyBorder="1" applyAlignment="1">
      <alignment/>
      <protection/>
    </xf>
    <xf numFmtId="172" fontId="0" fillId="0" borderId="19" xfId="48" applyNumberFormat="1" applyFont="1" applyFill="1" applyBorder="1" applyAlignment="1" quotePrefix="1">
      <alignment/>
      <protection/>
    </xf>
    <xf numFmtId="176" fontId="0" fillId="0" borderId="108" xfId="48" applyNumberFormat="1" applyFont="1" applyFill="1" applyBorder="1" applyAlignment="1">
      <alignment/>
      <protection/>
    </xf>
    <xf numFmtId="0" fontId="2" fillId="33" borderId="15" xfId="48" applyNumberFormat="1" applyFont="1" applyFill="1" applyBorder="1" applyAlignment="1" quotePrefix="1">
      <alignment horizontal="center" vertical="center"/>
      <protection/>
    </xf>
    <xf numFmtId="173" fontId="5" fillId="35" borderId="112" xfId="0" applyNumberFormat="1" applyFont="1" applyFill="1" applyBorder="1" applyAlignment="1">
      <alignment horizontal="right" vertical="center"/>
    </xf>
    <xf numFmtId="0" fontId="0" fillId="34" borderId="14" xfId="0" applyFill="1" applyBorder="1" applyAlignment="1">
      <alignment horizontal="centerContinuous" vertical="center"/>
    </xf>
    <xf numFmtId="173" fontId="5" fillId="35" borderId="113" xfId="0" applyNumberFormat="1" applyFont="1" applyFill="1" applyBorder="1" applyAlignment="1">
      <alignment horizontal="right" vertical="center"/>
    </xf>
    <xf numFmtId="173" fontId="5" fillId="35" borderId="100" xfId="0" applyNumberFormat="1" applyFont="1" applyFill="1" applyBorder="1" applyAlignment="1">
      <alignment horizontal="right" vertical="center"/>
    </xf>
    <xf numFmtId="173" fontId="5" fillId="35" borderId="114" xfId="0" applyNumberFormat="1" applyFont="1" applyFill="1" applyBorder="1" applyAlignment="1">
      <alignment horizontal="right" vertical="center"/>
    </xf>
    <xf numFmtId="173" fontId="5" fillId="35" borderId="114" xfId="0" applyNumberFormat="1" applyFont="1" applyFill="1" applyBorder="1" applyAlignment="1" quotePrefix="1">
      <alignment vertical="center"/>
    </xf>
    <xf numFmtId="173" fontId="0" fillId="0" borderId="26" xfId="0" applyNumberFormat="1" applyFont="1" applyBorder="1" applyAlignment="1">
      <alignment/>
    </xf>
    <xf numFmtId="173" fontId="0" fillId="0" borderId="57" xfId="0" applyNumberFormat="1" applyFont="1" applyBorder="1" applyAlignment="1">
      <alignment horizontal="right" vertical="top"/>
    </xf>
    <xf numFmtId="173" fontId="0" fillId="0" borderId="14" xfId="0" applyNumberFormat="1" applyFont="1" applyBorder="1" applyAlignment="1">
      <alignment horizontal="right" vertical="top"/>
    </xf>
    <xf numFmtId="173" fontId="0" fillId="0" borderId="0" xfId="0" applyNumberFormat="1" applyFont="1" applyBorder="1" applyAlignment="1">
      <alignment horizontal="right" vertical="top"/>
    </xf>
    <xf numFmtId="173" fontId="5" fillId="0" borderId="26" xfId="0" applyNumberFormat="1" applyFont="1" applyBorder="1" applyAlignment="1">
      <alignment/>
    </xf>
    <xf numFmtId="173" fontId="5" fillId="0" borderId="30" xfId="0" applyNumberFormat="1" applyFont="1" applyBorder="1" applyAlignment="1">
      <alignment/>
    </xf>
    <xf numFmtId="173" fontId="7" fillId="0" borderId="30" xfId="0" applyNumberFormat="1" applyFont="1" applyBorder="1" applyAlignment="1">
      <alignment/>
    </xf>
    <xf numFmtId="173" fontId="7" fillId="0" borderId="29" xfId="0" applyNumberFormat="1" applyFont="1" applyBorder="1" applyAlignment="1">
      <alignment horizontal="right" vertical="top"/>
    </xf>
    <xf numFmtId="173" fontId="7" fillId="0" borderId="30" xfId="0" applyNumberFormat="1" applyFont="1" applyBorder="1" applyAlignment="1">
      <alignment vertical="top"/>
    </xf>
    <xf numFmtId="173" fontId="0" fillId="0" borderId="115" xfId="0" applyNumberFormat="1" applyFont="1" applyBorder="1" applyAlignment="1">
      <alignment horizontal="right" vertical="top"/>
    </xf>
    <xf numFmtId="173" fontId="0" fillId="0" borderId="35" xfId="0" applyNumberFormat="1" applyFont="1" applyBorder="1" applyAlignment="1">
      <alignment horizontal="right" vertical="top"/>
    </xf>
    <xf numFmtId="173" fontId="0" fillId="0" borderId="81" xfId="0" applyNumberFormat="1" applyFont="1" applyBorder="1" applyAlignment="1">
      <alignment horizontal="right" vertical="top"/>
    </xf>
    <xf numFmtId="173" fontId="0" fillId="0" borderId="81" xfId="0" applyNumberFormat="1" applyFont="1" applyBorder="1" applyAlignment="1">
      <alignment vertical="top"/>
    </xf>
    <xf numFmtId="173" fontId="0" fillId="0" borderId="30" xfId="0" applyNumberFormat="1" applyFont="1" applyBorder="1" applyAlignment="1">
      <alignment/>
    </xf>
    <xf numFmtId="173" fontId="0" fillId="0" borderId="43" xfId="0" applyNumberFormat="1" applyFont="1" applyBorder="1" applyAlignment="1">
      <alignment/>
    </xf>
    <xf numFmtId="173" fontId="8" fillId="0" borderId="116" xfId="0" applyNumberFormat="1" applyFont="1" applyBorder="1" applyAlignment="1">
      <alignment horizontal="right"/>
    </xf>
    <xf numFmtId="173" fontId="8" fillId="0" borderId="31" xfId="0" applyNumberFormat="1" applyFont="1" applyBorder="1" applyAlignment="1">
      <alignment horizontal="right"/>
    </xf>
    <xf numFmtId="173" fontId="8" fillId="0" borderId="71" xfId="0" applyNumberFormat="1" applyFont="1" applyBorder="1" applyAlignment="1">
      <alignment horizontal="right"/>
    </xf>
    <xf numFmtId="172" fontId="7" fillId="0" borderId="31" xfId="48" applyNumberFormat="1" applyFont="1" applyFill="1" applyBorder="1" applyAlignment="1">
      <alignment/>
      <protection/>
    </xf>
    <xf numFmtId="172" fontId="7" fillId="0" borderId="108" xfId="48" applyNumberFormat="1" applyFont="1" applyFill="1" applyBorder="1" applyAlignment="1">
      <alignment/>
      <protection/>
    </xf>
    <xf numFmtId="172" fontId="7" fillId="0" borderId="72" xfId="48" applyNumberFormat="1" applyFont="1" applyFill="1" applyBorder="1" applyAlignment="1">
      <alignment/>
      <protection/>
    </xf>
    <xf numFmtId="0" fontId="0" fillId="0" borderId="56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0" xfId="0" applyFont="1" applyBorder="1" applyAlignment="1">
      <alignment horizontal="left" vertical="top"/>
    </xf>
    <xf numFmtId="0" fontId="5" fillId="36" borderId="65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left"/>
    </xf>
    <xf numFmtId="0" fontId="17" fillId="33" borderId="117" xfId="48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172" fontId="2" fillId="33" borderId="118" xfId="48" applyNumberFormat="1" applyFont="1" applyFill="1" applyBorder="1" applyAlignment="1">
      <alignment horizontal="centerContinuous" vertical="center" wrapText="1"/>
      <protection/>
    </xf>
    <xf numFmtId="172" fontId="2" fillId="33" borderId="104" xfId="48" applyNumberFormat="1" applyFont="1" applyFill="1" applyBorder="1" applyAlignment="1">
      <alignment horizontal="centerContinuous" vertical="center" wrapText="1"/>
      <protection/>
    </xf>
    <xf numFmtId="173" fontId="5" fillId="35" borderId="119" xfId="48" applyNumberFormat="1" applyFont="1" applyFill="1" applyBorder="1" applyAlignment="1">
      <alignment vertical="center"/>
      <protection/>
    </xf>
    <xf numFmtId="175" fontId="5" fillId="35" borderId="120" xfId="48" applyNumberFormat="1" applyFont="1" applyFill="1" applyBorder="1" applyAlignment="1">
      <alignment vertical="center"/>
      <protection/>
    </xf>
    <xf numFmtId="173" fontId="0" fillId="0" borderId="121" xfId="48" applyNumberFormat="1" applyFont="1" applyFill="1" applyBorder="1" applyAlignment="1">
      <alignment/>
      <protection/>
    </xf>
    <xf numFmtId="175" fontId="0" fillId="0" borderId="96" xfId="48" applyNumberFormat="1" applyFont="1" applyFill="1" applyBorder="1" applyAlignment="1">
      <alignment/>
      <protection/>
    </xf>
    <xf numFmtId="173" fontId="0" fillId="0" borderId="122" xfId="48" applyNumberFormat="1" applyFont="1" applyFill="1" applyBorder="1" applyAlignment="1">
      <alignment vertical="top"/>
      <protection/>
    </xf>
    <xf numFmtId="175" fontId="0" fillId="0" borderId="123" xfId="48" applyNumberFormat="1" applyFont="1" applyFill="1" applyBorder="1" applyAlignment="1">
      <alignment vertical="top"/>
      <protection/>
    </xf>
    <xf numFmtId="173" fontId="0" fillId="0" borderId="124" xfId="48" applyNumberFormat="1" applyFont="1" applyFill="1" applyBorder="1" applyAlignment="1">
      <alignment/>
      <protection/>
    </xf>
    <xf numFmtId="175" fontId="0" fillId="0" borderId="59" xfId="48" applyNumberFormat="1" applyFont="1" applyFill="1" applyBorder="1" applyAlignment="1">
      <alignment/>
      <protection/>
    </xf>
    <xf numFmtId="173" fontId="0" fillId="0" borderId="124" xfId="48" applyNumberFormat="1" applyFont="1" applyFill="1" applyBorder="1" applyAlignment="1">
      <alignment vertical="top"/>
      <protection/>
    </xf>
    <xf numFmtId="175" fontId="0" fillId="0" borderId="59" xfId="48" applyNumberFormat="1" applyFont="1" applyFill="1" applyBorder="1" applyAlignment="1">
      <alignment vertical="top"/>
      <protection/>
    </xf>
    <xf numFmtId="173" fontId="0" fillId="0" borderId="125" xfId="48" applyNumberFormat="1" applyFont="1" applyFill="1" applyBorder="1" applyAlignment="1">
      <alignment/>
      <protection/>
    </xf>
    <xf numFmtId="175" fontId="0" fillId="0" borderId="95" xfId="48" applyNumberFormat="1" applyFont="1" applyFill="1" applyBorder="1" applyAlignment="1">
      <alignment/>
      <protection/>
    </xf>
    <xf numFmtId="173" fontId="0" fillId="0" borderId="126" xfId="48" applyNumberFormat="1" applyFont="1" applyFill="1" applyBorder="1" applyAlignment="1">
      <alignment vertical="top"/>
      <protection/>
    </xf>
    <xf numFmtId="175" fontId="0" fillId="0" borderId="127" xfId="48" applyNumberFormat="1" applyFont="1" applyFill="1" applyBorder="1" applyAlignment="1">
      <alignment vertical="top"/>
      <protection/>
    </xf>
    <xf numFmtId="3" fontId="5" fillId="35" borderId="128" xfId="0" applyNumberFormat="1" applyFont="1" applyFill="1" applyBorder="1" applyAlignment="1">
      <alignment horizontal="center" vertical="center"/>
    </xf>
    <xf numFmtId="172" fontId="5" fillId="35" borderId="129" xfId="0" applyNumberFormat="1" applyFont="1" applyFill="1" applyBorder="1" applyAlignment="1">
      <alignment vertical="center"/>
    </xf>
    <xf numFmtId="172" fontId="5" fillId="35" borderId="113" xfId="0" applyNumberFormat="1" applyFont="1" applyFill="1" applyBorder="1" applyAlignment="1">
      <alignment vertical="center"/>
    </xf>
    <xf numFmtId="172" fontId="5" fillId="35" borderId="130" xfId="0" applyNumberFormat="1" applyFont="1" applyFill="1" applyBorder="1" applyAlignment="1">
      <alignment vertical="center"/>
    </xf>
    <xf numFmtId="3" fontId="8" fillId="0" borderId="91" xfId="48" applyNumberFormat="1" applyFont="1" applyFill="1" applyBorder="1" applyAlignment="1">
      <alignment horizontal="right" vertical="center"/>
      <protection/>
    </xf>
    <xf numFmtId="3" fontId="8" fillId="0" borderId="131" xfId="48" applyNumberFormat="1" applyFont="1" applyFill="1" applyBorder="1" applyAlignment="1">
      <alignment horizontal="right" vertical="center"/>
      <protection/>
    </xf>
    <xf numFmtId="176" fontId="7" fillId="0" borderId="92" xfId="48" applyNumberFormat="1" applyFont="1" applyFill="1" applyBorder="1" applyAlignment="1">
      <alignment horizontal="right" vertical="center"/>
      <protection/>
    </xf>
    <xf numFmtId="176" fontId="7" fillId="0" borderId="132" xfId="48" applyNumberFormat="1" applyFont="1" applyFill="1" applyBorder="1" applyAlignment="1">
      <alignment horizontal="right" vertical="center"/>
      <protection/>
    </xf>
    <xf numFmtId="0" fontId="10" fillId="34" borderId="44" xfId="48" applyFont="1" applyFill="1" applyBorder="1" applyAlignment="1">
      <alignment horizontal="centerContinuous" wrapText="1"/>
      <protection/>
    </xf>
    <xf numFmtId="0" fontId="10" fillId="34" borderId="0" xfId="48" applyFont="1" applyFill="1" applyBorder="1" applyAlignment="1">
      <alignment horizontal="centerContinuous" vertical="top"/>
      <protection/>
    </xf>
    <xf numFmtId="2" fontId="10" fillId="33" borderId="0" xfId="48" applyNumberFormat="1" applyFont="1" applyFill="1" applyBorder="1" applyAlignment="1">
      <alignment vertical="center"/>
      <protection/>
    </xf>
    <xf numFmtId="0" fontId="5" fillId="0" borderId="98" xfId="48" applyFont="1" applyBorder="1" applyAlignment="1">
      <alignment/>
      <protection/>
    </xf>
    <xf numFmtId="0" fontId="5" fillId="36" borderId="10" xfId="48" applyFont="1" applyFill="1" applyBorder="1" applyAlignment="1" quotePrefix="1">
      <alignment horizontal="center" vertical="center"/>
      <protection/>
    </xf>
    <xf numFmtId="2" fontId="10" fillId="33" borderId="133" xfId="48" applyNumberFormat="1" applyFont="1" applyFill="1" applyBorder="1" applyAlignment="1">
      <alignment vertical="center"/>
      <protection/>
    </xf>
    <xf numFmtId="0" fontId="5" fillId="36" borderId="134" xfId="48" applyFont="1" applyFill="1" applyBorder="1" applyAlignment="1" quotePrefix="1">
      <alignment horizontal="center" vertical="center"/>
      <protection/>
    </xf>
    <xf numFmtId="0" fontId="0" fillId="0" borderId="50" xfId="48" applyFont="1" applyBorder="1" applyAlignment="1">
      <alignment/>
      <protection/>
    </xf>
    <xf numFmtId="0" fontId="0" fillId="0" borderId="73" xfId="48" applyFont="1" applyBorder="1" applyAlignment="1">
      <alignment vertical="top"/>
      <protection/>
    </xf>
    <xf numFmtId="0" fontId="0" fillId="0" borderId="50" xfId="48" applyFont="1" applyBorder="1" applyAlignment="1">
      <alignment vertical="top"/>
      <protection/>
    </xf>
    <xf numFmtId="0" fontId="5" fillId="36" borderId="134" xfId="48" applyFont="1" applyFill="1" applyBorder="1" applyAlignment="1">
      <alignment horizontal="center" vertical="center"/>
      <protection/>
    </xf>
    <xf numFmtId="0" fontId="0" fillId="0" borderId="50" xfId="48" applyFont="1" applyFill="1" applyBorder="1" applyAlignment="1">
      <alignment horizontal="left"/>
      <protection/>
    </xf>
    <xf numFmtId="0" fontId="0" fillId="0" borderId="135" xfId="48" applyFont="1" applyFill="1" applyBorder="1" applyAlignment="1">
      <alignment horizontal="left" vertical="top"/>
      <protection/>
    </xf>
    <xf numFmtId="0" fontId="0" fillId="0" borderId="60" xfId="48" applyFont="1" applyFill="1" applyBorder="1" applyAlignment="1">
      <alignment/>
      <protection/>
    </xf>
    <xf numFmtId="0" fontId="0" fillId="0" borderId="50" xfId="48" applyFont="1" applyFill="1" applyBorder="1" applyAlignment="1">
      <alignment horizontal="left" vertical="top"/>
      <protection/>
    </xf>
    <xf numFmtId="169" fontId="5" fillId="0" borderId="54" xfId="48" applyNumberFormat="1" applyFont="1" applyBorder="1" applyAlignment="1">
      <alignment vertical="center"/>
      <protection/>
    </xf>
    <xf numFmtId="0" fontId="5" fillId="36" borderId="136" xfId="48" applyFont="1" applyFill="1" applyBorder="1" applyAlignment="1">
      <alignment horizontal="center" vertical="center" wrapText="1"/>
      <protection/>
    </xf>
    <xf numFmtId="0" fontId="5" fillId="36" borderId="137" xfId="48" applyFont="1" applyFill="1" applyBorder="1" applyAlignment="1">
      <alignment horizontal="center" vertical="center" wrapText="1"/>
      <protection/>
    </xf>
    <xf numFmtId="0" fontId="5" fillId="0" borderId="99" xfId="48" applyFont="1" applyBorder="1" applyAlignment="1">
      <alignment/>
      <protection/>
    </xf>
    <xf numFmtId="0" fontId="0" fillId="0" borderId="138" xfId="48" applyFont="1" applyBorder="1" applyAlignment="1">
      <alignment/>
      <protection/>
    </xf>
    <xf numFmtId="0" fontId="5" fillId="0" borderId="139" xfId="48" applyFont="1" applyBorder="1" applyAlignment="1">
      <alignment horizontal="left"/>
      <protection/>
    </xf>
    <xf numFmtId="0" fontId="5" fillId="0" borderId="139" xfId="48" applyFont="1" applyBorder="1" applyAlignment="1">
      <alignment/>
      <protection/>
    </xf>
    <xf numFmtId="0" fontId="7" fillId="0" borderId="139" xfId="48" applyFont="1" applyBorder="1" applyAlignment="1">
      <alignment/>
      <protection/>
    </xf>
    <xf numFmtId="0" fontId="7" fillId="0" borderId="140" xfId="48" applyFont="1" applyBorder="1" applyAlignment="1">
      <alignment vertical="top"/>
      <protection/>
    </xf>
    <xf numFmtId="0" fontId="5" fillId="36" borderId="141" xfId="48" applyFont="1" applyFill="1" applyBorder="1" applyAlignment="1" quotePrefix="1">
      <alignment horizontal="center" vertical="center"/>
      <protection/>
    </xf>
    <xf numFmtId="0" fontId="5" fillId="36" borderId="141" xfId="48" applyFont="1" applyFill="1" applyBorder="1" applyAlignment="1">
      <alignment horizontal="center" vertical="center"/>
      <protection/>
    </xf>
    <xf numFmtId="0" fontId="0" fillId="0" borderId="138" xfId="48" applyFont="1" applyFill="1" applyBorder="1" applyAlignment="1">
      <alignment horizontal="left"/>
      <protection/>
    </xf>
    <xf numFmtId="0" fontId="0" fillId="0" borderId="139" xfId="48" applyFont="1" applyFill="1" applyBorder="1" applyAlignment="1">
      <alignment horizontal="left"/>
      <protection/>
    </xf>
    <xf numFmtId="0" fontId="0" fillId="0" borderId="142" xfId="48" applyFont="1" applyFill="1" applyBorder="1" applyAlignment="1">
      <alignment/>
      <protection/>
    </xf>
    <xf numFmtId="0" fontId="0" fillId="0" borderId="139" xfId="48" applyFont="1" applyFill="1" applyBorder="1" applyAlignment="1">
      <alignment horizontal="left" vertical="top"/>
      <protection/>
    </xf>
    <xf numFmtId="169" fontId="5" fillId="0" borderId="143" xfId="48" applyNumberFormat="1" applyFont="1" applyBorder="1" applyAlignment="1">
      <alignment vertical="center"/>
      <protection/>
    </xf>
    <xf numFmtId="0" fontId="0" fillId="0" borderId="139" xfId="48" applyFont="1" applyBorder="1" applyAlignment="1">
      <alignment/>
      <protection/>
    </xf>
    <xf numFmtId="0" fontId="0" fillId="0" borderId="140" xfId="48" applyFont="1" applyBorder="1" applyAlignment="1">
      <alignment vertical="top"/>
      <protection/>
    </xf>
    <xf numFmtId="0" fontId="0" fillId="0" borderId="140" xfId="48" applyFont="1" applyFill="1" applyBorder="1" applyAlignment="1">
      <alignment horizontal="left" vertical="top"/>
      <protection/>
    </xf>
    <xf numFmtId="0" fontId="0" fillId="0" borderId="144" xfId="48" applyFont="1" applyBorder="1" applyAlignment="1">
      <alignment vertical="top"/>
      <protection/>
    </xf>
    <xf numFmtId="172" fontId="0" fillId="0" borderId="145" xfId="48" applyNumberFormat="1" applyFont="1" applyFill="1" applyBorder="1" applyAlignment="1" quotePrefix="1">
      <alignment/>
      <protection/>
    </xf>
    <xf numFmtId="172" fontId="0" fillId="0" borderId="146" xfId="48" applyNumberFormat="1" applyFont="1" applyFill="1" applyBorder="1" applyAlignment="1">
      <alignment vertical="top"/>
      <protection/>
    </xf>
    <xf numFmtId="0" fontId="4" fillId="34" borderId="14" xfId="0" applyFont="1" applyFill="1" applyBorder="1" applyAlignment="1">
      <alignment horizontal="centerContinuous"/>
    </xf>
    <xf numFmtId="173" fontId="0" fillId="0" borderId="19" xfId="0" applyNumberFormat="1" applyFont="1" applyBorder="1" applyAlignment="1">
      <alignment/>
    </xf>
    <xf numFmtId="173" fontId="0" fillId="0" borderId="14" xfId="0" applyNumberFormat="1" applyFont="1" applyBorder="1" applyAlignment="1">
      <alignment vertical="top"/>
    </xf>
    <xf numFmtId="173" fontId="5" fillId="0" borderId="19" xfId="0" applyNumberFormat="1" applyFont="1" applyBorder="1" applyAlignment="1">
      <alignment/>
    </xf>
    <xf numFmtId="173" fontId="5" fillId="0" borderId="22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173" fontId="7" fillId="0" borderId="22" xfId="0" applyNumberFormat="1" applyFont="1" applyBorder="1" applyAlignment="1">
      <alignment vertical="top"/>
    </xf>
    <xf numFmtId="173" fontId="0" fillId="0" borderId="35" xfId="0" applyNumberFormat="1" applyFont="1" applyBorder="1" applyAlignment="1">
      <alignment vertical="top"/>
    </xf>
    <xf numFmtId="173" fontId="0" fillId="0" borderId="22" xfId="0" applyNumberFormat="1" applyFont="1" applyBorder="1" applyAlignment="1">
      <alignment/>
    </xf>
    <xf numFmtId="173" fontId="0" fillId="0" borderId="23" xfId="0" applyNumberFormat="1" applyFont="1" applyBorder="1" applyAlignment="1">
      <alignment/>
    </xf>
    <xf numFmtId="172" fontId="0" fillId="0" borderId="147" xfId="48" applyNumberFormat="1" applyFont="1" applyFill="1" applyBorder="1" applyAlignment="1">
      <alignment/>
      <protection/>
    </xf>
    <xf numFmtId="172" fontId="2" fillId="33" borderId="55" xfId="48" applyNumberFormat="1" applyFont="1" applyFill="1" applyBorder="1" applyAlignment="1">
      <alignment horizontal="center" vertical="center" wrapText="1"/>
      <protection/>
    </xf>
    <xf numFmtId="0" fontId="0" fillId="0" borderId="90" xfId="48" applyBorder="1">
      <alignment/>
      <protection/>
    </xf>
    <xf numFmtId="172" fontId="2" fillId="33" borderId="57" xfId="48" applyNumberFormat="1" applyFont="1" applyFill="1" applyBorder="1" applyAlignment="1" quotePrefix="1">
      <alignment horizontal="center" vertical="center"/>
      <protection/>
    </xf>
    <xf numFmtId="172" fontId="2" fillId="33" borderId="14" xfId="48" applyNumberFormat="1" applyFont="1" applyFill="1" applyBorder="1" applyAlignment="1" quotePrefix="1">
      <alignment horizontal="center" vertical="center"/>
      <protection/>
    </xf>
    <xf numFmtId="0" fontId="2" fillId="33" borderId="10" xfId="48" applyNumberFormat="1" applyFont="1" applyFill="1" applyBorder="1" applyAlignment="1">
      <alignment horizontal="center" vertical="center" wrapText="1"/>
      <protection/>
    </xf>
    <xf numFmtId="0" fontId="2" fillId="33" borderId="15" xfId="48" applyNumberFormat="1" applyFont="1" applyFill="1" applyBorder="1" applyAlignment="1">
      <alignment horizontal="center" vertical="center" wrapText="1"/>
      <protection/>
    </xf>
    <xf numFmtId="172" fontId="3" fillId="33" borderId="11" xfId="48" applyNumberFormat="1" applyFont="1" applyFill="1" applyBorder="1" applyAlignment="1">
      <alignment horizontal="center" vertical="center" wrapText="1"/>
      <protection/>
    </xf>
    <xf numFmtId="0" fontId="4" fillId="34" borderId="12" xfId="48" applyFont="1" applyFill="1" applyBorder="1" applyAlignment="1">
      <alignment horizontal="centerContinuous"/>
      <protection/>
    </xf>
    <xf numFmtId="172" fontId="3" fillId="33" borderId="13" xfId="48" applyNumberFormat="1" applyFont="1" applyFill="1" applyBorder="1" applyAlignment="1">
      <alignment horizontal="center" vertical="center" wrapText="1"/>
      <protection/>
    </xf>
    <xf numFmtId="173" fontId="5" fillId="0" borderId="75" xfId="48" applyNumberFormat="1" applyFont="1" applyFill="1" applyBorder="1" applyAlignment="1">
      <alignment horizontal="right" vertical="center"/>
      <protection/>
    </xf>
    <xf numFmtId="173" fontId="5" fillId="0" borderId="148" xfId="48" applyNumberFormat="1" applyFont="1" applyFill="1" applyBorder="1" applyAlignment="1">
      <alignment horizontal="right" vertical="center"/>
      <protection/>
    </xf>
    <xf numFmtId="173" fontId="5" fillId="0" borderId="77" xfId="48" applyNumberFormat="1" applyFont="1" applyFill="1" applyBorder="1" applyAlignment="1">
      <alignment horizontal="right" vertical="center"/>
      <protection/>
    </xf>
    <xf numFmtId="172" fontId="5" fillId="0" borderId="119" xfId="48" applyNumberFormat="1" applyFont="1" applyFill="1" applyBorder="1" applyAlignment="1">
      <alignment vertical="center"/>
      <protection/>
    </xf>
    <xf numFmtId="172" fontId="5" fillId="0" borderId="77" xfId="48" applyNumberFormat="1" applyFont="1" applyFill="1" applyBorder="1" applyAlignment="1">
      <alignment vertical="center"/>
      <protection/>
    </xf>
    <xf numFmtId="172" fontId="5" fillId="0" borderId="149" xfId="48" applyNumberFormat="1" applyFont="1" applyFill="1" applyBorder="1" applyAlignment="1">
      <alignment vertical="center"/>
      <protection/>
    </xf>
    <xf numFmtId="0" fontId="0" fillId="0" borderId="0" xfId="48" applyFill="1" applyBorder="1">
      <alignment/>
      <protection/>
    </xf>
    <xf numFmtId="0" fontId="5" fillId="36" borderId="150" xfId="48" applyFont="1" applyFill="1" applyBorder="1" applyAlignment="1">
      <alignment horizontal="center" vertical="center"/>
      <protection/>
    </xf>
    <xf numFmtId="173" fontId="5" fillId="35" borderId="74" xfId="48" applyNumberFormat="1" applyFont="1" applyFill="1" applyBorder="1" applyAlignment="1">
      <alignment horizontal="right" vertical="center"/>
      <protection/>
    </xf>
    <xf numFmtId="0" fontId="5" fillId="34" borderId="14" xfId="48" applyFont="1" applyFill="1" applyBorder="1" applyAlignment="1">
      <alignment horizontal="centerContinuous"/>
      <protection/>
    </xf>
    <xf numFmtId="173" fontId="5" fillId="35" borderId="12" xfId="48" applyNumberFormat="1" applyFont="1" applyFill="1" applyBorder="1" applyAlignment="1">
      <alignment horizontal="right" vertical="center"/>
      <protection/>
    </xf>
    <xf numFmtId="173" fontId="5" fillId="35" borderId="151" xfId="48" applyNumberFormat="1" applyFont="1" applyFill="1" applyBorder="1" applyAlignment="1">
      <alignment horizontal="right" vertical="center"/>
      <protection/>
    </xf>
    <xf numFmtId="172" fontId="5" fillId="35" borderId="12" xfId="48" applyNumberFormat="1" applyFont="1" applyFill="1" applyBorder="1" applyAlignment="1">
      <alignment vertical="center"/>
      <protection/>
    </xf>
    <xf numFmtId="172" fontId="5" fillId="35" borderId="151" xfId="48" applyNumberFormat="1" applyFont="1" applyFill="1" applyBorder="1" applyAlignment="1">
      <alignment vertical="center"/>
      <protection/>
    </xf>
    <xf numFmtId="172" fontId="5" fillId="35" borderId="152" xfId="48" applyNumberFormat="1" applyFont="1" applyFill="1" applyBorder="1" applyAlignment="1">
      <alignment vertical="center"/>
      <protection/>
    </xf>
    <xf numFmtId="0" fontId="0" fillId="36" borderId="47" xfId="48" applyFont="1" applyFill="1" applyBorder="1" applyAlignment="1">
      <alignment horizontal="center" vertical="center"/>
      <protection/>
    </xf>
    <xf numFmtId="173" fontId="0" fillId="35" borderId="55" xfId="48" applyNumberFormat="1" applyFont="1" applyFill="1" applyBorder="1" applyAlignment="1">
      <alignment horizontal="right" vertical="center"/>
      <protection/>
    </xf>
    <xf numFmtId="173" fontId="0" fillId="35" borderId="15" xfId="48" applyNumberFormat="1" applyFont="1" applyFill="1" applyBorder="1" applyAlignment="1">
      <alignment horizontal="right" vertical="center"/>
      <protection/>
    </xf>
    <xf numFmtId="173" fontId="0" fillId="35" borderId="16" xfId="48" applyNumberFormat="1" applyFont="1" applyFill="1" applyBorder="1" applyAlignment="1">
      <alignment horizontal="right" vertical="center"/>
      <protection/>
    </xf>
    <xf numFmtId="172" fontId="0" fillId="35" borderId="15" xfId="48" applyNumberFormat="1" applyFont="1" applyFill="1" applyBorder="1" applyAlignment="1">
      <alignment vertical="center"/>
      <protection/>
    </xf>
    <xf numFmtId="172" fontId="0" fillId="35" borderId="16" xfId="48" applyNumberFormat="1" applyFont="1" applyFill="1" applyBorder="1" applyAlignment="1">
      <alignment vertical="center"/>
      <protection/>
    </xf>
    <xf numFmtId="172" fontId="0" fillId="35" borderId="17" xfId="48" applyNumberFormat="1" applyFont="1" applyFill="1" applyBorder="1" applyAlignment="1">
      <alignment vertical="center"/>
      <protection/>
    </xf>
    <xf numFmtId="0" fontId="0" fillId="36" borderId="153" xfId="48" applyFont="1" applyFill="1" applyBorder="1" applyAlignment="1">
      <alignment horizontal="center" vertical="center"/>
      <protection/>
    </xf>
    <xf numFmtId="173" fontId="0" fillId="0" borderId="154" xfId="48" applyNumberFormat="1" applyFont="1" applyFill="1" applyBorder="1" applyAlignment="1">
      <alignment horizontal="right"/>
      <protection/>
    </xf>
    <xf numFmtId="172" fontId="0" fillId="0" borderId="154" xfId="48" applyNumberFormat="1" applyFont="1" applyFill="1" applyBorder="1" applyAlignment="1" quotePrefix="1">
      <alignment/>
      <protection/>
    </xf>
    <xf numFmtId="172" fontId="0" fillId="0" borderId="154" xfId="48" applyNumberFormat="1" applyFont="1" applyFill="1" applyBorder="1" applyAlignment="1">
      <alignment/>
      <protection/>
    </xf>
    <xf numFmtId="172" fontId="0" fillId="0" borderId="20" xfId="48" applyNumberFormat="1" applyFont="1" applyFill="1" applyBorder="1" applyAlignment="1">
      <alignment/>
      <protection/>
    </xf>
    <xf numFmtId="173" fontId="0" fillId="0" borderId="38" xfId="48" applyNumberFormat="1" applyFont="1" applyBorder="1" applyAlignment="1">
      <alignment horizontal="right" vertical="top"/>
      <protection/>
    </xf>
    <xf numFmtId="173" fontId="0" fillId="0" borderId="155" xfId="48" applyNumberFormat="1" applyFont="1" applyBorder="1" applyAlignment="1">
      <alignment horizontal="right" vertical="top"/>
      <protection/>
    </xf>
    <xf numFmtId="172" fontId="0" fillId="0" borderId="23" xfId="48" applyNumberFormat="1" applyFont="1" applyFill="1" applyBorder="1" applyAlignment="1">
      <alignment vertical="top"/>
      <protection/>
    </xf>
    <xf numFmtId="172" fontId="0" fillId="0" borderId="24" xfId="48" applyNumberFormat="1" applyFont="1" applyFill="1" applyBorder="1" applyAlignment="1">
      <alignment vertical="top"/>
      <protection/>
    </xf>
    <xf numFmtId="172" fontId="0" fillId="0" borderId="25" xfId="48" applyNumberFormat="1" applyFont="1" applyFill="1" applyBorder="1" applyAlignment="1">
      <alignment vertical="top"/>
      <protection/>
    </xf>
    <xf numFmtId="173" fontId="0" fillId="0" borderId="29" xfId="48" applyNumberFormat="1" applyFont="1" applyBorder="1" applyAlignment="1">
      <alignment horizontal="right" vertical="top"/>
      <protection/>
    </xf>
    <xf numFmtId="172" fontId="0" fillId="0" borderId="27" xfId="48" applyNumberFormat="1" applyFont="1" applyFill="1" applyBorder="1" applyAlignment="1">
      <alignment vertical="top"/>
      <protection/>
    </xf>
    <xf numFmtId="173" fontId="0" fillId="0" borderId="30" xfId="48" applyNumberFormat="1" applyFont="1" applyFill="1" applyBorder="1" applyAlignment="1">
      <alignment horizontal="right"/>
      <protection/>
    </xf>
    <xf numFmtId="172" fontId="0" fillId="0" borderId="27" xfId="48" applyNumberFormat="1" applyFont="1" applyFill="1" applyBorder="1" applyAlignment="1">
      <alignment/>
      <protection/>
    </xf>
    <xf numFmtId="172" fontId="0" fillId="0" borderId="28" xfId="48" applyNumberFormat="1" applyFont="1" applyFill="1" applyBorder="1" applyAlignment="1">
      <alignment/>
      <protection/>
    </xf>
    <xf numFmtId="173" fontId="0" fillId="0" borderId="22" xfId="48" applyNumberFormat="1" applyFont="1" applyFill="1" applyBorder="1" applyAlignment="1">
      <alignment horizontal="right" vertical="top"/>
      <protection/>
    </xf>
    <xf numFmtId="173" fontId="0" fillId="0" borderId="30" xfId="48" applyNumberFormat="1" applyFont="1" applyFill="1" applyBorder="1" applyAlignment="1">
      <alignment horizontal="right" vertical="top"/>
      <protection/>
    </xf>
    <xf numFmtId="0" fontId="0" fillId="0" borderId="156" xfId="48" applyFont="1" applyBorder="1" applyAlignment="1">
      <alignment horizontal="left"/>
      <protection/>
    </xf>
    <xf numFmtId="173" fontId="0" fillId="0" borderId="115" xfId="48" applyNumberFormat="1" applyFont="1" applyBorder="1" applyAlignment="1">
      <alignment horizontal="right"/>
      <protection/>
    </xf>
    <xf numFmtId="173" fontId="0" fillId="0" borderId="157" xfId="48" applyNumberFormat="1" applyFont="1" applyBorder="1" applyAlignment="1">
      <alignment horizontal="right"/>
      <protection/>
    </xf>
    <xf numFmtId="173" fontId="0" fillId="0" borderId="0" xfId="48" applyNumberFormat="1">
      <alignment/>
      <protection/>
    </xf>
    <xf numFmtId="172" fontId="5" fillId="0" borderId="19" xfId="48" applyNumberFormat="1" applyFont="1" applyFill="1" applyBorder="1" applyAlignment="1" quotePrefix="1">
      <alignment/>
      <protection/>
    </xf>
    <xf numFmtId="172" fontId="5" fillId="0" borderId="20" xfId="48" applyNumberFormat="1" applyFont="1" applyFill="1" applyBorder="1" applyAlignment="1">
      <alignment/>
      <protection/>
    </xf>
    <xf numFmtId="172" fontId="5" fillId="0" borderId="21" xfId="48" applyNumberFormat="1" applyFont="1" applyFill="1" applyBorder="1" applyAlignment="1">
      <alignment/>
      <protection/>
    </xf>
    <xf numFmtId="172" fontId="5" fillId="0" borderId="27" xfId="48" applyNumberFormat="1" applyFont="1" applyFill="1" applyBorder="1" applyAlignment="1">
      <alignment/>
      <protection/>
    </xf>
    <xf numFmtId="172" fontId="5" fillId="0" borderId="28" xfId="48" applyNumberFormat="1" applyFont="1" applyFill="1" applyBorder="1" applyAlignment="1">
      <alignment/>
      <protection/>
    </xf>
    <xf numFmtId="172" fontId="7" fillId="0" borderId="27" xfId="48" applyNumberFormat="1" applyFont="1" applyFill="1" applyBorder="1" applyAlignment="1">
      <alignment/>
      <protection/>
    </xf>
    <xf numFmtId="172" fontId="7" fillId="0" borderId="28" xfId="48" applyNumberFormat="1" applyFont="1" applyFill="1" applyBorder="1" applyAlignment="1">
      <alignment/>
      <protection/>
    </xf>
    <xf numFmtId="173" fontId="7" fillId="0" borderId="115" xfId="48" applyNumberFormat="1" applyFont="1" applyBorder="1" applyAlignment="1">
      <alignment horizontal="right"/>
      <protection/>
    </xf>
    <xf numFmtId="173" fontId="7" fillId="0" borderId="81" xfId="48" applyNumberFormat="1" applyFont="1" applyBorder="1" applyAlignment="1">
      <alignment horizontal="right"/>
      <protection/>
    </xf>
    <xf numFmtId="172" fontId="7" fillId="0" borderId="35" xfId="48" applyNumberFormat="1" applyFont="1" applyFill="1" applyBorder="1" applyAlignment="1">
      <alignment/>
      <protection/>
    </xf>
    <xf numFmtId="172" fontId="7" fillId="0" borderId="36" xfId="48" applyNumberFormat="1" applyFont="1" applyFill="1" applyBorder="1" applyAlignment="1">
      <alignment/>
      <protection/>
    </xf>
    <xf numFmtId="172" fontId="7" fillId="0" borderId="37" xfId="48" applyNumberFormat="1" applyFont="1" applyFill="1" applyBorder="1" applyAlignment="1">
      <alignment/>
      <protection/>
    </xf>
    <xf numFmtId="0" fontId="7" fillId="0" borderId="52" xfId="48" applyFont="1" applyBorder="1" applyAlignment="1">
      <alignment vertical="top"/>
      <protection/>
    </xf>
    <xf numFmtId="173" fontId="7" fillId="0" borderId="38" xfId="48" applyNumberFormat="1" applyFont="1" applyBorder="1" applyAlignment="1">
      <alignment horizontal="right" vertical="top"/>
      <protection/>
    </xf>
    <xf numFmtId="172" fontId="7" fillId="0" borderId="27" xfId="48" applyNumberFormat="1" applyFont="1" applyFill="1" applyBorder="1" applyAlignment="1">
      <alignment vertical="top"/>
      <protection/>
    </xf>
    <xf numFmtId="172" fontId="7" fillId="0" borderId="28" xfId="48" applyNumberFormat="1" applyFont="1" applyFill="1" applyBorder="1" applyAlignment="1">
      <alignment vertical="top"/>
      <protection/>
    </xf>
    <xf numFmtId="0" fontId="0" fillId="0" borderId="51" xfId="48" applyFont="1" applyBorder="1" applyAlignment="1">
      <alignment horizontal="left" vertical="center"/>
      <protection/>
    </xf>
    <xf numFmtId="173" fontId="0" fillId="0" borderId="18" xfId="48" applyNumberFormat="1" applyFont="1" applyBorder="1" applyAlignment="1">
      <alignment horizontal="right" vertical="center"/>
      <protection/>
    </xf>
    <xf numFmtId="0" fontId="0" fillId="34" borderId="14" xfId="48" applyFont="1" applyFill="1" applyBorder="1" applyAlignment="1">
      <alignment horizontal="centerContinuous" vertical="center"/>
      <protection/>
    </xf>
    <xf numFmtId="173" fontId="0" fillId="0" borderId="19" xfId="48" applyNumberFormat="1" applyFont="1" applyBorder="1" applyAlignment="1">
      <alignment horizontal="right" vertical="center"/>
      <protection/>
    </xf>
    <xf numFmtId="173" fontId="0" fillId="0" borderId="26" xfId="48" applyNumberFormat="1" applyFont="1" applyBorder="1" applyAlignment="1">
      <alignment horizontal="right" vertical="center"/>
      <protection/>
    </xf>
    <xf numFmtId="172" fontId="0" fillId="0" borderId="19" xfId="48" applyNumberFormat="1" applyFont="1" applyFill="1" applyBorder="1" applyAlignment="1" quotePrefix="1">
      <alignment vertical="center"/>
      <protection/>
    </xf>
    <xf numFmtId="172" fontId="0" fillId="0" borderId="20" xfId="48" applyNumberFormat="1" applyFont="1" applyFill="1" applyBorder="1" applyAlignment="1">
      <alignment vertical="center"/>
      <protection/>
    </xf>
    <xf numFmtId="172" fontId="0" fillId="0" borderId="21" xfId="48" applyNumberFormat="1" applyFont="1" applyFill="1" applyBorder="1" applyAlignment="1">
      <alignment vertical="center"/>
      <protection/>
    </xf>
    <xf numFmtId="0" fontId="5" fillId="0" borderId="158" xfId="48" applyFont="1" applyFill="1" applyBorder="1" applyAlignment="1">
      <alignment horizontal="center" vertical="center"/>
      <protection/>
    </xf>
    <xf numFmtId="173" fontId="5" fillId="0" borderId="159" xfId="48" applyNumberFormat="1" applyFont="1" applyFill="1" applyBorder="1" applyAlignment="1">
      <alignment horizontal="right" vertical="center"/>
      <protection/>
    </xf>
    <xf numFmtId="0" fontId="5" fillId="34" borderId="31" xfId="48" applyFont="1" applyFill="1" applyBorder="1" applyAlignment="1">
      <alignment horizontal="centerContinuous" vertical="center"/>
      <protection/>
    </xf>
    <xf numFmtId="173" fontId="5" fillId="0" borderId="32" xfId="48" applyNumberFormat="1" applyFont="1" applyFill="1" applyBorder="1" applyAlignment="1">
      <alignment horizontal="right" vertical="center"/>
      <protection/>
    </xf>
    <xf numFmtId="173" fontId="5" fillId="0" borderId="33" xfId="48" applyNumberFormat="1" applyFont="1" applyFill="1" applyBorder="1" applyAlignment="1">
      <alignment horizontal="right" vertical="center"/>
      <protection/>
    </xf>
    <xf numFmtId="172" fontId="5" fillId="0" borderId="32" xfId="48" applyNumberFormat="1" applyFont="1" applyFill="1" applyBorder="1" applyAlignment="1">
      <alignment vertical="center"/>
      <protection/>
    </xf>
    <xf numFmtId="172" fontId="5" fillId="0" borderId="33" xfId="48" applyNumberFormat="1" applyFont="1" applyFill="1" applyBorder="1" applyAlignment="1">
      <alignment vertical="center"/>
      <protection/>
    </xf>
    <xf numFmtId="172" fontId="5" fillId="0" borderId="34" xfId="48" applyNumberFormat="1" applyFont="1" applyFill="1" applyBorder="1" applyAlignment="1">
      <alignment vertical="center"/>
      <protection/>
    </xf>
    <xf numFmtId="0" fontId="11" fillId="34" borderId="44" xfId="48" applyFont="1" applyFill="1" applyBorder="1" applyAlignment="1">
      <alignment horizontal="centerContinuous"/>
      <protection/>
    </xf>
    <xf numFmtId="0" fontId="6" fillId="0" borderId="0" xfId="48" applyFont="1">
      <alignment/>
      <protection/>
    </xf>
    <xf numFmtId="0" fontId="11" fillId="34" borderId="0" xfId="48" applyFont="1" applyFill="1" applyBorder="1" applyAlignment="1">
      <alignment horizontal="centerContinuous" vertical="top"/>
      <protection/>
    </xf>
    <xf numFmtId="172" fontId="2" fillId="33" borderId="12" xfId="48" applyNumberFormat="1" applyFont="1" applyFill="1" applyBorder="1" applyAlignment="1" quotePrefix="1">
      <alignment horizontal="center" vertical="center"/>
      <protection/>
    </xf>
    <xf numFmtId="173" fontId="5" fillId="35" borderId="77" xfId="48" applyNumberFormat="1" applyFont="1" applyFill="1" applyBorder="1" applyAlignment="1">
      <alignment horizontal="right" vertical="center"/>
      <protection/>
    </xf>
    <xf numFmtId="0" fontId="0" fillId="34" borderId="14" xfId="48" applyFill="1" applyBorder="1" applyAlignment="1" applyProtection="1">
      <alignment horizontal="centerContinuous"/>
      <protection/>
    </xf>
    <xf numFmtId="0" fontId="0" fillId="34" borderId="14" xfId="48" applyFill="1" applyBorder="1" applyAlignment="1" applyProtection="1">
      <alignment horizontal="centerContinuous"/>
      <protection locked="0"/>
    </xf>
    <xf numFmtId="173" fontId="7" fillId="0" borderId="22" xfId="48" applyNumberFormat="1" applyFont="1" applyBorder="1" applyAlignment="1" applyProtection="1">
      <alignment horizontal="right"/>
      <protection locked="0"/>
    </xf>
    <xf numFmtId="173" fontId="7" fillId="0" borderId="30" xfId="48" applyNumberFormat="1" applyFont="1" applyBorder="1" applyAlignment="1" applyProtection="1">
      <alignment horizontal="right"/>
      <protection locked="0"/>
    </xf>
    <xf numFmtId="173" fontId="7" fillId="0" borderId="35" xfId="48" applyNumberFormat="1" applyFont="1" applyBorder="1" applyAlignment="1" applyProtection="1">
      <alignment horizontal="right"/>
      <protection locked="0"/>
    </xf>
    <xf numFmtId="173" fontId="7" fillId="0" borderId="81" xfId="48" applyNumberFormat="1" applyFont="1" applyBorder="1" applyAlignment="1" applyProtection="1">
      <alignment horizontal="right"/>
      <protection locked="0"/>
    </xf>
    <xf numFmtId="0" fontId="7" fillId="0" borderId="52" xfId="48" applyFont="1" applyBorder="1" applyAlignment="1">
      <alignment horizontal="left"/>
      <protection/>
    </xf>
    <xf numFmtId="173" fontId="7" fillId="0" borderId="38" xfId="48" applyNumberFormat="1" applyFont="1" applyBorder="1" applyAlignment="1">
      <alignment horizontal="right"/>
      <protection/>
    </xf>
    <xf numFmtId="0" fontId="7" fillId="34" borderId="14" xfId="48" applyFont="1" applyFill="1" applyBorder="1" applyAlignment="1" applyProtection="1">
      <alignment horizontal="centerContinuous"/>
      <protection locked="0"/>
    </xf>
    <xf numFmtId="173" fontId="7" fillId="0" borderId="23" xfId="48" applyNumberFormat="1" applyFont="1" applyBorder="1" applyAlignment="1">
      <alignment horizontal="right"/>
      <protection/>
    </xf>
    <xf numFmtId="173" fontId="7" fillId="0" borderId="23" xfId="48" applyNumberFormat="1" applyFont="1" applyBorder="1" applyAlignment="1" applyProtection="1">
      <alignment horizontal="right"/>
      <protection locked="0"/>
    </xf>
    <xf numFmtId="173" fontId="7" fillId="0" borderId="43" xfId="48" applyNumberFormat="1" applyFont="1" applyBorder="1" applyAlignment="1" applyProtection="1">
      <alignment horizontal="right"/>
      <protection locked="0"/>
    </xf>
    <xf numFmtId="173" fontId="7" fillId="0" borderId="115" xfId="48" applyNumberFormat="1" applyFont="1" applyBorder="1" applyAlignment="1">
      <alignment horizontal="right" vertical="top"/>
      <protection/>
    </xf>
    <xf numFmtId="173" fontId="7" fillId="0" borderId="81" xfId="48" applyNumberFormat="1" applyFont="1" applyBorder="1" applyAlignment="1">
      <alignment horizontal="right" vertical="top"/>
      <protection/>
    </xf>
    <xf numFmtId="173" fontId="0" fillId="0" borderId="19" xfId="48" applyNumberFormat="1" applyFont="1" applyBorder="1" applyAlignment="1" applyProtection="1">
      <alignment horizontal="right"/>
      <protection locked="0"/>
    </xf>
    <xf numFmtId="173" fontId="0" fillId="0" borderId="26" xfId="48" applyNumberFormat="1" applyFont="1" applyBorder="1" applyAlignment="1" applyProtection="1">
      <alignment horizontal="right"/>
      <protection locked="0"/>
    </xf>
    <xf numFmtId="172" fontId="0" fillId="0" borderId="19" xfId="48" applyNumberFormat="1" applyFont="1" applyFill="1" applyBorder="1" applyAlignment="1" applyProtection="1" quotePrefix="1">
      <alignment/>
      <protection/>
    </xf>
    <xf numFmtId="172" fontId="0" fillId="0" borderId="20" xfId="48" applyNumberFormat="1" applyFont="1" applyFill="1" applyBorder="1" applyAlignment="1" applyProtection="1">
      <alignment/>
      <protection/>
    </xf>
    <xf numFmtId="172" fontId="0" fillId="0" borderId="21" xfId="48" applyNumberFormat="1" applyFont="1" applyFill="1" applyBorder="1" applyAlignment="1" applyProtection="1">
      <alignment/>
      <protection/>
    </xf>
    <xf numFmtId="173" fontId="0" fillId="0" borderId="22" xfId="48" applyNumberFormat="1" applyFont="1" applyBorder="1" applyAlignment="1" applyProtection="1">
      <alignment horizontal="right"/>
      <protection locked="0"/>
    </xf>
    <xf numFmtId="173" fontId="0" fillId="0" borderId="30" xfId="48" applyNumberFormat="1" applyFont="1" applyBorder="1" applyAlignment="1" applyProtection="1">
      <alignment horizontal="right"/>
      <protection locked="0"/>
    </xf>
    <xf numFmtId="172" fontId="0" fillId="0" borderId="27" xfId="48" applyNumberFormat="1" applyFont="1" applyFill="1" applyBorder="1" applyAlignment="1" applyProtection="1">
      <alignment/>
      <protection/>
    </xf>
    <xf numFmtId="172" fontId="0" fillId="0" borderId="28" xfId="48" applyNumberFormat="1" applyFont="1" applyFill="1" applyBorder="1" applyAlignment="1" applyProtection="1">
      <alignment/>
      <protection/>
    </xf>
    <xf numFmtId="172" fontId="0" fillId="0" borderId="22" xfId="48" applyNumberFormat="1" applyFont="1" applyFill="1" applyBorder="1" applyAlignment="1" applyProtection="1">
      <alignment/>
      <protection/>
    </xf>
    <xf numFmtId="173" fontId="0" fillId="0" borderId="22" xfId="48" applyNumberFormat="1" applyFont="1" applyBorder="1" applyAlignment="1" applyProtection="1">
      <alignment horizontal="right" vertical="top"/>
      <protection locked="0"/>
    </xf>
    <xf numFmtId="173" fontId="0" fillId="0" borderId="30" xfId="48" applyNumberFormat="1" applyFont="1" applyBorder="1" applyAlignment="1" applyProtection="1">
      <alignment horizontal="right" vertical="top"/>
      <protection locked="0"/>
    </xf>
    <xf numFmtId="173" fontId="0" fillId="0" borderId="23" xfId="48" applyNumberFormat="1" applyFont="1" applyBorder="1" applyAlignment="1" applyProtection="1">
      <alignment horizontal="right"/>
      <protection locked="0"/>
    </xf>
    <xf numFmtId="173" fontId="0" fillId="0" borderId="43" xfId="48" applyNumberFormat="1" applyFont="1" applyBorder="1" applyAlignment="1" applyProtection="1">
      <alignment horizontal="right"/>
      <protection locked="0"/>
    </xf>
    <xf numFmtId="172" fontId="0" fillId="0" borderId="23" xfId="48" applyNumberFormat="1" applyFont="1" applyFill="1" applyBorder="1" applyAlignment="1" applyProtection="1">
      <alignment/>
      <protection/>
    </xf>
    <xf numFmtId="172" fontId="0" fillId="0" borderId="24" xfId="48" applyNumberFormat="1" applyFont="1" applyFill="1" applyBorder="1" applyAlignment="1" applyProtection="1">
      <alignment/>
      <protection/>
    </xf>
    <xf numFmtId="172" fontId="0" fillId="0" borderId="25" xfId="48" applyNumberFormat="1" applyFont="1" applyFill="1" applyBorder="1" applyAlignment="1" applyProtection="1">
      <alignment/>
      <protection/>
    </xf>
    <xf numFmtId="0" fontId="0" fillId="34" borderId="14" xfId="48" applyFont="1" applyFill="1" applyBorder="1" applyAlignment="1" applyProtection="1">
      <alignment horizontal="centerContinuous"/>
      <protection/>
    </xf>
    <xf numFmtId="173" fontId="0" fillId="35" borderId="55" xfId="48" applyNumberFormat="1" applyFont="1" applyFill="1" applyBorder="1" applyAlignment="1" applyProtection="1">
      <alignment horizontal="right" vertical="center"/>
      <protection locked="0"/>
    </xf>
    <xf numFmtId="0" fontId="0" fillId="34" borderId="14" xfId="48" applyFont="1" applyFill="1" applyBorder="1" applyAlignment="1" applyProtection="1">
      <alignment horizontal="centerContinuous"/>
      <protection locked="0"/>
    </xf>
    <xf numFmtId="173" fontId="0" fillId="35" borderId="15" xfId="48" applyNumberFormat="1" applyFont="1" applyFill="1" applyBorder="1" applyAlignment="1" applyProtection="1">
      <alignment horizontal="right" vertical="center"/>
      <protection locked="0"/>
    </xf>
    <xf numFmtId="173" fontId="0" fillId="35" borderId="16" xfId="48" applyNumberFormat="1" applyFont="1" applyFill="1" applyBorder="1" applyAlignment="1" applyProtection="1">
      <alignment horizontal="right" vertical="center"/>
      <protection locked="0"/>
    </xf>
    <xf numFmtId="173" fontId="0" fillId="0" borderId="18" xfId="48" applyNumberFormat="1" applyFont="1" applyBorder="1" applyAlignment="1" applyProtection="1">
      <alignment horizontal="right"/>
      <protection locked="0"/>
    </xf>
    <xf numFmtId="173" fontId="0" fillId="0" borderId="38" xfId="48" applyNumberFormat="1" applyFont="1" applyBorder="1" applyAlignment="1" applyProtection="1">
      <alignment horizontal="right" vertical="top"/>
      <protection locked="0"/>
    </xf>
    <xf numFmtId="173" fontId="0" fillId="0" borderId="23" xfId="48" applyNumberFormat="1" applyFont="1" applyBorder="1" applyAlignment="1" applyProtection="1">
      <alignment horizontal="right" vertical="top"/>
      <protection locked="0"/>
    </xf>
    <xf numFmtId="173" fontId="0" fillId="0" borderId="43" xfId="48" applyNumberFormat="1" applyFont="1" applyBorder="1" applyAlignment="1" applyProtection="1">
      <alignment horizontal="right" vertical="top"/>
      <protection locked="0"/>
    </xf>
    <xf numFmtId="173" fontId="0" fillId="0" borderId="66" xfId="48" applyNumberFormat="1" applyFont="1" applyBorder="1" applyAlignment="1" applyProtection="1">
      <alignment horizontal="right"/>
      <protection locked="0"/>
    </xf>
    <xf numFmtId="173" fontId="0" fillId="0" borderId="40" xfId="48" applyNumberFormat="1" applyFont="1" applyBorder="1" applyAlignment="1" applyProtection="1">
      <alignment horizontal="right"/>
      <protection locked="0"/>
    </xf>
    <xf numFmtId="173" fontId="0" fillId="0" borderId="61" xfId="48" applyNumberFormat="1" applyFont="1" applyBorder="1" applyAlignment="1" applyProtection="1">
      <alignment horizontal="right"/>
      <protection locked="0"/>
    </xf>
    <xf numFmtId="172" fontId="0" fillId="0" borderId="41" xfId="48" applyNumberFormat="1" applyFont="1" applyFill="1" applyBorder="1" applyAlignment="1">
      <alignment/>
      <protection/>
    </xf>
    <xf numFmtId="0" fontId="7" fillId="0" borderId="53" xfId="48" applyFont="1" applyBorder="1" applyAlignment="1">
      <alignment horizontal="left"/>
      <protection/>
    </xf>
    <xf numFmtId="3" fontId="7" fillId="0" borderId="115" xfId="48" applyNumberFormat="1" applyFont="1" applyBorder="1" applyAlignment="1" applyProtection="1">
      <alignment horizontal="right"/>
      <protection locked="0"/>
    </xf>
    <xf numFmtId="3" fontId="7" fillId="34" borderId="14" xfId="48" applyNumberFormat="1" applyFont="1" applyFill="1" applyBorder="1" applyAlignment="1" applyProtection="1">
      <alignment horizontal="centerContinuous"/>
      <protection locked="0"/>
    </xf>
    <xf numFmtId="3" fontId="7" fillId="0" borderId="35" xfId="48" applyNumberFormat="1" applyFont="1" applyBorder="1" applyAlignment="1" applyProtection="1">
      <alignment horizontal="right"/>
      <protection locked="0"/>
    </xf>
    <xf numFmtId="3" fontId="7" fillId="0" borderId="81" xfId="48" applyNumberFormat="1" applyFont="1" applyBorder="1" applyAlignment="1" applyProtection="1">
      <alignment horizontal="right"/>
      <protection locked="0"/>
    </xf>
    <xf numFmtId="3" fontId="7" fillId="34" borderId="14" xfId="48" applyNumberFormat="1" applyFont="1" applyFill="1" applyBorder="1" applyAlignment="1">
      <alignment horizontal="centerContinuous"/>
      <protection/>
    </xf>
    <xf numFmtId="0" fontId="7" fillId="0" borderId="39" xfId="48" applyFont="1" applyBorder="1" applyAlignment="1">
      <alignment/>
      <protection/>
    </xf>
    <xf numFmtId="3" fontId="7" fillId="0" borderId="29" xfId="48" applyNumberFormat="1" applyFont="1" applyBorder="1" applyAlignment="1" applyProtection="1">
      <alignment horizontal="right"/>
      <protection locked="0"/>
    </xf>
    <xf numFmtId="3" fontId="7" fillId="0" borderId="22" xfId="48" applyNumberFormat="1" applyFont="1" applyBorder="1" applyAlignment="1" applyProtection="1">
      <alignment horizontal="right"/>
      <protection locked="0"/>
    </xf>
    <xf numFmtId="3" fontId="7" fillId="0" borderId="30" xfId="48" applyNumberFormat="1" applyFont="1" applyBorder="1" applyAlignment="1" applyProtection="1">
      <alignment horizontal="right"/>
      <protection locked="0"/>
    </xf>
    <xf numFmtId="3" fontId="7" fillId="0" borderId="38" xfId="48" applyNumberFormat="1" applyFont="1" applyBorder="1" applyAlignment="1" applyProtection="1">
      <alignment horizontal="right" vertical="top"/>
      <protection locked="0"/>
    </xf>
    <xf numFmtId="3" fontId="7" fillId="0" borderId="23" xfId="48" applyNumberFormat="1" applyFont="1" applyBorder="1" applyAlignment="1" applyProtection="1">
      <alignment horizontal="right" vertical="top"/>
      <protection locked="0"/>
    </xf>
    <xf numFmtId="3" fontId="7" fillId="0" borderId="43" xfId="48" applyNumberFormat="1" applyFont="1" applyBorder="1" applyAlignment="1" applyProtection="1">
      <alignment horizontal="right" vertical="top"/>
      <protection locked="0"/>
    </xf>
    <xf numFmtId="173" fontId="0" fillId="0" borderId="57" xfId="48" applyNumberFormat="1" applyFont="1" applyBorder="1" applyAlignment="1" applyProtection="1">
      <alignment horizontal="right" vertical="top"/>
      <protection locked="0"/>
    </xf>
    <xf numFmtId="173" fontId="0" fillId="0" borderId="35" xfId="48" applyNumberFormat="1" applyFont="1" applyBorder="1" applyAlignment="1" applyProtection="1">
      <alignment horizontal="right" vertical="top"/>
      <protection locked="0"/>
    </xf>
    <xf numFmtId="173" fontId="0" fillId="0" borderId="81" xfId="48" applyNumberFormat="1" applyFont="1" applyBorder="1" applyAlignment="1" applyProtection="1">
      <alignment horizontal="right" vertical="top"/>
      <protection locked="0"/>
    </xf>
    <xf numFmtId="173" fontId="0" fillId="0" borderId="29" xfId="48" applyNumberFormat="1" applyFont="1" applyBorder="1" applyAlignment="1" applyProtection="1">
      <alignment horizontal="right"/>
      <protection/>
    </xf>
    <xf numFmtId="173" fontId="0" fillId="0" borderId="22" xfId="48" applyNumberFormat="1" applyFont="1" applyBorder="1" applyAlignment="1" applyProtection="1">
      <alignment horizontal="right"/>
      <protection/>
    </xf>
    <xf numFmtId="173" fontId="0" fillId="0" borderId="30" xfId="48" applyNumberFormat="1" applyFont="1" applyBorder="1" applyAlignment="1" applyProtection="1">
      <alignment horizontal="right"/>
      <protection/>
    </xf>
    <xf numFmtId="173" fontId="0" fillId="0" borderId="29" xfId="48" applyNumberFormat="1" applyFont="1" applyBorder="1" applyAlignment="1" applyProtection="1">
      <alignment horizontal="right"/>
      <protection locked="0"/>
    </xf>
    <xf numFmtId="3" fontId="7" fillId="0" borderId="115" xfId="48" applyNumberFormat="1" applyFont="1" applyBorder="1" applyAlignment="1" applyProtection="1">
      <alignment horizontal="right" vertical="top"/>
      <protection locked="0"/>
    </xf>
    <xf numFmtId="3" fontId="0" fillId="34" borderId="14" xfId="48" applyNumberFormat="1" applyFill="1" applyBorder="1" applyAlignment="1" applyProtection="1">
      <alignment horizontal="centerContinuous" vertical="top"/>
      <protection locked="0"/>
    </xf>
    <xf numFmtId="3" fontId="7" fillId="0" borderId="35" xfId="48" applyNumberFormat="1" applyFont="1" applyBorder="1" applyAlignment="1" applyProtection="1">
      <alignment horizontal="right" vertical="top"/>
      <protection locked="0"/>
    </xf>
    <xf numFmtId="3" fontId="7" fillId="0" borderId="81" xfId="48" applyNumberFormat="1" applyFont="1" applyBorder="1" applyAlignment="1" applyProtection="1">
      <alignment horizontal="right" vertical="top"/>
      <protection locked="0"/>
    </xf>
    <xf numFmtId="0" fontId="0" fillId="34" borderId="14" xfId="48" applyFill="1" applyBorder="1" applyAlignment="1">
      <alignment horizontal="centerContinuous" vertical="top"/>
      <protection/>
    </xf>
    <xf numFmtId="173" fontId="0" fillId="0" borderId="18" xfId="48" applyNumberFormat="1" applyFont="1" applyBorder="1" applyAlignment="1" applyProtection="1">
      <alignment horizontal="right" vertical="center"/>
      <protection locked="0"/>
    </xf>
    <xf numFmtId="0" fontId="0" fillId="34" borderId="14" xfId="48" applyFont="1" applyFill="1" applyBorder="1" applyAlignment="1" applyProtection="1">
      <alignment horizontal="centerContinuous" vertical="center"/>
      <protection locked="0"/>
    </xf>
    <xf numFmtId="173" fontId="0" fillId="0" borderId="19" xfId="48" applyNumberFormat="1" applyFont="1" applyBorder="1" applyAlignment="1" applyProtection="1">
      <alignment horizontal="right" vertical="center"/>
      <protection locked="0"/>
    </xf>
    <xf numFmtId="173" fontId="0" fillId="0" borderId="26" xfId="48" applyNumberFormat="1" applyFont="1" applyBorder="1" applyAlignment="1" applyProtection="1">
      <alignment horizontal="right" vertical="center"/>
      <protection locked="0"/>
    </xf>
    <xf numFmtId="173" fontId="5" fillId="0" borderId="108" xfId="48" applyNumberFormat="1" applyFont="1" applyFill="1" applyBorder="1" applyAlignment="1">
      <alignment horizontal="right" vertical="center"/>
      <protection/>
    </xf>
    <xf numFmtId="173" fontId="0" fillId="0" borderId="106" xfId="48" applyNumberFormat="1" applyFont="1" applyBorder="1" applyAlignment="1">
      <alignment horizontal="right"/>
      <protection/>
    </xf>
    <xf numFmtId="173" fontId="0" fillId="0" borderId="160" xfId="48" applyNumberFormat="1" applyFont="1" applyBorder="1" applyAlignment="1">
      <alignment horizontal="right"/>
      <protection/>
    </xf>
    <xf numFmtId="173" fontId="0" fillId="0" borderId="62" xfId="48" applyNumberFormat="1" applyFont="1" applyBorder="1" applyAlignment="1">
      <alignment horizontal="right" vertical="top"/>
      <protection/>
    </xf>
    <xf numFmtId="173" fontId="7" fillId="0" borderId="161" xfId="48" applyNumberFormat="1" applyFont="1" applyBorder="1" applyAlignment="1">
      <alignment horizontal="right"/>
      <protection/>
    </xf>
    <xf numFmtId="172" fontId="0" fillId="0" borderId="157" xfId="48" applyNumberFormat="1" applyFont="1" applyFill="1" applyBorder="1" applyAlignment="1" quotePrefix="1">
      <alignment/>
      <protection/>
    </xf>
    <xf numFmtId="172" fontId="0" fillId="0" borderId="162" xfId="48" applyNumberFormat="1" applyFont="1" applyFill="1" applyBorder="1" applyAlignment="1">
      <alignment/>
      <protection/>
    </xf>
    <xf numFmtId="172" fontId="0" fillId="0" borderId="163" xfId="48" applyNumberFormat="1" applyFont="1" applyFill="1" applyBorder="1" applyAlignment="1">
      <alignment/>
      <protection/>
    </xf>
    <xf numFmtId="172" fontId="0" fillId="0" borderId="164" xfId="48" applyNumberFormat="1" applyFont="1" applyFill="1" applyBorder="1" applyAlignment="1">
      <alignment/>
      <protection/>
    </xf>
    <xf numFmtId="172" fontId="0" fillId="0" borderId="165" xfId="48" applyNumberFormat="1" applyFont="1" applyFill="1" applyBorder="1" applyAlignment="1">
      <alignment/>
      <protection/>
    </xf>
    <xf numFmtId="176" fontId="7" fillId="0" borderId="25" xfId="0" applyNumberFormat="1" applyFont="1" applyFill="1" applyBorder="1" applyAlignment="1" quotePrefix="1">
      <alignment horizontal="center" vertical="top"/>
    </xf>
    <xf numFmtId="3" fontId="5" fillId="35" borderId="55" xfId="48" applyNumberFormat="1" applyFont="1" applyFill="1" applyBorder="1" applyAlignment="1">
      <alignment horizontal="right" vertical="center"/>
      <protection/>
    </xf>
    <xf numFmtId="3" fontId="0" fillId="34" borderId="14" xfId="48" applyNumberFormat="1" applyFill="1" applyBorder="1" applyAlignment="1">
      <alignment horizontal="centerContinuous"/>
      <protection/>
    </xf>
    <xf numFmtId="3" fontId="5" fillId="35" borderId="15" xfId="48" applyNumberFormat="1" applyFont="1" applyFill="1" applyBorder="1" applyAlignment="1">
      <alignment horizontal="right" vertical="center"/>
      <protection/>
    </xf>
    <xf numFmtId="3" fontId="5" fillId="35" borderId="16" xfId="48" applyNumberFormat="1" applyFont="1" applyFill="1" applyBorder="1" applyAlignment="1">
      <alignment horizontal="right" vertical="center"/>
      <protection/>
    </xf>
    <xf numFmtId="3" fontId="5" fillId="0" borderId="98" xfId="48" applyNumberFormat="1" applyFont="1" applyBorder="1" applyAlignment="1">
      <alignment horizontal="right"/>
      <protection/>
    </xf>
    <xf numFmtId="3" fontId="0" fillId="0" borderId="99" xfId="48" applyNumberFormat="1" applyFill="1" applyBorder="1" applyAlignment="1">
      <alignment horizontal="centerContinuous"/>
      <protection/>
    </xf>
    <xf numFmtId="3" fontId="5" fillId="0" borderId="98" xfId="48" applyNumberFormat="1" applyFont="1" applyFill="1" applyBorder="1" applyAlignment="1">
      <alignment horizontal="right"/>
      <protection/>
    </xf>
    <xf numFmtId="3" fontId="5" fillId="0" borderId="100" xfId="48" applyNumberFormat="1" applyFont="1" applyFill="1" applyBorder="1" applyAlignment="1">
      <alignment horizontal="right"/>
      <protection/>
    </xf>
    <xf numFmtId="3" fontId="5" fillId="35" borderId="166" xfId="48" applyNumberFormat="1" applyFont="1" applyFill="1" applyBorder="1" applyAlignment="1">
      <alignment horizontal="right" vertical="center"/>
      <protection/>
    </xf>
    <xf numFmtId="3" fontId="5" fillId="35" borderId="102" xfId="48" applyNumberFormat="1" applyFont="1" applyFill="1" applyBorder="1" applyAlignment="1">
      <alignment horizontal="right" vertical="center"/>
      <protection/>
    </xf>
    <xf numFmtId="3" fontId="5" fillId="35" borderId="167" xfId="48" applyNumberFormat="1" applyFont="1" applyFill="1" applyBorder="1" applyAlignment="1">
      <alignment horizontal="right" vertical="center"/>
      <protection/>
    </xf>
    <xf numFmtId="3" fontId="5" fillId="35" borderId="168" xfId="48" applyNumberFormat="1" applyFont="1" applyFill="1" applyBorder="1" applyAlignment="1">
      <alignment horizontal="right" vertical="center"/>
      <protection/>
    </xf>
    <xf numFmtId="3" fontId="5" fillId="35" borderId="169" xfId="48" applyNumberFormat="1" applyFont="1" applyFill="1" applyBorder="1" applyAlignment="1">
      <alignment horizontal="right" vertical="center"/>
      <protection/>
    </xf>
    <xf numFmtId="3" fontId="0" fillId="0" borderId="92" xfId="48" applyNumberFormat="1" applyFont="1" applyBorder="1" applyAlignment="1">
      <alignment horizontal="right"/>
      <protection/>
    </xf>
    <xf numFmtId="3" fontId="0" fillId="0" borderId="14" xfId="48" applyNumberFormat="1" applyFont="1" applyBorder="1" applyAlignment="1">
      <alignment horizontal="right"/>
      <protection/>
    </xf>
    <xf numFmtId="3" fontId="0" fillId="0" borderId="151" xfId="48" applyNumberFormat="1" applyFont="1" applyBorder="1" applyAlignment="1">
      <alignment horizontal="right"/>
      <protection/>
    </xf>
    <xf numFmtId="3" fontId="0" fillId="0" borderId="0" xfId="48" applyNumberFormat="1" applyFont="1" applyBorder="1" applyAlignment="1">
      <alignment horizontal="right"/>
      <protection/>
    </xf>
    <xf numFmtId="3" fontId="0" fillId="0" borderId="12" xfId="48" applyNumberFormat="1" applyFont="1" applyBorder="1" applyAlignment="1">
      <alignment horizontal="right"/>
      <protection/>
    </xf>
    <xf numFmtId="3" fontId="0" fillId="0" borderId="92" xfId="48" applyNumberFormat="1" applyFont="1" applyBorder="1" applyAlignment="1">
      <alignment horizontal="right" vertical="top"/>
      <protection/>
    </xf>
    <xf numFmtId="3" fontId="0" fillId="0" borderId="14" xfId="48" applyNumberFormat="1" applyFont="1" applyBorder="1" applyAlignment="1">
      <alignment horizontal="right" vertical="top"/>
      <protection/>
    </xf>
    <xf numFmtId="3" fontId="0" fillId="0" borderId="0" xfId="48" applyNumberFormat="1" applyFont="1" applyBorder="1" applyAlignment="1">
      <alignment horizontal="right" vertical="top"/>
      <protection/>
    </xf>
    <xf numFmtId="3" fontId="0" fillId="34" borderId="14" xfId="48" applyNumberFormat="1" applyFont="1" applyFill="1" applyBorder="1" applyAlignment="1">
      <alignment horizontal="centerContinuous"/>
      <protection/>
    </xf>
    <xf numFmtId="3" fontId="0" fillId="0" borderId="90" xfId="48" applyNumberFormat="1" applyFont="1" applyBorder="1" applyAlignment="1">
      <alignment horizontal="right"/>
      <protection/>
    </xf>
    <xf numFmtId="3" fontId="0" fillId="0" borderId="170" xfId="48" applyNumberFormat="1" applyFont="1" applyFill="1" applyBorder="1" applyAlignment="1">
      <alignment horizontal="right" vertical="top"/>
      <protection/>
    </xf>
    <xf numFmtId="3" fontId="0" fillId="0" borderId="0" xfId="48" applyNumberFormat="1" applyFont="1" applyFill="1" applyBorder="1" applyAlignment="1">
      <alignment horizontal="right" vertical="top"/>
      <protection/>
    </xf>
    <xf numFmtId="3" fontId="5" fillId="35" borderId="171" xfId="48" applyNumberFormat="1" applyFont="1" applyFill="1" applyBorder="1" applyAlignment="1">
      <alignment horizontal="right" vertical="center"/>
      <protection/>
    </xf>
    <xf numFmtId="3" fontId="0" fillId="0" borderId="170" xfId="48" applyNumberFormat="1" applyFont="1" applyBorder="1" applyAlignment="1">
      <alignment horizontal="right" vertical="top"/>
      <protection/>
    </xf>
    <xf numFmtId="3" fontId="0" fillId="0" borderId="172" xfId="48" applyNumberFormat="1" applyFont="1" applyFill="1" applyBorder="1" applyAlignment="1">
      <alignment horizontal="right" vertical="top"/>
      <protection/>
    </xf>
    <xf numFmtId="3" fontId="0" fillId="0" borderId="173" xfId="48" applyNumberFormat="1" applyFont="1" applyFill="1" applyBorder="1" applyAlignment="1">
      <alignment horizontal="right" vertical="top"/>
      <protection/>
    </xf>
    <xf numFmtId="3" fontId="0" fillId="0" borderId="19" xfId="48" applyNumberFormat="1" applyFont="1" applyBorder="1" applyAlignment="1">
      <alignment horizontal="right"/>
      <protection/>
    </xf>
    <xf numFmtId="3" fontId="0" fillId="0" borderId="22" xfId="48" applyNumberFormat="1" applyFont="1" applyBorder="1" applyAlignment="1">
      <alignment horizontal="right"/>
      <protection/>
    </xf>
    <xf numFmtId="3" fontId="0" fillId="0" borderId="22" xfId="48" applyNumberFormat="1" applyFont="1" applyBorder="1" applyAlignment="1">
      <alignment horizontal="right" vertical="top"/>
      <protection/>
    </xf>
    <xf numFmtId="3" fontId="0" fillId="0" borderId="40" xfId="48" applyNumberFormat="1" applyFont="1" applyBorder="1" applyAlignment="1">
      <alignment horizontal="right"/>
      <protection/>
    </xf>
    <xf numFmtId="3" fontId="0" fillId="0" borderId="62" xfId="48" applyNumberFormat="1" applyFont="1" applyBorder="1" applyAlignment="1">
      <alignment horizontal="right"/>
      <protection/>
    </xf>
    <xf numFmtId="0" fontId="0" fillId="34" borderId="12" xfId="0" applyFont="1" applyFill="1" applyBorder="1" applyAlignment="1">
      <alignment horizontal="centerContinuous"/>
    </xf>
    <xf numFmtId="172" fontId="2" fillId="33" borderId="13" xfId="0" applyNumberFormat="1" applyFont="1" applyFill="1" applyBorder="1" applyAlignment="1">
      <alignment horizontal="center" vertical="center" wrapText="1"/>
    </xf>
    <xf numFmtId="0" fontId="0" fillId="0" borderId="0" xfId="48" applyAlignment="1">
      <alignment horizontal="center"/>
      <protection/>
    </xf>
    <xf numFmtId="176" fontId="0" fillId="0" borderId="0" xfId="48" applyNumberFormat="1">
      <alignment/>
      <protection/>
    </xf>
    <xf numFmtId="172" fontId="0" fillId="0" borderId="0" xfId="48" applyNumberFormat="1">
      <alignment/>
      <protection/>
    </xf>
    <xf numFmtId="173" fontId="0" fillId="34" borderId="14" xfId="48" applyNumberFormat="1" applyFill="1" applyBorder="1" applyAlignment="1">
      <alignment horizontal="centerContinuous" vertical="top"/>
      <protection/>
    </xf>
    <xf numFmtId="169" fontId="0" fillId="0" borderId="39" xfId="48" applyNumberFormat="1" applyFont="1" applyBorder="1" applyAlignment="1">
      <alignment/>
      <protection/>
    </xf>
    <xf numFmtId="0" fontId="0" fillId="34" borderId="31" xfId="48" applyFill="1" applyBorder="1" applyAlignment="1">
      <alignment horizontal="centerContinuous" vertical="top"/>
      <protection/>
    </xf>
    <xf numFmtId="173" fontId="0" fillId="34" borderId="31" xfId="48" applyNumberFormat="1" applyFill="1" applyBorder="1" applyAlignment="1">
      <alignment horizontal="centerContinuous" vertical="top"/>
      <protection/>
    </xf>
    <xf numFmtId="173" fontId="7" fillId="0" borderId="35" xfId="50" applyNumberFormat="1" applyFont="1" applyFill="1" applyBorder="1">
      <alignment/>
      <protection/>
    </xf>
    <xf numFmtId="0" fontId="5" fillId="0" borderId="53" xfId="48" applyFont="1" applyBorder="1" applyAlignment="1">
      <alignment horizontal="left"/>
      <protection/>
    </xf>
    <xf numFmtId="173" fontId="5" fillId="0" borderId="35" xfId="50" applyNumberFormat="1" applyFont="1" applyFill="1" applyBorder="1">
      <alignment/>
      <protection/>
    </xf>
    <xf numFmtId="0" fontId="7" fillId="0" borderId="39" xfId="48" applyFont="1" applyBorder="1" applyAlignment="1">
      <alignment horizontal="left"/>
      <protection/>
    </xf>
    <xf numFmtId="173" fontId="7" fillId="0" borderId="22" xfId="50" applyNumberFormat="1" applyFont="1" applyFill="1" applyBorder="1" applyAlignment="1">
      <alignment/>
      <protection/>
    </xf>
    <xf numFmtId="173" fontId="7" fillId="0" borderId="22" xfId="50" applyNumberFormat="1" applyFont="1" applyFill="1" applyBorder="1">
      <alignment/>
      <protection/>
    </xf>
    <xf numFmtId="0" fontId="7" fillId="0" borderId="82" xfId="48" applyFont="1" applyBorder="1" applyAlignment="1">
      <alignment vertical="top"/>
      <protection/>
    </xf>
    <xf numFmtId="173" fontId="0" fillId="0" borderId="174" xfId="48" applyNumberFormat="1" applyFont="1" applyFill="1" applyBorder="1" applyAlignment="1">
      <alignment vertical="top"/>
      <protection/>
    </xf>
    <xf numFmtId="173" fontId="7" fillId="0" borderId="84" xfId="50" applyNumberFormat="1" applyFont="1" applyFill="1" applyBorder="1" applyAlignment="1">
      <alignment vertical="top"/>
      <protection/>
    </xf>
    <xf numFmtId="173" fontId="5" fillId="35" borderId="76" xfId="48" applyNumberFormat="1" applyFont="1" applyFill="1" applyBorder="1" applyAlignment="1" quotePrefix="1">
      <alignment horizontal="center" vertical="center"/>
      <protection/>
    </xf>
    <xf numFmtId="173" fontId="5" fillId="0" borderId="19" xfId="48" applyNumberFormat="1" applyFont="1" applyBorder="1" applyAlignment="1" quotePrefix="1">
      <alignment horizontal="center"/>
      <protection/>
    </xf>
    <xf numFmtId="173" fontId="7" fillId="0" borderId="22" xfId="48" applyNumberFormat="1" applyFont="1" applyBorder="1" applyAlignment="1" quotePrefix="1">
      <alignment horizontal="center"/>
      <protection/>
    </xf>
    <xf numFmtId="173" fontId="5" fillId="0" borderId="22" xfId="48" applyNumberFormat="1" applyFont="1" applyBorder="1" applyAlignment="1" quotePrefix="1">
      <alignment horizontal="center"/>
      <protection/>
    </xf>
    <xf numFmtId="173" fontId="7" fillId="0" borderId="35" xfId="48" applyNumberFormat="1" applyFont="1" applyBorder="1" applyAlignment="1" quotePrefix="1">
      <alignment horizontal="center"/>
      <protection/>
    </xf>
    <xf numFmtId="173" fontId="7" fillId="0" borderId="35" xfId="48" applyNumberFormat="1" applyFont="1" applyBorder="1" applyAlignment="1" quotePrefix="1">
      <alignment horizontal="center" vertical="top"/>
      <protection/>
    </xf>
    <xf numFmtId="173" fontId="5" fillId="35" borderId="75" xfId="48" applyNumberFormat="1" applyFont="1" applyFill="1" applyBorder="1" applyAlignment="1" quotePrefix="1">
      <alignment horizontal="center" vertical="center"/>
      <protection/>
    </xf>
    <xf numFmtId="173" fontId="5" fillId="0" borderId="78" xfId="48" applyNumberFormat="1" applyFont="1" applyBorder="1" applyAlignment="1" quotePrefix="1">
      <alignment horizontal="center"/>
      <protection/>
    </xf>
    <xf numFmtId="173" fontId="0" fillId="0" borderId="80" xfId="48" applyNumberFormat="1" applyFont="1" applyBorder="1" applyAlignment="1" quotePrefix="1">
      <alignment horizontal="center"/>
      <protection/>
    </xf>
    <xf numFmtId="173" fontId="0" fillId="0" borderId="67" xfId="48" applyNumberFormat="1" applyFont="1" applyBorder="1" applyAlignment="1" quotePrefix="1">
      <alignment horizontal="center"/>
      <protection/>
    </xf>
    <xf numFmtId="173" fontId="0" fillId="0" borderId="83" xfId="48" applyNumberFormat="1" applyFont="1" applyBorder="1" applyAlignment="1" quotePrefix="1">
      <alignment horizontal="center" vertical="top"/>
      <protection/>
    </xf>
    <xf numFmtId="173" fontId="0" fillId="0" borderId="35" xfId="50" applyNumberFormat="1" applyFont="1" applyFill="1" applyBorder="1" applyAlignment="1" quotePrefix="1">
      <alignment horizontal="center"/>
      <protection/>
    </xf>
    <xf numFmtId="173" fontId="0" fillId="0" borderId="22" xfId="50" applyNumberFormat="1" applyFont="1" applyFill="1" applyBorder="1" applyAlignment="1" quotePrefix="1">
      <alignment horizontal="center"/>
      <protection/>
    </xf>
    <xf numFmtId="173" fontId="0" fillId="0" borderId="84" xfId="50" applyNumberFormat="1" applyFont="1" applyFill="1" applyBorder="1" applyAlignment="1" quotePrefix="1">
      <alignment horizontal="center"/>
      <protection/>
    </xf>
    <xf numFmtId="0" fontId="56" fillId="33" borderId="73" xfId="48" applyFont="1" applyFill="1" applyBorder="1" applyAlignment="1">
      <alignment horizontal="center" vertical="center"/>
      <protection/>
    </xf>
    <xf numFmtId="173" fontId="5" fillId="0" borderId="84" xfId="48" applyNumberFormat="1" applyFont="1" applyFill="1" applyBorder="1" applyAlignment="1">
      <alignment horizontal="right" vertical="center"/>
      <protection/>
    </xf>
    <xf numFmtId="169" fontId="0" fillId="0" borderId="53" xfId="48" applyNumberFormat="1" applyFont="1" applyBorder="1" applyAlignment="1">
      <alignment vertical="top"/>
      <protection/>
    </xf>
    <xf numFmtId="172" fontId="0" fillId="0" borderId="36" xfId="48" applyNumberFormat="1" applyFont="1" applyFill="1" applyBorder="1" applyAlignment="1">
      <alignment vertical="top"/>
      <protection/>
    </xf>
    <xf numFmtId="172" fontId="0" fillId="0" borderId="37" xfId="48" applyNumberFormat="1" applyFont="1" applyFill="1" applyBorder="1" applyAlignment="1">
      <alignment vertical="top"/>
      <protection/>
    </xf>
    <xf numFmtId="172" fontId="0" fillId="0" borderId="0" xfId="48" applyNumberFormat="1" applyFont="1" applyFill="1" applyBorder="1" applyAlignment="1">
      <alignment vertical="top"/>
      <protection/>
    </xf>
    <xf numFmtId="0" fontId="0" fillId="0" borderId="175" xfId="48" applyFont="1" applyBorder="1" applyAlignment="1">
      <alignment vertical="top"/>
      <protection/>
    </xf>
    <xf numFmtId="0" fontId="0" fillId="34" borderId="176" xfId="48" applyFill="1" applyBorder="1" applyAlignment="1">
      <alignment horizontal="centerContinuous"/>
      <protection/>
    </xf>
    <xf numFmtId="172" fontId="0" fillId="0" borderId="177" xfId="48" applyNumberFormat="1" applyFont="1" applyFill="1" applyBorder="1" applyAlignment="1">
      <alignment vertical="top"/>
      <protection/>
    </xf>
    <xf numFmtId="172" fontId="0" fillId="0" borderId="178" xfId="48" applyNumberFormat="1" applyFont="1" applyFill="1" applyBorder="1" applyAlignment="1">
      <alignment/>
      <protection/>
    </xf>
    <xf numFmtId="172" fontId="0" fillId="0" borderId="35" xfId="48" applyNumberFormat="1" applyFont="1" applyFill="1" applyBorder="1" applyAlignment="1">
      <alignment/>
      <protection/>
    </xf>
    <xf numFmtId="172" fontId="0" fillId="0" borderId="36" xfId="48" applyNumberFormat="1" applyFont="1" applyFill="1" applyBorder="1" applyAlignment="1">
      <alignment/>
      <protection/>
    </xf>
    <xf numFmtId="172" fontId="0" fillId="0" borderId="37" xfId="48" applyNumberFormat="1" applyFont="1" applyFill="1" applyBorder="1" applyAlignment="1">
      <alignment/>
      <protection/>
    </xf>
    <xf numFmtId="0" fontId="0" fillId="0" borderId="51" xfId="48" applyFont="1" applyFill="1" applyBorder="1" applyAlignment="1">
      <alignment horizontal="left"/>
      <protection/>
    </xf>
    <xf numFmtId="0" fontId="0" fillId="0" borderId="39" xfId="48" applyFont="1" applyFill="1" applyBorder="1" applyAlignment="1">
      <alignment horizontal="left"/>
      <protection/>
    </xf>
    <xf numFmtId="0" fontId="0" fillId="0" borderId="39" xfId="48" applyFont="1" applyFill="1" applyBorder="1">
      <alignment/>
      <protection/>
    </xf>
    <xf numFmtId="0" fontId="0" fillId="0" borderId="39" xfId="48" applyFont="1" applyFill="1" applyBorder="1" applyAlignment="1">
      <alignment vertical="top"/>
      <protection/>
    </xf>
    <xf numFmtId="172" fontId="0" fillId="0" borderId="12" xfId="48" applyNumberFormat="1" applyFont="1" applyFill="1" applyBorder="1" applyAlignment="1">
      <alignment/>
      <protection/>
    </xf>
    <xf numFmtId="172" fontId="0" fillId="0" borderId="152" xfId="48" applyNumberFormat="1" applyFont="1" applyFill="1" applyBorder="1" applyAlignment="1" quotePrefix="1">
      <alignment/>
      <protection/>
    </xf>
    <xf numFmtId="0" fontId="0" fillId="34" borderId="14" xfId="48" applyFont="1" applyFill="1" applyBorder="1" applyAlignment="1">
      <alignment horizontal="centerContinuous" vertical="top"/>
      <protection/>
    </xf>
    <xf numFmtId="172" fontId="0" fillId="0" borderId="145" xfId="48" applyNumberFormat="1" applyFont="1" applyFill="1" applyBorder="1" applyAlignment="1" quotePrefix="1">
      <alignment vertical="top"/>
      <protection/>
    </xf>
    <xf numFmtId="3" fontId="0" fillId="0" borderId="92" xfId="48" applyNumberFormat="1" applyFont="1" applyFill="1" applyBorder="1" applyAlignment="1">
      <alignment horizontal="right" vertical="top"/>
      <protection/>
    </xf>
    <xf numFmtId="3" fontId="0" fillId="34" borderId="14" xfId="48" applyNumberFormat="1" applyFont="1" applyFill="1" applyBorder="1" applyAlignment="1">
      <alignment horizontal="centerContinuous" vertical="top"/>
      <protection/>
    </xf>
    <xf numFmtId="3" fontId="0" fillId="0" borderId="14" xfId="48" applyNumberFormat="1" applyFont="1" applyFill="1" applyBorder="1" applyAlignment="1">
      <alignment horizontal="right" vertical="top"/>
      <protection/>
    </xf>
    <xf numFmtId="0" fontId="0" fillId="0" borderId="139" xfId="48" applyFont="1" applyBorder="1" applyAlignment="1">
      <alignment vertical="top"/>
      <protection/>
    </xf>
    <xf numFmtId="0" fontId="0" fillId="0" borderId="133" xfId="48" applyFont="1" applyBorder="1" applyAlignment="1">
      <alignment/>
      <protection/>
    </xf>
    <xf numFmtId="3" fontId="0" fillId="0" borderId="74" xfId="48" applyNumberFormat="1" applyFont="1" applyBorder="1" applyAlignment="1">
      <alignment horizontal="right"/>
      <protection/>
    </xf>
    <xf numFmtId="173" fontId="0" fillId="0" borderId="35" xfId="48" applyNumberFormat="1" applyFont="1" applyBorder="1" applyAlignment="1" applyProtection="1">
      <alignment horizontal="right"/>
      <protection locked="0"/>
    </xf>
    <xf numFmtId="173" fontId="0" fillId="0" borderId="81" xfId="48" applyNumberFormat="1" applyFont="1" applyBorder="1" applyAlignment="1" applyProtection="1">
      <alignment horizontal="right"/>
      <protection locked="0"/>
    </xf>
    <xf numFmtId="173" fontId="0" fillId="0" borderId="116" xfId="48" applyNumberFormat="1" applyFont="1" applyBorder="1" applyAlignment="1">
      <alignment horizontal="right"/>
      <protection/>
    </xf>
    <xf numFmtId="173" fontId="8" fillId="0" borderId="31" xfId="48" applyNumberFormat="1" applyFont="1" applyBorder="1" applyAlignment="1">
      <alignment horizontal="right"/>
      <protection/>
    </xf>
    <xf numFmtId="173" fontId="8" fillId="0" borderId="71" xfId="48" applyNumberFormat="1" applyFont="1" applyBorder="1" applyAlignment="1">
      <alignment horizontal="right"/>
      <protection/>
    </xf>
    <xf numFmtId="176" fontId="7" fillId="0" borderId="31" xfId="48" applyNumberFormat="1" applyFont="1" applyFill="1" applyBorder="1" applyAlignment="1">
      <alignment horizontal="right"/>
      <protection/>
    </xf>
    <xf numFmtId="176" fontId="7" fillId="0" borderId="179" xfId="48" applyNumberFormat="1" applyFont="1" applyFill="1" applyBorder="1">
      <alignment/>
      <protection/>
    </xf>
    <xf numFmtId="176" fontId="8" fillId="0" borderId="72" xfId="48" applyNumberFormat="1" applyFont="1" applyFill="1" applyBorder="1">
      <alignment/>
      <protection/>
    </xf>
    <xf numFmtId="0" fontId="10" fillId="34" borderId="50" xfId="0" applyFont="1" applyFill="1" applyBorder="1" applyAlignment="1">
      <alignment horizontal="centerContinuous" vertical="top"/>
    </xf>
    <xf numFmtId="0" fontId="9" fillId="0" borderId="47" xfId="0" applyFont="1" applyFill="1" applyBorder="1" applyAlignment="1">
      <alignment horizontal="centerContinuous" vertical="center"/>
    </xf>
    <xf numFmtId="0" fontId="1" fillId="0" borderId="48" xfId="0" applyFont="1" applyFill="1" applyBorder="1" applyAlignment="1">
      <alignment horizontal="centerContinuous"/>
    </xf>
    <xf numFmtId="0" fontId="1" fillId="0" borderId="48" xfId="48" applyFont="1" applyFill="1" applyBorder="1" applyAlignment="1">
      <alignment horizontal="centerContinuous"/>
      <protection/>
    </xf>
    <xf numFmtId="0" fontId="0" fillId="0" borderId="49" xfId="48" applyBorder="1" applyAlignment="1" applyProtection="1">
      <alignment horizontal="centerContinuous"/>
      <protection locked="0"/>
    </xf>
    <xf numFmtId="0" fontId="5" fillId="36" borderId="87" xfId="53" applyNumberFormat="1" applyFont="1" applyFill="1" applyBorder="1" applyAlignment="1">
      <alignment horizontal="center" vertical="center"/>
    </xf>
    <xf numFmtId="173" fontId="5" fillId="35" borderId="180" xfId="48" applyNumberFormat="1" applyFont="1" applyFill="1" applyBorder="1" applyAlignment="1" applyProtection="1">
      <alignment horizontal="right" vertical="center"/>
      <protection/>
    </xf>
    <xf numFmtId="173" fontId="5" fillId="35" borderId="14" xfId="48" applyNumberFormat="1" applyFont="1" applyFill="1" applyBorder="1" applyAlignment="1" applyProtection="1">
      <alignment horizontal="right" vertical="center"/>
      <protection/>
    </xf>
    <xf numFmtId="173" fontId="5" fillId="35" borderId="92" xfId="48" applyNumberFormat="1" applyFont="1" applyFill="1" applyBorder="1" applyAlignment="1" applyProtection="1">
      <alignment horizontal="right" vertical="center"/>
      <protection/>
    </xf>
    <xf numFmtId="173" fontId="5" fillId="35" borderId="11" xfId="48" applyNumberFormat="1" applyFont="1" applyFill="1" applyBorder="1" applyAlignment="1" applyProtection="1">
      <alignment horizontal="right" vertical="center"/>
      <protection/>
    </xf>
    <xf numFmtId="3" fontId="5" fillId="35" borderId="74" xfId="48" applyNumberFormat="1" applyFont="1" applyFill="1" applyBorder="1" applyAlignment="1">
      <alignment horizontal="right" vertical="center"/>
      <protection/>
    </xf>
    <xf numFmtId="3" fontId="5" fillId="34" borderId="14" xfId="48" applyNumberFormat="1" applyFont="1" applyFill="1" applyBorder="1" applyAlignment="1">
      <alignment horizontal="centerContinuous"/>
      <protection/>
    </xf>
    <xf numFmtId="3" fontId="5" fillId="35" borderId="12" xfId="48" applyNumberFormat="1" applyFont="1" applyFill="1" applyBorder="1" applyAlignment="1">
      <alignment horizontal="right" vertical="center"/>
      <protection/>
    </xf>
    <xf numFmtId="3" fontId="5" fillId="35" borderId="151" xfId="48" applyNumberFormat="1" applyFont="1" applyFill="1" applyBorder="1" applyAlignment="1">
      <alignment horizontal="right" vertical="center"/>
      <protection/>
    </xf>
    <xf numFmtId="3" fontId="0" fillId="35" borderId="55" xfId="48" applyNumberFormat="1" applyFont="1" applyFill="1" applyBorder="1" applyAlignment="1">
      <alignment horizontal="right" vertical="center"/>
      <protection/>
    </xf>
    <xf numFmtId="3" fontId="0" fillId="35" borderId="15" xfId="48" applyNumberFormat="1" applyFont="1" applyFill="1" applyBorder="1" applyAlignment="1">
      <alignment horizontal="right" vertical="center"/>
      <protection/>
    </xf>
    <xf numFmtId="3" fontId="0" fillId="35" borderId="16" xfId="48" applyNumberFormat="1" applyFont="1" applyFill="1" applyBorder="1" applyAlignment="1">
      <alignment horizontal="right" vertical="center"/>
      <protection/>
    </xf>
    <xf numFmtId="3" fontId="0" fillId="0" borderId="154" xfId="48" applyNumberFormat="1" applyFont="1" applyFill="1" applyBorder="1" applyAlignment="1">
      <alignment horizontal="right"/>
      <protection/>
    </xf>
    <xf numFmtId="3" fontId="0" fillId="0" borderId="18" xfId="48" applyNumberFormat="1" applyFont="1" applyBorder="1" applyAlignment="1">
      <alignment horizontal="right"/>
      <protection/>
    </xf>
    <xf numFmtId="3" fontId="0" fillId="0" borderId="106" xfId="48" applyNumberFormat="1" applyFont="1" applyBorder="1" applyAlignment="1">
      <alignment horizontal="right"/>
      <protection/>
    </xf>
    <xf numFmtId="3" fontId="0" fillId="0" borderId="115" xfId="48" applyNumberFormat="1" applyFont="1" applyBorder="1" applyAlignment="1">
      <alignment horizontal="right"/>
      <protection/>
    </xf>
    <xf numFmtId="3" fontId="0" fillId="0" borderId="35" xfId="48" applyNumberFormat="1" applyFont="1" applyBorder="1" applyAlignment="1">
      <alignment horizontal="right"/>
      <protection/>
    </xf>
    <xf numFmtId="3" fontId="0" fillId="0" borderId="157" xfId="48" applyNumberFormat="1" applyFont="1" applyBorder="1" applyAlignment="1">
      <alignment horizontal="right"/>
      <protection/>
    </xf>
    <xf numFmtId="3" fontId="0" fillId="0" borderId="160" xfId="48" applyNumberFormat="1" applyFont="1" applyBorder="1" applyAlignment="1">
      <alignment horizontal="right"/>
      <protection/>
    </xf>
    <xf numFmtId="3" fontId="0" fillId="0" borderId="29" xfId="48" applyNumberFormat="1" applyFont="1" applyBorder="1" applyAlignment="1">
      <alignment horizontal="right" vertical="top"/>
      <protection/>
    </xf>
    <xf numFmtId="3" fontId="0" fillId="0" borderId="35" xfId="48" applyNumberFormat="1" applyFont="1" applyBorder="1" applyAlignment="1">
      <alignment horizontal="right" vertical="top"/>
      <protection/>
    </xf>
    <xf numFmtId="3" fontId="0" fillId="0" borderId="62" xfId="48" applyNumberFormat="1" applyFont="1" applyBorder="1" applyAlignment="1">
      <alignment horizontal="right" vertical="top"/>
      <protection/>
    </xf>
    <xf numFmtId="3" fontId="0" fillId="0" borderId="81" xfId="48" applyNumberFormat="1" applyFont="1" applyBorder="1" applyAlignment="1">
      <alignment horizontal="right"/>
      <protection/>
    </xf>
    <xf numFmtId="3" fontId="0" fillId="0" borderId="115" xfId="48" applyNumberFormat="1" applyFont="1" applyBorder="1" applyAlignment="1">
      <alignment horizontal="right" vertical="top"/>
      <protection/>
    </xf>
    <xf numFmtId="3" fontId="0" fillId="0" borderId="81" xfId="48" applyNumberFormat="1" applyFont="1" applyBorder="1" applyAlignment="1">
      <alignment horizontal="right" vertical="top"/>
      <protection/>
    </xf>
    <xf numFmtId="3" fontId="0" fillId="0" borderId="57" xfId="48" applyNumberFormat="1" applyFont="1" applyBorder="1" applyAlignment="1">
      <alignment horizontal="right"/>
      <protection/>
    </xf>
    <xf numFmtId="3" fontId="0" fillId="34" borderId="176" xfId="48" applyNumberFormat="1" applyFill="1" applyBorder="1" applyAlignment="1">
      <alignment horizontal="centerContinuous"/>
      <protection/>
    </xf>
    <xf numFmtId="3" fontId="0" fillId="0" borderId="181" xfId="48" applyNumberFormat="1" applyFont="1" applyBorder="1" applyAlignment="1">
      <alignment horizontal="right" vertical="top"/>
      <protection/>
    </xf>
    <xf numFmtId="3" fontId="5" fillId="0" borderId="18" xfId="48" applyNumberFormat="1" applyFont="1" applyBorder="1" applyAlignment="1">
      <alignment horizontal="right"/>
      <protection/>
    </xf>
    <xf numFmtId="3" fontId="5" fillId="0" borderId="19" xfId="48" applyNumberFormat="1" applyFont="1" applyBorder="1" applyAlignment="1">
      <alignment horizontal="right"/>
      <protection/>
    </xf>
    <xf numFmtId="3" fontId="5" fillId="0" borderId="26" xfId="48" applyNumberFormat="1" applyFont="1" applyBorder="1" applyAlignment="1">
      <alignment horizontal="right"/>
      <protection/>
    </xf>
    <xf numFmtId="3" fontId="5" fillId="0" borderId="29" xfId="48" applyNumberFormat="1" applyFont="1" applyBorder="1" applyAlignment="1">
      <alignment horizontal="right"/>
      <protection/>
    </xf>
    <xf numFmtId="3" fontId="5" fillId="0" borderId="22" xfId="48" applyNumberFormat="1" applyFont="1" applyBorder="1" applyAlignment="1">
      <alignment horizontal="right"/>
      <protection/>
    </xf>
    <xf numFmtId="3" fontId="5" fillId="0" borderId="30" xfId="48" applyNumberFormat="1" applyFont="1" applyBorder="1" applyAlignment="1">
      <alignment horizontal="right"/>
      <protection/>
    </xf>
    <xf numFmtId="3" fontId="7" fillId="0" borderId="29" xfId="48" applyNumberFormat="1" applyFont="1" applyBorder="1" applyAlignment="1">
      <alignment horizontal="right"/>
      <protection/>
    </xf>
    <xf numFmtId="3" fontId="7" fillId="0" borderId="22" xfId="48" applyNumberFormat="1" applyFont="1" applyBorder="1" applyAlignment="1">
      <alignment horizontal="right"/>
      <protection/>
    </xf>
    <xf numFmtId="3" fontId="7" fillId="0" borderId="30" xfId="48" applyNumberFormat="1" applyFont="1" applyBorder="1" applyAlignment="1">
      <alignment horizontal="right"/>
      <protection/>
    </xf>
    <xf numFmtId="3" fontId="7" fillId="0" borderId="115" xfId="48" applyNumberFormat="1" applyFont="1" applyBorder="1" applyAlignment="1">
      <alignment horizontal="right"/>
      <protection/>
    </xf>
    <xf numFmtId="3" fontId="7" fillId="0" borderId="35" xfId="48" applyNumberFormat="1" applyFont="1" applyBorder="1" applyAlignment="1">
      <alignment horizontal="right"/>
      <protection/>
    </xf>
    <xf numFmtId="3" fontId="7" fillId="0" borderId="81" xfId="48" applyNumberFormat="1" applyFont="1" applyBorder="1" applyAlignment="1">
      <alignment horizontal="right"/>
      <protection/>
    </xf>
    <xf numFmtId="3" fontId="7" fillId="0" borderId="161" xfId="48" applyNumberFormat="1" applyFont="1" applyBorder="1" applyAlignment="1">
      <alignment horizontal="right"/>
      <protection/>
    </xf>
    <xf numFmtId="3" fontId="7" fillId="0" borderId="38" xfId="48" applyNumberFormat="1" applyFont="1" applyBorder="1" applyAlignment="1">
      <alignment horizontal="right" vertical="top"/>
      <protection/>
    </xf>
    <xf numFmtId="3" fontId="7" fillId="0" borderId="22" xfId="48" applyNumberFormat="1" applyFont="1" applyBorder="1" applyAlignment="1">
      <alignment horizontal="right" vertical="top"/>
      <protection/>
    </xf>
    <xf numFmtId="3" fontId="7" fillId="0" borderId="30" xfId="48" applyNumberFormat="1" applyFont="1" applyBorder="1" applyAlignment="1">
      <alignment horizontal="right" vertical="top"/>
      <protection/>
    </xf>
    <xf numFmtId="3" fontId="0" fillId="0" borderId="57" xfId="48" applyNumberFormat="1" applyFont="1" applyBorder="1" applyAlignment="1">
      <alignment horizontal="right" vertical="top"/>
      <protection/>
    </xf>
    <xf numFmtId="3" fontId="0" fillId="0" borderId="18" xfId="48" applyNumberFormat="1" applyFont="1" applyBorder="1" applyAlignment="1">
      <alignment horizontal="right" vertical="center"/>
      <protection/>
    </xf>
    <xf numFmtId="3" fontId="0" fillId="34" borderId="14" xfId="48" applyNumberFormat="1" applyFont="1" applyFill="1" applyBorder="1" applyAlignment="1">
      <alignment horizontal="centerContinuous" vertical="center"/>
      <protection/>
    </xf>
    <xf numFmtId="3" fontId="0" fillId="0" borderId="19" xfId="48" applyNumberFormat="1" applyFont="1" applyBorder="1" applyAlignment="1">
      <alignment horizontal="right" vertical="center"/>
      <protection/>
    </xf>
    <xf numFmtId="3" fontId="0" fillId="0" borderId="26" xfId="48" applyNumberFormat="1" applyFont="1" applyBorder="1" applyAlignment="1">
      <alignment horizontal="right" vertical="center"/>
      <protection/>
    </xf>
    <xf numFmtId="3" fontId="5" fillId="0" borderId="159" xfId="48" applyNumberFormat="1" applyFont="1" applyFill="1" applyBorder="1" applyAlignment="1">
      <alignment horizontal="right" vertical="center"/>
      <protection/>
    </xf>
    <xf numFmtId="3" fontId="5" fillId="34" borderId="31" xfId="48" applyNumberFormat="1" applyFont="1" applyFill="1" applyBorder="1" applyAlignment="1">
      <alignment horizontal="centerContinuous" vertical="center"/>
      <protection/>
    </xf>
    <xf numFmtId="3" fontId="5" fillId="0" borderId="32" xfId="48" applyNumberFormat="1" applyFont="1" applyFill="1" applyBorder="1" applyAlignment="1">
      <alignment horizontal="right" vertical="center"/>
      <protection/>
    </xf>
    <xf numFmtId="3" fontId="5" fillId="0" borderId="33" xfId="48" applyNumberFormat="1" applyFont="1" applyFill="1" applyBorder="1" applyAlignment="1">
      <alignment horizontal="right" vertical="center"/>
      <protection/>
    </xf>
    <xf numFmtId="173" fontId="0" fillId="0" borderId="115" xfId="0" applyNumberFormat="1" applyFont="1" applyBorder="1" applyAlignment="1">
      <alignment horizontal="right"/>
    </xf>
    <xf numFmtId="173" fontId="0" fillId="0" borderId="35" xfId="0" applyNumberFormat="1" applyFont="1" applyBorder="1" applyAlignment="1">
      <alignment horizontal="right"/>
    </xf>
    <xf numFmtId="173" fontId="0" fillId="0" borderId="81" xfId="0" applyNumberFormat="1" applyFont="1" applyBorder="1" applyAlignment="1">
      <alignment horizontal="right"/>
    </xf>
    <xf numFmtId="173" fontId="0" fillId="0" borderId="35" xfId="0" applyNumberFormat="1" applyFont="1" applyBorder="1" applyAlignment="1">
      <alignment/>
    </xf>
    <xf numFmtId="173" fontId="0" fillId="0" borderId="81" xfId="0" applyNumberFormat="1" applyFont="1" applyBorder="1" applyAlignment="1">
      <alignment/>
    </xf>
    <xf numFmtId="173" fontId="18" fillId="35" borderId="112" xfId="0" applyNumberFormat="1" applyFont="1" applyFill="1" applyBorder="1" applyAlignment="1">
      <alignment horizontal="right" vertical="center"/>
    </xf>
    <xf numFmtId="3" fontId="18" fillId="35" borderId="129" xfId="0" applyNumberFormat="1" applyFont="1" applyFill="1" applyBorder="1" applyAlignment="1">
      <alignment horizontal="right" vertical="center"/>
    </xf>
    <xf numFmtId="3" fontId="18" fillId="35" borderId="113" xfId="0" applyNumberFormat="1" applyFont="1" applyFill="1" applyBorder="1" applyAlignment="1">
      <alignment horizontal="right" vertical="center"/>
    </xf>
    <xf numFmtId="3" fontId="18" fillId="35" borderId="114" xfId="0" applyNumberFormat="1" applyFont="1" applyFill="1" applyBorder="1" applyAlignment="1">
      <alignment horizontal="right" vertical="center"/>
    </xf>
    <xf numFmtId="17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19" xfId="48" applyNumberFormat="1" applyFont="1" applyBorder="1" applyAlignment="1">
      <alignment horizontal="right"/>
      <protection/>
    </xf>
    <xf numFmtId="3" fontId="4" fillId="0" borderId="26" xfId="48" applyNumberFormat="1" applyFont="1" applyBorder="1" applyAlignment="1">
      <alignment horizontal="right"/>
      <protection/>
    </xf>
    <xf numFmtId="173" fontId="4" fillId="0" borderId="30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4" fillId="0" borderId="22" xfId="48" applyNumberFormat="1" applyFont="1" applyBorder="1" applyAlignment="1">
      <alignment horizontal="right"/>
      <protection/>
    </xf>
    <xf numFmtId="3" fontId="4" fillId="0" borderId="30" xfId="48" applyNumberFormat="1" applyFont="1" applyBorder="1" applyAlignment="1">
      <alignment horizontal="right"/>
      <protection/>
    </xf>
    <xf numFmtId="3" fontId="4" fillId="0" borderId="1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4" xfId="48" applyNumberFormat="1" applyFont="1" applyBorder="1" applyAlignment="1">
      <alignment horizontal="right"/>
      <protection/>
    </xf>
    <xf numFmtId="3" fontId="4" fillId="0" borderId="0" xfId="48" applyNumberFormat="1" applyFont="1" applyBorder="1" applyAlignment="1">
      <alignment horizontal="right"/>
      <protection/>
    </xf>
    <xf numFmtId="173" fontId="4" fillId="0" borderId="0" xfId="0" applyNumberFormat="1" applyFont="1" applyBorder="1" applyAlignment="1">
      <alignment horizontal="right"/>
    </xf>
    <xf numFmtId="173" fontId="4" fillId="0" borderId="29" xfId="0" applyNumberFormat="1" applyFont="1" applyBorder="1" applyAlignment="1">
      <alignment vertical="top"/>
    </xf>
    <xf numFmtId="3" fontId="4" fillId="0" borderId="22" xfId="0" applyNumberFormat="1" applyFont="1" applyBorder="1" applyAlignment="1">
      <alignment horizontal="right" vertical="top"/>
    </xf>
    <xf numFmtId="3" fontId="4" fillId="0" borderId="30" xfId="0" applyNumberFormat="1" applyFont="1" applyBorder="1" applyAlignment="1">
      <alignment horizontal="right" vertical="top"/>
    </xf>
    <xf numFmtId="3" fontId="4" fillId="0" borderId="22" xfId="48" applyNumberFormat="1" applyFont="1" applyBorder="1" applyAlignment="1">
      <alignment horizontal="right" vertical="top"/>
      <protection/>
    </xf>
    <xf numFmtId="3" fontId="4" fillId="0" borderId="30" xfId="48" applyNumberFormat="1" applyFont="1" applyBorder="1" applyAlignment="1">
      <alignment horizontal="right" vertical="top"/>
      <protection/>
    </xf>
    <xf numFmtId="173" fontId="4" fillId="0" borderId="66" xfId="0" applyNumberFormat="1" applyFont="1" applyBorder="1" applyAlignment="1">
      <alignment horizontal="left"/>
    </xf>
    <xf numFmtId="3" fontId="4" fillId="0" borderId="40" xfId="0" applyNumberFormat="1" applyFont="1" applyBorder="1" applyAlignment="1">
      <alignment horizontal="right"/>
    </xf>
    <xf numFmtId="3" fontId="4" fillId="0" borderId="61" xfId="0" applyNumberFormat="1" applyFont="1" applyBorder="1" applyAlignment="1">
      <alignment horizontal="right"/>
    </xf>
    <xf numFmtId="3" fontId="4" fillId="0" borderId="40" xfId="48" applyNumberFormat="1" applyFont="1" applyBorder="1" applyAlignment="1">
      <alignment horizontal="right"/>
      <protection/>
    </xf>
    <xf numFmtId="3" fontId="4" fillId="0" borderId="61" xfId="48" applyNumberFormat="1" applyFont="1" applyBorder="1" applyAlignment="1">
      <alignment horizontal="right"/>
      <protection/>
    </xf>
    <xf numFmtId="173" fontId="4" fillId="0" borderId="0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4" xfId="48" applyNumberFormat="1" applyFont="1" applyFill="1" applyBorder="1" applyAlignment="1">
      <alignment horizontal="right"/>
      <protection/>
    </xf>
    <xf numFmtId="173" fontId="4" fillId="0" borderId="62" xfId="0" applyNumberFormat="1" applyFont="1" applyFill="1" applyBorder="1" applyAlignment="1">
      <alignment horizontal="right"/>
    </xf>
    <xf numFmtId="3" fontId="4" fillId="0" borderId="63" xfId="0" applyNumberFormat="1" applyFont="1" applyFill="1" applyBorder="1" applyAlignment="1">
      <alignment horizontal="right"/>
    </xf>
    <xf numFmtId="3" fontId="4" fillId="0" borderId="182" xfId="0" applyNumberFormat="1" applyFont="1" applyFill="1" applyBorder="1" applyAlignment="1">
      <alignment horizontal="right"/>
    </xf>
    <xf numFmtId="3" fontId="4" fillId="0" borderId="63" xfId="48" applyNumberFormat="1" applyFont="1" applyFill="1" applyBorder="1" applyAlignment="1">
      <alignment horizontal="right"/>
      <protection/>
    </xf>
    <xf numFmtId="3" fontId="4" fillId="0" borderId="183" xfId="48" applyNumberFormat="1" applyFont="1" applyBorder="1" applyAlignment="1">
      <alignment horizontal="right"/>
      <protection/>
    </xf>
    <xf numFmtId="173" fontId="4" fillId="0" borderId="14" xfId="0" applyNumberFormat="1" applyFont="1" applyBorder="1" applyAlignment="1">
      <alignment horizontal="right"/>
    </xf>
    <xf numFmtId="173" fontId="4" fillId="0" borderId="14" xfId="0" applyNumberFormat="1" applyFont="1" applyFill="1" applyBorder="1" applyAlignment="1">
      <alignment horizontal="right"/>
    </xf>
    <xf numFmtId="173" fontId="4" fillId="0" borderId="14" xfId="48" applyNumberFormat="1" applyFont="1" applyBorder="1" applyAlignment="1">
      <alignment horizontal="right"/>
      <protection/>
    </xf>
    <xf numFmtId="173" fontId="4" fillId="0" borderId="22" xfId="0" applyNumberFormat="1" applyFont="1" applyBorder="1" applyAlignment="1">
      <alignment horizontal="right"/>
    </xf>
    <xf numFmtId="173" fontId="4" fillId="0" borderId="124" xfId="0" applyNumberFormat="1" applyFont="1" applyBorder="1" applyAlignment="1">
      <alignment horizontal="right"/>
    </xf>
    <xf numFmtId="173" fontId="4" fillId="0" borderId="22" xfId="0" applyNumberFormat="1" applyFont="1" applyFill="1" applyBorder="1" applyAlignment="1">
      <alignment horizontal="right"/>
    </xf>
    <xf numFmtId="173" fontId="4" fillId="0" borderId="22" xfId="48" applyNumberFormat="1" applyFont="1" applyBorder="1" applyAlignment="1">
      <alignment horizontal="right"/>
      <protection/>
    </xf>
    <xf numFmtId="173" fontId="4" fillId="0" borderId="14" xfId="0" applyNumberFormat="1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right" vertical="top"/>
    </xf>
    <xf numFmtId="173" fontId="4" fillId="0" borderId="14" xfId="0" applyNumberFormat="1" applyFont="1" applyFill="1" applyBorder="1" applyAlignment="1">
      <alignment horizontal="right" vertical="top"/>
    </xf>
    <xf numFmtId="173" fontId="4" fillId="0" borderId="14" xfId="48" applyNumberFormat="1" applyFont="1" applyBorder="1" applyAlignment="1">
      <alignment horizontal="right" vertical="top"/>
      <protection/>
    </xf>
    <xf numFmtId="173" fontId="19" fillId="0" borderId="40" xfId="0" applyNumberFormat="1" applyFont="1" applyBorder="1" applyAlignment="1">
      <alignment horizontal="right"/>
    </xf>
    <xf numFmtId="173" fontId="19" fillId="0" borderId="61" xfId="0" applyNumberFormat="1" applyFont="1" applyBorder="1" applyAlignment="1">
      <alignment horizontal="right"/>
    </xf>
    <xf numFmtId="173" fontId="19" fillId="0" borderId="40" xfId="48" applyNumberFormat="1" applyFont="1" applyBorder="1" applyAlignment="1">
      <alignment horizontal="right"/>
      <protection/>
    </xf>
    <xf numFmtId="173" fontId="4" fillId="0" borderId="40" xfId="0" applyNumberFormat="1" applyFont="1" applyBorder="1" applyAlignment="1">
      <alignment horizontal="right"/>
    </xf>
    <xf numFmtId="173" fontId="4" fillId="0" borderId="61" xfId="0" applyNumberFormat="1" applyFont="1" applyBorder="1" applyAlignment="1">
      <alignment horizontal="right"/>
    </xf>
    <xf numFmtId="173" fontId="4" fillId="0" borderId="40" xfId="48" applyNumberFormat="1" applyFont="1" applyBorder="1" applyAlignment="1">
      <alignment horizontal="right"/>
      <protection/>
    </xf>
    <xf numFmtId="173" fontId="4" fillId="0" borderId="23" xfId="0" applyNumberFormat="1" applyFont="1" applyBorder="1" applyAlignment="1">
      <alignment horizontal="right"/>
    </xf>
    <xf numFmtId="173" fontId="4" fillId="0" borderId="122" xfId="0" applyNumberFormat="1" applyFont="1" applyBorder="1" applyAlignment="1">
      <alignment horizontal="right"/>
    </xf>
    <xf numFmtId="173" fontId="4" fillId="0" borderId="23" xfId="48" applyNumberFormat="1" applyFont="1" applyBorder="1" applyAlignment="1">
      <alignment horizontal="right"/>
      <protection/>
    </xf>
    <xf numFmtId="173" fontId="4" fillId="0" borderId="69" xfId="48" applyNumberFormat="1" applyFont="1" applyBorder="1" applyAlignment="1">
      <alignment horizontal="right"/>
      <protection/>
    </xf>
    <xf numFmtId="173" fontId="4" fillId="0" borderId="69" xfId="0" applyNumberFormat="1" applyFont="1" applyBorder="1" applyAlignment="1">
      <alignment horizontal="right"/>
    </xf>
    <xf numFmtId="173" fontId="4" fillId="0" borderId="35" xfId="48" applyNumberFormat="1" applyFont="1" applyBorder="1" applyAlignment="1">
      <alignment horizontal="right"/>
      <protection/>
    </xf>
    <xf numFmtId="174" fontId="0" fillId="0" borderId="23" xfId="48" applyNumberFormat="1" applyFont="1" applyBorder="1" applyAlignment="1">
      <alignment horizontal="right" vertical="top"/>
      <protection/>
    </xf>
    <xf numFmtId="174" fontId="0" fillId="0" borderId="43" xfId="48" applyNumberFormat="1" applyFont="1" applyBorder="1" applyAlignment="1">
      <alignment horizontal="right" vertical="top"/>
      <protection/>
    </xf>
    <xf numFmtId="174" fontId="0" fillId="0" borderId="43" xfId="48" applyNumberFormat="1" applyFont="1" applyBorder="1" applyAlignment="1">
      <alignment horizontal="right"/>
      <protection/>
    </xf>
    <xf numFmtId="0" fontId="0" fillId="0" borderId="52" xfId="48" applyFont="1" applyBorder="1">
      <alignment/>
      <protection/>
    </xf>
    <xf numFmtId="3" fontId="18" fillId="0" borderId="131" xfId="48" applyNumberFormat="1" applyFont="1" applyFill="1" applyBorder="1" applyAlignment="1">
      <alignment horizontal="right" vertical="center"/>
      <protection/>
    </xf>
    <xf numFmtId="3" fontId="18" fillId="0" borderId="0" xfId="48" applyNumberFormat="1" applyFont="1" applyFill="1" applyBorder="1" applyAlignment="1">
      <alignment horizontal="right" vertical="center"/>
      <protection/>
    </xf>
    <xf numFmtId="0" fontId="0" fillId="0" borderId="56" xfId="48" applyFont="1" applyBorder="1" applyAlignment="1">
      <alignment horizontal="center"/>
      <protection/>
    </xf>
    <xf numFmtId="0" fontId="7" fillId="0" borderId="184" xfId="48" applyFont="1" applyBorder="1" applyAlignment="1">
      <alignment/>
      <protection/>
    </xf>
    <xf numFmtId="172" fontId="0" fillId="0" borderId="185" xfId="48" applyNumberFormat="1" applyFont="1" applyFill="1" applyBorder="1" applyAlignment="1">
      <alignment/>
      <protection/>
    </xf>
    <xf numFmtId="172" fontId="0" fillId="0" borderId="186" xfId="48" applyNumberFormat="1" applyFont="1" applyFill="1" applyBorder="1" applyAlignment="1">
      <alignment/>
      <protection/>
    </xf>
    <xf numFmtId="172" fontId="0" fillId="0" borderId="187" xfId="48" applyNumberFormat="1" applyFont="1" applyFill="1" applyBorder="1" applyAlignment="1">
      <alignment/>
      <protection/>
    </xf>
    <xf numFmtId="172" fontId="0" fillId="0" borderId="188" xfId="48" applyNumberFormat="1" applyFont="1" applyFill="1" applyBorder="1" applyAlignment="1">
      <alignment/>
      <protection/>
    </xf>
    <xf numFmtId="173" fontId="20" fillId="0" borderId="189" xfId="0" applyNumberFormat="1" applyFont="1" applyBorder="1" applyAlignment="1">
      <alignment horizontal="right"/>
    </xf>
    <xf numFmtId="0" fontId="20" fillId="34" borderId="14" xfId="0" applyFont="1" applyFill="1" applyBorder="1" applyAlignment="1">
      <alignment horizontal="centerContinuous"/>
    </xf>
    <xf numFmtId="173" fontId="20" fillId="0" borderId="0" xfId="0" applyNumberFormat="1" applyFont="1" applyBorder="1" applyAlignment="1">
      <alignment horizontal="right"/>
    </xf>
    <xf numFmtId="0" fontId="0" fillId="34" borderId="190" xfId="48" applyFill="1" applyBorder="1" applyAlignment="1">
      <alignment horizontal="centerContinuous"/>
      <protection/>
    </xf>
    <xf numFmtId="0" fontId="0" fillId="34" borderId="10" xfId="48" applyFill="1" applyBorder="1" applyAlignment="1">
      <alignment horizontal="centerContinuous" vertical="top"/>
      <protection/>
    </xf>
    <xf numFmtId="0" fontId="0" fillId="34" borderId="104" xfId="48" applyFill="1" applyBorder="1" applyAlignment="1">
      <alignment horizontal="centerContinuous" vertical="top"/>
      <protection/>
    </xf>
    <xf numFmtId="0" fontId="0" fillId="34" borderId="191" xfId="48" applyFill="1" applyBorder="1" applyAlignment="1">
      <alignment horizontal="centerContinuous" vertical="top"/>
      <protection/>
    </xf>
    <xf numFmtId="0" fontId="0" fillId="0" borderId="104" xfId="48" applyBorder="1">
      <alignment/>
      <protection/>
    </xf>
    <xf numFmtId="173" fontId="5" fillId="35" borderId="77" xfId="48" applyNumberFormat="1" applyFont="1" applyFill="1" applyBorder="1" applyAlignment="1" quotePrefix="1">
      <alignment vertical="center"/>
      <protection/>
    </xf>
    <xf numFmtId="175" fontId="5" fillId="35" borderId="120" xfId="48" applyNumberFormat="1" applyFont="1" applyFill="1" applyBorder="1" applyAlignment="1" quotePrefix="1">
      <alignment vertical="center"/>
      <protection/>
    </xf>
    <xf numFmtId="173" fontId="5" fillId="0" borderId="192" xfId="48" applyNumberFormat="1" applyFont="1" applyBorder="1" applyAlignment="1" quotePrefix="1">
      <alignment/>
      <protection/>
    </xf>
    <xf numFmtId="175" fontId="5" fillId="0" borderId="96" xfId="48" applyNumberFormat="1" applyFont="1" applyBorder="1" applyAlignment="1" quotePrefix="1">
      <alignment/>
      <protection/>
    </xf>
    <xf numFmtId="173" fontId="7" fillId="0" borderId="62" xfId="48" applyNumberFormat="1" applyFont="1" applyBorder="1" applyAlignment="1" quotePrefix="1">
      <alignment/>
      <protection/>
    </xf>
    <xf numFmtId="175" fontId="7" fillId="0" borderId="59" xfId="48" applyNumberFormat="1" applyFont="1" applyBorder="1" applyAlignment="1" quotePrefix="1">
      <alignment/>
      <protection/>
    </xf>
    <xf numFmtId="173" fontId="5" fillId="0" borderId="62" xfId="48" applyNumberFormat="1" applyFont="1" applyBorder="1" applyAlignment="1" quotePrefix="1">
      <alignment/>
      <protection/>
    </xf>
    <xf numFmtId="175" fontId="5" fillId="0" borderId="59" xfId="48" applyNumberFormat="1" applyFont="1" applyBorder="1" applyAlignment="1" quotePrefix="1">
      <alignment/>
      <protection/>
    </xf>
    <xf numFmtId="173" fontId="7" fillId="0" borderId="161" xfId="48" applyNumberFormat="1" applyFont="1" applyBorder="1" applyAlignment="1" quotePrefix="1">
      <alignment/>
      <protection/>
    </xf>
    <xf numFmtId="175" fontId="7" fillId="0" borderId="95" xfId="48" applyNumberFormat="1" applyFont="1" applyBorder="1" applyAlignment="1" quotePrefix="1">
      <alignment/>
      <protection/>
    </xf>
    <xf numFmtId="173" fontId="7" fillId="0" borderId="92" xfId="48" applyNumberFormat="1" applyFont="1" applyBorder="1" applyAlignment="1" quotePrefix="1">
      <alignment vertical="top"/>
      <protection/>
    </xf>
    <xf numFmtId="175" fontId="7" fillId="0" borderId="46" xfId="48" applyNumberFormat="1" applyFont="1" applyBorder="1" applyAlignment="1" quotePrefix="1">
      <alignment vertical="top"/>
      <protection/>
    </xf>
    <xf numFmtId="173" fontId="5" fillId="0" borderId="192" xfId="48" applyNumberFormat="1" applyFont="1" applyBorder="1" applyAlignment="1">
      <alignment horizontal="right"/>
      <protection/>
    </xf>
    <xf numFmtId="173" fontId="7" fillId="0" borderId="161" xfId="50" applyNumberFormat="1" applyFont="1" applyFill="1" applyBorder="1">
      <alignment/>
      <protection/>
    </xf>
    <xf numFmtId="173" fontId="5" fillId="0" borderId="161" xfId="50" applyNumberFormat="1" applyFont="1" applyFill="1" applyBorder="1">
      <alignment/>
      <protection/>
    </xf>
    <xf numFmtId="173" fontId="7" fillId="0" borderId="62" xfId="50" applyNumberFormat="1" applyFont="1" applyFill="1" applyBorder="1" applyAlignment="1">
      <alignment/>
      <protection/>
    </xf>
    <xf numFmtId="173" fontId="7" fillId="0" borderId="62" xfId="50" applyNumberFormat="1" applyFont="1" applyFill="1" applyBorder="1">
      <alignment/>
      <protection/>
    </xf>
    <xf numFmtId="173" fontId="0" fillId="34" borderId="31" xfId="48" applyNumberFormat="1" applyFill="1" applyBorder="1" applyAlignment="1">
      <alignment horizontal="centerContinuous"/>
      <protection/>
    </xf>
    <xf numFmtId="173" fontId="7" fillId="0" borderId="193" xfId="50" applyNumberFormat="1" applyFont="1" applyFill="1" applyBorder="1" applyAlignment="1">
      <alignment vertical="top"/>
      <protection/>
    </xf>
    <xf numFmtId="0" fontId="2" fillId="33" borderId="48" xfId="48" applyNumberFormat="1" applyFont="1" applyFill="1" applyBorder="1" applyAlignment="1" quotePrefix="1">
      <alignment horizontal="center" vertical="center"/>
      <protection/>
    </xf>
    <xf numFmtId="173" fontId="5" fillId="35" borderId="148" xfId="48" applyNumberFormat="1" applyFont="1" applyFill="1" applyBorder="1" applyAlignment="1" quotePrefix="1">
      <alignment horizontal="center" vertical="center"/>
      <protection/>
    </xf>
    <xf numFmtId="173" fontId="5" fillId="0" borderId="26" xfId="48" applyNumberFormat="1" applyFont="1" applyBorder="1" applyAlignment="1" quotePrefix="1">
      <alignment horizontal="center"/>
      <protection/>
    </xf>
    <xf numFmtId="173" fontId="7" fillId="0" borderId="30" xfId="48" applyNumberFormat="1" applyFont="1" applyBorder="1" applyAlignment="1" quotePrefix="1">
      <alignment horizontal="center"/>
      <protection/>
    </xf>
    <xf numFmtId="173" fontId="5" fillId="0" borderId="30" xfId="48" applyNumberFormat="1" applyFont="1" applyBorder="1" applyAlignment="1" quotePrefix="1">
      <alignment horizontal="center"/>
      <protection/>
    </xf>
    <xf numFmtId="173" fontId="7" fillId="0" borderId="81" xfId="48" applyNumberFormat="1" applyFont="1" applyBorder="1" applyAlignment="1" quotePrefix="1">
      <alignment horizontal="center"/>
      <protection/>
    </xf>
    <xf numFmtId="173" fontId="7" fillId="0" borderId="81" xfId="48" applyNumberFormat="1" applyFont="1" applyBorder="1" applyAlignment="1" quotePrefix="1">
      <alignment horizontal="center" vertical="top"/>
      <protection/>
    </xf>
    <xf numFmtId="173" fontId="5" fillId="35" borderId="148" xfId="48" applyNumberFormat="1" applyFont="1" applyFill="1" applyBorder="1" applyAlignment="1">
      <alignment horizontal="right" vertical="center"/>
      <protection/>
    </xf>
    <xf numFmtId="173" fontId="7" fillId="0" borderId="81" xfId="50" applyNumberFormat="1" applyFont="1" applyFill="1" applyBorder="1">
      <alignment/>
      <protection/>
    </xf>
    <xf numFmtId="173" fontId="5" fillId="0" borderId="81" xfId="50" applyNumberFormat="1" applyFont="1" applyFill="1" applyBorder="1">
      <alignment/>
      <protection/>
    </xf>
    <xf numFmtId="173" fontId="7" fillId="0" borderId="30" xfId="50" applyNumberFormat="1" applyFont="1" applyFill="1" applyBorder="1" applyAlignment="1">
      <alignment/>
      <protection/>
    </xf>
    <xf numFmtId="173" fontId="7" fillId="0" borderId="30" xfId="50" applyNumberFormat="1" applyFont="1" applyFill="1" applyBorder="1">
      <alignment/>
      <protection/>
    </xf>
    <xf numFmtId="173" fontId="7" fillId="0" borderId="85" xfId="50" applyNumberFormat="1" applyFont="1" applyFill="1" applyBorder="1" applyAlignment="1">
      <alignment vertical="top"/>
      <protection/>
    </xf>
    <xf numFmtId="172" fontId="2" fillId="33" borderId="49" xfId="48" applyNumberFormat="1" applyFont="1" applyFill="1" applyBorder="1" applyAlignment="1">
      <alignment horizontal="centerContinuous" vertical="center" wrapText="1"/>
      <protection/>
    </xf>
    <xf numFmtId="175" fontId="5" fillId="35" borderId="149" xfId="48" applyNumberFormat="1" applyFont="1" applyFill="1" applyBorder="1" applyAlignment="1">
      <alignment vertical="center"/>
      <protection/>
    </xf>
    <xf numFmtId="175" fontId="5" fillId="0" borderId="96" xfId="48" applyNumberFormat="1" applyFont="1" applyBorder="1" applyAlignment="1">
      <alignment horizontal="right"/>
      <protection/>
    </xf>
    <xf numFmtId="175" fontId="7" fillId="0" borderId="95" xfId="50" applyNumberFormat="1" applyFont="1" applyFill="1" applyBorder="1">
      <alignment/>
      <protection/>
    </xf>
    <xf numFmtId="175" fontId="5" fillId="0" borderId="95" xfId="50" applyNumberFormat="1" applyFont="1" applyFill="1" applyBorder="1">
      <alignment/>
      <protection/>
    </xf>
    <xf numFmtId="175" fontId="7" fillId="0" borderId="59" xfId="50" applyNumberFormat="1" applyFont="1" applyFill="1" applyBorder="1" applyAlignment="1">
      <alignment/>
      <protection/>
    </xf>
    <xf numFmtId="175" fontId="7" fillId="0" borderId="59" xfId="50" applyNumberFormat="1" applyFont="1" applyFill="1" applyBorder="1">
      <alignment/>
      <protection/>
    </xf>
    <xf numFmtId="175" fontId="7" fillId="0" borderId="127" xfId="50" applyNumberFormat="1" applyFont="1" applyFill="1" applyBorder="1" applyAlignment="1">
      <alignment vertical="top"/>
      <protection/>
    </xf>
    <xf numFmtId="173" fontId="4" fillId="0" borderId="0" xfId="0" applyNumberFormat="1" applyFont="1" applyBorder="1" applyAlignment="1" quotePrefix="1">
      <alignment/>
    </xf>
    <xf numFmtId="173" fontId="20" fillId="0" borderId="147" xfId="0" applyNumberFormat="1" applyFont="1" applyBorder="1" applyAlignment="1">
      <alignment horizontal="right"/>
    </xf>
    <xf numFmtId="173" fontId="20" fillId="0" borderId="185" xfId="0" applyNumberFormat="1" applyFont="1" applyBorder="1" applyAlignment="1">
      <alignment horizontal="right"/>
    </xf>
    <xf numFmtId="173" fontId="20" fillId="0" borderId="147" xfId="48" applyNumberFormat="1" applyFont="1" applyBorder="1" applyAlignment="1">
      <alignment horizontal="right"/>
      <protection/>
    </xf>
    <xf numFmtId="173" fontId="20" fillId="0" borderId="189" xfId="48" applyNumberFormat="1" applyFont="1" applyBorder="1" applyAlignment="1">
      <alignment horizontal="right"/>
      <protection/>
    </xf>
    <xf numFmtId="173" fontId="20" fillId="0" borderId="14" xfId="0" applyNumberFormat="1" applyFont="1" applyBorder="1" applyAlignment="1">
      <alignment horizontal="right"/>
    </xf>
    <xf numFmtId="173" fontId="20" fillId="0" borderId="14" xfId="48" applyNumberFormat="1" applyFont="1" applyBorder="1" applyAlignment="1">
      <alignment horizontal="right"/>
      <protection/>
    </xf>
    <xf numFmtId="173" fontId="20" fillId="0" borderId="0" xfId="48" applyNumberFormat="1" applyFont="1" applyBorder="1" applyAlignment="1">
      <alignment horizontal="right"/>
      <protection/>
    </xf>
    <xf numFmtId="172" fontId="0" fillId="0" borderId="98" xfId="48" applyNumberFormat="1" applyFont="1" applyFill="1" applyBorder="1">
      <alignment/>
      <protection/>
    </xf>
    <xf numFmtId="0" fontId="0" fillId="0" borderId="98" xfId="48" applyFill="1" applyBorder="1" applyAlignment="1">
      <alignment horizontal="centerContinuous"/>
      <protection/>
    </xf>
    <xf numFmtId="172" fontId="5" fillId="0" borderId="98" xfId="48" applyNumberFormat="1" applyFont="1" applyFill="1" applyBorder="1">
      <alignment/>
      <protection/>
    </xf>
    <xf numFmtId="0" fontId="5" fillId="36" borderId="47" xfId="48" applyFont="1" applyFill="1" applyBorder="1" applyAlignment="1">
      <alignment horizontal="center" vertical="center"/>
      <protection/>
    </xf>
    <xf numFmtId="0" fontId="5" fillId="36" borderId="194" xfId="48" applyFont="1" applyFill="1" applyBorder="1" applyAlignment="1">
      <alignment horizontal="center" vertical="center"/>
      <protection/>
    </xf>
    <xf numFmtId="3" fontId="0" fillId="0" borderId="74" xfId="48" applyNumberFormat="1" applyFont="1" applyFill="1" applyBorder="1" applyAlignment="1">
      <alignment horizontal="right"/>
      <protection/>
    </xf>
    <xf numFmtId="3" fontId="0" fillId="0" borderId="12" xfId="48" applyNumberFormat="1" applyFont="1" applyFill="1" applyBorder="1" applyAlignment="1">
      <alignment horizontal="right"/>
      <protection/>
    </xf>
    <xf numFmtId="3" fontId="0" fillId="0" borderId="151" xfId="48" applyNumberFormat="1" applyFont="1" applyFill="1" applyBorder="1" applyAlignment="1">
      <alignment horizontal="right"/>
      <protection/>
    </xf>
    <xf numFmtId="3" fontId="0" fillId="0" borderId="90" xfId="48" applyNumberFormat="1" applyFont="1" applyFill="1" applyBorder="1" applyAlignment="1">
      <alignment horizontal="right"/>
      <protection/>
    </xf>
    <xf numFmtId="173" fontId="5" fillId="0" borderId="92" xfId="48" applyNumberFormat="1" applyFont="1" applyFill="1" applyBorder="1" applyAlignment="1">
      <alignment horizontal="right" vertical="center"/>
      <protection/>
    </xf>
    <xf numFmtId="173" fontId="0" fillId="0" borderId="155" xfId="48" applyNumberFormat="1" applyFont="1" applyFill="1" applyBorder="1" applyAlignment="1">
      <alignment horizontal="right" vertical="top"/>
      <protection/>
    </xf>
    <xf numFmtId="176" fontId="7" fillId="0" borderId="23" xfId="0" applyNumberFormat="1" applyFont="1" applyFill="1" applyBorder="1" applyAlignment="1" quotePrefix="1">
      <alignment vertical="top"/>
    </xf>
    <xf numFmtId="3" fontId="7" fillId="0" borderId="155" xfId="48" applyNumberFormat="1" applyFont="1" applyBorder="1" applyAlignment="1">
      <alignment horizontal="right" vertical="top"/>
      <protection/>
    </xf>
    <xf numFmtId="172" fontId="7" fillId="0" borderId="23" xfId="48" applyNumberFormat="1" applyFont="1" applyFill="1" applyBorder="1" applyAlignment="1">
      <alignment vertical="top"/>
      <protection/>
    </xf>
    <xf numFmtId="172" fontId="7" fillId="0" borderId="24" xfId="48" applyNumberFormat="1" applyFont="1" applyFill="1" applyBorder="1" applyAlignment="1">
      <alignment vertical="top"/>
      <protection/>
    </xf>
    <xf numFmtId="172" fontId="7" fillId="0" borderId="25" xfId="48" applyNumberFormat="1" applyFont="1" applyFill="1" applyBorder="1" applyAlignment="1">
      <alignment vertical="top"/>
      <protection/>
    </xf>
    <xf numFmtId="3" fontId="0" fillId="0" borderId="40" xfId="48" applyNumberFormat="1" applyFont="1" applyBorder="1" applyAlignment="1">
      <alignment horizontal="right" vertical="center"/>
      <protection/>
    </xf>
    <xf numFmtId="3" fontId="4" fillId="0" borderId="63" xfId="48" applyNumberFormat="1" applyFont="1" applyBorder="1" applyAlignment="1">
      <alignment horizontal="right"/>
      <protection/>
    </xf>
    <xf numFmtId="173" fontId="0" fillId="0" borderId="14" xfId="48" applyNumberFormat="1" applyFont="1" applyBorder="1" applyAlignment="1">
      <alignment horizontal="right"/>
      <protection/>
    </xf>
    <xf numFmtId="173" fontId="0" fillId="0" borderId="14" xfId="48" applyNumberFormat="1" applyFont="1" applyBorder="1" applyAlignment="1">
      <alignment horizontal="right" vertical="top"/>
      <protection/>
    </xf>
    <xf numFmtId="173" fontId="8" fillId="0" borderId="40" xfId="48" applyNumberFormat="1" applyFont="1" applyBorder="1" applyAlignment="1">
      <alignment horizontal="right"/>
      <protection/>
    </xf>
    <xf numFmtId="173" fontId="8" fillId="0" borderId="61" xfId="48" applyNumberFormat="1" applyFont="1" applyBorder="1" applyAlignment="1">
      <alignment horizontal="center"/>
      <protection/>
    </xf>
    <xf numFmtId="173" fontId="0" fillId="0" borderId="30" xfId="48" applyNumberFormat="1" applyFont="1" applyBorder="1" applyAlignment="1">
      <alignment horizontal="center"/>
      <protection/>
    </xf>
    <xf numFmtId="173" fontId="0" fillId="0" borderId="173" xfId="48" applyNumberFormat="1" applyFont="1" applyBorder="1" applyAlignment="1">
      <alignment horizontal="center" vertical="top"/>
      <protection/>
    </xf>
    <xf numFmtId="173" fontId="0" fillId="0" borderId="61" xfId="48" applyNumberFormat="1" applyFont="1" applyBorder="1" applyAlignment="1">
      <alignment horizontal="center"/>
      <protection/>
    </xf>
    <xf numFmtId="176" fontId="7" fillId="0" borderId="195" xfId="48" applyNumberFormat="1" applyFont="1" applyFill="1" applyBorder="1">
      <alignment/>
      <protection/>
    </xf>
    <xf numFmtId="176" fontId="7" fillId="0" borderId="11" xfId="48" applyNumberFormat="1" applyFont="1" applyFill="1" applyBorder="1">
      <alignment/>
      <protection/>
    </xf>
    <xf numFmtId="176" fontId="8" fillId="0" borderId="13" xfId="48" applyNumberFormat="1" applyFont="1" applyFill="1" applyBorder="1">
      <alignment/>
      <protection/>
    </xf>
    <xf numFmtId="172" fontId="0" fillId="0" borderId="189" xfId="48" applyNumberFormat="1" applyFont="1" applyFill="1" applyBorder="1" applyAlignment="1">
      <alignment horizontal="center"/>
      <protection/>
    </xf>
    <xf numFmtId="172" fontId="0" fillId="0" borderId="111" xfId="48" applyNumberFormat="1" applyFont="1" applyFill="1" applyBorder="1" applyAlignment="1">
      <alignment horizontal="center"/>
      <protection/>
    </xf>
    <xf numFmtId="172" fontId="0" fillId="0" borderId="111" xfId="48" applyNumberFormat="1" applyFont="1" applyFill="1" applyBorder="1" applyAlignment="1">
      <alignment horizontal="center" vertical="top"/>
      <protection/>
    </xf>
    <xf numFmtId="176" fontId="7" fillId="0" borderId="106" xfId="48" applyNumberFormat="1" applyFont="1" applyFill="1" applyBorder="1" applyAlignment="1">
      <alignment horizontal="center"/>
      <protection/>
    </xf>
    <xf numFmtId="172" fontId="0" fillId="0" borderId="92" xfId="48" applyNumberFormat="1" applyFont="1" applyFill="1" applyBorder="1" applyAlignment="1">
      <alignment horizontal="center"/>
      <protection/>
    </xf>
    <xf numFmtId="172" fontId="0" fillId="0" borderId="62" xfId="48" applyNumberFormat="1" applyFont="1" applyFill="1" applyBorder="1" applyAlignment="1">
      <alignment horizontal="center"/>
      <protection/>
    </xf>
    <xf numFmtId="172" fontId="0" fillId="0" borderId="196" xfId="48" applyNumberFormat="1" applyFont="1" applyFill="1" applyBorder="1" applyAlignment="1">
      <alignment horizontal="center" vertical="top"/>
      <protection/>
    </xf>
    <xf numFmtId="172" fontId="0" fillId="0" borderId="197" xfId="48" applyNumberFormat="1" applyFont="1" applyFill="1" applyBorder="1" applyAlignment="1">
      <alignment vertical="top"/>
      <protection/>
    </xf>
    <xf numFmtId="172" fontId="0" fillId="0" borderId="92" xfId="48" applyNumberFormat="1" applyFont="1" applyFill="1" applyBorder="1" applyAlignment="1">
      <alignment horizontal="center" vertical="top"/>
      <protection/>
    </xf>
    <xf numFmtId="176" fontId="0" fillId="0" borderId="106" xfId="48" applyNumberFormat="1" applyFont="1" applyFill="1" applyBorder="1" applyAlignment="1">
      <alignment horizontal="center"/>
      <protection/>
    </xf>
    <xf numFmtId="172" fontId="0" fillId="0" borderId="0" xfId="48" applyNumberFormat="1" applyFont="1" applyFill="1" applyBorder="1" applyAlignment="1">
      <alignment horizontal="center"/>
      <protection/>
    </xf>
    <xf numFmtId="172" fontId="0" fillId="0" borderId="43" xfId="48" applyNumberFormat="1" applyFont="1" applyFill="1" applyBorder="1" applyAlignment="1">
      <alignment horizontal="center"/>
      <protection/>
    </xf>
    <xf numFmtId="0" fontId="17" fillId="33" borderId="87" xfId="48" applyFont="1" applyFill="1" applyBorder="1" applyAlignment="1">
      <alignment horizontal="center" vertical="center"/>
      <protection/>
    </xf>
    <xf numFmtId="177" fontId="2" fillId="33" borderId="88" xfId="48" applyNumberFormat="1" applyFont="1" applyFill="1" applyBorder="1" applyAlignment="1">
      <alignment horizontal="center" vertical="center"/>
      <protection/>
    </xf>
    <xf numFmtId="177" fontId="2" fillId="33" borderId="195" xfId="48" applyNumberFormat="1" applyFont="1" applyFill="1" applyBorder="1" applyAlignment="1" quotePrefix="1">
      <alignment horizontal="center" vertical="center"/>
      <protection/>
    </xf>
    <xf numFmtId="177" fontId="2" fillId="33" borderId="11" xfId="48" applyNumberFormat="1" applyFont="1" applyFill="1" applyBorder="1" applyAlignment="1">
      <alignment horizontal="center" vertical="center"/>
      <protection/>
    </xf>
    <xf numFmtId="177" fontId="2" fillId="33" borderId="89" xfId="48" applyNumberFormat="1" applyFont="1" applyFill="1" applyBorder="1" applyAlignment="1">
      <alignment horizontal="center" vertical="center"/>
      <protection/>
    </xf>
    <xf numFmtId="0" fontId="8" fillId="0" borderId="87" xfId="48" applyFont="1" applyBorder="1" applyAlignment="1">
      <alignment/>
      <protection/>
    </xf>
    <xf numFmtId="3" fontId="8" fillId="0" borderId="89" xfId="48" applyNumberFormat="1" applyFont="1" applyBorder="1" applyAlignment="1">
      <alignment horizontal="right"/>
      <protection/>
    </xf>
    <xf numFmtId="3" fontId="8" fillId="0" borderId="10" xfId="48" applyNumberFormat="1" applyFont="1" applyBorder="1" applyAlignment="1">
      <alignment horizontal="right"/>
      <protection/>
    </xf>
    <xf numFmtId="173" fontId="5" fillId="35" borderId="129" xfId="48" applyNumberFormat="1" applyFont="1" applyFill="1" applyBorder="1" applyAlignment="1">
      <alignment vertical="center"/>
      <protection/>
    </xf>
    <xf numFmtId="173" fontId="5" fillId="35" borderId="130" xfId="48" applyNumberFormat="1" applyFont="1" applyFill="1" applyBorder="1" applyAlignment="1">
      <alignment vertical="center"/>
      <protection/>
    </xf>
    <xf numFmtId="173" fontId="0" fillId="0" borderId="192" xfId="48" applyNumberFormat="1" applyFont="1" applyFill="1" applyBorder="1" applyAlignment="1" quotePrefix="1">
      <alignment/>
      <protection/>
    </xf>
    <xf numFmtId="173" fontId="0" fillId="0" borderId="198" xfId="48" applyNumberFormat="1" applyFont="1" applyFill="1" applyBorder="1" applyAlignment="1" quotePrefix="1">
      <alignment/>
      <protection/>
    </xf>
    <xf numFmtId="173" fontId="0" fillId="0" borderId="155" xfId="48" applyNumberFormat="1" applyFont="1" applyFill="1" applyBorder="1" applyAlignment="1">
      <alignment vertical="top"/>
      <protection/>
    </xf>
    <xf numFmtId="173" fontId="0" fillId="0" borderId="199" xfId="48" applyNumberFormat="1" applyFont="1" applyFill="1" applyBorder="1" applyAlignment="1">
      <alignment vertical="top"/>
      <protection/>
    </xf>
    <xf numFmtId="173" fontId="0" fillId="0" borderId="110" xfId="48" applyNumberFormat="1" applyFont="1" applyFill="1" applyBorder="1" applyAlignment="1">
      <alignment vertical="top"/>
      <protection/>
    </xf>
    <xf numFmtId="173" fontId="5" fillId="0" borderId="192" xfId="48" applyNumberFormat="1" applyFont="1" applyFill="1" applyBorder="1" applyAlignment="1" quotePrefix="1">
      <alignment/>
      <protection/>
    </xf>
    <xf numFmtId="173" fontId="5" fillId="0" borderId="198" xfId="48" applyNumberFormat="1" applyFont="1" applyFill="1" applyBorder="1" applyAlignment="1" quotePrefix="1">
      <alignment/>
      <protection/>
    </xf>
    <xf numFmtId="173" fontId="5" fillId="0" borderId="22" xfId="48" applyNumberFormat="1" applyFont="1" applyFill="1" applyBorder="1" applyAlignment="1">
      <alignment/>
      <protection/>
    </xf>
    <xf numFmtId="173" fontId="5" fillId="0" borderId="30" xfId="48" applyNumberFormat="1" applyFont="1" applyFill="1" applyBorder="1" applyAlignment="1">
      <alignment/>
      <protection/>
    </xf>
    <xf numFmtId="173" fontId="5" fillId="0" borderId="59" xfId="48" applyNumberFormat="1" applyFont="1" applyFill="1" applyBorder="1" applyAlignment="1">
      <alignment/>
      <protection/>
    </xf>
    <xf numFmtId="173" fontId="7" fillId="0" borderId="22" xfId="48" applyNumberFormat="1" applyFont="1" applyFill="1" applyBorder="1" applyAlignment="1">
      <alignment/>
      <protection/>
    </xf>
    <xf numFmtId="173" fontId="7" fillId="0" borderId="30" xfId="48" applyNumberFormat="1" applyFont="1" applyFill="1" applyBorder="1" applyAlignment="1">
      <alignment/>
      <protection/>
    </xf>
    <xf numFmtId="173" fontId="7" fillId="0" borderId="59" xfId="48" applyNumberFormat="1" applyFont="1" applyFill="1" applyBorder="1" applyAlignment="1">
      <alignment/>
      <protection/>
    </xf>
    <xf numFmtId="173" fontId="7" fillId="0" borderId="22" xfId="48" applyNumberFormat="1" applyFont="1" applyFill="1" applyBorder="1" applyAlignment="1">
      <alignment vertical="top"/>
      <protection/>
    </xf>
    <xf numFmtId="173" fontId="7" fillId="0" borderId="30" xfId="48" applyNumberFormat="1" applyFont="1" applyFill="1" applyBorder="1" applyAlignment="1">
      <alignment vertical="top"/>
      <protection/>
    </xf>
    <xf numFmtId="173" fontId="7" fillId="0" borderId="59" xfId="48" applyNumberFormat="1" applyFont="1" applyFill="1" applyBorder="1" applyAlignment="1" quotePrefix="1">
      <alignment vertical="top"/>
      <protection/>
    </xf>
    <xf numFmtId="173" fontId="0" fillId="0" borderId="19" xfId="48" applyNumberFormat="1" applyFont="1" applyFill="1" applyBorder="1" applyAlignment="1" quotePrefix="1">
      <alignment/>
      <protection/>
    </xf>
    <xf numFmtId="173" fontId="0" fillId="0" borderId="35" xfId="48" applyNumberFormat="1" applyFont="1" applyFill="1" applyBorder="1" applyAlignment="1">
      <alignment vertical="top"/>
      <protection/>
    </xf>
    <xf numFmtId="173" fontId="0" fillId="0" borderId="81" xfId="48" applyNumberFormat="1" applyFont="1" applyFill="1" applyBorder="1" applyAlignment="1">
      <alignment vertical="top"/>
      <protection/>
    </xf>
    <xf numFmtId="173" fontId="0" fillId="0" borderId="95" xfId="48" applyNumberFormat="1" applyFont="1" applyFill="1" applyBorder="1" applyAlignment="1">
      <alignment vertical="top"/>
      <protection/>
    </xf>
    <xf numFmtId="173" fontId="0" fillId="0" borderId="26" xfId="48" applyNumberFormat="1" applyFont="1" applyFill="1" applyBorder="1" applyAlignment="1" quotePrefix="1">
      <alignment/>
      <protection/>
    </xf>
    <xf numFmtId="173" fontId="0" fillId="0" borderId="96" xfId="48" applyNumberFormat="1" applyFont="1" applyFill="1" applyBorder="1" applyAlignment="1">
      <alignment/>
      <protection/>
    </xf>
    <xf numFmtId="173" fontId="0" fillId="0" borderId="22" xfId="48" applyNumberFormat="1" applyFont="1" applyFill="1" applyBorder="1" applyAlignment="1">
      <alignment/>
      <protection/>
    </xf>
    <xf numFmtId="173" fontId="0" fillId="0" borderId="30" xfId="48" applyNumberFormat="1" applyFont="1" applyFill="1" applyBorder="1" applyAlignment="1">
      <alignment/>
      <protection/>
    </xf>
    <xf numFmtId="173" fontId="0" fillId="0" borderId="59" xfId="48" applyNumberFormat="1" applyFont="1" applyFill="1" applyBorder="1" applyAlignment="1">
      <alignment/>
      <protection/>
    </xf>
    <xf numFmtId="173" fontId="0" fillId="0" borderId="23" xfId="48" applyNumberFormat="1" applyFont="1" applyFill="1" applyBorder="1" applyAlignment="1">
      <alignment/>
      <protection/>
    </xf>
    <xf numFmtId="173" fontId="0" fillId="0" borderId="43" xfId="48" applyNumberFormat="1" applyFont="1" applyFill="1" applyBorder="1" applyAlignment="1">
      <alignment/>
      <protection/>
    </xf>
    <xf numFmtId="173" fontId="0" fillId="0" borderId="123" xfId="48" applyNumberFormat="1" applyFont="1" applyFill="1" applyBorder="1" applyAlignment="1">
      <alignment/>
      <protection/>
    </xf>
    <xf numFmtId="172" fontId="2" fillId="33" borderId="171" xfId="48" applyNumberFormat="1" applyFont="1" applyFill="1" applyBorder="1" applyAlignment="1">
      <alignment horizontal="centerContinuous" vertical="center" wrapText="1"/>
      <protection/>
    </xf>
    <xf numFmtId="172" fontId="2" fillId="33" borderId="200" xfId="48" applyNumberFormat="1" applyFont="1" applyFill="1" applyBorder="1" applyAlignment="1">
      <alignment horizontal="centerContinuous" vertical="center" wrapText="1"/>
      <protection/>
    </xf>
    <xf numFmtId="3" fontId="0" fillId="0" borderId="0" xfId="48" applyNumberFormat="1">
      <alignment/>
      <protection/>
    </xf>
    <xf numFmtId="173" fontId="0" fillId="0" borderId="14" xfId="48" applyNumberFormat="1" applyFont="1" applyBorder="1" applyAlignment="1">
      <alignment horizontal="center"/>
      <protection/>
    </xf>
    <xf numFmtId="173" fontId="0" fillId="0" borderId="22" xfId="48" applyNumberFormat="1" applyFont="1" applyBorder="1" applyAlignment="1">
      <alignment horizontal="center"/>
      <protection/>
    </xf>
    <xf numFmtId="173" fontId="8" fillId="0" borderId="40" xfId="48" applyNumberFormat="1" applyFont="1" applyBorder="1" applyAlignment="1">
      <alignment horizontal="center"/>
      <protection/>
    </xf>
    <xf numFmtId="173" fontId="0" fillId="0" borderId="40" xfId="48" applyNumberFormat="1" applyFont="1" applyBorder="1" applyAlignment="1">
      <alignment horizontal="center"/>
      <protection/>
    </xf>
    <xf numFmtId="173" fontId="0" fillId="0" borderId="23" xfId="48" applyNumberFormat="1" applyFont="1" applyBorder="1" applyAlignment="1">
      <alignment horizontal="center"/>
      <protection/>
    </xf>
    <xf numFmtId="172" fontId="0" fillId="0" borderId="147" xfId="48" applyNumberFormat="1" applyFont="1" applyFill="1" applyBorder="1" applyAlignment="1">
      <alignment horizontal="center"/>
      <protection/>
    </xf>
    <xf numFmtId="172" fontId="0" fillId="0" borderId="63" xfId="48" applyNumberFormat="1" applyFont="1" applyFill="1" applyBorder="1" applyAlignment="1">
      <alignment horizontal="center"/>
      <protection/>
    </xf>
    <xf numFmtId="172" fontId="0" fillId="0" borderId="63" xfId="48" applyNumberFormat="1" applyFont="1" applyFill="1" applyBorder="1" applyAlignment="1">
      <alignment horizontal="center" vertical="top"/>
      <protection/>
    </xf>
    <xf numFmtId="176" fontId="7" fillId="0" borderId="40" xfId="48" applyNumberFormat="1" applyFont="1" applyFill="1" applyBorder="1" applyAlignment="1" quotePrefix="1">
      <alignment horizontal="center"/>
      <protection/>
    </xf>
    <xf numFmtId="172" fontId="0" fillId="0" borderId="14" xfId="48" applyNumberFormat="1" applyFont="1" applyFill="1" applyBorder="1" applyAlignment="1" quotePrefix="1">
      <alignment horizontal="center"/>
      <protection/>
    </xf>
    <xf numFmtId="172" fontId="0" fillId="0" borderId="22" xfId="48" applyNumberFormat="1" applyFont="1" applyFill="1" applyBorder="1" applyAlignment="1" quotePrefix="1">
      <alignment horizontal="center"/>
      <protection/>
    </xf>
    <xf numFmtId="172" fontId="0" fillId="0" borderId="201" xfId="48" applyNumberFormat="1" applyFont="1" applyFill="1" applyBorder="1" applyAlignment="1">
      <alignment horizontal="center" vertical="top"/>
      <protection/>
    </xf>
    <xf numFmtId="172" fontId="0" fillId="0" borderId="14" xfId="48" applyNumberFormat="1" applyFont="1" applyFill="1" applyBorder="1" applyAlignment="1" quotePrefix="1">
      <alignment horizontal="center" vertical="top"/>
      <protection/>
    </xf>
    <xf numFmtId="176" fontId="0" fillId="0" borderId="40" xfId="48" applyNumberFormat="1" applyFont="1" applyFill="1" applyBorder="1" applyAlignment="1" quotePrefix="1">
      <alignment horizontal="center"/>
      <protection/>
    </xf>
    <xf numFmtId="172" fontId="0" fillId="0" borderId="14" xfId="48" applyNumberFormat="1" applyFont="1" applyFill="1" applyBorder="1" applyAlignment="1">
      <alignment horizontal="center"/>
      <protection/>
    </xf>
    <xf numFmtId="172" fontId="0" fillId="0" borderId="23" xfId="48" applyNumberFormat="1" applyFont="1" applyFill="1" applyBorder="1" applyAlignment="1">
      <alignment horizont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Migliaia [0] 2" xfId="46"/>
    <cellStyle name="Neutrale" xfId="47"/>
    <cellStyle name="Normale 2" xfId="48"/>
    <cellStyle name="Normale 2 4" xfId="49"/>
    <cellStyle name="Normale 3" xfId="50"/>
    <cellStyle name="Nota" xfId="51"/>
    <cellStyle name="Output" xfId="52"/>
    <cellStyle name="Percent" xfId="53"/>
    <cellStyle name="Percentuale 2" xfId="54"/>
    <cellStyle name="Percentuale 2 2" xfId="55"/>
    <cellStyle name="Percentuale 2 3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1°Quadrim.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06" customWidth="1"/>
  </cols>
  <sheetData>
    <row r="1" ht="18" customHeight="1">
      <c r="A1" s="331" t="s">
        <v>116</v>
      </c>
    </row>
    <row r="3" ht="15">
      <c r="A3" s="340" t="s">
        <v>380</v>
      </c>
    </row>
    <row r="4" ht="18" customHeight="1">
      <c r="A4" s="341" t="s">
        <v>244</v>
      </c>
    </row>
    <row r="5" ht="12.75">
      <c r="A5" s="341" t="s">
        <v>245</v>
      </c>
    </row>
    <row r="6" ht="12.75">
      <c r="A6" s="341" t="s">
        <v>246</v>
      </c>
    </row>
    <row r="8" ht="12.75">
      <c r="A8" s="332" t="s">
        <v>117</v>
      </c>
    </row>
    <row r="9" ht="6" customHeight="1">
      <c r="A9" s="333"/>
    </row>
    <row r="10" ht="12.75">
      <c r="A10" s="333" t="s">
        <v>118</v>
      </c>
    </row>
    <row r="11" ht="12.75">
      <c r="A11" s="333" t="s">
        <v>119</v>
      </c>
    </row>
    <row r="12" ht="12.75">
      <c r="A12" s="333" t="s">
        <v>120</v>
      </c>
    </row>
    <row r="13" ht="12.75">
      <c r="A13" s="333" t="s">
        <v>121</v>
      </c>
    </row>
    <row r="14" ht="12.75">
      <c r="A14" s="333" t="s">
        <v>122</v>
      </c>
    </row>
    <row r="15" ht="12.75">
      <c r="A15" s="333" t="s">
        <v>123</v>
      </c>
    </row>
    <row r="16" ht="12.75">
      <c r="A16" s="333" t="s">
        <v>124</v>
      </c>
    </row>
    <row r="17" ht="12.75">
      <c r="A17" s="333" t="s">
        <v>125</v>
      </c>
    </row>
    <row r="18" ht="12.75">
      <c r="A18" s="333" t="s">
        <v>126</v>
      </c>
    </row>
    <row r="19" ht="9.75" customHeight="1">
      <c r="A19" s="334"/>
    </row>
    <row r="20" ht="12.75">
      <c r="A20" s="335" t="s">
        <v>127</v>
      </c>
    </row>
    <row r="21" ht="12.75">
      <c r="A21" s="334" t="s">
        <v>128</v>
      </c>
    </row>
    <row r="22" ht="12.75">
      <c r="A22" s="334" t="s">
        <v>129</v>
      </c>
    </row>
    <row r="23" ht="12.75">
      <c r="A23" s="334" t="s">
        <v>130</v>
      </c>
    </row>
    <row r="24" ht="9.75" customHeight="1">
      <c r="A24" s="334"/>
    </row>
    <row r="25" ht="12.75">
      <c r="A25" s="332" t="s">
        <v>131</v>
      </c>
    </row>
    <row r="26" ht="6" customHeight="1">
      <c r="A26" s="332"/>
    </row>
    <row r="27" ht="12.75">
      <c r="A27" s="333" t="s">
        <v>132</v>
      </c>
    </row>
    <row r="28" ht="12.75">
      <c r="A28" s="333" t="s">
        <v>133</v>
      </c>
    </row>
    <row r="29" ht="12.75">
      <c r="A29" s="333" t="s">
        <v>134</v>
      </c>
    </row>
    <row r="30" ht="12.75">
      <c r="A30" s="333" t="s">
        <v>135</v>
      </c>
    </row>
    <row r="31" ht="12.75">
      <c r="A31" s="333" t="s">
        <v>136</v>
      </c>
    </row>
    <row r="32" ht="12.75">
      <c r="A32" s="333" t="s">
        <v>137</v>
      </c>
    </row>
    <row r="33" ht="12.75">
      <c r="A33" s="336"/>
    </row>
    <row r="34" ht="12.75">
      <c r="A34" s="388" t="s">
        <v>247</v>
      </c>
    </row>
    <row r="35" ht="12.75">
      <c r="A35" s="388" t="s">
        <v>248</v>
      </c>
    </row>
    <row r="36" ht="12.75">
      <c r="A36" s="388" t="s">
        <v>249</v>
      </c>
    </row>
    <row r="37" ht="9.75" customHeight="1">
      <c r="A37" s="388"/>
    </row>
    <row r="38" ht="12.75">
      <c r="A38" s="389" t="s">
        <v>138</v>
      </c>
    </row>
    <row r="39" ht="12.75">
      <c r="A39" s="388" t="s">
        <v>139</v>
      </c>
    </row>
    <row r="40" ht="9.75" customHeight="1">
      <c r="A40" s="388"/>
    </row>
    <row r="41" ht="12.75">
      <c r="A41" s="390" t="s">
        <v>219</v>
      </c>
    </row>
    <row r="42" ht="12.75">
      <c r="A42" s="388" t="s">
        <v>140</v>
      </c>
    </row>
    <row r="43" ht="12.75">
      <c r="A43" s="388" t="s">
        <v>141</v>
      </c>
    </row>
    <row r="44" ht="12.75">
      <c r="A44" s="388" t="s">
        <v>220</v>
      </c>
    </row>
    <row r="45" ht="12.75">
      <c r="A45" s="388" t="s">
        <v>221</v>
      </c>
    </row>
    <row r="46" ht="12.75">
      <c r="A46" s="388" t="s">
        <v>222</v>
      </c>
    </row>
    <row r="47" ht="12.75">
      <c r="A47" s="388" t="s">
        <v>223</v>
      </c>
    </row>
    <row r="48" ht="12.75">
      <c r="A48" s="388" t="s">
        <v>224</v>
      </c>
    </row>
    <row r="49" ht="12.75">
      <c r="A49" s="388" t="s">
        <v>225</v>
      </c>
    </row>
    <row r="50" ht="12.75">
      <c r="A50" s="388" t="s">
        <v>226</v>
      </c>
    </row>
    <row r="51" ht="12.75" customHeight="1">
      <c r="A51" s="333"/>
    </row>
    <row r="52" ht="12.75">
      <c r="A52" s="337" t="s">
        <v>142</v>
      </c>
    </row>
    <row r="53" ht="12.75">
      <c r="A53" s="338" t="s">
        <v>143</v>
      </c>
    </row>
    <row r="54" ht="15.75" customHeight="1">
      <c r="A54" s="332" t="s">
        <v>144</v>
      </c>
    </row>
    <row r="55" ht="12.75">
      <c r="A55" s="338" t="s">
        <v>145</v>
      </c>
    </row>
    <row r="56" ht="15.75" customHeight="1">
      <c r="A56" s="332" t="s">
        <v>146</v>
      </c>
    </row>
    <row r="57" ht="12.75">
      <c r="A57" s="338" t="s">
        <v>147</v>
      </c>
    </row>
    <row r="58" ht="12.75">
      <c r="A58" s="339" t="s">
        <v>148</v>
      </c>
    </row>
    <row r="59" ht="12.75">
      <c r="A59" s="339" t="s">
        <v>149</v>
      </c>
    </row>
    <row r="61" ht="15">
      <c r="A61" s="340" t="s">
        <v>381</v>
      </c>
    </row>
    <row r="62" ht="9.75" customHeight="1"/>
    <row r="63" ht="12.75">
      <c r="A63" s="199" t="s">
        <v>150</v>
      </c>
    </row>
    <row r="64" ht="12.75">
      <c r="A64" s="199" t="s">
        <v>151</v>
      </c>
    </row>
    <row r="65" ht="12.75">
      <c r="A65" s="199" t="s">
        <v>152</v>
      </c>
    </row>
    <row r="66" ht="12.75">
      <c r="A66" s="199" t="s">
        <v>153</v>
      </c>
    </row>
    <row r="67" ht="9.75" customHeight="1"/>
    <row r="68" ht="12.75">
      <c r="A68" s="341" t="s">
        <v>154</v>
      </c>
    </row>
    <row r="69" ht="15" customHeight="1">
      <c r="A69" s="199" t="s">
        <v>155</v>
      </c>
    </row>
    <row r="70" ht="12.75">
      <c r="A70" s="199" t="s">
        <v>156</v>
      </c>
    </row>
    <row r="71" ht="12.75">
      <c r="A71" s="199" t="s">
        <v>157</v>
      </c>
    </row>
    <row r="72" ht="12.75">
      <c r="A72" s="199" t="s">
        <v>158</v>
      </c>
    </row>
    <row r="73" ht="12.75">
      <c r="A73" s="199" t="s">
        <v>159</v>
      </c>
    </row>
    <row r="74" ht="12.75">
      <c r="A74" s="199" t="s">
        <v>160</v>
      </c>
    </row>
    <row r="75" ht="12.75">
      <c r="A75" s="199" t="s">
        <v>161</v>
      </c>
    </row>
    <row r="76" ht="12.75">
      <c r="A76" s="199" t="s">
        <v>162</v>
      </c>
    </row>
    <row r="77" ht="12.75">
      <c r="A77" s="199" t="s">
        <v>163</v>
      </c>
    </row>
    <row r="78" ht="12.75">
      <c r="A78" s="199" t="s">
        <v>164</v>
      </c>
    </row>
    <row r="79" ht="12.75">
      <c r="A79" s="199" t="s">
        <v>165</v>
      </c>
    </row>
    <row r="80" ht="12.75">
      <c r="A80" s="199" t="s">
        <v>166</v>
      </c>
    </row>
    <row r="81" ht="12.75">
      <c r="A81" s="199" t="s">
        <v>167</v>
      </c>
    </row>
    <row r="82" ht="12.75">
      <c r="A82" s="199" t="s">
        <v>168</v>
      </c>
    </row>
    <row r="83" ht="12.75">
      <c r="A83" s="199" t="s">
        <v>169</v>
      </c>
    </row>
    <row r="84" ht="12.75">
      <c r="A84" s="199" t="s">
        <v>170</v>
      </c>
    </row>
    <row r="85" ht="12.75">
      <c r="A85" s="199" t="s">
        <v>171</v>
      </c>
    </row>
    <row r="86" ht="12.75">
      <c r="A86" s="199" t="s">
        <v>172</v>
      </c>
    </row>
    <row r="87" ht="12.75">
      <c r="A87" s="199" t="s">
        <v>173</v>
      </c>
    </row>
    <row r="88" ht="12.75">
      <c r="A88" s="199" t="s">
        <v>174</v>
      </c>
    </row>
    <row r="89" ht="12.75">
      <c r="A89" s="199" t="s">
        <v>175</v>
      </c>
    </row>
    <row r="90" ht="12.75">
      <c r="A90" s="199" t="s">
        <v>176</v>
      </c>
    </row>
    <row r="91" ht="9.75" customHeight="1">
      <c r="A91" s="199"/>
    </row>
    <row r="92" ht="12.75">
      <c r="A92" s="341" t="s">
        <v>177</v>
      </c>
    </row>
    <row r="93" ht="15" customHeight="1">
      <c r="A93" s="199" t="s">
        <v>178</v>
      </c>
    </row>
    <row r="94" ht="12.75">
      <c r="A94" s="199" t="s">
        <v>179</v>
      </c>
    </row>
    <row r="95" ht="12.75">
      <c r="A95" s="199" t="s">
        <v>180</v>
      </c>
    </row>
    <row r="96" ht="12.75">
      <c r="A96" s="199" t="s">
        <v>181</v>
      </c>
    </row>
    <row r="98" ht="15">
      <c r="A98" s="340" t="s">
        <v>382</v>
      </c>
    </row>
    <row r="99" ht="9.75" customHeight="1"/>
    <row r="100" ht="12.75">
      <c r="A100" s="199" t="s">
        <v>182</v>
      </c>
    </row>
    <row r="101" ht="12.75">
      <c r="A101" s="199" t="s">
        <v>183</v>
      </c>
    </row>
    <row r="102" ht="12.75">
      <c r="A102" s="199" t="s">
        <v>184</v>
      </c>
    </row>
    <row r="103" ht="12.75">
      <c r="A103" s="199" t="s">
        <v>227</v>
      </c>
    </row>
    <row r="104" ht="12.75">
      <c r="A104" s="199" t="s">
        <v>228</v>
      </c>
    </row>
    <row r="105" ht="12.75">
      <c r="A105" s="199" t="s">
        <v>229</v>
      </c>
    </row>
    <row r="106" ht="12.75">
      <c r="A106" s="199" t="s">
        <v>230</v>
      </c>
    </row>
    <row r="107" ht="12.75">
      <c r="A107" s="199" t="s">
        <v>231</v>
      </c>
    </row>
    <row r="108" ht="12.75">
      <c r="A108" s="199" t="s">
        <v>185</v>
      </c>
    </row>
    <row r="109" ht="12.75">
      <c r="A109" s="199" t="s">
        <v>232</v>
      </c>
    </row>
    <row r="110" ht="12.75">
      <c r="A110" s="199" t="s">
        <v>391</v>
      </c>
    </row>
    <row r="111" ht="12.75">
      <c r="A111" s="199" t="s">
        <v>253</v>
      </c>
    </row>
    <row r="113" ht="12.75">
      <c r="A113" s="199" t="s">
        <v>319</v>
      </c>
    </row>
    <row r="114" ht="12.75">
      <c r="A114" s="199" t="s">
        <v>320</v>
      </c>
    </row>
    <row r="115" ht="12.75">
      <c r="A115" s="199" t="s">
        <v>388</v>
      </c>
    </row>
    <row r="116" ht="12.75">
      <c r="A116" s="199" t="s">
        <v>389</v>
      </c>
    </row>
    <row r="117" ht="12.75">
      <c r="A117" s="199" t="s">
        <v>390</v>
      </c>
    </row>
    <row r="119" ht="15">
      <c r="A119" s="331" t="s">
        <v>383</v>
      </c>
    </row>
    <row r="120" ht="9.75" customHeight="1"/>
    <row r="121" ht="12.75">
      <c r="A121" s="106" t="s">
        <v>267</v>
      </c>
    </row>
    <row r="122" ht="12.75">
      <c r="A122" s="106" t="s">
        <v>312</v>
      </c>
    </row>
    <row r="123" ht="12.75">
      <c r="A123" s="106" t="s">
        <v>269</v>
      </c>
    </row>
    <row r="124" ht="12.75">
      <c r="A124" s="106" t="s">
        <v>270</v>
      </c>
    </row>
    <row r="125" ht="12.75">
      <c r="A125" s="106" t="s">
        <v>271</v>
      </c>
    </row>
    <row r="126" ht="12.75">
      <c r="A126" s="106" t="s">
        <v>272</v>
      </c>
    </row>
    <row r="127" ht="12.75">
      <c r="A127" s="106" t="s">
        <v>273</v>
      </c>
    </row>
    <row r="128" ht="12.75">
      <c r="A128" s="106" t="s">
        <v>384</v>
      </c>
    </row>
    <row r="129" ht="12.75">
      <c r="A129" s="106" t="s">
        <v>385</v>
      </c>
    </row>
    <row r="130" ht="12.75">
      <c r="A130" s="106" t="s">
        <v>386</v>
      </c>
    </row>
    <row r="131" ht="12.75">
      <c r="A131" s="106" t="s">
        <v>268</v>
      </c>
    </row>
    <row r="132" ht="12.75">
      <c r="A132" s="106" t="s">
        <v>387</v>
      </c>
    </row>
    <row r="133" ht="12.75">
      <c r="A133" s="106" t="s">
        <v>307</v>
      </c>
    </row>
    <row r="134" ht="12.75">
      <c r="A134" s="106" t="s">
        <v>306</v>
      </c>
    </row>
    <row r="135" ht="12.75">
      <c r="A135" s="106" t="s">
        <v>308</v>
      </c>
    </row>
    <row r="136" ht="12.75">
      <c r="A136" s="106" t="s">
        <v>309</v>
      </c>
    </row>
    <row r="137" ht="12.75">
      <c r="A137" s="106" t="s">
        <v>311</v>
      </c>
    </row>
    <row r="138" ht="12.75">
      <c r="A138" s="106" t="s">
        <v>310</v>
      </c>
    </row>
    <row r="139" ht="12.75">
      <c r="A139" s="106" t="s">
        <v>274</v>
      </c>
    </row>
    <row r="140" ht="12.75">
      <c r="A140" s="106" t="s">
        <v>275</v>
      </c>
    </row>
    <row r="141" ht="12.75">
      <c r="A141" s="106" t="s">
        <v>276</v>
      </c>
    </row>
    <row r="142" ht="12.75">
      <c r="A142" s="106" t="s">
        <v>277</v>
      </c>
    </row>
    <row r="143" ht="12.75">
      <c r="A143" s="106" t="s">
        <v>294</v>
      </c>
    </row>
    <row r="144" ht="12.75">
      <c r="A144" s="106" t="s">
        <v>295</v>
      </c>
    </row>
    <row r="145" ht="12.75">
      <c r="A145" s="106" t="s">
        <v>296</v>
      </c>
    </row>
    <row r="146" ht="12.75">
      <c r="A146" s="106" t="s">
        <v>297</v>
      </c>
    </row>
    <row r="147" ht="12.75">
      <c r="A147" s="106" t="s">
        <v>298</v>
      </c>
    </row>
    <row r="148" ht="12.75">
      <c r="A148" s="106" t="s">
        <v>299</v>
      </c>
    </row>
    <row r="149" ht="12.75">
      <c r="A149" s="106" t="s">
        <v>300</v>
      </c>
    </row>
    <row r="150" ht="12.75">
      <c r="A150" s="106" t="s">
        <v>301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7109375" style="106" customWidth="1"/>
    <col min="2" max="2" width="9.7109375" style="106" customWidth="1"/>
    <col min="3" max="3" width="1.7109375" style="106" customWidth="1"/>
    <col min="4" max="6" width="9.7109375" style="106" customWidth="1"/>
    <col min="7" max="10" width="8.7109375" style="106" customWidth="1"/>
    <col min="11" max="13" width="9.7109375" style="106" customWidth="1"/>
    <col min="14" max="14" width="1.7109375" style="106" customWidth="1"/>
    <col min="15" max="16" width="7.140625" style="106" customWidth="1"/>
    <col min="17" max="17" width="1.7109375" style="106" customWidth="1"/>
    <col min="18" max="19" width="8.140625" style="198" customWidth="1"/>
    <col min="20" max="20" width="1.7109375" style="198" customWidth="1"/>
    <col min="21" max="21" width="7.7109375" style="106" customWidth="1"/>
    <col min="22" max="22" width="6.140625" style="106" customWidth="1"/>
    <col min="23" max="23" width="9.140625" style="106" customWidth="1"/>
    <col min="24" max="24" width="9.7109375" style="106" bestFit="1" customWidth="1"/>
    <col min="25" max="16384" width="9.140625" style="106" customWidth="1"/>
  </cols>
  <sheetData>
    <row r="1" spans="1:22" ht="21.75" customHeight="1" thickTop="1">
      <c r="A1" s="342" t="s">
        <v>337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</row>
    <row r="2" spans="1:22" ht="21.75" customHeight="1">
      <c r="A2" s="127" t="s">
        <v>262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8"/>
      <c r="V2" s="108"/>
    </row>
    <row r="3" spans="1:22" ht="9.75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28"/>
      <c r="S3" s="128"/>
      <c r="T3" s="128"/>
      <c r="U3" s="110"/>
      <c r="V3" s="111"/>
    </row>
    <row r="4" spans="1:26" ht="31.5" customHeight="1">
      <c r="A4" s="201"/>
      <c r="B4" s="202">
        <v>2008</v>
      </c>
      <c r="C4" s="112"/>
      <c r="D4" s="203">
        <v>2009</v>
      </c>
      <c r="E4" s="204">
        <v>2010</v>
      </c>
      <c r="F4" s="205">
        <v>2011</v>
      </c>
      <c r="G4" s="354">
        <v>2012</v>
      </c>
      <c r="H4" s="354">
        <v>2013</v>
      </c>
      <c r="I4" s="354">
        <v>2014</v>
      </c>
      <c r="J4" s="354">
        <v>2015</v>
      </c>
      <c r="K4" s="204">
        <v>2016</v>
      </c>
      <c r="L4" s="204">
        <v>2017</v>
      </c>
      <c r="M4" s="204">
        <v>2018</v>
      </c>
      <c r="N4" s="112"/>
      <c r="O4" s="206" t="s">
        <v>5</v>
      </c>
      <c r="P4" s="207" t="s">
        <v>407</v>
      </c>
      <c r="Q4" s="112"/>
      <c r="R4" s="207" t="s">
        <v>399</v>
      </c>
      <c r="S4" s="207" t="s">
        <v>406</v>
      </c>
      <c r="T4" s="112"/>
      <c r="U4" s="391" t="s">
        <v>408</v>
      </c>
      <c r="V4" s="392"/>
      <c r="X4" s="672"/>
      <c r="Y4" s="672"/>
      <c r="Z4" s="672"/>
    </row>
    <row r="5" spans="1:24" ht="24" customHeight="1" thickBot="1">
      <c r="A5" s="113" t="s">
        <v>37</v>
      </c>
      <c r="B5" s="209">
        <v>1032647</v>
      </c>
      <c r="C5" s="114"/>
      <c r="D5" s="210">
        <v>1002901</v>
      </c>
      <c r="E5" s="210">
        <v>1006423</v>
      </c>
      <c r="F5" s="210">
        <v>1001737</v>
      </c>
      <c r="G5" s="210">
        <v>977252</v>
      </c>
      <c r="H5" s="210">
        <v>964869</v>
      </c>
      <c r="I5" s="210">
        <v>954686</v>
      </c>
      <c r="J5" s="210">
        <v>976967</v>
      </c>
      <c r="K5" s="210">
        <v>1003267</v>
      </c>
      <c r="L5" s="210">
        <v>1040022</v>
      </c>
      <c r="M5" s="210">
        <v>1051945</v>
      </c>
      <c r="N5" s="114"/>
      <c r="O5" s="211">
        <f>B7/B5</f>
        <v>0.4317603208066261</v>
      </c>
      <c r="P5" s="212">
        <f>M7/M5</f>
        <v>0.4407996615792651</v>
      </c>
      <c r="Q5" s="114"/>
      <c r="R5" s="213">
        <f aca="true" t="shared" si="0" ref="R5:R30">L5-K5</f>
        <v>36755</v>
      </c>
      <c r="S5" s="213">
        <f aca="true" t="shared" si="1" ref="S5:S30">M5-L5</f>
        <v>11923</v>
      </c>
      <c r="T5" s="214"/>
      <c r="U5" s="393">
        <f aca="true" t="shared" si="2" ref="U5:U30">M5-B5</f>
        <v>19298</v>
      </c>
      <c r="V5" s="394">
        <f aca="true" t="shared" si="3" ref="V5:V22">U5/B5%</f>
        <v>1.8687896251090645</v>
      </c>
      <c r="X5" s="514"/>
    </row>
    <row r="6" spans="1:24" ht="18" customHeight="1">
      <c r="A6" s="115" t="s">
        <v>8</v>
      </c>
      <c r="B6" s="215">
        <v>586791</v>
      </c>
      <c r="C6" s="114"/>
      <c r="D6" s="141">
        <v>563025</v>
      </c>
      <c r="E6" s="141">
        <v>564415</v>
      </c>
      <c r="F6" s="141">
        <v>561188</v>
      </c>
      <c r="G6" s="141">
        <v>545203</v>
      </c>
      <c r="H6" s="141">
        <v>538074</v>
      </c>
      <c r="I6" s="141">
        <v>533073</v>
      </c>
      <c r="J6" s="141">
        <v>545787</v>
      </c>
      <c r="K6" s="141">
        <v>561023</v>
      </c>
      <c r="L6" s="141">
        <v>580170</v>
      </c>
      <c r="M6" s="141">
        <v>588248</v>
      </c>
      <c r="N6" s="114"/>
      <c r="O6" s="216" t="s">
        <v>7</v>
      </c>
      <c r="P6" s="217" t="s">
        <v>7</v>
      </c>
      <c r="Q6" s="114"/>
      <c r="R6" s="218">
        <f t="shared" si="0"/>
        <v>19147</v>
      </c>
      <c r="S6" s="218">
        <f t="shared" si="1"/>
        <v>8078</v>
      </c>
      <c r="T6" s="214"/>
      <c r="U6" s="395">
        <f t="shared" si="2"/>
        <v>1457</v>
      </c>
      <c r="V6" s="396">
        <f t="shared" si="3"/>
        <v>0.24829965013096658</v>
      </c>
      <c r="X6" s="514"/>
    </row>
    <row r="7" spans="1:24" ht="18" customHeight="1" thickBot="1">
      <c r="A7" s="116" t="s">
        <v>9</v>
      </c>
      <c r="B7" s="219">
        <v>445856</v>
      </c>
      <c r="C7" s="114"/>
      <c r="D7" s="220">
        <v>439876</v>
      </c>
      <c r="E7" s="220">
        <v>442008</v>
      </c>
      <c r="F7" s="220">
        <v>440549</v>
      </c>
      <c r="G7" s="220">
        <v>432049</v>
      </c>
      <c r="H7" s="220">
        <v>426795</v>
      </c>
      <c r="I7" s="220">
        <v>421613</v>
      </c>
      <c r="J7" s="220">
        <v>431180</v>
      </c>
      <c r="K7" s="220">
        <v>442244</v>
      </c>
      <c r="L7" s="220">
        <v>459852</v>
      </c>
      <c r="M7" s="220">
        <v>463697</v>
      </c>
      <c r="N7" s="114"/>
      <c r="O7" s="221" t="s">
        <v>7</v>
      </c>
      <c r="P7" s="222" t="s">
        <v>7</v>
      </c>
      <c r="Q7" s="114"/>
      <c r="R7" s="223">
        <f t="shared" si="0"/>
        <v>17608</v>
      </c>
      <c r="S7" s="223">
        <f t="shared" si="1"/>
        <v>3845</v>
      </c>
      <c r="T7" s="214"/>
      <c r="U7" s="397">
        <f t="shared" si="2"/>
        <v>17841</v>
      </c>
      <c r="V7" s="398">
        <f t="shared" si="3"/>
        <v>4.001516184597717</v>
      </c>
      <c r="X7" s="514"/>
    </row>
    <row r="8" spans="1:26" ht="15.75" customHeight="1">
      <c r="A8" s="115" t="s">
        <v>76</v>
      </c>
      <c r="B8" s="215">
        <v>532450</v>
      </c>
      <c r="C8" s="114"/>
      <c r="D8" s="141">
        <v>503138</v>
      </c>
      <c r="E8" s="141">
        <v>510591</v>
      </c>
      <c r="F8" s="141">
        <v>509966</v>
      </c>
      <c r="G8" s="141">
        <v>489654</v>
      </c>
      <c r="H8" s="141">
        <v>479779</v>
      </c>
      <c r="I8" s="141">
        <v>473835</v>
      </c>
      <c r="J8" s="141">
        <v>486123</v>
      </c>
      <c r="K8" s="141">
        <v>503177</v>
      </c>
      <c r="L8" s="141">
        <v>525299</v>
      </c>
      <c r="M8" s="141">
        <v>529709</v>
      </c>
      <c r="N8" s="114"/>
      <c r="O8" s="224">
        <v>0.32580148370739037</v>
      </c>
      <c r="P8" s="225">
        <v>0.332033248443957</v>
      </c>
      <c r="Q8" s="114"/>
      <c r="R8" s="218">
        <f t="shared" si="0"/>
        <v>22122</v>
      </c>
      <c r="S8" s="218">
        <f t="shared" si="1"/>
        <v>4410</v>
      </c>
      <c r="T8" s="214"/>
      <c r="U8" s="395">
        <f t="shared" si="2"/>
        <v>-2741</v>
      </c>
      <c r="V8" s="396">
        <f t="shared" si="3"/>
        <v>-0.514790121138135</v>
      </c>
      <c r="X8" s="673"/>
      <c r="Y8" s="673"/>
      <c r="Z8" s="673"/>
    </row>
    <row r="9" spans="1:26" ht="13.5" customHeight="1">
      <c r="A9" s="226" t="s">
        <v>77</v>
      </c>
      <c r="B9" s="227">
        <v>399405</v>
      </c>
      <c r="C9" s="114"/>
      <c r="D9" s="147">
        <v>401977</v>
      </c>
      <c r="E9" s="147">
        <v>401654</v>
      </c>
      <c r="F9" s="147">
        <v>399287</v>
      </c>
      <c r="G9" s="147">
        <v>394939</v>
      </c>
      <c r="H9" s="147">
        <v>393988</v>
      </c>
      <c r="I9" s="147">
        <v>389934</v>
      </c>
      <c r="J9" s="147">
        <v>405058</v>
      </c>
      <c r="K9" s="147">
        <v>413352</v>
      </c>
      <c r="L9" s="147">
        <v>423245</v>
      </c>
      <c r="M9" s="147">
        <v>426089</v>
      </c>
      <c r="N9" s="114"/>
      <c r="O9" s="228">
        <v>0.5956785718756651</v>
      </c>
      <c r="P9" s="229">
        <v>0.5951831659582857</v>
      </c>
      <c r="Q9" s="114"/>
      <c r="R9" s="230">
        <f t="shared" si="0"/>
        <v>9893</v>
      </c>
      <c r="S9" s="230">
        <f t="shared" si="1"/>
        <v>2844</v>
      </c>
      <c r="T9" s="214"/>
      <c r="U9" s="399">
        <f t="shared" si="2"/>
        <v>26684</v>
      </c>
      <c r="V9" s="400">
        <f t="shared" si="3"/>
        <v>6.680937895118989</v>
      </c>
      <c r="X9" s="674"/>
      <c r="Y9" s="674"/>
      <c r="Z9" s="674"/>
    </row>
    <row r="10" spans="1:22" ht="13.5" customHeight="1">
      <c r="A10" s="226" t="s">
        <v>78</v>
      </c>
      <c r="B10" s="227">
        <v>37848</v>
      </c>
      <c r="C10" s="114"/>
      <c r="D10" s="147">
        <v>38220</v>
      </c>
      <c r="E10" s="147">
        <v>38581</v>
      </c>
      <c r="F10" s="147">
        <v>39440</v>
      </c>
      <c r="G10" s="147">
        <v>39939</v>
      </c>
      <c r="H10" s="147">
        <v>39990</v>
      </c>
      <c r="I10" s="147">
        <v>40125</v>
      </c>
      <c r="J10" s="147">
        <v>40533</v>
      </c>
      <c r="K10" s="147">
        <v>40616</v>
      </c>
      <c r="L10" s="147">
        <v>41276</v>
      </c>
      <c r="M10" s="147">
        <v>41310</v>
      </c>
      <c r="N10" s="114"/>
      <c r="O10" s="228">
        <v>0.2571073768759248</v>
      </c>
      <c r="P10" s="229">
        <v>0.29317356572258535</v>
      </c>
      <c r="Q10" s="114"/>
      <c r="R10" s="230">
        <f t="shared" si="0"/>
        <v>660</v>
      </c>
      <c r="S10" s="230">
        <f t="shared" si="1"/>
        <v>34</v>
      </c>
      <c r="T10" s="214"/>
      <c r="U10" s="399">
        <f t="shared" si="2"/>
        <v>3462</v>
      </c>
      <c r="V10" s="400">
        <f t="shared" si="3"/>
        <v>9.14711477488903</v>
      </c>
    </row>
    <row r="11" spans="1:24" ht="13.5" customHeight="1">
      <c r="A11" s="231" t="s">
        <v>79</v>
      </c>
      <c r="B11" s="232">
        <v>10812</v>
      </c>
      <c r="C11" s="114"/>
      <c r="D11" s="147">
        <v>10688</v>
      </c>
      <c r="E11" s="147">
        <v>10279</v>
      </c>
      <c r="F11" s="147">
        <v>10100</v>
      </c>
      <c r="G11" s="147">
        <v>10520</v>
      </c>
      <c r="H11" s="147">
        <v>10236</v>
      </c>
      <c r="I11" s="147">
        <v>9965</v>
      </c>
      <c r="J11" s="147">
        <v>9679</v>
      </c>
      <c r="K11" s="147">
        <v>9558</v>
      </c>
      <c r="L11" s="147">
        <v>9598</v>
      </c>
      <c r="M11" s="147">
        <v>8226</v>
      </c>
      <c r="N11" s="114"/>
      <c r="O11" s="228">
        <v>0.10802811690714022</v>
      </c>
      <c r="P11" s="229">
        <v>0.14600048626306833</v>
      </c>
      <c r="Q11" s="114"/>
      <c r="R11" s="230">
        <f t="shared" si="0"/>
        <v>40</v>
      </c>
      <c r="S11" s="230">
        <f t="shared" si="1"/>
        <v>-1372</v>
      </c>
      <c r="T11" s="214"/>
      <c r="U11" s="399">
        <f t="shared" si="2"/>
        <v>-2586</v>
      </c>
      <c r="V11" s="400">
        <f t="shared" si="3"/>
        <v>-23.917869034406213</v>
      </c>
      <c r="X11" s="514"/>
    </row>
    <row r="12" spans="1:24" ht="18" customHeight="1" thickBot="1">
      <c r="A12" s="116" t="s">
        <v>80</v>
      </c>
      <c r="B12" s="219">
        <v>51283</v>
      </c>
      <c r="C12" s="620"/>
      <c r="D12" s="156">
        <v>46613</v>
      </c>
      <c r="E12" s="156">
        <v>42573</v>
      </c>
      <c r="F12" s="156">
        <v>39632</v>
      </c>
      <c r="G12" s="156">
        <v>38923</v>
      </c>
      <c r="H12" s="156">
        <v>37743</v>
      </c>
      <c r="I12" s="156">
        <v>37714</v>
      </c>
      <c r="J12" s="156">
        <v>32539</v>
      </c>
      <c r="K12" s="156">
        <v>33552</v>
      </c>
      <c r="L12" s="156">
        <v>37581</v>
      </c>
      <c r="M12" s="156">
        <v>43636</v>
      </c>
      <c r="N12" s="620"/>
      <c r="O12" s="233">
        <v>0.4554725737573855</v>
      </c>
      <c r="P12" s="234">
        <v>0.4275139792831607</v>
      </c>
      <c r="Q12" s="620"/>
      <c r="R12" s="235">
        <f t="shared" si="0"/>
        <v>4029</v>
      </c>
      <c r="S12" s="235">
        <f t="shared" si="1"/>
        <v>6055</v>
      </c>
      <c r="T12" s="675"/>
      <c r="U12" s="401">
        <f t="shared" si="2"/>
        <v>-7647</v>
      </c>
      <c r="V12" s="402">
        <f t="shared" si="3"/>
        <v>-14.911374139578417</v>
      </c>
      <c r="X12" s="514"/>
    </row>
    <row r="13" spans="1:24" ht="18" customHeight="1">
      <c r="A13" s="115" t="s">
        <v>14</v>
      </c>
      <c r="B13" s="215">
        <v>178093</v>
      </c>
      <c r="C13" s="114"/>
      <c r="D13" s="141">
        <v>181894</v>
      </c>
      <c r="E13" s="141">
        <v>186892</v>
      </c>
      <c r="F13" s="141">
        <v>192842</v>
      </c>
      <c r="G13" s="141">
        <v>201270</v>
      </c>
      <c r="H13" s="141">
        <v>207230</v>
      </c>
      <c r="I13" s="141">
        <v>212019</v>
      </c>
      <c r="J13" s="141">
        <v>228001</v>
      </c>
      <c r="K13" s="141">
        <v>237946</v>
      </c>
      <c r="L13" s="141">
        <v>249064</v>
      </c>
      <c r="M13" s="141">
        <v>255413</v>
      </c>
      <c r="N13" s="114"/>
      <c r="O13" s="224">
        <v>0.8152594430999534</v>
      </c>
      <c r="P13" s="225">
        <v>0.7370768128482106</v>
      </c>
      <c r="Q13" s="114"/>
      <c r="R13" s="218">
        <f t="shared" si="0"/>
        <v>11118</v>
      </c>
      <c r="S13" s="218">
        <f t="shared" si="1"/>
        <v>6349</v>
      </c>
      <c r="T13" s="214"/>
      <c r="U13" s="395">
        <f t="shared" si="2"/>
        <v>77320</v>
      </c>
      <c r="V13" s="396">
        <f t="shared" si="3"/>
        <v>43.415518858124685</v>
      </c>
      <c r="X13" s="514"/>
    </row>
    <row r="14" spans="1:26" ht="12.75">
      <c r="A14" s="236" t="s">
        <v>255</v>
      </c>
      <c r="B14" s="237">
        <f>B5-B13</f>
        <v>854554</v>
      </c>
      <c r="C14" s="114"/>
      <c r="D14" s="238">
        <f>D5-D13</f>
        <v>821007</v>
      </c>
      <c r="E14" s="238">
        <f>E5-E13</f>
        <v>819531</v>
      </c>
      <c r="F14" s="238">
        <f>F5-F13</f>
        <v>808895</v>
      </c>
      <c r="G14" s="238">
        <f>G5-G13</f>
        <v>775982</v>
      </c>
      <c r="H14" s="238">
        <f>H5-H13</f>
        <v>757639</v>
      </c>
      <c r="I14" s="238">
        <v>742667</v>
      </c>
      <c r="J14" s="238">
        <v>748966</v>
      </c>
      <c r="K14" s="238">
        <v>765321</v>
      </c>
      <c r="L14" s="238">
        <f>L5-L13</f>
        <v>790958</v>
      </c>
      <c r="M14" s="238">
        <f>M5-M13</f>
        <v>796532</v>
      </c>
      <c r="N14" s="114"/>
      <c r="O14" s="239">
        <v>0.3518373326905029</v>
      </c>
      <c r="P14" s="240">
        <v>0.34579652794865745</v>
      </c>
      <c r="Q14" s="114"/>
      <c r="R14" s="241">
        <f t="shared" si="0"/>
        <v>25637</v>
      </c>
      <c r="S14" s="241">
        <f t="shared" si="1"/>
        <v>5574</v>
      </c>
      <c r="T14" s="214"/>
      <c r="U14" s="403">
        <f t="shared" si="2"/>
        <v>-58022</v>
      </c>
      <c r="V14" s="404">
        <f>U14/B14%</f>
        <v>-6.789740613232165</v>
      </c>
      <c r="X14" s="673"/>
      <c r="Y14" s="673"/>
      <c r="Z14" s="673"/>
    </row>
    <row r="15" spans="1:26" ht="17.25" customHeight="1">
      <c r="A15" s="236" t="s">
        <v>15</v>
      </c>
      <c r="B15" s="237">
        <v>139945</v>
      </c>
      <c r="C15" s="114"/>
      <c r="D15" s="238">
        <v>130364</v>
      </c>
      <c r="E15" s="238">
        <v>140262</v>
      </c>
      <c r="F15" s="238">
        <v>139312</v>
      </c>
      <c r="G15" s="238">
        <v>124960</v>
      </c>
      <c r="H15" s="238">
        <v>121175</v>
      </c>
      <c r="I15" s="238">
        <v>126192</v>
      </c>
      <c r="J15" s="238">
        <v>107428</v>
      </c>
      <c r="K15" s="238">
        <v>118110</v>
      </c>
      <c r="L15" s="238">
        <v>182421</v>
      </c>
      <c r="M15" s="238">
        <v>186633</v>
      </c>
      <c r="N15" s="114"/>
      <c r="O15" s="239">
        <v>0.533945478580871</v>
      </c>
      <c r="P15" s="240">
        <v>0.49392122507809444</v>
      </c>
      <c r="Q15" s="114"/>
      <c r="R15" s="241">
        <f t="shared" si="0"/>
        <v>64311</v>
      </c>
      <c r="S15" s="241">
        <f t="shared" si="1"/>
        <v>4212</v>
      </c>
      <c r="T15" s="214"/>
      <c r="U15" s="403">
        <f t="shared" si="2"/>
        <v>46688</v>
      </c>
      <c r="V15" s="404">
        <f t="shared" si="3"/>
        <v>33.361677801993636</v>
      </c>
      <c r="X15" s="674"/>
      <c r="Y15" s="674"/>
      <c r="Z15" s="674"/>
    </row>
    <row r="16" spans="1:22" ht="18" customHeight="1" thickBot="1">
      <c r="A16" s="242" t="s">
        <v>16</v>
      </c>
      <c r="B16" s="243">
        <v>892702</v>
      </c>
      <c r="C16" s="214"/>
      <c r="D16" s="156">
        <v>872537</v>
      </c>
      <c r="E16" s="156">
        <v>866161</v>
      </c>
      <c r="F16" s="156">
        <v>862425</v>
      </c>
      <c r="G16" s="156">
        <v>852292</v>
      </c>
      <c r="H16" s="156">
        <f>H5-H15</f>
        <v>843694</v>
      </c>
      <c r="I16" s="156">
        <v>828494</v>
      </c>
      <c r="J16" s="156">
        <v>869539</v>
      </c>
      <c r="K16" s="156">
        <v>885157</v>
      </c>
      <c r="L16" s="156">
        <f>L5-L15</f>
        <v>857601</v>
      </c>
      <c r="M16" s="156">
        <f>M5-M15</f>
        <v>865312</v>
      </c>
      <c r="N16" s="114"/>
      <c r="O16" s="233">
        <v>0.4157411991907714</v>
      </c>
      <c r="P16" s="234">
        <v>0.4293422488073666</v>
      </c>
      <c r="Q16" s="114"/>
      <c r="R16" s="235">
        <f t="shared" si="0"/>
        <v>-27556</v>
      </c>
      <c r="S16" s="235">
        <f t="shared" si="1"/>
        <v>7711</v>
      </c>
      <c r="T16" s="214"/>
      <c r="U16" s="401">
        <f t="shared" si="2"/>
        <v>-27390</v>
      </c>
      <c r="V16" s="402">
        <f t="shared" si="3"/>
        <v>-3.0682131327139404</v>
      </c>
    </row>
    <row r="17" spans="1:22" ht="16.5" customHeight="1">
      <c r="A17" s="115" t="s">
        <v>25</v>
      </c>
      <c r="B17" s="215">
        <v>92020</v>
      </c>
      <c r="C17" s="114"/>
      <c r="D17" s="141">
        <v>79343</v>
      </c>
      <c r="E17" s="141">
        <v>76149</v>
      </c>
      <c r="F17" s="141">
        <v>73048</v>
      </c>
      <c r="G17" s="141">
        <v>65835</v>
      </c>
      <c r="H17" s="141">
        <v>58361</v>
      </c>
      <c r="I17" s="141">
        <v>54369</v>
      </c>
      <c r="J17" s="141">
        <v>56707</v>
      </c>
      <c r="K17" s="141">
        <v>61570</v>
      </c>
      <c r="L17" s="141">
        <v>70842</v>
      </c>
      <c r="M17" s="141">
        <v>74249</v>
      </c>
      <c r="N17" s="114"/>
      <c r="O17" s="224">
        <v>0.4229950010867203</v>
      </c>
      <c r="P17" s="225">
        <v>0.40948699645786474</v>
      </c>
      <c r="Q17" s="114"/>
      <c r="R17" s="218">
        <f t="shared" si="0"/>
        <v>9272</v>
      </c>
      <c r="S17" s="218">
        <f t="shared" si="1"/>
        <v>3407</v>
      </c>
      <c r="T17" s="214"/>
      <c r="U17" s="395">
        <f t="shared" si="2"/>
        <v>-17771</v>
      </c>
      <c r="V17" s="396">
        <f t="shared" si="3"/>
        <v>-19.31210606389915</v>
      </c>
    </row>
    <row r="18" spans="1:22" ht="13.5" customHeight="1">
      <c r="A18" s="123" t="s">
        <v>26</v>
      </c>
      <c r="B18" s="227">
        <v>283995</v>
      </c>
      <c r="C18" s="114"/>
      <c r="D18" s="147">
        <v>260422</v>
      </c>
      <c r="E18" s="147">
        <v>250753</v>
      </c>
      <c r="F18" s="147">
        <v>239990</v>
      </c>
      <c r="G18" s="147">
        <v>224398</v>
      </c>
      <c r="H18" s="147">
        <v>213115</v>
      </c>
      <c r="I18" s="147">
        <v>204532</v>
      </c>
      <c r="J18" s="147">
        <v>208394</v>
      </c>
      <c r="K18" s="147">
        <v>212277</v>
      </c>
      <c r="L18" s="147">
        <v>218965</v>
      </c>
      <c r="M18" s="147">
        <v>219957</v>
      </c>
      <c r="N18" s="114"/>
      <c r="O18" s="228">
        <v>0.46824415922815543</v>
      </c>
      <c r="P18" s="229">
        <v>0.44655546311324484</v>
      </c>
      <c r="Q18" s="114"/>
      <c r="R18" s="230">
        <f t="shared" si="0"/>
        <v>6688</v>
      </c>
      <c r="S18" s="230">
        <f t="shared" si="1"/>
        <v>992</v>
      </c>
      <c r="T18" s="214"/>
      <c r="U18" s="399">
        <f t="shared" si="2"/>
        <v>-64038</v>
      </c>
      <c r="V18" s="400">
        <f t="shared" si="3"/>
        <v>-22.548988538530608</v>
      </c>
    </row>
    <row r="19" spans="1:22" ht="13.5" customHeight="1">
      <c r="A19" s="123" t="s">
        <v>81</v>
      </c>
      <c r="B19" s="227">
        <v>342735</v>
      </c>
      <c r="C19" s="114"/>
      <c r="D19" s="147">
        <v>334085</v>
      </c>
      <c r="E19" s="147">
        <v>335738</v>
      </c>
      <c r="F19" s="147">
        <v>331050</v>
      </c>
      <c r="G19" s="147">
        <v>319125</v>
      </c>
      <c r="H19" s="147">
        <v>309947</v>
      </c>
      <c r="I19" s="147">
        <v>298191</v>
      </c>
      <c r="J19" s="147">
        <v>294759</v>
      </c>
      <c r="K19" s="147">
        <v>289664</v>
      </c>
      <c r="L19" s="147">
        <v>286720</v>
      </c>
      <c r="M19" s="147">
        <v>278464</v>
      </c>
      <c r="N19" s="114"/>
      <c r="O19" s="228">
        <v>0.4411046435292573</v>
      </c>
      <c r="P19" s="229">
        <v>0.4615713341760515</v>
      </c>
      <c r="Q19" s="114"/>
      <c r="R19" s="230">
        <f t="shared" si="0"/>
        <v>-2944</v>
      </c>
      <c r="S19" s="230">
        <f t="shared" si="1"/>
        <v>-8256</v>
      </c>
      <c r="T19" s="214"/>
      <c r="U19" s="399">
        <f t="shared" si="2"/>
        <v>-64271</v>
      </c>
      <c r="V19" s="400">
        <f t="shared" si="3"/>
        <v>-18.752388871868938</v>
      </c>
    </row>
    <row r="20" spans="1:22" ht="13.5" customHeight="1">
      <c r="A20" s="254" t="s">
        <v>82</v>
      </c>
      <c r="B20" s="227">
        <v>246400</v>
      </c>
      <c r="C20" s="114"/>
      <c r="D20" s="147">
        <v>254634</v>
      </c>
      <c r="E20" s="147">
        <v>264781</v>
      </c>
      <c r="F20" s="147">
        <v>271584</v>
      </c>
      <c r="G20" s="147">
        <v>273870</v>
      </c>
      <c r="H20" s="147">
        <v>278206</v>
      </c>
      <c r="I20" s="147">
        <v>282446</v>
      </c>
      <c r="J20" s="147">
        <v>292323</v>
      </c>
      <c r="K20" s="147">
        <v>301319</v>
      </c>
      <c r="L20" s="147">
        <v>312639</v>
      </c>
      <c r="M20" s="147">
        <v>317315</v>
      </c>
      <c r="N20" s="114"/>
      <c r="O20" s="228">
        <v>0.3991599025974026</v>
      </c>
      <c r="P20" s="229">
        <v>0.44392795802278495</v>
      </c>
      <c r="Q20" s="114"/>
      <c r="R20" s="230">
        <f t="shared" si="0"/>
        <v>11320</v>
      </c>
      <c r="S20" s="230">
        <f t="shared" si="1"/>
        <v>4676</v>
      </c>
      <c r="T20" s="214"/>
      <c r="U20" s="399">
        <f t="shared" si="2"/>
        <v>70915</v>
      </c>
      <c r="V20" s="400">
        <f t="shared" si="3"/>
        <v>28.78043831168831</v>
      </c>
    </row>
    <row r="21" spans="1:22" ht="13.5" customHeight="1">
      <c r="A21" s="676" t="s">
        <v>263</v>
      </c>
      <c r="B21" s="227">
        <v>64719</v>
      </c>
      <c r="C21" s="214"/>
      <c r="D21" s="147">
        <v>71564</v>
      </c>
      <c r="E21" s="147">
        <v>75958</v>
      </c>
      <c r="F21" s="147">
        <v>82568</v>
      </c>
      <c r="G21" s="147">
        <v>90169</v>
      </c>
      <c r="H21" s="147">
        <v>101110</v>
      </c>
      <c r="I21" s="147">
        <v>110752</v>
      </c>
      <c r="J21" s="147">
        <v>119772</v>
      </c>
      <c r="K21" s="147">
        <v>132518</v>
      </c>
      <c r="L21" s="147">
        <v>143804</v>
      </c>
      <c r="M21" s="147">
        <v>153434</v>
      </c>
      <c r="N21" s="114"/>
      <c r="O21" s="228">
        <v>0.3618875446159551</v>
      </c>
      <c r="P21" s="229">
        <v>0.4065005148793618</v>
      </c>
      <c r="Q21" s="114"/>
      <c r="R21" s="230">
        <f t="shared" si="0"/>
        <v>11286</v>
      </c>
      <c r="S21" s="230">
        <f t="shared" si="1"/>
        <v>9630</v>
      </c>
      <c r="T21" s="214"/>
      <c r="U21" s="399">
        <f t="shared" si="2"/>
        <v>88715</v>
      </c>
      <c r="V21" s="400">
        <f t="shared" si="3"/>
        <v>137.0772107109195</v>
      </c>
    </row>
    <row r="22" spans="1:22" ht="18" customHeight="1" thickBot="1">
      <c r="A22" s="255" t="s">
        <v>83</v>
      </c>
      <c r="B22" s="219">
        <v>2778</v>
      </c>
      <c r="C22" s="620"/>
      <c r="D22" s="220">
        <v>2853</v>
      </c>
      <c r="E22" s="220">
        <v>3044</v>
      </c>
      <c r="F22" s="220">
        <v>3497</v>
      </c>
      <c r="G22" s="220">
        <v>3855</v>
      </c>
      <c r="H22" s="220">
        <v>4130</v>
      </c>
      <c r="I22" s="220">
        <v>4396</v>
      </c>
      <c r="J22" s="220">
        <v>5012</v>
      </c>
      <c r="K22" s="220">
        <v>5919</v>
      </c>
      <c r="L22" s="220">
        <v>7052</v>
      </c>
      <c r="M22" s="220">
        <v>8526</v>
      </c>
      <c r="N22" s="620"/>
      <c r="O22" s="861">
        <v>0.35889128869690423</v>
      </c>
      <c r="P22" s="862">
        <v>0.38740323715693176</v>
      </c>
      <c r="Q22" s="620"/>
      <c r="R22" s="686">
        <f t="shared" si="0"/>
        <v>1133</v>
      </c>
      <c r="S22" s="260">
        <f t="shared" si="1"/>
        <v>1474</v>
      </c>
      <c r="T22" s="678"/>
      <c r="U22" s="405">
        <f t="shared" si="2"/>
        <v>5748</v>
      </c>
      <c r="V22" s="406">
        <f t="shared" si="3"/>
        <v>206.91144708423326</v>
      </c>
    </row>
    <row r="23" spans="1:22" ht="18" customHeight="1" thickTop="1">
      <c r="A23" s="115" t="s">
        <v>355</v>
      </c>
      <c r="B23" s="215">
        <v>99126</v>
      </c>
      <c r="C23" s="114"/>
      <c r="D23" s="141">
        <v>96000</v>
      </c>
      <c r="E23" s="141">
        <v>96464</v>
      </c>
      <c r="F23" s="141">
        <v>95043</v>
      </c>
      <c r="G23" s="141">
        <v>92881</v>
      </c>
      <c r="H23" s="141">
        <v>90915</v>
      </c>
      <c r="I23" s="141">
        <v>88874</v>
      </c>
      <c r="J23" s="141">
        <v>89777</v>
      </c>
      <c r="K23" s="141">
        <v>91631</v>
      </c>
      <c r="L23" s="141">
        <v>94814</v>
      </c>
      <c r="M23" s="141">
        <v>95914</v>
      </c>
      <c r="N23" s="114"/>
      <c r="O23" s="224">
        <v>0.41484575187135564</v>
      </c>
      <c r="P23" s="225">
        <v>0.4271534916696207</v>
      </c>
      <c r="Q23" s="114"/>
      <c r="R23" s="218">
        <f t="shared" si="0"/>
        <v>3183</v>
      </c>
      <c r="S23" s="218">
        <f t="shared" si="1"/>
        <v>1100</v>
      </c>
      <c r="T23" s="214"/>
      <c r="U23" s="395">
        <f t="shared" si="2"/>
        <v>-3212</v>
      </c>
      <c r="V23" s="396">
        <f aca="true" t="shared" si="4" ref="V23:V30">U23/B23%</f>
        <v>-3.24032040029861</v>
      </c>
    </row>
    <row r="24" spans="1:22" ht="12.75">
      <c r="A24" s="864" t="s">
        <v>356</v>
      </c>
      <c r="B24" s="232">
        <v>39408</v>
      </c>
      <c r="C24" s="114"/>
      <c r="D24" s="191">
        <v>38717</v>
      </c>
      <c r="E24" s="191">
        <v>39017</v>
      </c>
      <c r="F24" s="191">
        <v>39044</v>
      </c>
      <c r="G24" s="191">
        <v>38286</v>
      </c>
      <c r="H24" s="191">
        <v>37869</v>
      </c>
      <c r="I24" s="191">
        <v>37250</v>
      </c>
      <c r="J24" s="191">
        <v>38236</v>
      </c>
      <c r="K24" s="191">
        <v>39027</v>
      </c>
      <c r="L24" s="191">
        <v>40276</v>
      </c>
      <c r="M24" s="191">
        <v>41154</v>
      </c>
      <c r="N24" s="114"/>
      <c r="O24" s="228">
        <v>0.42686764108810393</v>
      </c>
      <c r="P24" s="863">
        <v>0.4424600281868105</v>
      </c>
      <c r="Q24" s="114"/>
      <c r="R24" s="230">
        <f t="shared" si="0"/>
        <v>1249</v>
      </c>
      <c r="S24" s="230">
        <f t="shared" si="1"/>
        <v>878</v>
      </c>
      <c r="T24" s="214"/>
      <c r="U24" s="399">
        <f t="shared" si="2"/>
        <v>1746</v>
      </c>
      <c r="V24" s="400">
        <f t="shared" si="4"/>
        <v>4.430572472594397</v>
      </c>
    </row>
    <row r="25" spans="1:22" ht="12.75">
      <c r="A25" s="864" t="s">
        <v>357</v>
      </c>
      <c r="B25" s="232">
        <v>44786</v>
      </c>
      <c r="C25" s="114"/>
      <c r="D25" s="191">
        <v>43074</v>
      </c>
      <c r="E25" s="191">
        <v>42706</v>
      </c>
      <c r="F25" s="191">
        <v>42117</v>
      </c>
      <c r="G25" s="191">
        <v>40327</v>
      </c>
      <c r="H25" s="191">
        <v>39639</v>
      </c>
      <c r="I25" s="191">
        <v>39252</v>
      </c>
      <c r="J25" s="191">
        <v>40131</v>
      </c>
      <c r="K25" s="191">
        <v>40993</v>
      </c>
      <c r="L25" s="191">
        <v>42448</v>
      </c>
      <c r="M25" s="191">
        <v>43125</v>
      </c>
      <c r="N25" s="114"/>
      <c r="O25" s="228">
        <v>0.4975215469119814</v>
      </c>
      <c r="P25" s="863">
        <v>0.4991304347826087</v>
      </c>
      <c r="Q25" s="114"/>
      <c r="R25" s="230">
        <f t="shared" si="0"/>
        <v>1455</v>
      </c>
      <c r="S25" s="230">
        <f t="shared" si="1"/>
        <v>677</v>
      </c>
      <c r="T25" s="214"/>
      <c r="U25" s="399">
        <f t="shared" si="2"/>
        <v>-1661</v>
      </c>
      <c r="V25" s="400">
        <f t="shared" si="4"/>
        <v>-3.7087482695485194</v>
      </c>
    </row>
    <row r="26" spans="1:22" ht="12.75">
      <c r="A26" s="864" t="s">
        <v>358</v>
      </c>
      <c r="B26" s="232">
        <v>134806</v>
      </c>
      <c r="C26" s="114"/>
      <c r="D26" s="191">
        <v>134130</v>
      </c>
      <c r="E26" s="191">
        <v>135417</v>
      </c>
      <c r="F26" s="191">
        <v>135655</v>
      </c>
      <c r="G26" s="191">
        <v>134842</v>
      </c>
      <c r="H26" s="191">
        <v>131844</v>
      </c>
      <c r="I26" s="191">
        <v>130014</v>
      </c>
      <c r="J26" s="191">
        <v>131842</v>
      </c>
      <c r="K26" s="191">
        <v>136770</v>
      </c>
      <c r="L26" s="191">
        <v>143127</v>
      </c>
      <c r="M26" s="191">
        <v>145332</v>
      </c>
      <c r="N26" s="114"/>
      <c r="O26" s="228">
        <v>0.4255967835259558</v>
      </c>
      <c r="P26" s="863">
        <v>0.4371714419398343</v>
      </c>
      <c r="Q26" s="114"/>
      <c r="R26" s="230">
        <f t="shared" si="0"/>
        <v>6357</v>
      </c>
      <c r="S26" s="230">
        <f t="shared" si="1"/>
        <v>2205</v>
      </c>
      <c r="T26" s="214"/>
      <c r="U26" s="399">
        <f t="shared" si="2"/>
        <v>10526</v>
      </c>
      <c r="V26" s="400">
        <f t="shared" si="4"/>
        <v>7.808257792679852</v>
      </c>
    </row>
    <row r="27" spans="1:22" ht="12.75">
      <c r="A27" s="864" t="s">
        <v>359</v>
      </c>
      <c r="B27" s="232">
        <v>89724</v>
      </c>
      <c r="C27" s="114"/>
      <c r="D27" s="191">
        <v>86679</v>
      </c>
      <c r="E27" s="191">
        <v>85518</v>
      </c>
      <c r="F27" s="191">
        <v>84658</v>
      </c>
      <c r="G27" s="191">
        <v>82163</v>
      </c>
      <c r="H27" s="191">
        <v>80840</v>
      </c>
      <c r="I27" s="191">
        <v>80617</v>
      </c>
      <c r="J27" s="191">
        <v>83462</v>
      </c>
      <c r="K27" s="191">
        <v>85693</v>
      </c>
      <c r="L27" s="191">
        <v>89170</v>
      </c>
      <c r="M27" s="191">
        <v>90477</v>
      </c>
      <c r="N27" s="114"/>
      <c r="O27" s="228">
        <v>0.4335294904373412</v>
      </c>
      <c r="P27" s="863">
        <v>0.4292361594659416</v>
      </c>
      <c r="Q27" s="114"/>
      <c r="R27" s="230">
        <f t="shared" si="0"/>
        <v>3477</v>
      </c>
      <c r="S27" s="230">
        <f t="shared" si="1"/>
        <v>1307</v>
      </c>
      <c r="T27" s="214"/>
      <c r="U27" s="399">
        <f t="shared" si="2"/>
        <v>753</v>
      </c>
      <c r="V27" s="400">
        <f t="shared" si="4"/>
        <v>0.8392403370335696</v>
      </c>
    </row>
    <row r="28" spans="1:22" ht="12.75">
      <c r="A28" s="864" t="s">
        <v>360</v>
      </c>
      <c r="B28" s="232">
        <v>555224</v>
      </c>
      <c r="C28" s="114"/>
      <c r="D28" s="191">
        <v>537161</v>
      </c>
      <c r="E28" s="191">
        <v>540567</v>
      </c>
      <c r="F28" s="191">
        <v>540191</v>
      </c>
      <c r="G28" s="191">
        <v>525250</v>
      </c>
      <c r="H28" s="191">
        <v>521809</v>
      </c>
      <c r="I28" s="191">
        <v>517347</v>
      </c>
      <c r="J28" s="191">
        <v>530410</v>
      </c>
      <c r="K28" s="191">
        <v>545135</v>
      </c>
      <c r="L28" s="191">
        <v>562452</v>
      </c>
      <c r="M28" s="191">
        <v>567797</v>
      </c>
      <c r="N28" s="114"/>
      <c r="O28" s="228">
        <v>0.4295113323631543</v>
      </c>
      <c r="P28" s="863">
        <v>0.4391604746062413</v>
      </c>
      <c r="Q28" s="114"/>
      <c r="R28" s="230">
        <f t="shared" si="0"/>
        <v>17317</v>
      </c>
      <c r="S28" s="230">
        <f t="shared" si="1"/>
        <v>5345</v>
      </c>
      <c r="T28" s="214"/>
      <c r="U28" s="399">
        <f t="shared" si="2"/>
        <v>12573</v>
      </c>
      <c r="V28" s="400">
        <f t="shared" si="4"/>
        <v>2.2644914484964627</v>
      </c>
    </row>
    <row r="29" spans="1:22" ht="12.75">
      <c r="A29" s="864" t="s">
        <v>405</v>
      </c>
      <c r="B29" s="232">
        <v>29703</v>
      </c>
      <c r="C29" s="114"/>
      <c r="D29" s="191">
        <v>29028</v>
      </c>
      <c r="E29" s="191">
        <v>28780</v>
      </c>
      <c r="F29" s="191">
        <v>28043</v>
      </c>
      <c r="G29" s="191">
        <v>27243</v>
      </c>
      <c r="H29" s="191">
        <v>26698</v>
      </c>
      <c r="I29" s="191">
        <v>26344</v>
      </c>
      <c r="J29" s="191">
        <v>27511</v>
      </c>
      <c r="K29" s="191">
        <v>27984</v>
      </c>
      <c r="L29" s="191">
        <v>29613</v>
      </c>
      <c r="M29" s="191">
        <v>29482</v>
      </c>
      <c r="N29" s="114"/>
      <c r="O29" s="228">
        <v>0.42823957176042826</v>
      </c>
      <c r="P29" s="863">
        <v>0.46618275557967576</v>
      </c>
      <c r="Q29" s="114"/>
      <c r="R29" s="230">
        <f t="shared" si="0"/>
        <v>1629</v>
      </c>
      <c r="S29" s="230">
        <f t="shared" si="1"/>
        <v>-131</v>
      </c>
      <c r="T29" s="214"/>
      <c r="U29" s="399">
        <f t="shared" si="2"/>
        <v>-221</v>
      </c>
      <c r="V29" s="400">
        <f t="shared" si="4"/>
        <v>-0.7440325893007441</v>
      </c>
    </row>
    <row r="30" spans="1:22" ht="19.5" customHeight="1" thickBot="1">
      <c r="A30" s="255" t="s">
        <v>362</v>
      </c>
      <c r="B30" s="256">
        <v>39870</v>
      </c>
      <c r="C30" s="677"/>
      <c r="D30" s="257">
        <v>38112</v>
      </c>
      <c r="E30" s="257">
        <v>37954</v>
      </c>
      <c r="F30" s="257">
        <v>36986</v>
      </c>
      <c r="G30" s="257">
        <v>36260</v>
      </c>
      <c r="H30" s="257">
        <v>35255</v>
      </c>
      <c r="I30" s="257">
        <v>34988</v>
      </c>
      <c r="J30" s="257">
        <v>35598</v>
      </c>
      <c r="K30" s="257">
        <v>36034</v>
      </c>
      <c r="L30" s="257">
        <v>38122</v>
      </c>
      <c r="M30" s="257">
        <v>38664</v>
      </c>
      <c r="N30" s="677"/>
      <c r="O30" s="258">
        <v>0.4555806370704791</v>
      </c>
      <c r="P30" s="259">
        <v>0.45323815435547277</v>
      </c>
      <c r="Q30" s="677"/>
      <c r="R30" s="686">
        <f t="shared" si="0"/>
        <v>2088</v>
      </c>
      <c r="S30" s="260">
        <f t="shared" si="1"/>
        <v>542</v>
      </c>
      <c r="T30" s="678"/>
      <c r="U30" s="405">
        <f t="shared" si="2"/>
        <v>-1206</v>
      </c>
      <c r="V30" s="406">
        <f t="shared" si="4"/>
        <v>-3.0248306997742667</v>
      </c>
    </row>
    <row r="31" ht="13.5" thickTop="1"/>
    <row r="32" ht="12.75">
      <c r="A32" s="199" t="s">
        <v>366</v>
      </c>
    </row>
    <row r="33" ht="12.75">
      <c r="A33" s="200" t="s">
        <v>367</v>
      </c>
    </row>
  </sheetData>
  <sheetProtection/>
  <printOptions horizontalCentered="1" verticalCentered="1"/>
  <pageMargins left="0.3937007874015748" right="0.3937007874015748" top="0.6299212598425197" bottom="0.6299212598425197" header="0.5118110236220472" footer="0.5118110236220472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140625" style="106" customWidth="1"/>
    <col min="2" max="2" width="10.00390625" style="106" customWidth="1"/>
    <col min="3" max="3" width="1.7109375" style="106" customWidth="1"/>
    <col min="4" max="6" width="10.00390625" style="106" customWidth="1"/>
    <col min="7" max="8" width="8.7109375" style="106" customWidth="1"/>
    <col min="9" max="10" width="9.140625" style="106" customWidth="1"/>
    <col min="11" max="13" width="10.140625" style="106" customWidth="1"/>
    <col min="14" max="14" width="1.7109375" style="106" customWidth="1"/>
    <col min="15" max="15" width="8.140625" style="106" customWidth="1"/>
    <col min="16" max="16" width="7.140625" style="106" customWidth="1"/>
    <col min="17" max="16384" width="9.140625" style="106" customWidth="1"/>
  </cols>
  <sheetData>
    <row r="1" spans="1:16" ht="21.75" customHeight="1" thickTop="1">
      <c r="A1" s="342" t="s">
        <v>337</v>
      </c>
      <c r="B1" s="104"/>
      <c r="C1" s="104"/>
      <c r="D1" s="104"/>
      <c r="E1" s="104"/>
      <c r="F1" s="104"/>
      <c r="G1" s="104"/>
      <c r="H1" s="104"/>
      <c r="I1" s="104"/>
      <c r="J1" s="105"/>
      <c r="K1" s="105"/>
      <c r="L1" s="104"/>
      <c r="M1" s="104"/>
      <c r="N1" s="104"/>
      <c r="O1" s="105"/>
      <c r="P1" s="876"/>
    </row>
    <row r="2" spans="1:16" ht="21.75" customHeight="1">
      <c r="A2" s="127" t="s">
        <v>264</v>
      </c>
      <c r="B2" s="107"/>
      <c r="C2" s="107"/>
      <c r="D2" s="107"/>
      <c r="E2" s="107"/>
      <c r="F2" s="107"/>
      <c r="G2" s="107"/>
      <c r="H2" s="107"/>
      <c r="I2" s="107"/>
      <c r="J2" s="108"/>
      <c r="K2" s="108"/>
      <c r="L2" s="107"/>
      <c r="M2" s="107"/>
      <c r="N2" s="877"/>
      <c r="O2" s="878"/>
      <c r="P2" s="879"/>
    </row>
    <row r="3" spans="1:16" ht="9.75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P3" s="880"/>
    </row>
    <row r="4" spans="1:16" ht="27.75" customHeight="1">
      <c r="A4" s="702" t="s">
        <v>265</v>
      </c>
      <c r="B4" s="202">
        <v>2008</v>
      </c>
      <c r="C4" s="112"/>
      <c r="D4" s="203">
        <v>2009</v>
      </c>
      <c r="E4" s="204">
        <v>2010</v>
      </c>
      <c r="F4" s="205">
        <v>2011</v>
      </c>
      <c r="G4" s="354">
        <v>2012</v>
      </c>
      <c r="H4" s="354">
        <v>2013</v>
      </c>
      <c r="I4" s="354">
        <v>2014</v>
      </c>
      <c r="J4" s="354">
        <v>2015</v>
      </c>
      <c r="K4" s="354">
        <v>2016</v>
      </c>
      <c r="L4" s="354">
        <v>2017</v>
      </c>
      <c r="M4" s="900">
        <v>2018</v>
      </c>
      <c r="N4" s="112"/>
      <c r="O4" s="391" t="s">
        <v>375</v>
      </c>
      <c r="P4" s="392"/>
    </row>
    <row r="5" spans="1:16" ht="24" customHeight="1" thickBot="1">
      <c r="A5" s="113" t="s">
        <v>37</v>
      </c>
      <c r="B5" s="209">
        <v>1032647</v>
      </c>
      <c r="C5" s="114"/>
      <c r="D5" s="210">
        <v>1002901</v>
      </c>
      <c r="E5" s="210">
        <v>1006423</v>
      </c>
      <c r="F5" s="210">
        <v>1001737</v>
      </c>
      <c r="G5" s="210">
        <v>977252</v>
      </c>
      <c r="H5" s="210">
        <v>964869</v>
      </c>
      <c r="I5" s="688" t="s">
        <v>7</v>
      </c>
      <c r="J5" s="688" t="s">
        <v>7</v>
      </c>
      <c r="K5" s="688" t="s">
        <v>7</v>
      </c>
      <c r="L5" s="688" t="s">
        <v>7</v>
      </c>
      <c r="M5" s="901" t="s">
        <v>7</v>
      </c>
      <c r="N5" s="214"/>
      <c r="O5" s="881">
        <f aca="true" t="shared" si="0" ref="O5:O18">H5-B5</f>
        <v>-67778</v>
      </c>
      <c r="P5" s="882">
        <f aca="true" t="shared" si="1" ref="P5:P18">O5/B5%</f>
        <v>-6.563520738451766</v>
      </c>
    </row>
    <row r="6" spans="1:16" ht="18" customHeight="1">
      <c r="A6" s="118" t="s">
        <v>302</v>
      </c>
      <c r="B6" s="244">
        <v>414573</v>
      </c>
      <c r="C6" s="114"/>
      <c r="D6" s="245">
        <v>383598</v>
      </c>
      <c r="E6" s="245">
        <v>376273</v>
      </c>
      <c r="F6" s="245">
        <v>372500</v>
      </c>
      <c r="G6" s="245">
        <v>361701</v>
      </c>
      <c r="H6" s="245">
        <v>355853</v>
      </c>
      <c r="I6" s="689" t="s">
        <v>7</v>
      </c>
      <c r="J6" s="689" t="s">
        <v>7</v>
      </c>
      <c r="K6" s="689" t="s">
        <v>7</v>
      </c>
      <c r="L6" s="689" t="s">
        <v>7</v>
      </c>
      <c r="M6" s="902" t="s">
        <v>7</v>
      </c>
      <c r="N6" s="214"/>
      <c r="O6" s="883">
        <f t="shared" si="0"/>
        <v>-58720</v>
      </c>
      <c r="P6" s="884">
        <f t="shared" si="1"/>
        <v>-14.163971122094301</v>
      </c>
    </row>
    <row r="7" spans="1:16" ht="12.75">
      <c r="A7" s="120" t="s">
        <v>279</v>
      </c>
      <c r="B7" s="246">
        <v>33224</v>
      </c>
      <c r="C7" s="114"/>
      <c r="D7" s="247">
        <v>33812</v>
      </c>
      <c r="E7" s="247">
        <v>33865</v>
      </c>
      <c r="F7" s="247">
        <v>34717</v>
      </c>
      <c r="G7" s="247">
        <v>34866</v>
      </c>
      <c r="H7" s="247">
        <v>34319</v>
      </c>
      <c r="I7" s="690" t="s">
        <v>7</v>
      </c>
      <c r="J7" s="690" t="s">
        <v>7</v>
      </c>
      <c r="K7" s="690" t="s">
        <v>7</v>
      </c>
      <c r="L7" s="690" t="s">
        <v>7</v>
      </c>
      <c r="M7" s="903" t="s">
        <v>7</v>
      </c>
      <c r="N7" s="214"/>
      <c r="O7" s="885">
        <f t="shared" si="0"/>
        <v>1095</v>
      </c>
      <c r="P7" s="886">
        <f t="shared" si="1"/>
        <v>3.295810257645076</v>
      </c>
    </row>
    <row r="8" spans="1:16" ht="12.75">
      <c r="A8" s="120" t="s">
        <v>280</v>
      </c>
      <c r="B8" s="246">
        <v>35175</v>
      </c>
      <c r="C8" s="114"/>
      <c r="D8" s="247">
        <v>31550</v>
      </c>
      <c r="E8" s="247">
        <v>30184</v>
      </c>
      <c r="F8" s="247">
        <v>29316</v>
      </c>
      <c r="G8" s="247">
        <v>27857</v>
      </c>
      <c r="H8" s="247">
        <v>26636</v>
      </c>
      <c r="I8" s="690" t="s">
        <v>7</v>
      </c>
      <c r="J8" s="690" t="s">
        <v>7</v>
      </c>
      <c r="K8" s="690" t="s">
        <v>7</v>
      </c>
      <c r="L8" s="690" t="s">
        <v>7</v>
      </c>
      <c r="M8" s="903" t="s">
        <v>7</v>
      </c>
      <c r="N8" s="214"/>
      <c r="O8" s="885">
        <f t="shared" si="0"/>
        <v>-8539</v>
      </c>
      <c r="P8" s="886">
        <f t="shared" si="1"/>
        <v>-24.275764036958066</v>
      </c>
    </row>
    <row r="9" spans="1:16" ht="12.75">
      <c r="A9" s="120" t="s">
        <v>281</v>
      </c>
      <c r="B9" s="246">
        <v>43051</v>
      </c>
      <c r="C9" s="114"/>
      <c r="D9" s="247">
        <v>40443</v>
      </c>
      <c r="E9" s="247">
        <v>39837</v>
      </c>
      <c r="F9" s="247">
        <v>39807</v>
      </c>
      <c r="G9" s="247">
        <v>39437</v>
      </c>
      <c r="H9" s="247">
        <v>39308</v>
      </c>
      <c r="I9" s="690" t="s">
        <v>7</v>
      </c>
      <c r="J9" s="690" t="s">
        <v>7</v>
      </c>
      <c r="K9" s="690" t="s">
        <v>7</v>
      </c>
      <c r="L9" s="690" t="s">
        <v>7</v>
      </c>
      <c r="M9" s="903" t="s">
        <v>7</v>
      </c>
      <c r="N9" s="214"/>
      <c r="O9" s="885">
        <f t="shared" si="0"/>
        <v>-3743</v>
      </c>
      <c r="P9" s="886">
        <f t="shared" si="1"/>
        <v>-8.694339272026202</v>
      </c>
    </row>
    <row r="10" spans="1:16" ht="12.75">
      <c r="A10" s="120" t="s">
        <v>282</v>
      </c>
      <c r="B10" s="246">
        <v>238040</v>
      </c>
      <c r="C10" s="114"/>
      <c r="D10" s="247">
        <v>217274</v>
      </c>
      <c r="E10" s="247">
        <v>212413</v>
      </c>
      <c r="F10" s="247">
        <v>211084</v>
      </c>
      <c r="G10" s="247">
        <v>204981</v>
      </c>
      <c r="H10" s="247">
        <v>203262</v>
      </c>
      <c r="I10" s="690" t="s">
        <v>7</v>
      </c>
      <c r="J10" s="690" t="s">
        <v>7</v>
      </c>
      <c r="K10" s="690" t="s">
        <v>7</v>
      </c>
      <c r="L10" s="690" t="s">
        <v>7</v>
      </c>
      <c r="M10" s="903" t="s">
        <v>7</v>
      </c>
      <c r="N10" s="214"/>
      <c r="O10" s="885">
        <f t="shared" si="0"/>
        <v>-34778</v>
      </c>
      <c r="P10" s="886">
        <f t="shared" si="1"/>
        <v>-14.610149554696688</v>
      </c>
    </row>
    <row r="11" spans="1:16" ht="12.75">
      <c r="A11" s="120" t="s">
        <v>283</v>
      </c>
      <c r="B11" s="246">
        <v>65083</v>
      </c>
      <c r="C11" s="214"/>
      <c r="D11" s="247">
        <v>60519</v>
      </c>
      <c r="E11" s="247">
        <v>59974</v>
      </c>
      <c r="F11" s="247">
        <v>57576</v>
      </c>
      <c r="G11" s="247">
        <v>54560</v>
      </c>
      <c r="H11" s="247">
        <v>52328</v>
      </c>
      <c r="I11" s="690" t="s">
        <v>7</v>
      </c>
      <c r="J11" s="690" t="s">
        <v>7</v>
      </c>
      <c r="K11" s="690" t="s">
        <v>7</v>
      </c>
      <c r="L11" s="690" t="s">
        <v>7</v>
      </c>
      <c r="M11" s="903" t="s">
        <v>7</v>
      </c>
      <c r="N11" s="214"/>
      <c r="O11" s="885">
        <f t="shared" si="0"/>
        <v>-12755</v>
      </c>
      <c r="P11" s="886">
        <f t="shared" si="1"/>
        <v>-19.59805171857474</v>
      </c>
    </row>
    <row r="12" spans="1:16" ht="15.75" customHeight="1">
      <c r="A12" s="119" t="s">
        <v>286</v>
      </c>
      <c r="B12" s="248">
        <v>72338</v>
      </c>
      <c r="C12" s="114"/>
      <c r="D12" s="249">
        <v>68257</v>
      </c>
      <c r="E12" s="249">
        <v>66625</v>
      </c>
      <c r="F12" s="249">
        <v>63084</v>
      </c>
      <c r="G12" s="249">
        <v>57600</v>
      </c>
      <c r="H12" s="249">
        <v>51804</v>
      </c>
      <c r="I12" s="691" t="s">
        <v>7</v>
      </c>
      <c r="J12" s="691" t="s">
        <v>7</v>
      </c>
      <c r="K12" s="691" t="s">
        <v>7</v>
      </c>
      <c r="L12" s="691" t="s">
        <v>7</v>
      </c>
      <c r="M12" s="904" t="s">
        <v>7</v>
      </c>
      <c r="N12" s="675"/>
      <c r="O12" s="887">
        <f t="shared" si="0"/>
        <v>-20534</v>
      </c>
      <c r="P12" s="888">
        <f t="shared" si="1"/>
        <v>-28.38618706627222</v>
      </c>
    </row>
    <row r="13" spans="1:16" ht="18" customHeight="1">
      <c r="A13" s="119" t="s">
        <v>285</v>
      </c>
      <c r="B13" s="248">
        <v>545736</v>
      </c>
      <c r="C13" s="114"/>
      <c r="D13" s="249">
        <v>551046</v>
      </c>
      <c r="E13" s="249">
        <v>563525</v>
      </c>
      <c r="F13" s="249">
        <v>566153</v>
      </c>
      <c r="G13" s="249">
        <v>557951</v>
      </c>
      <c r="H13" s="249">
        <v>557212</v>
      </c>
      <c r="I13" s="691" t="s">
        <v>7</v>
      </c>
      <c r="J13" s="691" t="s">
        <v>7</v>
      </c>
      <c r="K13" s="691" t="s">
        <v>7</v>
      </c>
      <c r="L13" s="691" t="s">
        <v>7</v>
      </c>
      <c r="M13" s="904" t="s">
        <v>7</v>
      </c>
      <c r="N13" s="214"/>
      <c r="O13" s="887">
        <f t="shared" si="0"/>
        <v>11476</v>
      </c>
      <c r="P13" s="888">
        <f t="shared" si="1"/>
        <v>2.102848263629301</v>
      </c>
    </row>
    <row r="14" spans="1:16" ht="12.75">
      <c r="A14" s="121" t="s">
        <v>284</v>
      </c>
      <c r="B14" s="250">
        <v>143423</v>
      </c>
      <c r="C14" s="114"/>
      <c r="D14" s="251">
        <v>142302</v>
      </c>
      <c r="E14" s="251">
        <v>145851</v>
      </c>
      <c r="F14" s="251">
        <v>148155</v>
      </c>
      <c r="G14" s="251">
        <v>145190</v>
      </c>
      <c r="H14" s="251">
        <v>142247</v>
      </c>
      <c r="I14" s="692" t="s">
        <v>7</v>
      </c>
      <c r="J14" s="692" t="s">
        <v>7</v>
      </c>
      <c r="K14" s="692" t="s">
        <v>7</v>
      </c>
      <c r="L14" s="692" t="s">
        <v>7</v>
      </c>
      <c r="M14" s="905" t="s">
        <v>7</v>
      </c>
      <c r="N14" s="214"/>
      <c r="O14" s="889">
        <f t="shared" si="0"/>
        <v>-1176</v>
      </c>
      <c r="P14" s="890">
        <f t="shared" si="1"/>
        <v>-0.8199521694567817</v>
      </c>
    </row>
    <row r="15" spans="1:16" ht="12.75">
      <c r="A15" s="121" t="s">
        <v>287</v>
      </c>
      <c r="B15" s="250">
        <v>46506</v>
      </c>
      <c r="C15" s="114"/>
      <c r="D15" s="251">
        <v>47509</v>
      </c>
      <c r="E15" s="251">
        <v>49971</v>
      </c>
      <c r="F15" s="251">
        <v>52085</v>
      </c>
      <c r="G15" s="251">
        <v>52585</v>
      </c>
      <c r="H15" s="251">
        <v>50255</v>
      </c>
      <c r="I15" s="692" t="s">
        <v>7</v>
      </c>
      <c r="J15" s="692" t="s">
        <v>7</v>
      </c>
      <c r="K15" s="692" t="s">
        <v>7</v>
      </c>
      <c r="L15" s="692" t="s">
        <v>7</v>
      </c>
      <c r="M15" s="905" t="s">
        <v>7</v>
      </c>
      <c r="N15" s="214"/>
      <c r="O15" s="889">
        <f t="shared" si="0"/>
        <v>3749</v>
      </c>
      <c r="P15" s="890">
        <f t="shared" si="1"/>
        <v>8.061325420375866</v>
      </c>
    </row>
    <row r="16" spans="1:16" ht="12.75">
      <c r="A16" s="121" t="s">
        <v>303</v>
      </c>
      <c r="B16" s="250">
        <v>65521</v>
      </c>
      <c r="C16" s="114"/>
      <c r="D16" s="251">
        <v>73706</v>
      </c>
      <c r="E16" s="251">
        <v>72363</v>
      </c>
      <c r="F16" s="251">
        <v>71098</v>
      </c>
      <c r="G16" s="251">
        <v>69386</v>
      </c>
      <c r="H16" s="251">
        <v>69085</v>
      </c>
      <c r="I16" s="692" t="s">
        <v>7</v>
      </c>
      <c r="J16" s="692" t="s">
        <v>7</v>
      </c>
      <c r="K16" s="692" t="s">
        <v>7</v>
      </c>
      <c r="L16" s="692" t="s">
        <v>7</v>
      </c>
      <c r="M16" s="905" t="s">
        <v>7</v>
      </c>
      <c r="N16" s="214"/>
      <c r="O16" s="889">
        <f t="shared" si="0"/>
        <v>3564</v>
      </c>
      <c r="P16" s="890">
        <f t="shared" si="1"/>
        <v>5.439477419453305</v>
      </c>
    </row>
    <row r="17" spans="1:16" ht="12.75">
      <c r="A17" s="121" t="s">
        <v>304</v>
      </c>
      <c r="B17" s="250">
        <v>133828</v>
      </c>
      <c r="C17" s="114"/>
      <c r="D17" s="251">
        <v>130991</v>
      </c>
      <c r="E17" s="251">
        <v>137533</v>
      </c>
      <c r="F17" s="251">
        <v>139924</v>
      </c>
      <c r="G17" s="251">
        <v>139489</v>
      </c>
      <c r="H17" s="251">
        <v>139435</v>
      </c>
      <c r="I17" s="692" t="s">
        <v>7</v>
      </c>
      <c r="J17" s="692" t="s">
        <v>7</v>
      </c>
      <c r="K17" s="692" t="s">
        <v>7</v>
      </c>
      <c r="L17" s="692" t="s">
        <v>7</v>
      </c>
      <c r="M17" s="905" t="s">
        <v>7</v>
      </c>
      <c r="N17" s="214"/>
      <c r="O17" s="889">
        <f t="shared" si="0"/>
        <v>5607</v>
      </c>
      <c r="P17" s="890">
        <f t="shared" si="1"/>
        <v>4.18970619003497</v>
      </c>
    </row>
    <row r="18" spans="1:16" ht="18" customHeight="1">
      <c r="A18" s="122" t="s">
        <v>305</v>
      </c>
      <c r="B18" s="252">
        <v>156458</v>
      </c>
      <c r="C18" s="214"/>
      <c r="D18" s="253">
        <v>156538</v>
      </c>
      <c r="E18" s="253">
        <v>157807</v>
      </c>
      <c r="F18" s="253">
        <v>154891</v>
      </c>
      <c r="G18" s="253">
        <v>151301</v>
      </c>
      <c r="H18" s="253">
        <v>156190</v>
      </c>
      <c r="I18" s="693" t="s">
        <v>7</v>
      </c>
      <c r="J18" s="693" t="s">
        <v>7</v>
      </c>
      <c r="K18" s="693" t="s">
        <v>7</v>
      </c>
      <c r="L18" s="693" t="s">
        <v>7</v>
      </c>
      <c r="M18" s="906" t="s">
        <v>7</v>
      </c>
      <c r="N18" s="214"/>
      <c r="O18" s="891">
        <f t="shared" si="0"/>
        <v>-268</v>
      </c>
      <c r="P18" s="892">
        <f t="shared" si="1"/>
        <v>-0.17129197612138722</v>
      </c>
    </row>
    <row r="19" spans="1:16" ht="27.75" customHeight="1">
      <c r="A19" s="702" t="s">
        <v>266</v>
      </c>
      <c r="B19" s="202">
        <v>2008</v>
      </c>
      <c r="C19" s="112"/>
      <c r="D19" s="203">
        <v>2009</v>
      </c>
      <c r="E19" s="204">
        <v>2010</v>
      </c>
      <c r="F19" s="205">
        <v>2011</v>
      </c>
      <c r="G19" s="354">
        <v>2012</v>
      </c>
      <c r="H19" s="354">
        <v>2013</v>
      </c>
      <c r="I19" s="354">
        <v>2014</v>
      </c>
      <c r="J19" s="354">
        <v>2015</v>
      </c>
      <c r="K19" s="354">
        <v>2016</v>
      </c>
      <c r="L19" s="354">
        <v>2017</v>
      </c>
      <c r="M19" s="900">
        <v>2018</v>
      </c>
      <c r="N19" s="214"/>
      <c r="O19" s="391" t="s">
        <v>409</v>
      </c>
      <c r="P19" s="913"/>
    </row>
    <row r="20" spans="1:16" ht="24" customHeight="1" thickBot="1">
      <c r="A20" s="113" t="s">
        <v>37</v>
      </c>
      <c r="B20" s="694" t="s">
        <v>7</v>
      </c>
      <c r="C20" s="114"/>
      <c r="D20" s="688" t="s">
        <v>7</v>
      </c>
      <c r="E20" s="688" t="s">
        <v>7</v>
      </c>
      <c r="F20" s="688" t="s">
        <v>7</v>
      </c>
      <c r="G20" s="688" t="s">
        <v>7</v>
      </c>
      <c r="H20" s="688" t="s">
        <v>7</v>
      </c>
      <c r="I20" s="210">
        <v>954686</v>
      </c>
      <c r="J20" s="210">
        <v>976967</v>
      </c>
      <c r="K20" s="210">
        <v>1003267</v>
      </c>
      <c r="L20" s="210">
        <v>1040022</v>
      </c>
      <c r="M20" s="907">
        <v>1051945</v>
      </c>
      <c r="N20" s="214"/>
      <c r="O20" s="213">
        <f aca="true" t="shared" si="2" ref="O20:O36">M20-I20</f>
        <v>97259</v>
      </c>
      <c r="P20" s="914">
        <f aca="true" t="shared" si="3" ref="P20:P36">O20/I20%</f>
        <v>10.187538101532859</v>
      </c>
    </row>
    <row r="21" spans="1:16" ht="18" customHeight="1">
      <c r="A21" s="118" t="s">
        <v>278</v>
      </c>
      <c r="B21" s="695" t="s">
        <v>7</v>
      </c>
      <c r="C21" s="114"/>
      <c r="D21" s="689" t="s">
        <v>7</v>
      </c>
      <c r="E21" s="689" t="s">
        <v>7</v>
      </c>
      <c r="F21" s="689" t="s">
        <v>7</v>
      </c>
      <c r="G21" s="689" t="s">
        <v>7</v>
      </c>
      <c r="H21" s="689" t="s">
        <v>7</v>
      </c>
      <c r="I21" s="245">
        <v>351745</v>
      </c>
      <c r="J21" s="245">
        <v>355438</v>
      </c>
      <c r="K21" s="245">
        <v>358697</v>
      </c>
      <c r="L21" s="245">
        <v>360888</v>
      </c>
      <c r="M21" s="275">
        <v>362300</v>
      </c>
      <c r="N21" s="675"/>
      <c r="O21" s="893">
        <f t="shared" si="2"/>
        <v>10555</v>
      </c>
      <c r="P21" s="915">
        <f t="shared" si="3"/>
        <v>3.000753386686378</v>
      </c>
    </row>
    <row r="22" spans="1:16" ht="15" customHeight="1">
      <c r="A22" s="596" t="s">
        <v>279</v>
      </c>
      <c r="B22" s="696" t="s">
        <v>7</v>
      </c>
      <c r="C22" s="114"/>
      <c r="D22" s="699" t="s">
        <v>7</v>
      </c>
      <c r="E22" s="699" t="s">
        <v>7</v>
      </c>
      <c r="F22" s="699" t="s">
        <v>7</v>
      </c>
      <c r="G22" s="699" t="s">
        <v>7</v>
      </c>
      <c r="H22" s="699" t="s">
        <v>7</v>
      </c>
      <c r="I22" s="679">
        <v>33990</v>
      </c>
      <c r="J22" s="679">
        <v>34613</v>
      </c>
      <c r="K22" s="679">
        <v>34912</v>
      </c>
      <c r="L22" s="679">
        <v>35796</v>
      </c>
      <c r="M22" s="908">
        <v>36011</v>
      </c>
      <c r="N22" s="214"/>
      <c r="O22" s="894">
        <f t="shared" si="2"/>
        <v>2021</v>
      </c>
      <c r="P22" s="916">
        <f t="shared" si="3"/>
        <v>5.945866431303325</v>
      </c>
    </row>
    <row r="23" spans="1:16" ht="12.75" customHeight="1">
      <c r="A23" s="596" t="s">
        <v>280</v>
      </c>
      <c r="B23" s="696" t="s">
        <v>7</v>
      </c>
      <c r="C23" s="114"/>
      <c r="D23" s="699" t="s">
        <v>7</v>
      </c>
      <c r="E23" s="699" t="s">
        <v>7</v>
      </c>
      <c r="F23" s="699" t="s">
        <v>7</v>
      </c>
      <c r="G23" s="699" t="s">
        <v>7</v>
      </c>
      <c r="H23" s="699" t="s">
        <v>7</v>
      </c>
      <c r="I23" s="679">
        <v>26121</v>
      </c>
      <c r="J23" s="679">
        <v>26341</v>
      </c>
      <c r="K23" s="679">
        <v>26337</v>
      </c>
      <c r="L23" s="679">
        <v>26433</v>
      </c>
      <c r="M23" s="908">
        <v>26204</v>
      </c>
      <c r="N23" s="214"/>
      <c r="O23" s="894">
        <f t="shared" si="2"/>
        <v>83</v>
      </c>
      <c r="P23" s="916">
        <f t="shared" si="3"/>
        <v>0.317752000306267</v>
      </c>
    </row>
    <row r="24" spans="1:16" ht="12.75" customHeight="1">
      <c r="A24" s="596" t="s">
        <v>281</v>
      </c>
      <c r="B24" s="696" t="s">
        <v>7</v>
      </c>
      <c r="C24" s="114"/>
      <c r="D24" s="699" t="s">
        <v>7</v>
      </c>
      <c r="E24" s="699" t="s">
        <v>7</v>
      </c>
      <c r="F24" s="699" t="s">
        <v>7</v>
      </c>
      <c r="G24" s="699" t="s">
        <v>7</v>
      </c>
      <c r="H24" s="699" t="s">
        <v>7</v>
      </c>
      <c r="I24" s="679">
        <v>39477</v>
      </c>
      <c r="J24" s="679">
        <v>40543</v>
      </c>
      <c r="K24" s="679">
        <v>40315</v>
      </c>
      <c r="L24" s="679">
        <v>41122</v>
      </c>
      <c r="M24" s="908">
        <v>40430</v>
      </c>
      <c r="N24" s="214"/>
      <c r="O24" s="894">
        <f t="shared" si="2"/>
        <v>953</v>
      </c>
      <c r="P24" s="916">
        <f t="shared" si="3"/>
        <v>2.4140638853003016</v>
      </c>
    </row>
    <row r="25" spans="1:16" ht="12.75" customHeight="1">
      <c r="A25" s="596" t="s">
        <v>282</v>
      </c>
      <c r="B25" s="696" t="s">
        <v>7</v>
      </c>
      <c r="C25" s="114"/>
      <c r="D25" s="699" t="s">
        <v>7</v>
      </c>
      <c r="E25" s="699" t="s">
        <v>7</v>
      </c>
      <c r="F25" s="699" t="s">
        <v>7</v>
      </c>
      <c r="G25" s="699" t="s">
        <v>7</v>
      </c>
      <c r="H25" s="699" t="s">
        <v>7</v>
      </c>
      <c r="I25" s="679">
        <v>193597</v>
      </c>
      <c r="J25" s="679">
        <v>195067</v>
      </c>
      <c r="K25" s="679">
        <v>198157</v>
      </c>
      <c r="L25" s="679">
        <v>198073</v>
      </c>
      <c r="M25" s="908">
        <v>200858</v>
      </c>
      <c r="N25" s="214"/>
      <c r="O25" s="894">
        <f t="shared" si="2"/>
        <v>7261</v>
      </c>
      <c r="P25" s="916">
        <f t="shared" si="3"/>
        <v>3.7505746473344113</v>
      </c>
    </row>
    <row r="26" spans="1:16" ht="12.75" customHeight="1">
      <c r="A26" s="596" t="s">
        <v>283</v>
      </c>
      <c r="B26" s="696" t="s">
        <v>7</v>
      </c>
      <c r="C26" s="114"/>
      <c r="D26" s="699" t="s">
        <v>7</v>
      </c>
      <c r="E26" s="699" t="s">
        <v>7</v>
      </c>
      <c r="F26" s="699" t="s">
        <v>7</v>
      </c>
      <c r="G26" s="699" t="s">
        <v>7</v>
      </c>
      <c r="H26" s="699" t="s">
        <v>7</v>
      </c>
      <c r="I26" s="679">
        <v>58560</v>
      </c>
      <c r="J26" s="679">
        <v>58874</v>
      </c>
      <c r="K26" s="679">
        <v>58976</v>
      </c>
      <c r="L26" s="679">
        <v>59464</v>
      </c>
      <c r="M26" s="908">
        <v>58797</v>
      </c>
      <c r="N26" s="214"/>
      <c r="O26" s="894">
        <f t="shared" si="2"/>
        <v>237</v>
      </c>
      <c r="P26" s="916">
        <f t="shared" si="3"/>
        <v>0.4047131147540983</v>
      </c>
    </row>
    <row r="27" spans="1:16" ht="15.75" customHeight="1">
      <c r="A27" s="680" t="s">
        <v>286</v>
      </c>
      <c r="B27" s="696" t="s">
        <v>7</v>
      </c>
      <c r="C27" s="114"/>
      <c r="D27" s="699" t="s">
        <v>7</v>
      </c>
      <c r="E27" s="699" t="s">
        <v>7</v>
      </c>
      <c r="F27" s="699" t="s">
        <v>7</v>
      </c>
      <c r="G27" s="699" t="s">
        <v>7</v>
      </c>
      <c r="H27" s="699" t="s">
        <v>7</v>
      </c>
      <c r="I27" s="681">
        <v>48124</v>
      </c>
      <c r="J27" s="681">
        <v>47999</v>
      </c>
      <c r="K27" s="681">
        <v>47911</v>
      </c>
      <c r="L27" s="681">
        <v>48368</v>
      </c>
      <c r="M27" s="909">
        <v>49706</v>
      </c>
      <c r="N27" s="214"/>
      <c r="O27" s="895">
        <f t="shared" si="2"/>
        <v>1582</v>
      </c>
      <c r="P27" s="917">
        <f t="shared" si="3"/>
        <v>3.287341035657884</v>
      </c>
    </row>
    <row r="28" spans="1:16" ht="18" customHeight="1">
      <c r="A28" s="680" t="s">
        <v>285</v>
      </c>
      <c r="B28" s="696" t="s">
        <v>7</v>
      </c>
      <c r="C28" s="114"/>
      <c r="D28" s="699" t="s">
        <v>7</v>
      </c>
      <c r="E28" s="699" t="s">
        <v>7</v>
      </c>
      <c r="F28" s="699" t="s">
        <v>7</v>
      </c>
      <c r="G28" s="699" t="s">
        <v>7</v>
      </c>
      <c r="H28" s="699" t="s">
        <v>7</v>
      </c>
      <c r="I28" s="681">
        <v>554817</v>
      </c>
      <c r="J28" s="681">
        <v>573530</v>
      </c>
      <c r="K28" s="681">
        <v>596659</v>
      </c>
      <c r="L28" s="681">
        <v>630766</v>
      </c>
      <c r="M28" s="909">
        <v>639939</v>
      </c>
      <c r="N28" s="214"/>
      <c r="O28" s="895">
        <f t="shared" si="2"/>
        <v>85122</v>
      </c>
      <c r="P28" s="917">
        <f t="shared" si="3"/>
        <v>15.342356128236878</v>
      </c>
    </row>
    <row r="29" spans="1:16" ht="15" customHeight="1">
      <c r="A29" s="596" t="s">
        <v>284</v>
      </c>
      <c r="B29" s="696" t="s">
        <v>7</v>
      </c>
      <c r="C29" s="114"/>
      <c r="D29" s="699" t="s">
        <v>7</v>
      </c>
      <c r="E29" s="699" t="s">
        <v>7</v>
      </c>
      <c r="F29" s="699" t="s">
        <v>7</v>
      </c>
      <c r="G29" s="699" t="s">
        <v>7</v>
      </c>
      <c r="H29" s="699" t="s">
        <v>7</v>
      </c>
      <c r="I29" s="679">
        <v>136570</v>
      </c>
      <c r="J29" s="679">
        <v>141016</v>
      </c>
      <c r="K29" s="679">
        <v>144200</v>
      </c>
      <c r="L29" s="679">
        <v>148520</v>
      </c>
      <c r="M29" s="908">
        <v>150041</v>
      </c>
      <c r="N29" s="675"/>
      <c r="O29" s="894">
        <f t="shared" si="2"/>
        <v>13471</v>
      </c>
      <c r="P29" s="916">
        <f t="shared" si="3"/>
        <v>9.863806106758439</v>
      </c>
    </row>
    <row r="30" spans="1:16" ht="12.75" customHeight="1">
      <c r="A30" s="682" t="s">
        <v>287</v>
      </c>
      <c r="B30" s="697" t="s">
        <v>7</v>
      </c>
      <c r="C30" s="114"/>
      <c r="D30" s="700" t="s">
        <v>7</v>
      </c>
      <c r="E30" s="700" t="s">
        <v>7</v>
      </c>
      <c r="F30" s="700" t="s">
        <v>7</v>
      </c>
      <c r="G30" s="700" t="s">
        <v>7</v>
      </c>
      <c r="H30" s="700" t="s">
        <v>7</v>
      </c>
      <c r="I30" s="683">
        <v>49374</v>
      </c>
      <c r="J30" s="683">
        <v>53647</v>
      </c>
      <c r="K30" s="683">
        <v>57061</v>
      </c>
      <c r="L30" s="683">
        <v>65742</v>
      </c>
      <c r="M30" s="910">
        <v>68306</v>
      </c>
      <c r="N30" s="214"/>
      <c r="O30" s="896">
        <f t="shared" si="2"/>
        <v>18932</v>
      </c>
      <c r="P30" s="918">
        <f t="shared" si="3"/>
        <v>38.344067727953984</v>
      </c>
    </row>
    <row r="31" spans="1:16" ht="12.75" customHeight="1">
      <c r="A31" s="682" t="s">
        <v>288</v>
      </c>
      <c r="B31" s="697" t="s">
        <v>7</v>
      </c>
      <c r="C31" s="114"/>
      <c r="D31" s="700" t="s">
        <v>7</v>
      </c>
      <c r="E31" s="700" t="s">
        <v>7</v>
      </c>
      <c r="F31" s="700" t="s">
        <v>7</v>
      </c>
      <c r="G31" s="700" t="s">
        <v>7</v>
      </c>
      <c r="H31" s="700" t="s">
        <v>7</v>
      </c>
      <c r="I31" s="684">
        <v>59991</v>
      </c>
      <c r="J31" s="684">
        <v>60258</v>
      </c>
      <c r="K31" s="684">
        <v>62168</v>
      </c>
      <c r="L31" s="684">
        <v>63139</v>
      </c>
      <c r="M31" s="911">
        <v>64597</v>
      </c>
      <c r="N31" s="214"/>
      <c r="O31" s="897">
        <f t="shared" si="2"/>
        <v>4606</v>
      </c>
      <c r="P31" s="919">
        <f t="shared" si="3"/>
        <v>7.67781833941758</v>
      </c>
    </row>
    <row r="32" spans="1:16" ht="12.75" customHeight="1">
      <c r="A32" s="682" t="s">
        <v>293</v>
      </c>
      <c r="B32" s="697" t="s">
        <v>7</v>
      </c>
      <c r="C32" s="114"/>
      <c r="D32" s="700" t="s">
        <v>7</v>
      </c>
      <c r="E32" s="700" t="s">
        <v>7</v>
      </c>
      <c r="F32" s="700" t="s">
        <v>7</v>
      </c>
      <c r="G32" s="700" t="s">
        <v>7</v>
      </c>
      <c r="H32" s="700" t="s">
        <v>7</v>
      </c>
      <c r="I32" s="684">
        <v>41314</v>
      </c>
      <c r="J32" s="684">
        <v>41965</v>
      </c>
      <c r="K32" s="684">
        <v>43981</v>
      </c>
      <c r="L32" s="684">
        <v>41024</v>
      </c>
      <c r="M32" s="911">
        <v>40248</v>
      </c>
      <c r="N32" s="214"/>
      <c r="O32" s="897">
        <f t="shared" si="2"/>
        <v>-1066</v>
      </c>
      <c r="P32" s="919">
        <f t="shared" si="3"/>
        <v>-2.5802391441157964</v>
      </c>
    </row>
    <row r="33" spans="1:16" ht="12.75" customHeight="1">
      <c r="A33" s="120" t="s">
        <v>289</v>
      </c>
      <c r="B33" s="697" t="s">
        <v>7</v>
      </c>
      <c r="C33" s="114"/>
      <c r="D33" s="700" t="s">
        <v>7</v>
      </c>
      <c r="E33" s="700" t="s">
        <v>7</v>
      </c>
      <c r="F33" s="700" t="s">
        <v>7</v>
      </c>
      <c r="G33" s="700" t="s">
        <v>7</v>
      </c>
      <c r="H33" s="700" t="s">
        <v>7</v>
      </c>
      <c r="I33" s="683">
        <v>69456</v>
      </c>
      <c r="J33" s="683">
        <v>70092</v>
      </c>
      <c r="K33" s="683">
        <v>73078</v>
      </c>
      <c r="L33" s="683">
        <v>73496</v>
      </c>
      <c r="M33" s="910">
        <v>74960</v>
      </c>
      <c r="N33" s="675"/>
      <c r="O33" s="896">
        <f t="shared" si="2"/>
        <v>5504</v>
      </c>
      <c r="P33" s="918">
        <f t="shared" si="3"/>
        <v>7.924441372955541</v>
      </c>
    </row>
    <row r="34" spans="1:16" ht="12.75" customHeight="1">
      <c r="A34" s="120" t="s">
        <v>290</v>
      </c>
      <c r="B34" s="697" t="s">
        <v>7</v>
      </c>
      <c r="C34" s="114"/>
      <c r="D34" s="700" t="s">
        <v>7</v>
      </c>
      <c r="E34" s="700" t="s">
        <v>7</v>
      </c>
      <c r="F34" s="700" t="s">
        <v>7</v>
      </c>
      <c r="G34" s="700" t="s">
        <v>7</v>
      </c>
      <c r="H34" s="700" t="s">
        <v>7</v>
      </c>
      <c r="I34" s="684">
        <v>83846</v>
      </c>
      <c r="J34" s="684">
        <v>89458</v>
      </c>
      <c r="K34" s="684">
        <v>95512</v>
      </c>
      <c r="L34" s="684">
        <v>109193</v>
      </c>
      <c r="M34" s="911">
        <v>108664</v>
      </c>
      <c r="N34" s="214"/>
      <c r="O34" s="897">
        <f t="shared" si="2"/>
        <v>24818</v>
      </c>
      <c r="P34" s="919">
        <f t="shared" si="3"/>
        <v>29.599503852300646</v>
      </c>
    </row>
    <row r="35" spans="1:16" ht="12.75" customHeight="1">
      <c r="A35" s="682" t="s">
        <v>291</v>
      </c>
      <c r="B35" s="697" t="s">
        <v>7</v>
      </c>
      <c r="C35" s="114"/>
      <c r="D35" s="700" t="s">
        <v>7</v>
      </c>
      <c r="E35" s="700" t="s">
        <v>7</v>
      </c>
      <c r="F35" s="700" t="s">
        <v>7</v>
      </c>
      <c r="G35" s="700" t="s">
        <v>7</v>
      </c>
      <c r="H35" s="700" t="s">
        <v>7</v>
      </c>
      <c r="I35" s="683">
        <v>74375</v>
      </c>
      <c r="J35" s="683">
        <v>75825</v>
      </c>
      <c r="K35" s="683">
        <v>78740</v>
      </c>
      <c r="L35" s="683">
        <v>85649</v>
      </c>
      <c r="M35" s="910">
        <v>88479</v>
      </c>
      <c r="N35" s="214"/>
      <c r="O35" s="896">
        <f t="shared" si="2"/>
        <v>14104</v>
      </c>
      <c r="P35" s="918">
        <f t="shared" si="3"/>
        <v>18.963361344537816</v>
      </c>
    </row>
    <row r="36" spans="1:16" ht="18" customHeight="1" thickBot="1">
      <c r="A36" s="685" t="s">
        <v>292</v>
      </c>
      <c r="B36" s="698" t="s">
        <v>7</v>
      </c>
      <c r="C36" s="126"/>
      <c r="D36" s="701" t="s">
        <v>7</v>
      </c>
      <c r="E36" s="701" t="s">
        <v>7</v>
      </c>
      <c r="F36" s="701" t="s">
        <v>7</v>
      </c>
      <c r="G36" s="701" t="s">
        <v>7</v>
      </c>
      <c r="H36" s="701" t="s">
        <v>7</v>
      </c>
      <c r="I36" s="687">
        <v>39891</v>
      </c>
      <c r="J36" s="687">
        <v>41269</v>
      </c>
      <c r="K36" s="687">
        <v>41919</v>
      </c>
      <c r="L36" s="687">
        <v>44003</v>
      </c>
      <c r="M36" s="912">
        <v>44644</v>
      </c>
      <c r="N36" s="898"/>
      <c r="O36" s="899">
        <f t="shared" si="2"/>
        <v>4753</v>
      </c>
      <c r="P36" s="920">
        <f t="shared" si="3"/>
        <v>11.914968288586397</v>
      </c>
    </row>
    <row r="37" ht="9.75" customHeight="1" thickTop="1"/>
    <row r="38" ht="12.75">
      <c r="A38" s="261" t="s">
        <v>376</v>
      </c>
    </row>
    <row r="39" ht="12.75">
      <c r="A39" s="200" t="s">
        <v>377</v>
      </c>
    </row>
  </sheetData>
  <sheetProtection/>
  <printOptions horizontalCentered="1" verticalCentered="1"/>
  <pageMargins left="0.7086614173228347" right="0.7086614173228347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7109375" style="106" customWidth="1"/>
    <col min="2" max="2" width="6.7109375" style="106" customWidth="1"/>
    <col min="3" max="3" width="9.7109375" style="106" customWidth="1"/>
    <col min="4" max="4" width="1.1484375" style="106" customWidth="1"/>
    <col min="5" max="14" width="9.7109375" style="106" customWidth="1"/>
    <col min="15" max="15" width="1.1484375" style="106" customWidth="1"/>
    <col min="16" max="17" width="8.140625" style="198" customWidth="1"/>
    <col min="18" max="18" width="1.1484375" style="198" customWidth="1"/>
    <col min="19" max="19" width="7.57421875" style="106" customWidth="1"/>
    <col min="20" max="16384" width="9.140625" style="106" customWidth="1"/>
  </cols>
  <sheetData>
    <row r="1" spans="1:19" ht="21.75" customHeight="1" thickTop="1">
      <c r="A1" s="342" t="s">
        <v>337</v>
      </c>
      <c r="B1" s="415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</row>
    <row r="2" spans="1:19" ht="21.75" customHeight="1">
      <c r="A2" s="127" t="s">
        <v>103</v>
      </c>
      <c r="B2" s="41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</row>
    <row r="3" spans="1:19" ht="9.75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28"/>
      <c r="Q3" s="128"/>
      <c r="R3" s="128"/>
      <c r="S3" s="111"/>
    </row>
    <row r="4" spans="1:19" ht="30" customHeight="1">
      <c r="A4" s="420"/>
      <c r="B4" s="417"/>
      <c r="C4" s="463" t="s">
        <v>104</v>
      </c>
      <c r="D4" s="112"/>
      <c r="E4" s="132" t="s">
        <v>105</v>
      </c>
      <c r="F4" s="206" t="s">
        <v>106</v>
      </c>
      <c r="G4" s="207" t="s">
        <v>107</v>
      </c>
      <c r="H4" s="293" t="s">
        <v>108</v>
      </c>
      <c r="I4" s="293" t="s">
        <v>198</v>
      </c>
      <c r="J4" s="293" t="s">
        <v>234</v>
      </c>
      <c r="K4" s="293" t="s">
        <v>259</v>
      </c>
      <c r="L4" s="293" t="s">
        <v>313</v>
      </c>
      <c r="M4" s="293" t="s">
        <v>378</v>
      </c>
      <c r="N4" s="293" t="s">
        <v>400</v>
      </c>
      <c r="O4" s="112"/>
      <c r="P4" s="207" t="s">
        <v>379</v>
      </c>
      <c r="Q4" s="207" t="s">
        <v>401</v>
      </c>
      <c r="R4" s="112"/>
      <c r="S4" s="208" t="s">
        <v>402</v>
      </c>
    </row>
    <row r="5" spans="1:19" ht="18" customHeight="1" thickBot="1">
      <c r="A5" s="431" t="s">
        <v>109</v>
      </c>
      <c r="B5" s="432"/>
      <c r="C5" s="636">
        <v>4327900</v>
      </c>
      <c r="D5" s="637"/>
      <c r="E5" s="638">
        <v>4356400</v>
      </c>
      <c r="F5" s="638">
        <v>4369300</v>
      </c>
      <c r="G5" s="639">
        <v>4378000</v>
      </c>
      <c r="H5" s="638">
        <v>4386700</v>
      </c>
      <c r="I5" s="638">
        <v>4398600</v>
      </c>
      <c r="J5" s="638">
        <v>4400500</v>
      </c>
      <c r="K5" s="638">
        <v>4387000</v>
      </c>
      <c r="L5" s="638">
        <v>4368200</v>
      </c>
      <c r="M5" s="638">
        <v>4351100</v>
      </c>
      <c r="N5" s="638">
        <v>4330900</v>
      </c>
      <c r="O5" s="114"/>
      <c r="P5" s="294">
        <f>M5/L5%-100</f>
        <v>-0.3914655922347947</v>
      </c>
      <c r="Q5" s="294">
        <f>N5/M5%-100</f>
        <v>-0.46425041943416545</v>
      </c>
      <c r="R5" s="348"/>
      <c r="S5" s="349">
        <f>N5/C5%-100</f>
        <v>0.06931768294091967</v>
      </c>
    </row>
    <row r="6" spans="1:19" ht="9.75" customHeight="1" thickBot="1">
      <c r="A6" s="296"/>
      <c r="B6" s="433"/>
      <c r="C6" s="640"/>
      <c r="D6" s="641"/>
      <c r="E6" s="642"/>
      <c r="F6" s="643"/>
      <c r="G6" s="642"/>
      <c r="H6" s="642"/>
      <c r="I6" s="642"/>
      <c r="J6" s="642"/>
      <c r="K6" s="642"/>
      <c r="L6" s="642"/>
      <c r="M6" s="642"/>
      <c r="N6" s="642"/>
      <c r="O6" s="298"/>
      <c r="P6" s="300"/>
      <c r="Q6" s="300"/>
      <c r="R6" s="298"/>
      <c r="S6" s="301"/>
    </row>
    <row r="7" spans="1:19" ht="18" customHeight="1">
      <c r="A7" s="421" t="s">
        <v>110</v>
      </c>
      <c r="B7" s="419"/>
      <c r="C7" s="644">
        <v>1860900</v>
      </c>
      <c r="D7" s="637"/>
      <c r="E7" s="645">
        <v>1832500</v>
      </c>
      <c r="F7" s="645">
        <v>1816600</v>
      </c>
      <c r="G7" s="646">
        <v>1835100</v>
      </c>
      <c r="H7" s="647">
        <v>1814700</v>
      </c>
      <c r="I7" s="648">
        <v>1770700</v>
      </c>
      <c r="J7" s="648">
        <v>1773000</v>
      </c>
      <c r="K7" s="648">
        <v>1798800</v>
      </c>
      <c r="L7" s="648">
        <v>1810800</v>
      </c>
      <c r="M7" s="648">
        <v>1819200</v>
      </c>
      <c r="N7" s="648">
        <v>1831600</v>
      </c>
      <c r="O7" s="114"/>
      <c r="P7" s="302">
        <f aca="true" t="shared" si="0" ref="P7:Q16">M7/L7%-100</f>
        <v>0.46388336646785433</v>
      </c>
      <c r="Q7" s="302">
        <f t="shared" si="0"/>
        <v>0.6816182937554913</v>
      </c>
      <c r="R7" s="114"/>
      <c r="S7" s="303">
        <f aca="true" t="shared" si="1" ref="S7:S16">N7/C7%-100</f>
        <v>-1.5745069589983274</v>
      </c>
    </row>
    <row r="8" spans="1:19" ht="16.5" customHeight="1">
      <c r="A8" s="422" t="s">
        <v>84</v>
      </c>
      <c r="B8" s="434"/>
      <c r="C8" s="649">
        <v>1053400</v>
      </c>
      <c r="D8" s="637"/>
      <c r="E8" s="650">
        <v>1039700</v>
      </c>
      <c r="F8" s="650">
        <v>1021100</v>
      </c>
      <c r="G8" s="651">
        <v>1020300</v>
      </c>
      <c r="H8" s="650">
        <v>1006900</v>
      </c>
      <c r="I8" s="652">
        <v>983700</v>
      </c>
      <c r="J8" s="653">
        <v>984200</v>
      </c>
      <c r="K8" s="653">
        <v>999700</v>
      </c>
      <c r="L8" s="653">
        <v>997200</v>
      </c>
      <c r="M8" s="653">
        <v>1003800</v>
      </c>
      <c r="N8" s="653">
        <v>1021400</v>
      </c>
      <c r="O8" s="114"/>
      <c r="P8" s="304">
        <f t="shared" si="0"/>
        <v>0.6618531889290011</v>
      </c>
      <c r="Q8" s="304">
        <f t="shared" si="0"/>
        <v>1.753337318190873</v>
      </c>
      <c r="R8" s="114"/>
      <c r="S8" s="305">
        <f t="shared" si="1"/>
        <v>-3.0377824188342544</v>
      </c>
    </row>
    <row r="9" spans="1:19" ht="16.5" customHeight="1">
      <c r="A9" s="423" t="s">
        <v>85</v>
      </c>
      <c r="B9" s="449"/>
      <c r="C9" s="654">
        <v>807500</v>
      </c>
      <c r="D9" s="637"/>
      <c r="E9" s="655">
        <v>792800</v>
      </c>
      <c r="F9" s="655">
        <v>795500</v>
      </c>
      <c r="G9" s="654">
        <v>814800</v>
      </c>
      <c r="H9" s="655">
        <v>807800</v>
      </c>
      <c r="I9" s="656">
        <v>787000</v>
      </c>
      <c r="J9" s="655">
        <v>788800</v>
      </c>
      <c r="K9" s="655">
        <v>799100</v>
      </c>
      <c r="L9" s="655">
        <v>813700</v>
      </c>
      <c r="M9" s="655">
        <v>815400</v>
      </c>
      <c r="N9" s="655">
        <v>810200</v>
      </c>
      <c r="O9" s="114"/>
      <c r="P9" s="306">
        <f t="shared" si="0"/>
        <v>0.20892220720166677</v>
      </c>
      <c r="Q9" s="306">
        <f t="shared" si="0"/>
        <v>-0.6377238165317607</v>
      </c>
      <c r="R9" s="114"/>
      <c r="S9" s="307">
        <f t="shared" si="1"/>
        <v>0.3343653250773997</v>
      </c>
    </row>
    <row r="10" spans="1:19" ht="16.5" customHeight="1">
      <c r="A10" s="727" t="s">
        <v>331</v>
      </c>
      <c r="B10" s="726"/>
      <c r="C10" s="728">
        <v>1699600</v>
      </c>
      <c r="D10" s="637"/>
      <c r="E10" s="653">
        <v>1662400</v>
      </c>
      <c r="F10" s="653">
        <v>1639100</v>
      </c>
      <c r="G10" s="651">
        <v>1648100</v>
      </c>
      <c r="H10" s="653">
        <v>1622900</v>
      </c>
      <c r="I10" s="658">
        <v>1589600</v>
      </c>
      <c r="J10" s="653">
        <v>1589500</v>
      </c>
      <c r="K10" s="653">
        <v>1606900</v>
      </c>
      <c r="L10" s="653">
        <v>1607100</v>
      </c>
      <c r="M10" s="653">
        <v>1616900</v>
      </c>
      <c r="N10" s="653">
        <v>1635000</v>
      </c>
      <c r="O10" s="114"/>
      <c r="P10" s="304">
        <f t="shared" si="0"/>
        <v>0.6097940389521455</v>
      </c>
      <c r="Q10" s="304">
        <f t="shared" si="0"/>
        <v>1.1194260622178263</v>
      </c>
      <c r="R10" s="114"/>
      <c r="S10" s="305">
        <f t="shared" si="1"/>
        <v>-3.8008943280771916</v>
      </c>
    </row>
    <row r="11" spans="1:19" ht="16.5" customHeight="1">
      <c r="A11" s="423" t="s">
        <v>332</v>
      </c>
      <c r="B11" s="449"/>
      <c r="C11" s="654">
        <v>161300</v>
      </c>
      <c r="D11" s="637"/>
      <c r="E11" s="655">
        <v>170100</v>
      </c>
      <c r="F11" s="655">
        <v>177500</v>
      </c>
      <c r="G11" s="654">
        <v>187000</v>
      </c>
      <c r="H11" s="655">
        <v>191800</v>
      </c>
      <c r="I11" s="656">
        <v>181100</v>
      </c>
      <c r="J11" s="655">
        <v>183500</v>
      </c>
      <c r="K11" s="655">
        <v>191900</v>
      </c>
      <c r="L11" s="655">
        <v>203700</v>
      </c>
      <c r="M11" s="655">
        <v>202300</v>
      </c>
      <c r="N11" s="655">
        <v>196600</v>
      </c>
      <c r="O11" s="114"/>
      <c r="P11" s="306">
        <f t="shared" si="0"/>
        <v>-0.6872852233676952</v>
      </c>
      <c r="Q11" s="306">
        <f t="shared" si="0"/>
        <v>-2.8175976272862044</v>
      </c>
      <c r="R11" s="114"/>
      <c r="S11" s="307">
        <f t="shared" si="1"/>
        <v>21.88468691878488</v>
      </c>
    </row>
    <row r="12" spans="1:19" ht="18" customHeight="1">
      <c r="A12" s="179" t="s">
        <v>86</v>
      </c>
      <c r="B12" s="435"/>
      <c r="C12" s="651">
        <v>65099.99999999999</v>
      </c>
      <c r="D12" s="657"/>
      <c r="E12" s="653">
        <v>67700</v>
      </c>
      <c r="F12" s="653">
        <v>71900</v>
      </c>
      <c r="G12" s="651">
        <v>57800</v>
      </c>
      <c r="H12" s="653">
        <v>54500</v>
      </c>
      <c r="I12" s="658">
        <v>48700</v>
      </c>
      <c r="J12" s="653">
        <v>53500</v>
      </c>
      <c r="K12" s="653">
        <v>58700</v>
      </c>
      <c r="L12" s="653">
        <v>61900</v>
      </c>
      <c r="M12" s="653">
        <v>59300</v>
      </c>
      <c r="N12" s="653">
        <v>59200</v>
      </c>
      <c r="O12" s="348"/>
      <c r="P12" s="181">
        <f t="shared" si="0"/>
        <v>-4.200323101777059</v>
      </c>
      <c r="Q12" s="181">
        <f t="shared" si="0"/>
        <v>-0.1686340640809476</v>
      </c>
      <c r="R12" s="348"/>
      <c r="S12" s="450">
        <f t="shared" si="1"/>
        <v>-9.062980030721945</v>
      </c>
    </row>
    <row r="13" spans="1:19" ht="12.75">
      <c r="A13" s="422" t="s">
        <v>87</v>
      </c>
      <c r="B13" s="436"/>
      <c r="C13" s="649">
        <v>486200</v>
      </c>
      <c r="D13" s="657"/>
      <c r="E13" s="650">
        <v>455800</v>
      </c>
      <c r="F13" s="650">
        <v>467300</v>
      </c>
      <c r="G13" s="649">
        <v>479500</v>
      </c>
      <c r="H13" s="650">
        <v>460800</v>
      </c>
      <c r="I13" s="652">
        <v>440100</v>
      </c>
      <c r="J13" s="650">
        <v>447200</v>
      </c>
      <c r="K13" s="650">
        <v>456300</v>
      </c>
      <c r="L13" s="650">
        <v>459700</v>
      </c>
      <c r="M13" s="650">
        <v>448200</v>
      </c>
      <c r="N13" s="650">
        <v>462500</v>
      </c>
      <c r="O13" s="348"/>
      <c r="P13" s="153">
        <f t="shared" si="0"/>
        <v>-2.5016314988035617</v>
      </c>
      <c r="Q13" s="153">
        <f t="shared" si="0"/>
        <v>3.1905399375278876</v>
      </c>
      <c r="R13" s="348"/>
      <c r="S13" s="450">
        <f t="shared" si="1"/>
        <v>-4.874537227478399</v>
      </c>
    </row>
    <row r="14" spans="1:19" ht="12.75">
      <c r="A14" s="422" t="s">
        <v>53</v>
      </c>
      <c r="B14" s="437"/>
      <c r="C14" s="649">
        <v>141000</v>
      </c>
      <c r="D14" s="657"/>
      <c r="E14" s="650">
        <v>142500</v>
      </c>
      <c r="F14" s="650">
        <v>136300</v>
      </c>
      <c r="G14" s="649">
        <v>137300</v>
      </c>
      <c r="H14" s="312">
        <v>141000</v>
      </c>
      <c r="I14" s="313">
        <v>121300</v>
      </c>
      <c r="J14" s="312">
        <v>118100</v>
      </c>
      <c r="K14" s="312">
        <v>117100</v>
      </c>
      <c r="L14" s="312">
        <v>103200</v>
      </c>
      <c r="M14" s="312">
        <v>107000</v>
      </c>
      <c r="N14" s="312">
        <v>108600</v>
      </c>
      <c r="O14" s="348"/>
      <c r="P14" s="153">
        <f t="shared" si="0"/>
        <v>3.68217054263566</v>
      </c>
      <c r="Q14" s="153">
        <f t="shared" si="0"/>
        <v>1.495327102803742</v>
      </c>
      <c r="R14" s="348"/>
      <c r="S14" s="450">
        <f t="shared" si="1"/>
        <v>-22.97872340425532</v>
      </c>
    </row>
    <row r="15" spans="1:19" ht="12.75">
      <c r="A15" s="422" t="s">
        <v>242</v>
      </c>
      <c r="B15" s="436"/>
      <c r="C15" s="649">
        <v>348200</v>
      </c>
      <c r="D15" s="657"/>
      <c r="E15" s="650">
        <v>347200</v>
      </c>
      <c r="F15" s="650">
        <v>329700</v>
      </c>
      <c r="G15" s="649">
        <v>315100</v>
      </c>
      <c r="H15" s="650">
        <v>324500</v>
      </c>
      <c r="I15" s="652">
        <v>311200</v>
      </c>
      <c r="J15" s="650">
        <v>314800</v>
      </c>
      <c r="K15" s="650">
        <v>330800</v>
      </c>
      <c r="L15" s="650">
        <v>341800</v>
      </c>
      <c r="M15" s="650">
        <v>342500</v>
      </c>
      <c r="N15" s="650">
        <v>336300</v>
      </c>
      <c r="O15" s="348"/>
      <c r="P15" s="153">
        <f t="shared" si="0"/>
        <v>0.2047981275599824</v>
      </c>
      <c r="Q15" s="153">
        <f t="shared" si="0"/>
        <v>-1.810218978102185</v>
      </c>
      <c r="R15" s="348"/>
      <c r="S15" s="450">
        <f t="shared" si="1"/>
        <v>-3.4175761056863934</v>
      </c>
    </row>
    <row r="16" spans="1:19" ht="18" customHeight="1" thickBot="1">
      <c r="A16" s="424" t="s">
        <v>54</v>
      </c>
      <c r="B16" s="438"/>
      <c r="C16" s="654">
        <v>820300</v>
      </c>
      <c r="D16" s="657"/>
      <c r="E16" s="655">
        <v>819300</v>
      </c>
      <c r="F16" s="655">
        <v>811400</v>
      </c>
      <c r="G16" s="654">
        <v>845300</v>
      </c>
      <c r="H16" s="659">
        <v>833900</v>
      </c>
      <c r="I16" s="660">
        <v>849400</v>
      </c>
      <c r="J16" s="659">
        <v>839400</v>
      </c>
      <c r="K16" s="659">
        <v>835800</v>
      </c>
      <c r="L16" s="659">
        <v>844200</v>
      </c>
      <c r="M16" s="659">
        <v>862200</v>
      </c>
      <c r="N16" s="659">
        <v>865000</v>
      </c>
      <c r="O16" s="348"/>
      <c r="P16" s="176">
        <f t="shared" si="0"/>
        <v>2.1321961620469096</v>
      </c>
      <c r="Q16" s="176">
        <f t="shared" si="0"/>
        <v>0.32475063790303693</v>
      </c>
      <c r="R16" s="348"/>
      <c r="S16" s="451">
        <f t="shared" si="1"/>
        <v>5.449225892965984</v>
      </c>
    </row>
    <row r="17" spans="1:19" ht="9.75" customHeight="1" thickBot="1">
      <c r="A17" s="296"/>
      <c r="B17" s="418"/>
      <c r="C17" s="640"/>
      <c r="D17" s="641"/>
      <c r="E17" s="642"/>
      <c r="F17" s="643"/>
      <c r="G17" s="642"/>
      <c r="H17" s="642"/>
      <c r="I17" s="642"/>
      <c r="J17" s="642"/>
      <c r="K17" s="642"/>
      <c r="L17" s="642"/>
      <c r="M17" s="642"/>
      <c r="N17" s="642"/>
      <c r="O17" s="298"/>
      <c r="P17" s="300"/>
      <c r="Q17" s="300"/>
      <c r="R17" s="298"/>
      <c r="S17" s="308"/>
    </row>
    <row r="18" spans="1:19" ht="18" customHeight="1">
      <c r="A18" s="421" t="s">
        <v>111</v>
      </c>
      <c r="B18" s="439"/>
      <c r="C18" s="646">
        <v>99600</v>
      </c>
      <c r="D18" s="637"/>
      <c r="E18" s="645">
        <v>133400</v>
      </c>
      <c r="F18" s="645">
        <v>147600</v>
      </c>
      <c r="G18" s="646">
        <v>150100</v>
      </c>
      <c r="H18" s="647">
        <v>183800</v>
      </c>
      <c r="I18" s="661">
        <v>208400</v>
      </c>
      <c r="J18" s="647">
        <v>225800</v>
      </c>
      <c r="K18" s="647">
        <v>204800</v>
      </c>
      <c r="L18" s="647">
        <v>186700</v>
      </c>
      <c r="M18" s="647">
        <v>182400</v>
      </c>
      <c r="N18" s="647">
        <v>164000</v>
      </c>
      <c r="O18" s="114"/>
      <c r="P18" s="302">
        <f aca="true" t="shared" si="2" ref="P18:Q20">M18/L18%-100</f>
        <v>-2.3031601499732233</v>
      </c>
      <c r="Q18" s="302">
        <f t="shared" si="2"/>
        <v>-10.087719298245617</v>
      </c>
      <c r="R18" s="114"/>
      <c r="S18" s="303">
        <f>N18/C18%-100</f>
        <v>64.6586345381526</v>
      </c>
    </row>
    <row r="19" spans="1:19" ht="18" customHeight="1">
      <c r="A19" s="422" t="s">
        <v>68</v>
      </c>
      <c r="B19" s="446"/>
      <c r="C19" s="649">
        <v>44300</v>
      </c>
      <c r="D19" s="637"/>
      <c r="E19" s="650">
        <v>66500</v>
      </c>
      <c r="F19" s="650">
        <v>75700</v>
      </c>
      <c r="G19" s="649">
        <v>74300</v>
      </c>
      <c r="H19" s="650">
        <v>89200</v>
      </c>
      <c r="I19" s="652">
        <v>110800</v>
      </c>
      <c r="J19" s="650">
        <v>117400</v>
      </c>
      <c r="K19" s="650">
        <v>111100</v>
      </c>
      <c r="L19" s="650">
        <v>96700</v>
      </c>
      <c r="M19" s="650">
        <v>89600</v>
      </c>
      <c r="N19" s="650">
        <v>83400</v>
      </c>
      <c r="O19" s="114"/>
      <c r="P19" s="304">
        <f t="shared" si="2"/>
        <v>-7.3422957600827345</v>
      </c>
      <c r="Q19" s="304">
        <f t="shared" si="2"/>
        <v>-6.919642857142861</v>
      </c>
      <c r="R19" s="114"/>
      <c r="S19" s="305">
        <f>N19/C19%-100</f>
        <v>88.26185101580134</v>
      </c>
    </row>
    <row r="20" spans="1:19" ht="18" customHeight="1" thickBot="1">
      <c r="A20" s="424" t="s">
        <v>69</v>
      </c>
      <c r="B20" s="447"/>
      <c r="C20" s="654">
        <v>55200</v>
      </c>
      <c r="D20" s="637"/>
      <c r="E20" s="655">
        <v>66900</v>
      </c>
      <c r="F20" s="655">
        <v>71900</v>
      </c>
      <c r="G20" s="654">
        <v>75800</v>
      </c>
      <c r="H20" s="662">
        <v>94500</v>
      </c>
      <c r="I20" s="656">
        <v>97600</v>
      </c>
      <c r="J20" s="662">
        <v>108400</v>
      </c>
      <c r="K20" s="662">
        <v>93700</v>
      </c>
      <c r="L20" s="662">
        <v>90000</v>
      </c>
      <c r="M20" s="662">
        <v>92800</v>
      </c>
      <c r="N20" s="662">
        <v>80600</v>
      </c>
      <c r="O20" s="114"/>
      <c r="P20" s="176">
        <f t="shared" si="2"/>
        <v>3.1111111111111143</v>
      </c>
      <c r="Q20" s="176">
        <f t="shared" si="2"/>
        <v>-13.146551724137936</v>
      </c>
      <c r="R20" s="114"/>
      <c r="S20" s="309">
        <f>N20/C20%-100</f>
        <v>46.01449275362319</v>
      </c>
    </row>
    <row r="21" spans="1:19" ht="9.75" customHeight="1" thickBot="1">
      <c r="A21" s="296"/>
      <c r="B21" s="418"/>
      <c r="C21" s="640"/>
      <c r="D21" s="641"/>
      <c r="E21" s="642"/>
      <c r="F21" s="643"/>
      <c r="G21" s="642"/>
      <c r="H21" s="642"/>
      <c r="I21" s="642"/>
      <c r="J21" s="642"/>
      <c r="K21" s="642"/>
      <c r="L21" s="642"/>
      <c r="M21" s="642"/>
      <c r="N21" s="642"/>
      <c r="O21" s="298"/>
      <c r="P21" s="300"/>
      <c r="Q21" s="300"/>
      <c r="R21" s="298"/>
      <c r="S21" s="308"/>
    </row>
    <row r="22" spans="1:19" ht="18" customHeight="1">
      <c r="A22" s="425" t="s">
        <v>212</v>
      </c>
      <c r="B22" s="440"/>
      <c r="C22" s="644">
        <v>2367400</v>
      </c>
      <c r="D22" s="637"/>
      <c r="E22" s="645">
        <v>2390600</v>
      </c>
      <c r="F22" s="645">
        <v>2405100</v>
      </c>
      <c r="G22" s="646">
        <v>2392700</v>
      </c>
      <c r="H22" s="647">
        <v>2388300</v>
      </c>
      <c r="I22" s="661">
        <v>2419400</v>
      </c>
      <c r="J22" s="647">
        <v>2401700</v>
      </c>
      <c r="K22" s="647">
        <v>2383500</v>
      </c>
      <c r="L22" s="647">
        <v>2370600</v>
      </c>
      <c r="M22" s="647">
        <v>2349500</v>
      </c>
      <c r="N22" s="647">
        <v>2335300</v>
      </c>
      <c r="O22" s="114"/>
      <c r="P22" s="302">
        <f aca="true" t="shared" si="3" ref="P22:Q28">M22/L22%-100</f>
        <v>-0.8900700244663824</v>
      </c>
      <c r="Q22" s="302">
        <f t="shared" si="3"/>
        <v>-0.6043839114705207</v>
      </c>
      <c r="R22" s="114"/>
      <c r="S22" s="303">
        <f aca="true" t="shared" si="4" ref="S22:S28">N22/C22%-100</f>
        <v>-1.3559178845991369</v>
      </c>
    </row>
    <row r="23" spans="1:19" ht="15.75" customHeight="1">
      <c r="A23" s="422" t="s">
        <v>68</v>
      </c>
      <c r="B23" s="442"/>
      <c r="C23" s="311">
        <v>1000200</v>
      </c>
      <c r="D23" s="657"/>
      <c r="E23" s="312">
        <v>1005000</v>
      </c>
      <c r="F23" s="312">
        <v>1019600</v>
      </c>
      <c r="G23" s="311">
        <v>1024600</v>
      </c>
      <c r="H23" s="312">
        <v>1027600</v>
      </c>
      <c r="I23" s="313">
        <v>1036300</v>
      </c>
      <c r="J23" s="312">
        <v>1031000</v>
      </c>
      <c r="K23" s="312">
        <v>1015700</v>
      </c>
      <c r="L23" s="312">
        <v>1024600</v>
      </c>
      <c r="M23" s="312">
        <v>1018300</v>
      </c>
      <c r="N23" s="312">
        <v>997600</v>
      </c>
      <c r="O23" s="348"/>
      <c r="P23" s="719">
        <f t="shared" si="3"/>
        <v>-0.6148740972086699</v>
      </c>
      <c r="Q23" s="719">
        <f t="shared" si="3"/>
        <v>-2.0327997643130686</v>
      </c>
      <c r="R23" s="348"/>
      <c r="S23" s="720">
        <f t="shared" si="4"/>
        <v>-0.25994801039792037</v>
      </c>
    </row>
    <row r="24" spans="1:19" ht="15.75" customHeight="1">
      <c r="A24" s="424" t="s">
        <v>69</v>
      </c>
      <c r="B24" s="442"/>
      <c r="C24" s="723">
        <v>1367300</v>
      </c>
      <c r="D24" s="724"/>
      <c r="E24" s="725">
        <v>1385500</v>
      </c>
      <c r="F24" s="725">
        <v>1385500</v>
      </c>
      <c r="G24" s="723">
        <v>1368200</v>
      </c>
      <c r="H24" s="725">
        <v>1360600</v>
      </c>
      <c r="I24" s="660">
        <v>1383100</v>
      </c>
      <c r="J24" s="725">
        <v>1370700</v>
      </c>
      <c r="K24" s="725">
        <v>1367900</v>
      </c>
      <c r="L24" s="725">
        <v>1346000</v>
      </c>
      <c r="M24" s="725">
        <v>1331200</v>
      </c>
      <c r="N24" s="725">
        <v>1337700</v>
      </c>
      <c r="O24" s="348"/>
      <c r="P24" s="176">
        <f t="shared" si="3"/>
        <v>-1.099554234769684</v>
      </c>
      <c r="Q24" s="176">
        <f t="shared" si="3"/>
        <v>0.48828125</v>
      </c>
      <c r="R24" s="721"/>
      <c r="S24" s="722">
        <f t="shared" si="4"/>
        <v>-2.1648504351641975</v>
      </c>
    </row>
    <row r="25" spans="1:19" ht="15.75" customHeight="1">
      <c r="A25" s="426" t="s">
        <v>112</v>
      </c>
      <c r="B25" s="442"/>
      <c r="C25" s="311">
        <v>553200</v>
      </c>
      <c r="D25" s="637"/>
      <c r="E25" s="312">
        <v>561800</v>
      </c>
      <c r="F25" s="312">
        <v>567800</v>
      </c>
      <c r="G25" s="311">
        <v>571500</v>
      </c>
      <c r="H25" s="312">
        <v>574100</v>
      </c>
      <c r="I25" s="313">
        <v>576600</v>
      </c>
      <c r="J25" s="312">
        <v>575800</v>
      </c>
      <c r="K25" s="312">
        <v>570700</v>
      </c>
      <c r="L25" s="312">
        <v>562900</v>
      </c>
      <c r="M25" s="312">
        <v>556000</v>
      </c>
      <c r="N25" s="312">
        <v>548700</v>
      </c>
      <c r="O25" s="114"/>
      <c r="P25" s="153">
        <f t="shared" si="3"/>
        <v>-1.2257949902291756</v>
      </c>
      <c r="Q25" s="153">
        <f t="shared" si="3"/>
        <v>-1.3129496402877692</v>
      </c>
      <c r="R25" s="348"/>
      <c r="S25" s="450">
        <f t="shared" si="4"/>
        <v>-0.8134490238611676</v>
      </c>
    </row>
    <row r="26" spans="1:19" ht="12.75">
      <c r="A26" s="426" t="s">
        <v>113</v>
      </c>
      <c r="B26" s="442"/>
      <c r="C26" s="311">
        <v>937900</v>
      </c>
      <c r="D26" s="637"/>
      <c r="E26" s="312">
        <v>946300</v>
      </c>
      <c r="F26" s="312">
        <v>957400</v>
      </c>
      <c r="G26" s="311">
        <v>965100</v>
      </c>
      <c r="H26" s="312">
        <v>979900</v>
      </c>
      <c r="I26" s="313">
        <v>995700</v>
      </c>
      <c r="J26" s="312">
        <v>1006700</v>
      </c>
      <c r="K26" s="312">
        <v>1015000</v>
      </c>
      <c r="L26" s="312">
        <v>1020300</v>
      </c>
      <c r="M26" s="312">
        <v>1028100</v>
      </c>
      <c r="N26" s="312">
        <v>1027400</v>
      </c>
      <c r="O26" s="114"/>
      <c r="P26" s="153">
        <f t="shared" si="3"/>
        <v>0.7644810349897142</v>
      </c>
      <c r="Q26" s="153">
        <f t="shared" si="3"/>
        <v>-0.06808676198812691</v>
      </c>
      <c r="R26" s="348"/>
      <c r="S26" s="450">
        <f t="shared" si="4"/>
        <v>9.542595159398658</v>
      </c>
    </row>
    <row r="27" spans="1:19" ht="12.75">
      <c r="A27" s="426" t="s">
        <v>213</v>
      </c>
      <c r="B27" s="442"/>
      <c r="C27" s="311">
        <v>78600</v>
      </c>
      <c r="D27" s="637"/>
      <c r="E27" s="312">
        <v>84300</v>
      </c>
      <c r="F27" s="312">
        <v>90200</v>
      </c>
      <c r="G27" s="311">
        <v>90600</v>
      </c>
      <c r="H27" s="312">
        <v>99600</v>
      </c>
      <c r="I27" s="313">
        <v>123600</v>
      </c>
      <c r="J27" s="312">
        <v>126500</v>
      </c>
      <c r="K27" s="312">
        <v>124300</v>
      </c>
      <c r="L27" s="312">
        <v>129900</v>
      </c>
      <c r="M27" s="312">
        <v>124400</v>
      </c>
      <c r="N27" s="312">
        <v>104600</v>
      </c>
      <c r="O27" s="114"/>
      <c r="P27" s="153">
        <f t="shared" si="3"/>
        <v>-4.234026173979984</v>
      </c>
      <c r="Q27" s="153">
        <f t="shared" si="3"/>
        <v>-15.916398713826368</v>
      </c>
      <c r="R27" s="348"/>
      <c r="S27" s="450">
        <f t="shared" si="4"/>
        <v>33.07888040712467</v>
      </c>
    </row>
    <row r="28" spans="1:19" ht="18" customHeight="1" thickBot="1">
      <c r="A28" s="427" t="s">
        <v>328</v>
      </c>
      <c r="B28" s="448"/>
      <c r="C28" s="663">
        <v>797700</v>
      </c>
      <c r="D28" s="637"/>
      <c r="E28" s="659">
        <v>798200</v>
      </c>
      <c r="F28" s="659">
        <v>789700</v>
      </c>
      <c r="G28" s="663">
        <v>765500</v>
      </c>
      <c r="H28" s="659">
        <v>734700</v>
      </c>
      <c r="I28" s="664">
        <v>723500</v>
      </c>
      <c r="J28" s="659">
        <v>692700</v>
      </c>
      <c r="K28" s="659">
        <v>673500</v>
      </c>
      <c r="L28" s="659">
        <v>657500</v>
      </c>
      <c r="M28" s="659">
        <v>641000</v>
      </c>
      <c r="N28" s="659">
        <v>654600</v>
      </c>
      <c r="O28" s="114"/>
      <c r="P28" s="176">
        <f t="shared" si="3"/>
        <v>-2.5095057034220503</v>
      </c>
      <c r="Q28" s="176">
        <f t="shared" si="3"/>
        <v>2.1216848673946913</v>
      </c>
      <c r="R28" s="348"/>
      <c r="S28" s="451">
        <f t="shared" si="4"/>
        <v>-17.939074840165475</v>
      </c>
    </row>
    <row r="29" spans="1:19" ht="9.75" customHeight="1" thickBot="1">
      <c r="A29" s="418"/>
      <c r="B29" s="418"/>
      <c r="C29" s="297"/>
      <c r="D29" s="930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930"/>
      <c r="P29" s="929"/>
      <c r="Q29" s="929"/>
      <c r="R29" s="930"/>
      <c r="S29" s="931"/>
    </row>
    <row r="30" spans="1:19" ht="18" customHeight="1">
      <c r="A30" s="932" t="s">
        <v>114</v>
      </c>
      <c r="B30" s="933"/>
      <c r="C30" s="934"/>
      <c r="D30" s="112"/>
      <c r="E30" s="935"/>
      <c r="F30" s="935"/>
      <c r="G30" s="936"/>
      <c r="H30" s="936"/>
      <c r="I30" s="937"/>
      <c r="J30" s="935"/>
      <c r="K30" s="935"/>
      <c r="L30" s="935"/>
      <c r="M30" s="935"/>
      <c r="N30" s="935"/>
      <c r="O30" s="112"/>
      <c r="P30" s="1007" t="s">
        <v>115</v>
      </c>
      <c r="Q30" s="1007"/>
      <c r="R30" s="1007"/>
      <c r="S30" s="1008"/>
    </row>
    <row r="31" spans="1:19" ht="6" customHeight="1">
      <c r="A31" s="426"/>
      <c r="B31" s="441"/>
      <c r="C31" s="311"/>
      <c r="D31" s="114"/>
      <c r="E31" s="312"/>
      <c r="F31" s="312"/>
      <c r="G31" s="311"/>
      <c r="H31" s="312"/>
      <c r="I31" s="313"/>
      <c r="J31" s="312"/>
      <c r="K31" s="312"/>
      <c r="L31" s="312"/>
      <c r="M31" s="312"/>
      <c r="N31" s="312"/>
      <c r="O31" s="114"/>
      <c r="P31" s="310"/>
      <c r="Q31" s="314"/>
      <c r="R31" s="114"/>
      <c r="S31" s="305"/>
    </row>
    <row r="32" spans="1:19" ht="12.75">
      <c r="A32" s="426" t="s">
        <v>238</v>
      </c>
      <c r="B32" s="442" t="s">
        <v>235</v>
      </c>
      <c r="C32" s="315">
        <v>68.735044</v>
      </c>
      <c r="D32" s="114"/>
      <c r="E32" s="316">
        <v>68.63067</v>
      </c>
      <c r="F32" s="316">
        <v>68.705731</v>
      </c>
      <c r="G32" s="315">
        <v>69.510398</v>
      </c>
      <c r="H32" s="316">
        <v>70.180034</v>
      </c>
      <c r="I32" s="314">
        <v>69.649382</v>
      </c>
      <c r="J32" s="316">
        <v>70.506222</v>
      </c>
      <c r="K32" s="316">
        <v>71.06374</v>
      </c>
      <c r="L32" s="316">
        <v>71.23540226710752</v>
      </c>
      <c r="M32" s="316">
        <v>71.866785</v>
      </c>
      <c r="N32" s="316">
        <v>71.92571057768814</v>
      </c>
      <c r="O32" s="114"/>
      <c r="P32" s="310">
        <f aca="true" t="shared" si="5" ref="P32:Q50">M32-L32</f>
        <v>0.6313827328924759</v>
      </c>
      <c r="Q32" s="310">
        <f t="shared" si="5"/>
        <v>0.058925577688142994</v>
      </c>
      <c r="R32" s="114"/>
      <c r="S32" s="305">
        <f aca="true" t="shared" si="6" ref="S32:S50">N32-C32</f>
        <v>3.190666577688134</v>
      </c>
    </row>
    <row r="33" spans="1:19" ht="12.75">
      <c r="A33" s="426" t="s">
        <v>239</v>
      </c>
      <c r="B33" s="442" t="s">
        <v>236</v>
      </c>
      <c r="C33" s="315">
        <v>76.41322</v>
      </c>
      <c r="D33" s="114"/>
      <c r="E33" s="316">
        <v>76.852276</v>
      </c>
      <c r="F33" s="316">
        <v>76.569225</v>
      </c>
      <c r="G33" s="315">
        <v>76.581538</v>
      </c>
      <c r="H33" s="316">
        <v>76.867383</v>
      </c>
      <c r="I33" s="314">
        <v>76.810577</v>
      </c>
      <c r="J33" s="316">
        <v>77.410822</v>
      </c>
      <c r="K33" s="316">
        <v>78.578004</v>
      </c>
      <c r="L33" s="316">
        <v>77.74395071430249</v>
      </c>
      <c r="M33" s="316">
        <v>78.183174</v>
      </c>
      <c r="N33" s="316">
        <v>79.05472723637656</v>
      </c>
      <c r="O33" s="114"/>
      <c r="P33" s="310">
        <f>M33-L33</f>
        <v>0.43922328569750846</v>
      </c>
      <c r="Q33" s="310">
        <f>N33-M33</f>
        <v>0.8715532363765703</v>
      </c>
      <c r="R33" s="114"/>
      <c r="S33" s="305">
        <f>N33-C33</f>
        <v>2.641507236376569</v>
      </c>
    </row>
    <row r="34" spans="1:19" ht="12.75">
      <c r="A34" s="426"/>
      <c r="B34" s="442" t="s">
        <v>237</v>
      </c>
      <c r="C34" s="315">
        <v>61.059701</v>
      </c>
      <c r="D34" s="114"/>
      <c r="E34" s="316">
        <v>60.432538</v>
      </c>
      <c r="F34" s="316">
        <v>60.889487</v>
      </c>
      <c r="G34" s="315">
        <v>62.505636</v>
      </c>
      <c r="H34" s="316">
        <v>63.560216</v>
      </c>
      <c r="I34" s="314">
        <v>62.554513</v>
      </c>
      <c r="J34" s="316">
        <v>63.658595</v>
      </c>
      <c r="K34" s="316">
        <v>63.61051</v>
      </c>
      <c r="L34" s="316">
        <v>64.7706479467645</v>
      </c>
      <c r="M34" s="316">
        <v>65.577944</v>
      </c>
      <c r="N34" s="316">
        <v>64.82372344985198</v>
      </c>
      <c r="O34" s="114"/>
      <c r="P34" s="310">
        <f>M34-L34</f>
        <v>0.807296053235504</v>
      </c>
      <c r="Q34" s="310">
        <f>N34-M34</f>
        <v>-0.7542205501480197</v>
      </c>
      <c r="R34" s="114"/>
      <c r="S34" s="305">
        <f>N34-C34</f>
        <v>3.7640224498519856</v>
      </c>
    </row>
    <row r="35" spans="1:19" ht="6" customHeight="1" thickBot="1">
      <c r="A35" s="426"/>
      <c r="B35" s="442"/>
      <c r="C35" s="315"/>
      <c r="D35" s="114"/>
      <c r="E35" s="316"/>
      <c r="F35" s="316"/>
      <c r="G35" s="315"/>
      <c r="H35" s="316"/>
      <c r="I35" s="314"/>
      <c r="J35" s="316"/>
      <c r="K35" s="316"/>
      <c r="L35" s="316"/>
      <c r="M35" s="316"/>
      <c r="N35" s="316"/>
      <c r="O35" s="114"/>
      <c r="P35" s="310"/>
      <c r="Q35" s="310"/>
      <c r="R35" s="114"/>
      <c r="S35" s="305"/>
    </row>
    <row r="36" spans="1:19" ht="18" customHeight="1">
      <c r="A36" s="428" t="s">
        <v>241</v>
      </c>
      <c r="B36" s="443" t="s">
        <v>235</v>
      </c>
      <c r="C36" s="317">
        <v>69.131246</v>
      </c>
      <c r="D36" s="114"/>
      <c r="E36" s="318">
        <v>67.86419</v>
      </c>
      <c r="F36" s="318">
        <v>67.501752</v>
      </c>
      <c r="G36" s="317">
        <v>68.335085</v>
      </c>
      <c r="H36" s="318">
        <v>67.79667</v>
      </c>
      <c r="I36" s="319">
        <v>66.41517</v>
      </c>
      <c r="J36" s="318">
        <v>66.675293</v>
      </c>
      <c r="K36" s="318">
        <v>68.071335</v>
      </c>
      <c r="L36" s="318">
        <v>69.009175</v>
      </c>
      <c r="M36" s="318">
        <v>69.855671</v>
      </c>
      <c r="N36" s="318">
        <v>70.685686</v>
      </c>
      <c r="O36" s="114"/>
      <c r="P36" s="320">
        <f t="shared" si="5"/>
        <v>0.8464960000000019</v>
      </c>
      <c r="Q36" s="320">
        <f t="shared" si="5"/>
        <v>0.8300150000000031</v>
      </c>
      <c r="R36" s="114"/>
      <c r="S36" s="321">
        <f t="shared" si="6"/>
        <v>1.5544399999999996</v>
      </c>
    </row>
    <row r="37" spans="1:19" ht="12.75">
      <c r="A37" s="426"/>
      <c r="B37" s="442" t="s">
        <v>236</v>
      </c>
      <c r="C37" s="315">
        <v>77.73205</v>
      </c>
      <c r="D37" s="114"/>
      <c r="E37" s="316">
        <v>76.704171</v>
      </c>
      <c r="F37" s="316">
        <v>75.732409</v>
      </c>
      <c r="G37" s="315">
        <v>75.994546</v>
      </c>
      <c r="H37" s="316">
        <v>75.238039</v>
      </c>
      <c r="I37" s="314">
        <v>73.646837</v>
      </c>
      <c r="J37" s="316">
        <v>73.839228</v>
      </c>
      <c r="K37" s="316">
        <v>75.520056</v>
      </c>
      <c r="L37" s="316">
        <v>75.813831</v>
      </c>
      <c r="M37" s="316">
        <v>76.881372</v>
      </c>
      <c r="N37" s="316">
        <v>78.322366</v>
      </c>
      <c r="O37" s="114"/>
      <c r="P37" s="310">
        <f t="shared" si="5"/>
        <v>1.0675410000000056</v>
      </c>
      <c r="Q37" s="310">
        <f t="shared" si="5"/>
        <v>1.4409940000000034</v>
      </c>
      <c r="R37" s="114"/>
      <c r="S37" s="305">
        <f t="shared" si="6"/>
        <v>0.5903160000000014</v>
      </c>
    </row>
    <row r="38" spans="1:19" ht="12.75">
      <c r="A38" s="426"/>
      <c r="B38" s="442" t="s">
        <v>237</v>
      </c>
      <c r="C38" s="315">
        <v>60.573487</v>
      </c>
      <c r="D38" s="114"/>
      <c r="E38" s="316">
        <v>59.090937</v>
      </c>
      <c r="F38" s="316">
        <v>59.360145</v>
      </c>
      <c r="G38" s="315">
        <v>60.785914</v>
      </c>
      <c r="H38" s="316">
        <v>60.46871</v>
      </c>
      <c r="I38" s="314">
        <v>59.287296</v>
      </c>
      <c r="J38" s="316">
        <v>59.606576</v>
      </c>
      <c r="K38" s="316">
        <v>60.722901</v>
      </c>
      <c r="L38" s="316">
        <v>62.287769</v>
      </c>
      <c r="M38" s="316">
        <v>62.899577</v>
      </c>
      <c r="N38" s="316">
        <v>63.120764</v>
      </c>
      <c r="O38" s="114"/>
      <c r="P38" s="310">
        <f t="shared" si="5"/>
        <v>0.6118080000000035</v>
      </c>
      <c r="Q38" s="310">
        <f t="shared" si="5"/>
        <v>0.22118700000000047</v>
      </c>
      <c r="R38" s="114"/>
      <c r="S38" s="305">
        <f t="shared" si="6"/>
        <v>2.547277000000001</v>
      </c>
    </row>
    <row r="39" spans="1:19" ht="18" customHeight="1">
      <c r="A39" s="426" t="s">
        <v>329</v>
      </c>
      <c r="B39" s="442" t="s">
        <v>235</v>
      </c>
      <c r="C39" s="315">
        <v>48.17926078043068</v>
      </c>
      <c r="D39" s="114"/>
      <c r="E39" s="316">
        <v>44.31167172662415</v>
      </c>
      <c r="F39" s="316">
        <v>41.890538836535754</v>
      </c>
      <c r="G39" s="315">
        <v>42.82761726119343</v>
      </c>
      <c r="H39" s="316">
        <v>40.6103953131589</v>
      </c>
      <c r="I39" s="314">
        <v>34.31948628957543</v>
      </c>
      <c r="J39" s="316">
        <v>33.99994025846362</v>
      </c>
      <c r="K39" s="316">
        <v>34.80844753334965</v>
      </c>
      <c r="L39" s="316">
        <v>34.17129665931997</v>
      </c>
      <c r="M39" s="316">
        <v>35.448294</v>
      </c>
      <c r="N39" s="316">
        <v>37.111023</v>
      </c>
      <c r="O39" s="114"/>
      <c r="P39" s="310">
        <f t="shared" si="5"/>
        <v>1.2769973406800261</v>
      </c>
      <c r="Q39" s="310">
        <f t="shared" si="5"/>
        <v>1.662729000000006</v>
      </c>
      <c r="R39" s="114"/>
      <c r="S39" s="305">
        <f t="shared" si="6"/>
        <v>-11.068237780430678</v>
      </c>
    </row>
    <row r="40" spans="1:19" ht="12.75">
      <c r="A40" s="426"/>
      <c r="B40" s="442" t="s">
        <v>236</v>
      </c>
      <c r="C40" s="315">
        <v>53.2797500056699</v>
      </c>
      <c r="D40" s="114"/>
      <c r="E40" s="316">
        <v>49.25274082693726</v>
      </c>
      <c r="F40" s="316">
        <v>45.939609093604325</v>
      </c>
      <c r="G40" s="315">
        <v>46.624004270174076</v>
      </c>
      <c r="H40" s="316">
        <v>44.69935826333735</v>
      </c>
      <c r="I40" s="314">
        <v>38.92940228621631</v>
      </c>
      <c r="J40" s="316">
        <v>37.75855053726659</v>
      </c>
      <c r="K40" s="316">
        <v>39.3491557139477</v>
      </c>
      <c r="L40" s="316">
        <v>38.094159274724085</v>
      </c>
      <c r="M40" s="316">
        <v>40.038502</v>
      </c>
      <c r="N40" s="316">
        <v>43.100899</v>
      </c>
      <c r="O40" s="114">
        <v>40.038502</v>
      </c>
      <c r="P40" s="310">
        <f t="shared" si="5"/>
        <v>1.9443427252759165</v>
      </c>
      <c r="Q40" s="310">
        <f t="shared" si="5"/>
        <v>3.062396999999997</v>
      </c>
      <c r="R40" s="114"/>
      <c r="S40" s="305">
        <f t="shared" si="6"/>
        <v>-10.178851005669898</v>
      </c>
    </row>
    <row r="41" spans="1:19" ht="12.75">
      <c r="A41" s="426"/>
      <c r="B41" s="442" t="s">
        <v>237</v>
      </c>
      <c r="C41" s="315">
        <v>42.944875387684746</v>
      </c>
      <c r="D41" s="114"/>
      <c r="E41" s="316">
        <v>39.23969938654498</v>
      </c>
      <c r="F41" s="316">
        <v>37.73068075770963</v>
      </c>
      <c r="G41" s="315">
        <v>38.92321009060189</v>
      </c>
      <c r="H41" s="316">
        <v>36.395211678535645</v>
      </c>
      <c r="I41" s="314">
        <v>29.559827041919892</v>
      </c>
      <c r="J41" s="316">
        <v>30.11046600492135</v>
      </c>
      <c r="K41" s="316">
        <v>30.087518352346237</v>
      </c>
      <c r="L41" s="316">
        <v>30.05798449628411</v>
      </c>
      <c r="M41" s="316">
        <v>30.58154</v>
      </c>
      <c r="N41" s="316">
        <v>30.712829</v>
      </c>
      <c r="O41" s="114">
        <v>30.58154</v>
      </c>
      <c r="P41" s="310">
        <f t="shared" si="5"/>
        <v>0.5235555037158903</v>
      </c>
      <c r="Q41" s="310">
        <f t="shared" si="5"/>
        <v>0.13128899999999888</v>
      </c>
      <c r="R41" s="114"/>
      <c r="S41" s="305">
        <f t="shared" si="6"/>
        <v>-12.232046387684747</v>
      </c>
    </row>
    <row r="42" spans="1:19" ht="18" customHeight="1">
      <c r="A42" s="426" t="s">
        <v>243</v>
      </c>
      <c r="B42" s="442" t="s">
        <v>235</v>
      </c>
      <c r="C42" s="315">
        <v>30.716153</v>
      </c>
      <c r="D42" s="114"/>
      <c r="E42" s="316">
        <v>32.755194</v>
      </c>
      <c r="F42" s="316">
        <v>34.610251</v>
      </c>
      <c r="G42" s="315">
        <v>37.23063</v>
      </c>
      <c r="H42" s="316">
        <v>38.982143</v>
      </c>
      <c r="I42" s="314">
        <v>42.574333</v>
      </c>
      <c r="J42" s="316">
        <v>46.305388</v>
      </c>
      <c r="K42" s="316">
        <v>50.55647918042023</v>
      </c>
      <c r="L42" s="316">
        <v>52.926991</v>
      </c>
      <c r="M42" s="316">
        <v>53.66524</v>
      </c>
      <c r="N42" s="316">
        <v>55.2566</v>
      </c>
      <c r="O42" s="114"/>
      <c r="P42" s="310">
        <f t="shared" si="5"/>
        <v>0.7382489999999962</v>
      </c>
      <c r="Q42" s="310">
        <f t="shared" si="5"/>
        <v>1.5913600000000017</v>
      </c>
      <c r="R42" s="114"/>
      <c r="S42" s="346">
        <f t="shared" si="6"/>
        <v>24.540447</v>
      </c>
    </row>
    <row r="43" spans="1:19" ht="12.75">
      <c r="A43" s="426"/>
      <c r="B43" s="442" t="s">
        <v>236</v>
      </c>
      <c r="C43" s="315">
        <v>38.281275</v>
      </c>
      <c r="D43" s="114"/>
      <c r="E43" s="316">
        <v>41.098558</v>
      </c>
      <c r="F43" s="316">
        <v>43.116598</v>
      </c>
      <c r="G43" s="315">
        <v>44.243808</v>
      </c>
      <c r="H43" s="316">
        <v>45.776688</v>
      </c>
      <c r="I43" s="314">
        <v>50.088543</v>
      </c>
      <c r="J43" s="316">
        <v>52.735905</v>
      </c>
      <c r="K43" s="316">
        <v>58.50904629176506</v>
      </c>
      <c r="L43" s="316">
        <v>60.250857</v>
      </c>
      <c r="M43" s="316">
        <v>60.872123</v>
      </c>
      <c r="N43" s="316">
        <v>62.594561</v>
      </c>
      <c r="O43" s="114"/>
      <c r="P43" s="310">
        <f t="shared" si="5"/>
        <v>0.6212659999999985</v>
      </c>
      <c r="Q43" s="310">
        <f t="shared" si="5"/>
        <v>1.7224379999999968</v>
      </c>
      <c r="R43" s="114"/>
      <c r="S43" s="346">
        <f t="shared" si="6"/>
        <v>24.313285999999998</v>
      </c>
    </row>
    <row r="44" spans="1:19" ht="18" customHeight="1" thickBot="1">
      <c r="A44" s="429"/>
      <c r="B44" s="444" t="s">
        <v>237</v>
      </c>
      <c r="C44" s="322">
        <v>23.465256</v>
      </c>
      <c r="D44" s="114"/>
      <c r="E44" s="323">
        <v>24.767395</v>
      </c>
      <c r="F44" s="323">
        <v>26.492645</v>
      </c>
      <c r="G44" s="322">
        <v>30.55685</v>
      </c>
      <c r="H44" s="323">
        <v>32.525792</v>
      </c>
      <c r="I44" s="345">
        <v>35.43169</v>
      </c>
      <c r="J44" s="323">
        <v>40.184498</v>
      </c>
      <c r="K44" s="323">
        <v>42.99665592427288</v>
      </c>
      <c r="L44" s="323">
        <v>45.975815</v>
      </c>
      <c r="M44" s="323">
        <v>46.830938</v>
      </c>
      <c r="N44" s="323">
        <v>48.323463</v>
      </c>
      <c r="O44" s="114"/>
      <c r="P44" s="324">
        <f t="shared" si="5"/>
        <v>0.8551230000000061</v>
      </c>
      <c r="Q44" s="324">
        <f t="shared" si="5"/>
        <v>1.4925249999999934</v>
      </c>
      <c r="R44" s="114"/>
      <c r="S44" s="347">
        <f t="shared" si="6"/>
        <v>24.858206999999997</v>
      </c>
    </row>
    <row r="45" spans="1:19" ht="18" customHeight="1">
      <c r="A45" s="428" t="s">
        <v>240</v>
      </c>
      <c r="B45" s="443" t="s">
        <v>235</v>
      </c>
      <c r="C45" s="317">
        <v>5.079194</v>
      </c>
      <c r="D45" s="114"/>
      <c r="E45" s="318">
        <v>6.783735</v>
      </c>
      <c r="F45" s="318">
        <v>7.516071</v>
      </c>
      <c r="G45" s="317">
        <v>7.560364</v>
      </c>
      <c r="H45" s="318">
        <v>9.19603</v>
      </c>
      <c r="I45" s="319">
        <v>10.53161</v>
      </c>
      <c r="J45" s="318">
        <v>11.294452</v>
      </c>
      <c r="K45" s="318">
        <v>10.220147210688374</v>
      </c>
      <c r="L45" s="318">
        <v>9.34866982146978</v>
      </c>
      <c r="M45" s="318">
        <v>9.111233567660548</v>
      </c>
      <c r="N45" s="318">
        <v>8.21726797216887</v>
      </c>
      <c r="O45" s="114"/>
      <c r="P45" s="320">
        <f t="shared" si="5"/>
        <v>-0.23743625380923206</v>
      </c>
      <c r="Q45" s="320">
        <f t="shared" si="5"/>
        <v>-0.8939655954916788</v>
      </c>
      <c r="R45" s="114"/>
      <c r="S45" s="321">
        <f t="shared" si="6"/>
        <v>3.1380739721688693</v>
      </c>
    </row>
    <row r="46" spans="1:19" ht="12.75">
      <c r="A46" s="426"/>
      <c r="B46" s="442" t="s">
        <v>236</v>
      </c>
      <c r="C46" s="315">
        <v>4.041505</v>
      </c>
      <c r="D46" s="114"/>
      <c r="E46" s="316">
        <v>6.010962</v>
      </c>
      <c r="F46" s="316">
        <v>6.905336</v>
      </c>
      <c r="G46" s="315">
        <v>6.789312</v>
      </c>
      <c r="H46" s="316">
        <v>8.141937</v>
      </c>
      <c r="I46" s="314">
        <v>10.122327</v>
      </c>
      <c r="J46" s="316">
        <v>10.658055</v>
      </c>
      <c r="K46" s="316">
        <v>9.99916271507194</v>
      </c>
      <c r="L46" s="316">
        <v>8.843815390015878</v>
      </c>
      <c r="M46" s="316">
        <v>8.194064657734693</v>
      </c>
      <c r="N46" s="316">
        <v>7.549673921354497</v>
      </c>
      <c r="O46" s="114"/>
      <c r="P46" s="310">
        <f t="shared" si="5"/>
        <v>-0.649750732281186</v>
      </c>
      <c r="Q46" s="310">
        <f t="shared" si="5"/>
        <v>-0.6443907363801955</v>
      </c>
      <c r="R46" s="114"/>
      <c r="S46" s="305">
        <f t="shared" si="6"/>
        <v>3.508168921354497</v>
      </c>
    </row>
    <row r="47" spans="1:19" ht="12.75">
      <c r="A47" s="426"/>
      <c r="B47" s="442" t="s">
        <v>237</v>
      </c>
      <c r="C47" s="315">
        <v>6.399728</v>
      </c>
      <c r="D47" s="114"/>
      <c r="E47" s="316">
        <v>7.778034</v>
      </c>
      <c r="F47" s="316">
        <v>8.288237</v>
      </c>
      <c r="G47" s="315">
        <v>8.508087</v>
      </c>
      <c r="H47" s="316">
        <v>10.476544</v>
      </c>
      <c r="I47" s="314">
        <v>11.037875</v>
      </c>
      <c r="J47" s="316">
        <v>12.075932</v>
      </c>
      <c r="K47" s="316">
        <v>10.495177482747922</v>
      </c>
      <c r="L47" s="316">
        <v>9.959797404592146</v>
      </c>
      <c r="M47" s="316">
        <v>10.215522035044215</v>
      </c>
      <c r="N47" s="316">
        <v>9.045218007681665</v>
      </c>
      <c r="O47" s="114"/>
      <c r="P47" s="310">
        <f t="shared" si="5"/>
        <v>0.25572463045206817</v>
      </c>
      <c r="Q47" s="310">
        <f t="shared" si="5"/>
        <v>-1.1703040273625493</v>
      </c>
      <c r="R47" s="114"/>
      <c r="S47" s="305">
        <f t="shared" si="6"/>
        <v>2.6454900076816656</v>
      </c>
    </row>
    <row r="48" spans="1:19" ht="18" customHeight="1">
      <c r="A48" s="426" t="s">
        <v>330</v>
      </c>
      <c r="B48" s="442" t="s">
        <v>235</v>
      </c>
      <c r="C48" s="315">
        <v>10.56385919230713</v>
      </c>
      <c r="D48" s="114"/>
      <c r="E48" s="316">
        <v>15.183203015374511</v>
      </c>
      <c r="F48" s="316">
        <v>18.016102077429725</v>
      </c>
      <c r="G48" s="315">
        <v>16.636440845442884</v>
      </c>
      <c r="H48" s="316">
        <v>20.853867425163333</v>
      </c>
      <c r="I48" s="314">
        <v>28.38960044007628</v>
      </c>
      <c r="J48" s="316">
        <v>29.255680450072276</v>
      </c>
      <c r="K48" s="316">
        <v>25.900648184861957</v>
      </c>
      <c r="L48" s="316">
        <v>24.27503632857506</v>
      </c>
      <c r="M48" s="316">
        <v>23.46934</v>
      </c>
      <c r="N48" s="316">
        <v>19.918326</v>
      </c>
      <c r="O48" s="114"/>
      <c r="P48" s="310">
        <f t="shared" si="5"/>
        <v>-0.8056963285750598</v>
      </c>
      <c r="Q48" s="310">
        <f t="shared" si="5"/>
        <v>-3.5510139999999986</v>
      </c>
      <c r="R48" s="114"/>
      <c r="S48" s="305">
        <f t="shared" si="6"/>
        <v>9.354466807692871</v>
      </c>
    </row>
    <row r="49" spans="1:19" ht="12.75">
      <c r="A49" s="426"/>
      <c r="B49" s="442" t="s">
        <v>236</v>
      </c>
      <c r="C49" s="315">
        <v>9.195567794992225</v>
      </c>
      <c r="D49" s="114"/>
      <c r="E49" s="316">
        <v>14.436346781645552</v>
      </c>
      <c r="F49" s="316">
        <v>17.664057722541404</v>
      </c>
      <c r="G49" s="315">
        <v>15.534781874617721</v>
      </c>
      <c r="H49" s="316">
        <v>19.043305654987293</v>
      </c>
      <c r="I49" s="314">
        <v>27.012685880198934</v>
      </c>
      <c r="J49" s="316">
        <v>27.381177520029077</v>
      </c>
      <c r="K49" s="316">
        <v>25.498045501820116</v>
      </c>
      <c r="L49" s="316">
        <v>22.31996988203798</v>
      </c>
      <c r="M49" s="316">
        <v>20.361368</v>
      </c>
      <c r="N49" s="316">
        <v>17.823006</v>
      </c>
      <c r="O49" s="114"/>
      <c r="P49" s="310">
        <f t="shared" si="5"/>
        <v>-1.958601882037982</v>
      </c>
      <c r="Q49" s="310">
        <f t="shared" si="5"/>
        <v>-2.5383619999999993</v>
      </c>
      <c r="R49" s="114"/>
      <c r="S49" s="305">
        <f t="shared" si="6"/>
        <v>8.627438205007774</v>
      </c>
    </row>
    <row r="50" spans="1:19" ht="12.75">
      <c r="A50" s="426"/>
      <c r="B50" s="442" t="s">
        <v>237</v>
      </c>
      <c r="C50" s="315">
        <v>12.247447875096245</v>
      </c>
      <c r="D50" s="114"/>
      <c r="E50" s="316">
        <v>16.126467121152242</v>
      </c>
      <c r="F50" s="316">
        <v>18.452251953185872</v>
      </c>
      <c r="G50" s="315">
        <v>17.954723066955857</v>
      </c>
      <c r="H50" s="316">
        <v>23.033204207054414</v>
      </c>
      <c r="I50" s="314">
        <v>30.180595740762797</v>
      </c>
      <c r="J50" s="316">
        <v>31.54855852023835</v>
      </c>
      <c r="K50" s="316">
        <v>26.441149650105217</v>
      </c>
      <c r="L50" s="316">
        <v>26.725739371873424</v>
      </c>
      <c r="M50" s="316">
        <v>27.401367</v>
      </c>
      <c r="N50" s="316">
        <v>22.866289</v>
      </c>
      <c r="O50" s="114"/>
      <c r="P50" s="310">
        <f t="shared" si="5"/>
        <v>0.675627628126577</v>
      </c>
      <c r="Q50" s="310">
        <f t="shared" si="5"/>
        <v>-4.535078000000002</v>
      </c>
      <c r="R50" s="114"/>
      <c r="S50" s="305">
        <f t="shared" si="6"/>
        <v>10.618841124903753</v>
      </c>
    </row>
    <row r="51" spans="1:19" ht="6" customHeight="1" thickBot="1">
      <c r="A51" s="430"/>
      <c r="B51" s="445"/>
      <c r="C51" s="325"/>
      <c r="D51" s="126"/>
      <c r="E51" s="326"/>
      <c r="F51" s="326"/>
      <c r="G51" s="326"/>
      <c r="H51" s="326"/>
      <c r="I51" s="327"/>
      <c r="J51" s="326"/>
      <c r="K51" s="326"/>
      <c r="L51" s="326"/>
      <c r="M51" s="326"/>
      <c r="N51" s="326"/>
      <c r="O51" s="126"/>
      <c r="P51" s="328"/>
      <c r="Q51" s="329"/>
      <c r="R51" s="126"/>
      <c r="S51" s="330"/>
    </row>
    <row r="52" ht="13.5" thickTop="1"/>
    <row r="53" spans="1:2" ht="12.75">
      <c r="A53" s="199"/>
      <c r="B53" s="199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4.00390625" style="106" customWidth="1"/>
    <col min="2" max="2" width="8.28125" style="106" customWidth="1"/>
    <col min="3" max="3" width="1.421875" style="106" customWidth="1"/>
    <col min="4" max="13" width="8.28125" style="106" customWidth="1"/>
    <col min="14" max="14" width="0.9921875" style="106" customWidth="1"/>
    <col min="15" max="15" width="6.7109375" style="198" customWidth="1"/>
    <col min="16" max="16" width="7.28125" style="198" customWidth="1"/>
    <col min="17" max="17" width="1.28515625" style="198" customWidth="1"/>
    <col min="18" max="18" width="6.7109375" style="106" customWidth="1"/>
    <col min="19" max="16384" width="9.140625" style="106" customWidth="1"/>
  </cols>
  <sheetData>
    <row r="1" spans="1:18" ht="21.75" customHeight="1" thickTop="1">
      <c r="A1" s="342" t="s">
        <v>337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</row>
    <row r="2" spans="1:18" ht="21.75" customHeight="1">
      <c r="A2" s="12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</row>
    <row r="3" spans="1:18" ht="9.75" customHeight="1">
      <c r="A3" s="109"/>
      <c r="B3" s="110"/>
      <c r="C3" s="464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28"/>
      <c r="P3" s="128"/>
      <c r="Q3" s="128"/>
      <c r="R3" s="111"/>
    </row>
    <row r="4" spans="1:18" ht="30" customHeight="1">
      <c r="A4" s="201"/>
      <c r="B4" s="465" t="s">
        <v>1</v>
      </c>
      <c r="C4" s="112"/>
      <c r="D4" s="203">
        <v>2009</v>
      </c>
      <c r="E4" s="203">
        <v>2010</v>
      </c>
      <c r="F4" s="468">
        <v>2011</v>
      </c>
      <c r="G4" s="468">
        <v>2012</v>
      </c>
      <c r="H4" s="467">
        <v>2013</v>
      </c>
      <c r="I4" s="468">
        <v>2014</v>
      </c>
      <c r="J4" s="468">
        <v>2015</v>
      </c>
      <c r="K4" s="468">
        <v>2016</v>
      </c>
      <c r="L4" s="468">
        <v>2017</v>
      </c>
      <c r="M4" s="468">
        <v>2018</v>
      </c>
      <c r="N4" s="112"/>
      <c r="O4" s="469" t="s">
        <v>392</v>
      </c>
      <c r="P4" s="469" t="s">
        <v>403</v>
      </c>
      <c r="Q4" s="470"/>
      <c r="R4" s="471" t="s">
        <v>404</v>
      </c>
    </row>
    <row r="5" spans="1:20" ht="18" customHeight="1" thickBot="1">
      <c r="A5" s="113" t="s">
        <v>6</v>
      </c>
      <c r="B5" s="472"/>
      <c r="C5" s="114"/>
      <c r="D5" s="473"/>
      <c r="E5" s="473"/>
      <c r="F5" s="473"/>
      <c r="G5" s="473"/>
      <c r="H5" s="473"/>
      <c r="I5" s="474"/>
      <c r="J5" s="474"/>
      <c r="K5" s="474"/>
      <c r="L5" s="474"/>
      <c r="M5" s="474"/>
      <c r="N5" s="114"/>
      <c r="O5" s="475"/>
      <c r="P5" s="476"/>
      <c r="Q5" s="114"/>
      <c r="R5" s="477"/>
      <c r="T5" s="478"/>
    </row>
    <row r="6" spans="1:18" ht="15.75" customHeight="1">
      <c r="A6" s="479" t="s">
        <v>197</v>
      </c>
      <c r="B6" s="480">
        <v>630609</v>
      </c>
      <c r="C6" s="481"/>
      <c r="D6" s="482">
        <v>511884</v>
      </c>
      <c r="E6" s="482">
        <v>532172</v>
      </c>
      <c r="F6" s="482">
        <v>572979</v>
      </c>
      <c r="G6" s="482">
        <v>529340</v>
      </c>
      <c r="H6" s="482">
        <v>492960</v>
      </c>
      <c r="I6" s="483">
        <v>520702</v>
      </c>
      <c r="J6" s="483">
        <v>585270</v>
      </c>
      <c r="K6" s="483">
        <v>550015</v>
      </c>
      <c r="L6" s="483">
        <v>631067</v>
      </c>
      <c r="M6" s="483">
        <v>653740</v>
      </c>
      <c r="N6" s="348"/>
      <c r="O6" s="484">
        <f>L6/K6%-100</f>
        <v>14.736325372944378</v>
      </c>
      <c r="P6" s="485">
        <f>M6/L6%-100</f>
        <v>3.592803933655219</v>
      </c>
      <c r="Q6" s="481"/>
      <c r="R6" s="486">
        <f>M6/B6%-100</f>
        <v>3.6680415281101233</v>
      </c>
    </row>
    <row r="7" spans="1:18" ht="15.75" customHeight="1">
      <c r="A7" s="487" t="s">
        <v>38</v>
      </c>
      <c r="B7" s="488">
        <v>427013</v>
      </c>
      <c r="C7" s="348"/>
      <c r="D7" s="489">
        <v>362736</v>
      </c>
      <c r="E7" s="489">
        <v>371731</v>
      </c>
      <c r="F7" s="489">
        <v>386663</v>
      </c>
      <c r="G7" s="489">
        <v>360600</v>
      </c>
      <c r="H7" s="489">
        <v>326510</v>
      </c>
      <c r="I7" s="490">
        <v>340459</v>
      </c>
      <c r="J7" s="490">
        <v>377459</v>
      </c>
      <c r="K7" s="490">
        <v>351920</v>
      </c>
      <c r="L7" s="490">
        <v>411185</v>
      </c>
      <c r="M7" s="490">
        <v>438430</v>
      </c>
      <c r="N7" s="348"/>
      <c r="O7" s="491">
        <f aca="true" t="shared" si="0" ref="O7:O43">L7/K7%-100</f>
        <v>16.84047510797909</v>
      </c>
      <c r="P7" s="492">
        <f aca="true" t="shared" si="1" ref="P7:P43">M7/L7%-100</f>
        <v>6.62597127813514</v>
      </c>
      <c r="Q7" s="348"/>
      <c r="R7" s="493">
        <f aca="true" t="shared" si="2" ref="R7:R43">M7/B7%-100</f>
        <v>2.6736890914328058</v>
      </c>
    </row>
    <row r="8" spans="1:18" ht="15.75" customHeight="1" thickBot="1">
      <c r="A8" s="494" t="s">
        <v>39</v>
      </c>
      <c r="B8" s="488">
        <v>108402</v>
      </c>
      <c r="C8" s="348"/>
      <c r="D8" s="489">
        <v>100718</v>
      </c>
      <c r="E8" s="489">
        <v>97345</v>
      </c>
      <c r="F8" s="489">
        <v>105167</v>
      </c>
      <c r="G8" s="489">
        <v>102626</v>
      </c>
      <c r="H8" s="489">
        <v>91702</v>
      </c>
      <c r="I8" s="490">
        <v>88749</v>
      </c>
      <c r="J8" s="490">
        <v>95597</v>
      </c>
      <c r="K8" s="490">
        <v>88613</v>
      </c>
      <c r="L8" s="490">
        <v>95010</v>
      </c>
      <c r="M8" s="490">
        <v>97456</v>
      </c>
      <c r="N8" s="348"/>
      <c r="O8" s="491">
        <f t="shared" si="0"/>
        <v>7.219031067676298</v>
      </c>
      <c r="P8" s="492">
        <f t="shared" si="1"/>
        <v>2.574465845700445</v>
      </c>
      <c r="Q8" s="348"/>
      <c r="R8" s="493">
        <f t="shared" si="2"/>
        <v>-10.097599675282737</v>
      </c>
    </row>
    <row r="9" spans="1:18" ht="7.5" customHeight="1" thickBot="1">
      <c r="A9" s="115"/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6"/>
      <c r="P9" s="497"/>
      <c r="Q9" s="495"/>
      <c r="R9" s="290"/>
    </row>
    <row r="10" spans="1:18" ht="18" customHeight="1">
      <c r="A10" s="115" t="s">
        <v>8</v>
      </c>
      <c r="B10" s="273">
        <v>302598</v>
      </c>
      <c r="C10" s="114"/>
      <c r="D10" s="141">
        <v>234652</v>
      </c>
      <c r="E10" s="141">
        <v>257213</v>
      </c>
      <c r="F10" s="141">
        <v>276268</v>
      </c>
      <c r="G10" s="141">
        <v>249523</v>
      </c>
      <c r="H10" s="141">
        <v>236580</v>
      </c>
      <c r="I10" s="162">
        <v>249939</v>
      </c>
      <c r="J10" s="162">
        <v>286710</v>
      </c>
      <c r="K10" s="162">
        <v>273828</v>
      </c>
      <c r="L10" s="162">
        <v>318359</v>
      </c>
      <c r="M10" s="162">
        <v>335135</v>
      </c>
      <c r="N10" s="114"/>
      <c r="O10" s="352">
        <f t="shared" si="0"/>
        <v>16.262398293819473</v>
      </c>
      <c r="P10" s="498">
        <f t="shared" si="1"/>
        <v>5.269522771462405</v>
      </c>
      <c r="Q10" s="114"/>
      <c r="R10" s="144">
        <f t="shared" si="2"/>
        <v>10.752549587241162</v>
      </c>
    </row>
    <row r="11" spans="1:18" ht="18" customHeight="1" thickBot="1">
      <c r="A11" s="116" t="s">
        <v>9</v>
      </c>
      <c r="B11" s="499">
        <v>328011</v>
      </c>
      <c r="C11" s="114"/>
      <c r="D11" s="220">
        <v>277232</v>
      </c>
      <c r="E11" s="220">
        <v>274959</v>
      </c>
      <c r="F11" s="156">
        <v>296711</v>
      </c>
      <c r="G11" s="156">
        <v>279817</v>
      </c>
      <c r="H11" s="156">
        <v>256380</v>
      </c>
      <c r="I11" s="500">
        <v>270763</v>
      </c>
      <c r="J11" s="500">
        <v>298560</v>
      </c>
      <c r="K11" s="500">
        <v>276187</v>
      </c>
      <c r="L11" s="500">
        <v>312708</v>
      </c>
      <c r="M11" s="500">
        <v>318605</v>
      </c>
      <c r="N11" s="114"/>
      <c r="O11" s="501">
        <f t="shared" si="0"/>
        <v>13.223287120682727</v>
      </c>
      <c r="P11" s="502">
        <f t="shared" si="1"/>
        <v>1.8857848216227353</v>
      </c>
      <c r="Q11" s="114"/>
      <c r="R11" s="503">
        <f t="shared" si="2"/>
        <v>-2.867586757761174</v>
      </c>
    </row>
    <row r="12" spans="1:18" ht="18" customHeight="1">
      <c r="A12" s="115" t="s">
        <v>10</v>
      </c>
      <c r="B12" s="273">
        <v>581808</v>
      </c>
      <c r="C12" s="114"/>
      <c r="D12" s="141">
        <v>464004</v>
      </c>
      <c r="E12" s="141">
        <v>481536</v>
      </c>
      <c r="F12" s="162">
        <v>518796</v>
      </c>
      <c r="G12" s="162">
        <v>481007</v>
      </c>
      <c r="H12" s="162">
        <v>451161</v>
      </c>
      <c r="I12" s="141">
        <v>475871</v>
      </c>
      <c r="J12" s="141">
        <v>550779</v>
      </c>
      <c r="K12" s="141">
        <v>521675</v>
      </c>
      <c r="L12" s="141">
        <v>601528</v>
      </c>
      <c r="M12" s="142">
        <v>624905</v>
      </c>
      <c r="N12" s="114"/>
      <c r="O12" s="352">
        <f t="shared" si="0"/>
        <v>15.307039823644985</v>
      </c>
      <c r="P12" s="498">
        <f t="shared" si="1"/>
        <v>3.8862696333337823</v>
      </c>
      <c r="Q12" s="114"/>
      <c r="R12" s="144">
        <f t="shared" si="2"/>
        <v>7.407426504963837</v>
      </c>
    </row>
    <row r="13" spans="1:18" ht="18" customHeight="1" thickBot="1">
      <c r="A13" s="117" t="s">
        <v>11</v>
      </c>
      <c r="B13" s="504">
        <v>48801</v>
      </c>
      <c r="C13" s="114"/>
      <c r="D13" s="156">
        <v>47880</v>
      </c>
      <c r="E13" s="156">
        <v>50636</v>
      </c>
      <c r="F13" s="500">
        <v>54183</v>
      </c>
      <c r="G13" s="500">
        <v>48333</v>
      </c>
      <c r="H13" s="500">
        <v>41799</v>
      </c>
      <c r="I13" s="156">
        <v>44831</v>
      </c>
      <c r="J13" s="156">
        <v>34491</v>
      </c>
      <c r="K13" s="156">
        <v>28340</v>
      </c>
      <c r="L13" s="156">
        <v>29539</v>
      </c>
      <c r="M13" s="157">
        <v>28835</v>
      </c>
      <c r="N13" s="114"/>
      <c r="O13" s="159">
        <f t="shared" si="0"/>
        <v>4.230769230769241</v>
      </c>
      <c r="P13" s="505">
        <f t="shared" si="1"/>
        <v>-2.3832898879447413</v>
      </c>
      <c r="Q13" s="114"/>
      <c r="R13" s="160">
        <f t="shared" si="2"/>
        <v>-40.91309604311387</v>
      </c>
    </row>
    <row r="14" spans="1:18" ht="18" customHeight="1">
      <c r="A14" s="115" t="s">
        <v>12</v>
      </c>
      <c r="B14" s="273">
        <v>108082</v>
      </c>
      <c r="C14" s="114"/>
      <c r="D14" s="141">
        <v>65589</v>
      </c>
      <c r="E14" s="141">
        <v>89107</v>
      </c>
      <c r="F14" s="162">
        <v>103212</v>
      </c>
      <c r="G14" s="162">
        <v>88058</v>
      </c>
      <c r="H14" s="162">
        <v>92824</v>
      </c>
      <c r="I14" s="141">
        <v>100577</v>
      </c>
      <c r="J14" s="141">
        <v>121937</v>
      </c>
      <c r="K14" s="141">
        <v>131585</v>
      </c>
      <c r="L14" s="141">
        <v>155236</v>
      </c>
      <c r="M14" s="142">
        <v>137616</v>
      </c>
      <c r="N14" s="114"/>
      <c r="O14" s="352">
        <f t="shared" si="0"/>
        <v>17.973933199072846</v>
      </c>
      <c r="P14" s="498">
        <f t="shared" si="1"/>
        <v>-11.350459944858144</v>
      </c>
      <c r="Q14" s="114"/>
      <c r="R14" s="144">
        <f t="shared" si="2"/>
        <v>27.325549120112512</v>
      </c>
    </row>
    <row r="15" spans="1:18" ht="12.75">
      <c r="A15" s="226" t="s">
        <v>13</v>
      </c>
      <c r="B15" s="291">
        <v>8273</v>
      </c>
      <c r="C15" s="114"/>
      <c r="D15" s="147">
        <v>19070</v>
      </c>
      <c r="E15" s="147">
        <v>27297</v>
      </c>
      <c r="F15" s="173">
        <v>37002</v>
      </c>
      <c r="G15" s="173">
        <v>34932</v>
      </c>
      <c r="H15" s="173">
        <v>23475</v>
      </c>
      <c r="I15" s="173">
        <v>20971</v>
      </c>
      <c r="J15" s="173">
        <v>21808</v>
      </c>
      <c r="K15" s="173">
        <v>22381</v>
      </c>
      <c r="L15" s="173">
        <v>43870</v>
      </c>
      <c r="M15" s="506">
        <v>48389</v>
      </c>
      <c r="N15" s="114"/>
      <c r="O15" s="149">
        <f t="shared" si="0"/>
        <v>96.01447656494346</v>
      </c>
      <c r="P15" s="507">
        <f t="shared" si="1"/>
        <v>10.300888990198317</v>
      </c>
      <c r="Q15" s="114"/>
      <c r="R15" s="508">
        <f t="shared" si="2"/>
        <v>484.9026955155324</v>
      </c>
    </row>
    <row r="16" spans="1:18" ht="18" customHeight="1" thickBot="1">
      <c r="A16" s="116" t="s">
        <v>321</v>
      </c>
      <c r="B16" s="499">
        <v>41378</v>
      </c>
      <c r="C16" s="114"/>
      <c r="D16" s="156">
        <v>40245</v>
      </c>
      <c r="E16" s="156">
        <v>41799</v>
      </c>
      <c r="F16" s="509">
        <v>43722</v>
      </c>
      <c r="G16" s="509">
        <v>37588</v>
      </c>
      <c r="H16" s="509">
        <v>28838</v>
      </c>
      <c r="I16" s="509">
        <v>31168</v>
      </c>
      <c r="J16" s="509">
        <v>24899</v>
      </c>
      <c r="K16" s="939">
        <v>24306</v>
      </c>
      <c r="L16" s="939">
        <v>25211</v>
      </c>
      <c r="M16" s="510">
        <v>23997</v>
      </c>
      <c r="N16" s="114"/>
      <c r="O16" s="159">
        <f t="shared" si="0"/>
        <v>3.7233604871225197</v>
      </c>
      <c r="P16" s="505">
        <f t="shared" si="1"/>
        <v>-4.815358375312371</v>
      </c>
      <c r="Q16" s="114"/>
      <c r="R16" s="160">
        <f t="shared" si="2"/>
        <v>-42.00541350476098</v>
      </c>
    </row>
    <row r="17" spans="1:18" ht="18" customHeight="1">
      <c r="A17" s="511" t="s">
        <v>255</v>
      </c>
      <c r="B17" s="273">
        <v>468690</v>
      </c>
      <c r="C17" s="114"/>
      <c r="D17" s="141">
        <v>362656</v>
      </c>
      <c r="E17" s="141">
        <v>385248</v>
      </c>
      <c r="F17" s="162">
        <v>415678</v>
      </c>
      <c r="G17" s="162">
        <v>367714</v>
      </c>
      <c r="H17" s="162">
        <v>339884</v>
      </c>
      <c r="I17" s="162">
        <v>358330</v>
      </c>
      <c r="J17" s="162">
        <v>399464</v>
      </c>
      <c r="K17" s="626">
        <v>371452</v>
      </c>
      <c r="L17" s="626">
        <v>428251</v>
      </c>
      <c r="M17" s="626">
        <v>451385</v>
      </c>
      <c r="N17" s="114"/>
      <c r="O17" s="187">
        <f t="shared" si="0"/>
        <v>15.291073947643298</v>
      </c>
      <c r="P17" s="595">
        <f t="shared" si="1"/>
        <v>5.401972207887425</v>
      </c>
      <c r="Q17" s="114"/>
      <c r="R17" s="164">
        <f t="shared" si="2"/>
        <v>-3.692205935693096</v>
      </c>
    </row>
    <row r="18" spans="1:18" ht="12.75">
      <c r="A18" s="236" t="s">
        <v>14</v>
      </c>
      <c r="B18" s="512">
        <v>161919</v>
      </c>
      <c r="C18" s="114"/>
      <c r="D18" s="238">
        <v>149228</v>
      </c>
      <c r="E18" s="238">
        <v>146924</v>
      </c>
      <c r="F18" s="513">
        <v>157301</v>
      </c>
      <c r="G18" s="513">
        <v>161626</v>
      </c>
      <c r="H18" s="513">
        <v>153076</v>
      </c>
      <c r="I18" s="513">
        <v>162372</v>
      </c>
      <c r="J18" s="513">
        <v>185806</v>
      </c>
      <c r="K18" s="627">
        <v>178563</v>
      </c>
      <c r="L18" s="627">
        <v>202816</v>
      </c>
      <c r="M18" s="627">
        <v>202355</v>
      </c>
      <c r="N18" s="114"/>
      <c r="O18" s="630">
        <f t="shared" si="0"/>
        <v>13.582321085555236</v>
      </c>
      <c r="P18" s="631">
        <f t="shared" si="1"/>
        <v>-0.22729962133165316</v>
      </c>
      <c r="Q18" s="114"/>
      <c r="R18" s="632">
        <f t="shared" si="2"/>
        <v>24.972980317319156</v>
      </c>
    </row>
    <row r="19" spans="1:18" ht="17.25" customHeight="1">
      <c r="A19" s="236" t="s">
        <v>15</v>
      </c>
      <c r="B19" s="512">
        <v>447518</v>
      </c>
      <c r="C19" s="114"/>
      <c r="D19" s="147">
        <v>370841</v>
      </c>
      <c r="E19" s="147">
        <v>404242</v>
      </c>
      <c r="F19" s="238">
        <v>435471</v>
      </c>
      <c r="G19" s="238">
        <v>397882</v>
      </c>
      <c r="H19" s="147">
        <v>385803</v>
      </c>
      <c r="I19" s="147">
        <v>410209</v>
      </c>
      <c r="J19" s="147">
        <v>419708</v>
      </c>
      <c r="K19" s="165">
        <v>426579</v>
      </c>
      <c r="L19" s="165">
        <v>513808</v>
      </c>
      <c r="M19" s="165">
        <v>522547</v>
      </c>
      <c r="N19" s="114"/>
      <c r="O19" s="181">
        <f t="shared" si="0"/>
        <v>20.448498402406116</v>
      </c>
      <c r="P19" s="633">
        <f t="shared" si="1"/>
        <v>1.70082988197926</v>
      </c>
      <c r="Q19" s="114"/>
      <c r="R19" s="634">
        <f t="shared" si="2"/>
        <v>16.765582613436777</v>
      </c>
    </row>
    <row r="20" spans="1:18" ht="12.75">
      <c r="A20" s="236" t="s">
        <v>233</v>
      </c>
      <c r="B20" s="512">
        <v>34757</v>
      </c>
      <c r="C20" s="114"/>
      <c r="D20" s="238">
        <v>24021</v>
      </c>
      <c r="E20" s="238">
        <v>23006</v>
      </c>
      <c r="F20" s="238">
        <v>23399</v>
      </c>
      <c r="G20" s="147">
        <v>21968</v>
      </c>
      <c r="H20" s="147">
        <v>18639</v>
      </c>
      <c r="I20" s="147">
        <v>19460</v>
      </c>
      <c r="J20" s="147">
        <v>15299</v>
      </c>
      <c r="K20" s="165">
        <v>19705</v>
      </c>
      <c r="L20" s="165">
        <v>23785</v>
      </c>
      <c r="M20" s="165">
        <v>28045</v>
      </c>
      <c r="N20" s="114"/>
      <c r="O20" s="630">
        <f t="shared" si="0"/>
        <v>20.705404719614307</v>
      </c>
      <c r="P20" s="631">
        <f t="shared" si="1"/>
        <v>17.910447761194035</v>
      </c>
      <c r="Q20" s="114"/>
      <c r="R20" s="632">
        <f t="shared" si="2"/>
        <v>-19.31121788416722</v>
      </c>
    </row>
    <row r="21" spans="1:18" ht="18" customHeight="1" thickBot="1">
      <c r="A21" s="242" t="s">
        <v>16</v>
      </c>
      <c r="B21" s="504">
        <v>148334</v>
      </c>
      <c r="C21" s="114"/>
      <c r="D21" s="156">
        <v>117022</v>
      </c>
      <c r="E21" s="156">
        <v>104924</v>
      </c>
      <c r="F21" s="287">
        <v>114109</v>
      </c>
      <c r="G21" s="156">
        <v>109490</v>
      </c>
      <c r="H21" s="156">
        <v>88518</v>
      </c>
      <c r="I21" s="156">
        <v>91033</v>
      </c>
      <c r="J21" s="156">
        <v>150263</v>
      </c>
      <c r="K21" s="628">
        <v>103731</v>
      </c>
      <c r="L21" s="628">
        <v>93474</v>
      </c>
      <c r="M21" s="628">
        <v>103148</v>
      </c>
      <c r="N21" s="114"/>
      <c r="O21" s="159">
        <f t="shared" si="0"/>
        <v>-9.888075888596461</v>
      </c>
      <c r="P21" s="505">
        <f t="shared" si="1"/>
        <v>10.349401972741077</v>
      </c>
      <c r="Q21" s="114"/>
      <c r="R21" s="160">
        <f t="shared" si="2"/>
        <v>-30.46233500074156</v>
      </c>
    </row>
    <row r="22" spans="1:24" ht="18" customHeight="1">
      <c r="A22" s="115" t="s">
        <v>17</v>
      </c>
      <c r="B22" s="273">
        <v>487940</v>
      </c>
      <c r="C22" s="214"/>
      <c r="D22" s="141">
        <v>390385</v>
      </c>
      <c r="E22" s="141">
        <v>405553</v>
      </c>
      <c r="F22" s="141">
        <v>430487</v>
      </c>
      <c r="G22" s="141">
        <v>395549</v>
      </c>
      <c r="H22" s="141">
        <v>366648</v>
      </c>
      <c r="I22" s="141">
        <v>395291</v>
      </c>
      <c r="J22" s="141">
        <v>452811</v>
      </c>
      <c r="K22" s="141">
        <v>422145</v>
      </c>
      <c r="L22" s="141">
        <v>490353</v>
      </c>
      <c r="M22" s="142">
        <v>502815</v>
      </c>
      <c r="N22" s="114"/>
      <c r="O22" s="352">
        <f t="shared" si="0"/>
        <v>16.157481434104398</v>
      </c>
      <c r="P22" s="498">
        <f t="shared" si="1"/>
        <v>2.5414344360083447</v>
      </c>
      <c r="Q22" s="114"/>
      <c r="R22" s="144">
        <f t="shared" si="2"/>
        <v>3.048530557035704</v>
      </c>
      <c r="S22" s="514"/>
      <c r="X22" s="514"/>
    </row>
    <row r="23" spans="1:18" ht="18" customHeight="1" thickBot="1">
      <c r="A23" s="117" t="s">
        <v>18</v>
      </c>
      <c r="B23" s="504">
        <v>142669</v>
      </c>
      <c r="C23" s="114"/>
      <c r="D23" s="156">
        <v>121499</v>
      </c>
      <c r="E23" s="156">
        <v>126619</v>
      </c>
      <c r="F23" s="156">
        <v>142492</v>
      </c>
      <c r="G23" s="156">
        <v>133791</v>
      </c>
      <c r="H23" s="156">
        <v>126312</v>
      </c>
      <c r="I23" s="156">
        <v>125411</v>
      </c>
      <c r="J23" s="156">
        <v>132459</v>
      </c>
      <c r="K23" s="156">
        <v>127870</v>
      </c>
      <c r="L23" s="156">
        <v>140714</v>
      </c>
      <c r="M23" s="157">
        <v>150925</v>
      </c>
      <c r="N23" s="114"/>
      <c r="O23" s="159">
        <f t="shared" si="0"/>
        <v>10.044576523031196</v>
      </c>
      <c r="P23" s="505">
        <f t="shared" si="1"/>
        <v>7.256562957488228</v>
      </c>
      <c r="Q23" s="114"/>
      <c r="R23" s="160">
        <f t="shared" si="2"/>
        <v>5.786821243577791</v>
      </c>
    </row>
    <row r="24" spans="1:18" ht="18" customHeight="1">
      <c r="A24" s="118" t="s">
        <v>19</v>
      </c>
      <c r="B24" s="274">
        <v>32674</v>
      </c>
      <c r="C24" s="114"/>
      <c r="D24" s="245">
        <v>34030</v>
      </c>
      <c r="E24" s="245">
        <v>35072</v>
      </c>
      <c r="F24" s="245">
        <v>35659</v>
      </c>
      <c r="G24" s="245">
        <v>37186</v>
      </c>
      <c r="H24" s="245">
        <v>41901</v>
      </c>
      <c r="I24" s="245">
        <v>42862</v>
      </c>
      <c r="J24" s="245">
        <v>43913</v>
      </c>
      <c r="K24" s="245">
        <v>47303</v>
      </c>
      <c r="L24" s="245">
        <v>49599</v>
      </c>
      <c r="M24" s="275">
        <v>55276</v>
      </c>
      <c r="N24" s="114"/>
      <c r="O24" s="515">
        <f t="shared" si="0"/>
        <v>4.85381476861933</v>
      </c>
      <c r="P24" s="516">
        <f t="shared" si="1"/>
        <v>11.445795278130603</v>
      </c>
      <c r="Q24" s="114"/>
      <c r="R24" s="517">
        <f t="shared" si="2"/>
        <v>69.17426700128541</v>
      </c>
    </row>
    <row r="25" spans="1:18" ht="15.75" customHeight="1">
      <c r="A25" s="119" t="s">
        <v>200</v>
      </c>
      <c r="B25" s="276">
        <v>142212</v>
      </c>
      <c r="C25" s="114"/>
      <c r="D25" s="249">
        <v>76542</v>
      </c>
      <c r="E25" s="249">
        <v>99867</v>
      </c>
      <c r="F25" s="249">
        <v>112791</v>
      </c>
      <c r="G25" s="249">
        <v>91173</v>
      </c>
      <c r="H25" s="249">
        <v>91694</v>
      </c>
      <c r="I25" s="249">
        <v>100721</v>
      </c>
      <c r="J25" s="249">
        <v>120630</v>
      </c>
      <c r="K25" s="249">
        <v>108350</v>
      </c>
      <c r="L25" s="249">
        <v>125820</v>
      </c>
      <c r="M25" s="277">
        <v>122244</v>
      </c>
      <c r="N25" s="114"/>
      <c r="O25" s="278">
        <f t="shared" si="0"/>
        <v>16.12367328103369</v>
      </c>
      <c r="P25" s="518">
        <f t="shared" si="1"/>
        <v>-2.8421554601812176</v>
      </c>
      <c r="Q25" s="114"/>
      <c r="R25" s="519">
        <f t="shared" si="2"/>
        <v>-14.04100919753607</v>
      </c>
    </row>
    <row r="26" spans="1:18" ht="12.75">
      <c r="A26" s="120" t="s">
        <v>186</v>
      </c>
      <c r="B26" s="279">
        <v>16755</v>
      </c>
      <c r="C26" s="114"/>
      <c r="D26" s="247">
        <v>15570</v>
      </c>
      <c r="E26" s="247">
        <v>16068</v>
      </c>
      <c r="F26" s="247">
        <v>16282</v>
      </c>
      <c r="G26" s="247">
        <v>15051</v>
      </c>
      <c r="H26" s="247">
        <v>15070</v>
      </c>
      <c r="I26" s="247">
        <v>16016</v>
      </c>
      <c r="J26" s="247">
        <v>18633</v>
      </c>
      <c r="K26" s="247">
        <v>16924</v>
      </c>
      <c r="L26" s="247">
        <v>19428</v>
      </c>
      <c r="M26" s="280">
        <v>19353</v>
      </c>
      <c r="N26" s="114"/>
      <c r="O26" s="281">
        <f t="shared" si="0"/>
        <v>14.795556606003302</v>
      </c>
      <c r="P26" s="520">
        <f t="shared" si="1"/>
        <v>-0.38604076590488035</v>
      </c>
      <c r="Q26" s="114"/>
      <c r="R26" s="521">
        <f t="shared" si="2"/>
        <v>15.505819158460156</v>
      </c>
    </row>
    <row r="27" spans="1:18" ht="12.75">
      <c r="A27" s="120" t="s">
        <v>187</v>
      </c>
      <c r="B27" s="279">
        <v>8371</v>
      </c>
      <c r="C27" s="114"/>
      <c r="D27" s="247">
        <v>4851</v>
      </c>
      <c r="E27" s="247">
        <v>7028</v>
      </c>
      <c r="F27" s="247">
        <v>7972</v>
      </c>
      <c r="G27" s="247">
        <v>6117</v>
      </c>
      <c r="H27" s="247">
        <v>6789</v>
      </c>
      <c r="I27" s="247">
        <v>7222</v>
      </c>
      <c r="J27" s="247">
        <v>7914</v>
      </c>
      <c r="K27" s="247">
        <v>6935</v>
      </c>
      <c r="L27" s="247">
        <v>7290</v>
      </c>
      <c r="M27" s="280">
        <v>7180</v>
      </c>
      <c r="N27" s="114"/>
      <c r="O27" s="281">
        <f t="shared" si="0"/>
        <v>5.118961788031726</v>
      </c>
      <c r="P27" s="520">
        <f t="shared" si="1"/>
        <v>-1.5089163237311425</v>
      </c>
      <c r="Q27" s="114"/>
      <c r="R27" s="521">
        <f t="shared" si="2"/>
        <v>-14.227690837414883</v>
      </c>
    </row>
    <row r="28" spans="1:18" ht="12.75">
      <c r="A28" s="120" t="s">
        <v>201</v>
      </c>
      <c r="B28" s="279">
        <v>15128</v>
      </c>
      <c r="C28" s="114"/>
      <c r="D28" s="247">
        <v>8060</v>
      </c>
      <c r="E28" s="247">
        <v>11135</v>
      </c>
      <c r="F28" s="247">
        <v>12559</v>
      </c>
      <c r="G28" s="247">
        <v>10222</v>
      </c>
      <c r="H28" s="247">
        <v>11218</v>
      </c>
      <c r="I28" s="247">
        <v>12141</v>
      </c>
      <c r="J28" s="247">
        <v>15075</v>
      </c>
      <c r="K28" s="247">
        <v>12773</v>
      </c>
      <c r="L28" s="247">
        <v>15836</v>
      </c>
      <c r="M28" s="280">
        <v>14355</v>
      </c>
      <c r="N28" s="114"/>
      <c r="O28" s="281">
        <f t="shared" si="0"/>
        <v>23.980270883895713</v>
      </c>
      <c r="P28" s="520">
        <f t="shared" si="1"/>
        <v>-9.35210911846427</v>
      </c>
      <c r="Q28" s="114"/>
      <c r="R28" s="521">
        <f t="shared" si="2"/>
        <v>-5.109730301427817</v>
      </c>
    </row>
    <row r="29" spans="1:18" ht="12.75">
      <c r="A29" s="120" t="s">
        <v>40</v>
      </c>
      <c r="B29" s="279">
        <v>83276</v>
      </c>
      <c r="C29" s="114"/>
      <c r="D29" s="247">
        <v>36317</v>
      </c>
      <c r="E29" s="247">
        <v>51851</v>
      </c>
      <c r="F29" s="247">
        <v>61214</v>
      </c>
      <c r="G29" s="247">
        <v>48099</v>
      </c>
      <c r="H29" s="247">
        <v>48092</v>
      </c>
      <c r="I29" s="247">
        <v>53367</v>
      </c>
      <c r="J29" s="247">
        <v>64233</v>
      </c>
      <c r="K29" s="247">
        <v>58708</v>
      </c>
      <c r="L29" s="247">
        <v>69565</v>
      </c>
      <c r="M29" s="280">
        <v>67053</v>
      </c>
      <c r="N29" s="114"/>
      <c r="O29" s="281">
        <f t="shared" si="0"/>
        <v>18.493220685426166</v>
      </c>
      <c r="P29" s="520">
        <f t="shared" si="1"/>
        <v>-3.6110112844102673</v>
      </c>
      <c r="Q29" s="114"/>
      <c r="R29" s="521">
        <f t="shared" si="2"/>
        <v>-19.481002930015848</v>
      </c>
    </row>
    <row r="30" spans="1:18" ht="12.75">
      <c r="A30" s="120" t="s">
        <v>41</v>
      </c>
      <c r="B30" s="279">
        <v>18682</v>
      </c>
      <c r="C30" s="114"/>
      <c r="D30" s="247">
        <v>11744</v>
      </c>
      <c r="E30" s="247">
        <v>13785</v>
      </c>
      <c r="F30" s="147">
        <v>14764</v>
      </c>
      <c r="G30" s="247">
        <v>11684</v>
      </c>
      <c r="H30" s="247">
        <v>10525</v>
      </c>
      <c r="I30" s="247">
        <v>11975</v>
      </c>
      <c r="J30" s="247">
        <v>14775</v>
      </c>
      <c r="K30" s="247">
        <v>13010</v>
      </c>
      <c r="L30" s="247">
        <v>13701</v>
      </c>
      <c r="M30" s="280">
        <v>14303</v>
      </c>
      <c r="N30" s="114"/>
      <c r="O30" s="281">
        <f t="shared" si="0"/>
        <v>5.311299000768642</v>
      </c>
      <c r="P30" s="520">
        <f t="shared" si="1"/>
        <v>4.393839865703242</v>
      </c>
      <c r="Q30" s="114"/>
      <c r="R30" s="521">
        <f t="shared" si="2"/>
        <v>-23.439674553045705</v>
      </c>
    </row>
    <row r="31" spans="1:18" ht="15.75" customHeight="1">
      <c r="A31" s="119" t="s">
        <v>21</v>
      </c>
      <c r="B31" s="276">
        <v>48394</v>
      </c>
      <c r="C31" s="114"/>
      <c r="D31" s="249">
        <v>39276</v>
      </c>
      <c r="E31" s="249">
        <v>39522</v>
      </c>
      <c r="F31" s="249">
        <v>37929</v>
      </c>
      <c r="G31" s="249">
        <v>32533</v>
      </c>
      <c r="H31" s="249">
        <v>27420</v>
      </c>
      <c r="I31" s="249">
        <v>26186</v>
      </c>
      <c r="J31" s="249">
        <v>30486</v>
      </c>
      <c r="K31" s="249">
        <v>27978</v>
      </c>
      <c r="L31" s="249">
        <v>29058</v>
      </c>
      <c r="M31" s="277">
        <v>32384</v>
      </c>
      <c r="N31" s="114"/>
      <c r="O31" s="278">
        <f t="shared" si="0"/>
        <v>3.8601758524555123</v>
      </c>
      <c r="P31" s="518">
        <f t="shared" si="1"/>
        <v>11.446073370500386</v>
      </c>
      <c r="Q31" s="114"/>
      <c r="R31" s="519">
        <f t="shared" si="2"/>
        <v>-33.082613547133946</v>
      </c>
    </row>
    <row r="32" spans="1:18" ht="15.75" customHeight="1">
      <c r="A32" s="119" t="s">
        <v>22</v>
      </c>
      <c r="B32" s="276">
        <v>407329</v>
      </c>
      <c r="C32" s="114"/>
      <c r="D32" s="249">
        <v>362036</v>
      </c>
      <c r="E32" s="249">
        <v>357711</v>
      </c>
      <c r="F32" s="249">
        <v>386600</v>
      </c>
      <c r="G32" s="249">
        <v>368448</v>
      </c>
      <c r="H32" s="249">
        <v>331945</v>
      </c>
      <c r="I32" s="249">
        <v>350933</v>
      </c>
      <c r="J32" s="249">
        <v>390241</v>
      </c>
      <c r="K32" s="249">
        <v>366384</v>
      </c>
      <c r="L32" s="249">
        <v>426590</v>
      </c>
      <c r="M32" s="277">
        <v>443836</v>
      </c>
      <c r="N32" s="114"/>
      <c r="O32" s="278">
        <f t="shared" si="0"/>
        <v>16.43248613476571</v>
      </c>
      <c r="P32" s="518">
        <f t="shared" si="1"/>
        <v>4.042757683021179</v>
      </c>
      <c r="Q32" s="114"/>
      <c r="R32" s="519">
        <f t="shared" si="2"/>
        <v>8.962533971310663</v>
      </c>
    </row>
    <row r="33" spans="1:18" ht="12.75">
      <c r="A33" s="121" t="s">
        <v>188</v>
      </c>
      <c r="B33" s="522">
        <v>61856</v>
      </c>
      <c r="C33" s="114"/>
      <c r="D33" s="251">
        <v>54877</v>
      </c>
      <c r="E33" s="251">
        <v>57224</v>
      </c>
      <c r="F33" s="251">
        <v>60137</v>
      </c>
      <c r="G33" s="251">
        <v>53543</v>
      </c>
      <c r="H33" s="251">
        <v>42888</v>
      </c>
      <c r="I33" s="251">
        <v>44191</v>
      </c>
      <c r="J33" s="251">
        <v>54449</v>
      </c>
      <c r="K33" s="251">
        <v>52643</v>
      </c>
      <c r="L33" s="251">
        <v>62814</v>
      </c>
      <c r="M33" s="523">
        <v>57549</v>
      </c>
      <c r="N33" s="114"/>
      <c r="O33" s="524">
        <f t="shared" si="0"/>
        <v>19.3207074064928</v>
      </c>
      <c r="P33" s="525">
        <f t="shared" si="1"/>
        <v>-8.381889387716114</v>
      </c>
      <c r="Q33" s="114"/>
      <c r="R33" s="526">
        <f t="shared" si="2"/>
        <v>-6.962946197620269</v>
      </c>
    </row>
    <row r="34" spans="1:18" ht="12.75">
      <c r="A34" s="121" t="s">
        <v>189</v>
      </c>
      <c r="B34" s="522">
        <v>51689</v>
      </c>
      <c r="C34" s="114"/>
      <c r="D34" s="251">
        <v>47429</v>
      </c>
      <c r="E34" s="251">
        <v>48858</v>
      </c>
      <c r="F34" s="251">
        <v>56027</v>
      </c>
      <c r="G34" s="251">
        <v>58668</v>
      </c>
      <c r="H34" s="251">
        <v>45748</v>
      </c>
      <c r="I34" s="251">
        <v>44668</v>
      </c>
      <c r="J34" s="251">
        <v>50550</v>
      </c>
      <c r="K34" s="251">
        <v>48828</v>
      </c>
      <c r="L34" s="251">
        <v>77226</v>
      </c>
      <c r="M34" s="629">
        <v>83396</v>
      </c>
      <c r="N34" s="114"/>
      <c r="O34" s="524">
        <f t="shared" si="0"/>
        <v>58.15925288768739</v>
      </c>
      <c r="P34" s="525">
        <f t="shared" si="1"/>
        <v>7.989537202496564</v>
      </c>
      <c r="Q34" s="114"/>
      <c r="R34" s="526">
        <f t="shared" si="2"/>
        <v>61.341871578092054</v>
      </c>
    </row>
    <row r="35" spans="1:18" ht="12.75">
      <c r="A35" s="121" t="s">
        <v>202</v>
      </c>
      <c r="B35" s="522">
        <v>37284</v>
      </c>
      <c r="C35" s="114"/>
      <c r="D35" s="251">
        <v>27785</v>
      </c>
      <c r="E35" s="251">
        <v>30393</v>
      </c>
      <c r="F35" s="251">
        <v>28934</v>
      </c>
      <c r="G35" s="251">
        <v>24979</v>
      </c>
      <c r="H35" s="251">
        <v>25853</v>
      </c>
      <c r="I35" s="251">
        <v>25130</v>
      </c>
      <c r="J35" s="251">
        <v>28865</v>
      </c>
      <c r="K35" s="251">
        <v>27732</v>
      </c>
      <c r="L35" s="251">
        <v>35793</v>
      </c>
      <c r="M35" s="523">
        <v>38260</v>
      </c>
      <c r="N35" s="114"/>
      <c r="O35" s="524">
        <f t="shared" si="0"/>
        <v>29.067503245348348</v>
      </c>
      <c r="P35" s="525">
        <f t="shared" si="1"/>
        <v>6.892409130276874</v>
      </c>
      <c r="Q35" s="114"/>
      <c r="R35" s="526">
        <f t="shared" si="2"/>
        <v>2.6177448771591116</v>
      </c>
    </row>
    <row r="36" spans="1:20" ht="12.75">
      <c r="A36" s="121" t="s">
        <v>190</v>
      </c>
      <c r="B36" s="522">
        <v>38963</v>
      </c>
      <c r="C36" s="114"/>
      <c r="D36" s="251">
        <v>33638</v>
      </c>
      <c r="E36" s="251">
        <v>34774</v>
      </c>
      <c r="F36" s="251">
        <v>38312</v>
      </c>
      <c r="G36" s="251">
        <v>34735</v>
      </c>
      <c r="H36" s="251">
        <v>38864</v>
      </c>
      <c r="I36" s="251">
        <v>40958</v>
      </c>
      <c r="J36" s="251">
        <v>44683</v>
      </c>
      <c r="K36" s="251">
        <v>36817</v>
      </c>
      <c r="L36" s="251">
        <v>39700</v>
      </c>
      <c r="M36" s="523">
        <v>40400</v>
      </c>
      <c r="N36" s="114"/>
      <c r="O36" s="524">
        <f t="shared" si="0"/>
        <v>7.830621723660258</v>
      </c>
      <c r="P36" s="525">
        <f t="shared" si="1"/>
        <v>1.7632241813602008</v>
      </c>
      <c r="Q36" s="114"/>
      <c r="R36" s="526">
        <f t="shared" si="2"/>
        <v>3.688114364910305</v>
      </c>
      <c r="T36" s="514"/>
    </row>
    <row r="37" spans="1:18" ht="12.75">
      <c r="A37" s="121" t="s">
        <v>325</v>
      </c>
      <c r="B37" s="522">
        <v>48400</v>
      </c>
      <c r="C37" s="114"/>
      <c r="D37" s="251">
        <v>40685</v>
      </c>
      <c r="E37" s="251">
        <v>39807</v>
      </c>
      <c r="F37" s="251">
        <v>42352</v>
      </c>
      <c r="G37" s="251">
        <v>41143</v>
      </c>
      <c r="H37" s="251">
        <v>35754</v>
      </c>
      <c r="I37" s="251">
        <v>42447</v>
      </c>
      <c r="J37" s="251">
        <v>50922</v>
      </c>
      <c r="K37" s="251">
        <v>52373</v>
      </c>
      <c r="L37" s="251">
        <v>58310</v>
      </c>
      <c r="M37" s="523">
        <v>59001</v>
      </c>
      <c r="N37" s="114"/>
      <c r="O37" s="524">
        <f t="shared" si="0"/>
        <v>11.335993737231007</v>
      </c>
      <c r="P37" s="525">
        <f t="shared" si="1"/>
        <v>1.1850454467501237</v>
      </c>
      <c r="Q37" s="114"/>
      <c r="R37" s="526">
        <f t="shared" si="2"/>
        <v>21.902892561983478</v>
      </c>
    </row>
    <row r="38" spans="1:18" ht="12.75">
      <c r="A38" s="121" t="s">
        <v>191</v>
      </c>
      <c r="B38" s="522">
        <v>66018</v>
      </c>
      <c r="C38" s="114"/>
      <c r="D38" s="251">
        <v>57314</v>
      </c>
      <c r="E38" s="251">
        <v>53290</v>
      </c>
      <c r="F38" s="251">
        <v>60668</v>
      </c>
      <c r="G38" s="251">
        <v>59559</v>
      </c>
      <c r="H38" s="251">
        <v>55683</v>
      </c>
      <c r="I38" s="251">
        <v>64537</v>
      </c>
      <c r="J38" s="251">
        <v>65765</v>
      </c>
      <c r="K38" s="251">
        <v>57324</v>
      </c>
      <c r="L38" s="251">
        <v>53237</v>
      </c>
      <c r="M38" s="523">
        <v>58971</v>
      </c>
      <c r="N38" s="114"/>
      <c r="O38" s="524">
        <f t="shared" si="0"/>
        <v>-7.129649012629969</v>
      </c>
      <c r="P38" s="525">
        <f t="shared" si="1"/>
        <v>10.770704585156935</v>
      </c>
      <c r="Q38" s="114"/>
      <c r="R38" s="526">
        <f t="shared" si="2"/>
        <v>-10.674361537762422</v>
      </c>
    </row>
    <row r="39" spans="1:18" ht="12.75">
      <c r="A39" s="121" t="s">
        <v>192</v>
      </c>
      <c r="B39" s="522">
        <v>31438</v>
      </c>
      <c r="C39" s="114"/>
      <c r="D39" s="251">
        <v>30840</v>
      </c>
      <c r="E39" s="251">
        <v>30149</v>
      </c>
      <c r="F39" s="251">
        <v>26959</v>
      </c>
      <c r="G39" s="251">
        <v>23899</v>
      </c>
      <c r="H39" s="251">
        <v>21344</v>
      </c>
      <c r="I39" s="251">
        <v>25596</v>
      </c>
      <c r="J39" s="251">
        <v>29139</v>
      </c>
      <c r="K39" s="251">
        <v>28426</v>
      </c>
      <c r="L39" s="251">
        <v>32360</v>
      </c>
      <c r="M39" s="523">
        <v>35307</v>
      </c>
      <c r="N39" s="114"/>
      <c r="O39" s="524">
        <f t="shared" si="0"/>
        <v>13.839442763667066</v>
      </c>
      <c r="P39" s="525">
        <f t="shared" si="1"/>
        <v>9.106922126081571</v>
      </c>
      <c r="Q39" s="114"/>
      <c r="R39" s="526">
        <f t="shared" si="2"/>
        <v>12.306762516699536</v>
      </c>
    </row>
    <row r="40" spans="1:18" ht="12.75">
      <c r="A40" s="121" t="s">
        <v>193</v>
      </c>
      <c r="B40" s="522">
        <v>40499</v>
      </c>
      <c r="C40" s="214"/>
      <c r="D40" s="251">
        <v>36549</v>
      </c>
      <c r="E40" s="251">
        <v>35256</v>
      </c>
      <c r="F40" s="251">
        <v>34235</v>
      </c>
      <c r="G40" s="251">
        <v>31657</v>
      </c>
      <c r="H40" s="251">
        <v>28107</v>
      </c>
      <c r="I40" s="251">
        <v>27779</v>
      </c>
      <c r="J40" s="251">
        <v>30837</v>
      </c>
      <c r="K40" s="251">
        <v>28187</v>
      </c>
      <c r="L40" s="251">
        <v>32771</v>
      </c>
      <c r="M40" s="523">
        <v>36992</v>
      </c>
      <c r="N40" s="114"/>
      <c r="O40" s="524">
        <f t="shared" si="0"/>
        <v>16.26281619186149</v>
      </c>
      <c r="P40" s="525">
        <f t="shared" si="1"/>
        <v>12.88029050074762</v>
      </c>
      <c r="Q40" s="114"/>
      <c r="R40" s="526">
        <f t="shared" si="2"/>
        <v>-8.659473073409217</v>
      </c>
    </row>
    <row r="41" spans="1:18" ht="18" customHeight="1" thickBot="1">
      <c r="A41" s="527" t="s">
        <v>194</v>
      </c>
      <c r="B41" s="528">
        <v>31182</v>
      </c>
      <c r="C41" s="295"/>
      <c r="D41" s="283">
        <v>32919</v>
      </c>
      <c r="E41" s="283">
        <v>27960</v>
      </c>
      <c r="F41" s="283">
        <v>38976</v>
      </c>
      <c r="G41" s="283">
        <v>40265</v>
      </c>
      <c r="H41" s="283">
        <v>37704</v>
      </c>
      <c r="I41" s="283">
        <v>35627</v>
      </c>
      <c r="J41" s="283">
        <v>35031</v>
      </c>
      <c r="K41" s="283">
        <v>34054</v>
      </c>
      <c r="L41" s="283">
        <v>34379</v>
      </c>
      <c r="M41" s="284">
        <v>33960</v>
      </c>
      <c r="N41" s="295"/>
      <c r="O41" s="285">
        <f t="shared" si="0"/>
        <v>0.9543665942326811</v>
      </c>
      <c r="P41" s="529">
        <f t="shared" si="1"/>
        <v>-1.218767270717592</v>
      </c>
      <c r="Q41" s="295"/>
      <c r="R41" s="530">
        <f t="shared" si="2"/>
        <v>8.90898595343468</v>
      </c>
    </row>
    <row r="42" spans="1:18" ht="21.75" customHeight="1">
      <c r="A42" s="531" t="s">
        <v>23</v>
      </c>
      <c r="B42" s="532">
        <v>105224</v>
      </c>
      <c r="C42" s="533"/>
      <c r="D42" s="534">
        <v>96675</v>
      </c>
      <c r="E42" s="534">
        <v>108641</v>
      </c>
      <c r="F42" s="534">
        <v>96905</v>
      </c>
      <c r="G42" s="534">
        <v>92452</v>
      </c>
      <c r="H42" s="534">
        <v>96784</v>
      </c>
      <c r="I42" s="534">
        <v>103580</v>
      </c>
      <c r="J42" s="534">
        <v>97432</v>
      </c>
      <c r="K42" s="534">
        <v>96163</v>
      </c>
      <c r="L42" s="534">
        <v>126490</v>
      </c>
      <c r="M42" s="535">
        <v>104650</v>
      </c>
      <c r="N42" s="533"/>
      <c r="O42" s="536">
        <f t="shared" si="0"/>
        <v>31.537077670205804</v>
      </c>
      <c r="P42" s="537">
        <f t="shared" si="1"/>
        <v>-17.26618705035972</v>
      </c>
      <c r="Q42" s="533"/>
      <c r="R42" s="538">
        <f t="shared" si="2"/>
        <v>-0.5455029270888758</v>
      </c>
    </row>
    <row r="43" spans="1:18" ht="19.5" customHeight="1" thickBot="1">
      <c r="A43" s="539" t="s">
        <v>42</v>
      </c>
      <c r="B43" s="540">
        <v>735833</v>
      </c>
      <c r="C43" s="541"/>
      <c r="D43" s="542">
        <v>608559</v>
      </c>
      <c r="E43" s="542">
        <v>640813</v>
      </c>
      <c r="F43" s="542">
        <v>669884</v>
      </c>
      <c r="G43" s="542">
        <v>621792</v>
      </c>
      <c r="H43" s="542">
        <v>589744</v>
      </c>
      <c r="I43" s="543">
        <v>624282</v>
      </c>
      <c r="J43" s="543">
        <v>682702</v>
      </c>
      <c r="K43" s="543">
        <v>646178</v>
      </c>
      <c r="L43" s="543">
        <v>757557</v>
      </c>
      <c r="M43" s="543">
        <v>758390</v>
      </c>
      <c r="N43" s="541"/>
      <c r="O43" s="544">
        <f t="shared" si="0"/>
        <v>17.236581870630076</v>
      </c>
      <c r="P43" s="545">
        <f t="shared" si="1"/>
        <v>0.10995872257797146</v>
      </c>
      <c r="Q43" s="541"/>
      <c r="R43" s="546">
        <f t="shared" si="2"/>
        <v>3.065505352437313</v>
      </c>
    </row>
    <row r="44" ht="13.5" thickTop="1"/>
    <row r="45" ht="12.75">
      <c r="A45" s="199" t="s">
        <v>43</v>
      </c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&amp;CPagina &amp;P</oddFooter>
  </headerFooter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4.7109375" style="106" customWidth="1"/>
    <col min="2" max="2" width="8.28125" style="106" customWidth="1"/>
    <col min="3" max="3" width="1.28515625" style="106" customWidth="1"/>
    <col min="4" max="13" width="8.28125" style="106" customWidth="1"/>
    <col min="14" max="14" width="1.28515625" style="106" customWidth="1"/>
    <col min="15" max="15" width="6.00390625" style="198" customWidth="1"/>
    <col min="16" max="16" width="7.57421875" style="198" customWidth="1"/>
    <col min="17" max="17" width="1.28515625" style="198" customWidth="1"/>
    <col min="18" max="18" width="7.00390625" style="106" customWidth="1"/>
    <col min="19" max="16384" width="9.140625" style="106" customWidth="1"/>
  </cols>
  <sheetData>
    <row r="1" spans="1:19" ht="21.75" customHeight="1" thickTop="1">
      <c r="A1" s="342" t="s">
        <v>337</v>
      </c>
      <c r="B1" s="547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  <c r="S1" s="548"/>
    </row>
    <row r="2" spans="1:18" ht="21.75" customHeight="1">
      <c r="A2" s="127" t="s">
        <v>24</v>
      </c>
      <c r="B2" s="549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</row>
    <row r="3" spans="1:18" ht="9.75" customHeight="1">
      <c r="A3" s="109"/>
      <c r="B3" s="110"/>
      <c r="C3" s="464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28"/>
      <c r="P3" s="128"/>
      <c r="Q3" s="128"/>
      <c r="R3" s="111"/>
    </row>
    <row r="4" spans="1:18" ht="30" customHeight="1">
      <c r="A4" s="201"/>
      <c r="B4" s="465" t="s">
        <v>1</v>
      </c>
      <c r="C4" s="112"/>
      <c r="D4" s="466" t="s">
        <v>44</v>
      </c>
      <c r="E4" s="466" t="s">
        <v>2</v>
      </c>
      <c r="F4" s="466" t="s">
        <v>3</v>
      </c>
      <c r="G4" s="550" t="s">
        <v>4</v>
      </c>
      <c r="H4" s="550" t="s">
        <v>199</v>
      </c>
      <c r="I4" s="354">
        <v>2014</v>
      </c>
      <c r="J4" s="204">
        <v>2015</v>
      </c>
      <c r="K4" s="354">
        <v>2016</v>
      </c>
      <c r="L4" s="204">
        <v>2017</v>
      </c>
      <c r="M4" s="205">
        <v>2018</v>
      </c>
      <c r="N4" s="112"/>
      <c r="O4" s="469" t="s">
        <v>392</v>
      </c>
      <c r="P4" s="469" t="s">
        <v>403</v>
      </c>
      <c r="Q4" s="470"/>
      <c r="R4" s="471" t="s">
        <v>404</v>
      </c>
    </row>
    <row r="5" spans="1:19" ht="24" customHeight="1" thickBot="1">
      <c r="A5" s="113" t="s">
        <v>256</v>
      </c>
      <c r="B5" s="209">
        <v>630609</v>
      </c>
      <c r="C5" s="114"/>
      <c r="D5" s="210">
        <v>511884</v>
      </c>
      <c r="E5" s="210">
        <v>532172</v>
      </c>
      <c r="F5" s="210">
        <v>572979</v>
      </c>
      <c r="G5" s="210">
        <v>529340</v>
      </c>
      <c r="H5" s="210">
        <v>492960</v>
      </c>
      <c r="I5" s="551">
        <v>520702</v>
      </c>
      <c r="J5" s="210">
        <v>585270</v>
      </c>
      <c r="K5" s="551">
        <f>'Assunzioni -1'!K6</f>
        <v>550015</v>
      </c>
      <c r="L5" s="210">
        <f>'Assunzioni -1'!L6</f>
        <v>631067</v>
      </c>
      <c r="M5" s="551">
        <f>'Assunzioni -1'!M6</f>
        <v>653740</v>
      </c>
      <c r="N5" s="114"/>
      <c r="O5" s="484">
        <f>L5/K5%-100</f>
        <v>14.736325372944378</v>
      </c>
      <c r="P5" s="485">
        <f>M5/L5%-100</f>
        <v>3.592803933655219</v>
      </c>
      <c r="Q5" s="481"/>
      <c r="R5" s="486">
        <f>M5/B5%-100</f>
        <v>3.6680415281101233</v>
      </c>
      <c r="S5" s="514"/>
    </row>
    <row r="6" spans="1:19" ht="18" customHeight="1">
      <c r="A6" s="118" t="s">
        <v>195</v>
      </c>
      <c r="B6" s="274">
        <v>148338</v>
      </c>
      <c r="C6" s="114"/>
      <c r="D6" s="245">
        <v>132138</v>
      </c>
      <c r="E6" s="245">
        <v>129009</v>
      </c>
      <c r="F6" s="245">
        <v>141299</v>
      </c>
      <c r="G6" s="245">
        <v>118432</v>
      </c>
      <c r="H6" s="245">
        <v>109896</v>
      </c>
      <c r="I6" s="245">
        <v>120755</v>
      </c>
      <c r="J6" s="245">
        <v>130456</v>
      </c>
      <c r="K6" s="245">
        <v>120885</v>
      </c>
      <c r="L6" s="245">
        <v>119560</v>
      </c>
      <c r="M6" s="275">
        <f>SUM(M7:M9)</f>
        <v>127592</v>
      </c>
      <c r="N6" s="114"/>
      <c r="O6" s="49">
        <f aca="true" t="shared" si="0" ref="O6:O30">L6/K6%-100</f>
        <v>-1.0960830541423547</v>
      </c>
      <c r="P6" s="50">
        <f aca="true" t="shared" si="1" ref="P6:P30">M6/L6%-100</f>
        <v>6.717965874874551</v>
      </c>
      <c r="Q6" s="48"/>
      <c r="R6" s="51">
        <f aca="true" t="shared" si="2" ref="R6:R30">M6/B6%-100</f>
        <v>-13.985627418463253</v>
      </c>
      <c r="S6" s="514"/>
    </row>
    <row r="7" spans="1:19" ht="12.75">
      <c r="A7" s="120" t="s">
        <v>204</v>
      </c>
      <c r="B7" s="279">
        <v>3843</v>
      </c>
      <c r="C7" s="553"/>
      <c r="D7" s="247">
        <v>3199</v>
      </c>
      <c r="E7" s="247">
        <v>3420</v>
      </c>
      <c r="F7" s="554">
        <v>3302</v>
      </c>
      <c r="G7" s="554">
        <v>2511</v>
      </c>
      <c r="H7" s="554">
        <v>1942</v>
      </c>
      <c r="I7" s="554">
        <v>1955</v>
      </c>
      <c r="J7" s="554">
        <v>2083</v>
      </c>
      <c r="K7" s="554">
        <v>1664</v>
      </c>
      <c r="L7" s="554">
        <v>1733</v>
      </c>
      <c r="M7" s="555">
        <v>1758</v>
      </c>
      <c r="N7" s="114"/>
      <c r="O7" s="52">
        <f t="shared" si="0"/>
        <v>4.146634615384613</v>
      </c>
      <c r="P7" s="53">
        <f t="shared" si="1"/>
        <v>1.4425851125216553</v>
      </c>
      <c r="Q7" s="48"/>
      <c r="R7" s="54">
        <f t="shared" si="2"/>
        <v>-54.25448868071819</v>
      </c>
      <c r="S7" s="514"/>
    </row>
    <row r="8" spans="1:19" ht="12.75">
      <c r="A8" s="120" t="s">
        <v>205</v>
      </c>
      <c r="B8" s="279">
        <v>76223</v>
      </c>
      <c r="C8" s="553"/>
      <c r="D8" s="247">
        <v>68576</v>
      </c>
      <c r="E8" s="247">
        <v>64436</v>
      </c>
      <c r="F8" s="554">
        <v>72122</v>
      </c>
      <c r="G8" s="554">
        <v>68390</v>
      </c>
      <c r="H8" s="554">
        <v>64445</v>
      </c>
      <c r="I8" s="554">
        <v>72128</v>
      </c>
      <c r="J8" s="554">
        <v>73516</v>
      </c>
      <c r="K8" s="554">
        <v>65626</v>
      </c>
      <c r="L8" s="554">
        <v>60869</v>
      </c>
      <c r="M8" s="555">
        <v>67890</v>
      </c>
      <c r="N8" s="114"/>
      <c r="O8" s="52">
        <f t="shared" si="0"/>
        <v>-7.248651449120771</v>
      </c>
      <c r="P8" s="53">
        <f t="shared" si="1"/>
        <v>11.53460710706598</v>
      </c>
      <c r="Q8" s="48"/>
      <c r="R8" s="54">
        <f t="shared" si="2"/>
        <v>-10.93239573357124</v>
      </c>
      <c r="S8" s="514"/>
    </row>
    <row r="9" spans="1:19" ht="12.75">
      <c r="A9" s="120" t="s">
        <v>206</v>
      </c>
      <c r="B9" s="279">
        <v>68272</v>
      </c>
      <c r="C9" s="553"/>
      <c r="D9" s="247">
        <v>60363</v>
      </c>
      <c r="E9" s="247">
        <v>61153</v>
      </c>
      <c r="F9" s="554">
        <v>65875</v>
      </c>
      <c r="G9" s="554">
        <v>47531</v>
      </c>
      <c r="H9" s="554">
        <v>43509</v>
      </c>
      <c r="I9" s="554">
        <v>46672</v>
      </c>
      <c r="J9" s="554">
        <v>54857</v>
      </c>
      <c r="K9" s="554">
        <v>53595</v>
      </c>
      <c r="L9" s="554">
        <v>56958</v>
      </c>
      <c r="M9" s="555">
        <v>57944</v>
      </c>
      <c r="N9" s="114"/>
      <c r="O9" s="52">
        <f t="shared" si="0"/>
        <v>6.274839070808838</v>
      </c>
      <c r="P9" s="53">
        <f t="shared" si="1"/>
        <v>1.7311001088521323</v>
      </c>
      <c r="Q9" s="48"/>
      <c r="R9" s="54">
        <f t="shared" si="2"/>
        <v>-15.12772439653152</v>
      </c>
      <c r="S9" s="514"/>
    </row>
    <row r="10" spans="1:19" ht="15.75" customHeight="1">
      <c r="A10" s="119" t="s">
        <v>207</v>
      </c>
      <c r="B10" s="276">
        <v>267481</v>
      </c>
      <c r="C10" s="114"/>
      <c r="D10" s="249">
        <v>231416</v>
      </c>
      <c r="E10" s="249">
        <v>235718</v>
      </c>
      <c r="F10" s="249">
        <v>257349</v>
      </c>
      <c r="G10" s="249">
        <v>238582</v>
      </c>
      <c r="H10" s="249">
        <v>218544</v>
      </c>
      <c r="I10" s="249">
        <v>225115</v>
      </c>
      <c r="J10" s="249">
        <v>257159</v>
      </c>
      <c r="K10" s="249">
        <v>239659</v>
      </c>
      <c r="L10" s="249">
        <v>291221</v>
      </c>
      <c r="M10" s="277">
        <f>SUM(M11:M13)</f>
        <v>298889</v>
      </c>
      <c r="N10" s="114"/>
      <c r="O10" s="55">
        <f t="shared" si="0"/>
        <v>21.514735520051403</v>
      </c>
      <c r="P10" s="56">
        <f t="shared" si="1"/>
        <v>2.633051874693095</v>
      </c>
      <c r="Q10" s="48"/>
      <c r="R10" s="57">
        <f t="shared" si="2"/>
        <v>11.742142432546615</v>
      </c>
      <c r="S10" s="514"/>
    </row>
    <row r="11" spans="1:19" ht="12.75">
      <c r="A11" s="120" t="s">
        <v>208</v>
      </c>
      <c r="B11" s="279">
        <v>61780</v>
      </c>
      <c r="C11" s="553"/>
      <c r="D11" s="247">
        <v>44657</v>
      </c>
      <c r="E11" s="247">
        <v>47771</v>
      </c>
      <c r="F11" s="554">
        <v>47582</v>
      </c>
      <c r="G11" s="554">
        <v>44687</v>
      </c>
      <c r="H11" s="554">
        <v>40143</v>
      </c>
      <c r="I11" s="554">
        <v>42826</v>
      </c>
      <c r="J11" s="554">
        <v>52521</v>
      </c>
      <c r="K11" s="554">
        <v>47292</v>
      </c>
      <c r="L11" s="554">
        <v>56721</v>
      </c>
      <c r="M11" s="555">
        <v>59955</v>
      </c>
      <c r="N11" s="114"/>
      <c r="O11" s="52">
        <f t="shared" si="0"/>
        <v>19.93783303730018</v>
      </c>
      <c r="P11" s="53">
        <f t="shared" si="1"/>
        <v>5.70159200296186</v>
      </c>
      <c r="Q11" s="48"/>
      <c r="R11" s="54">
        <f t="shared" si="2"/>
        <v>-2.9540304305600387</v>
      </c>
      <c r="S11" s="514"/>
    </row>
    <row r="12" spans="1:19" ht="12.75">
      <c r="A12" s="120" t="s">
        <v>209</v>
      </c>
      <c r="B12" s="279">
        <v>118472</v>
      </c>
      <c r="C12" s="553"/>
      <c r="D12" s="247">
        <v>120248</v>
      </c>
      <c r="E12" s="247">
        <v>117616</v>
      </c>
      <c r="F12" s="554">
        <v>137005</v>
      </c>
      <c r="G12" s="554">
        <v>132304</v>
      </c>
      <c r="H12" s="554">
        <v>120958</v>
      </c>
      <c r="I12" s="554">
        <v>121363</v>
      </c>
      <c r="J12" s="554">
        <v>136136</v>
      </c>
      <c r="K12" s="554">
        <v>130150</v>
      </c>
      <c r="L12" s="554">
        <v>161342</v>
      </c>
      <c r="M12" s="555">
        <v>164495</v>
      </c>
      <c r="N12" s="114"/>
      <c r="O12" s="52">
        <f t="shared" si="0"/>
        <v>23.96619285439877</v>
      </c>
      <c r="P12" s="53">
        <f t="shared" si="1"/>
        <v>1.9542338634701366</v>
      </c>
      <c r="Q12" s="48"/>
      <c r="R12" s="54">
        <f t="shared" si="2"/>
        <v>38.84715375784995</v>
      </c>
      <c r="S12" s="514"/>
    </row>
    <row r="13" spans="1:19" ht="12.75">
      <c r="A13" s="120" t="s">
        <v>257</v>
      </c>
      <c r="B13" s="279">
        <v>87229</v>
      </c>
      <c r="C13" s="553"/>
      <c r="D13" s="247">
        <v>66511</v>
      </c>
      <c r="E13" s="247">
        <v>70331</v>
      </c>
      <c r="F13" s="554">
        <v>72762</v>
      </c>
      <c r="G13" s="554">
        <v>61591</v>
      </c>
      <c r="H13" s="554">
        <v>57443</v>
      </c>
      <c r="I13" s="554">
        <v>60926</v>
      </c>
      <c r="J13" s="554">
        <v>68502</v>
      </c>
      <c r="K13" s="554">
        <v>62217</v>
      </c>
      <c r="L13" s="554">
        <v>73158</v>
      </c>
      <c r="M13" s="555">
        <v>74439</v>
      </c>
      <c r="N13" s="114"/>
      <c r="O13" s="52">
        <f t="shared" si="0"/>
        <v>17.585225902888283</v>
      </c>
      <c r="P13" s="53">
        <f t="shared" si="1"/>
        <v>1.7510046748134158</v>
      </c>
      <c r="Q13" s="48"/>
      <c r="R13" s="54">
        <f t="shared" si="2"/>
        <v>-14.662554884270136</v>
      </c>
      <c r="S13" s="514"/>
    </row>
    <row r="14" spans="1:19" ht="15.75" customHeight="1">
      <c r="A14" s="119" t="s">
        <v>210</v>
      </c>
      <c r="B14" s="276">
        <v>213304</v>
      </c>
      <c r="C14" s="114"/>
      <c r="D14" s="249">
        <v>148280</v>
      </c>
      <c r="E14" s="249">
        <v>167415</v>
      </c>
      <c r="F14" s="249">
        <v>174294</v>
      </c>
      <c r="G14" s="249">
        <v>172293</v>
      </c>
      <c r="H14" s="249">
        <v>164484</v>
      </c>
      <c r="I14" s="249">
        <v>174773</v>
      </c>
      <c r="J14" s="249">
        <v>197591</v>
      </c>
      <c r="K14" s="249">
        <v>189432</v>
      </c>
      <c r="L14" s="249">
        <v>219243</v>
      </c>
      <c r="M14" s="277">
        <f>SUM(M15:M16)</f>
        <v>227259</v>
      </c>
      <c r="N14" s="114"/>
      <c r="O14" s="55">
        <f t="shared" si="0"/>
        <v>15.73704548333967</v>
      </c>
      <c r="P14" s="56">
        <f t="shared" si="1"/>
        <v>3.656217074205344</v>
      </c>
      <c r="Q14" s="48"/>
      <c r="R14" s="57">
        <f t="shared" si="2"/>
        <v>6.542305817049851</v>
      </c>
      <c r="S14" s="514"/>
    </row>
    <row r="15" spans="1:19" ht="12.75">
      <c r="A15" s="121" t="s">
        <v>258</v>
      </c>
      <c r="B15" s="522">
        <v>68582</v>
      </c>
      <c r="C15" s="553"/>
      <c r="D15" s="251">
        <v>39069</v>
      </c>
      <c r="E15" s="251">
        <v>51828</v>
      </c>
      <c r="F15" s="556">
        <v>56892</v>
      </c>
      <c r="G15" s="556">
        <v>39548</v>
      </c>
      <c r="H15" s="556">
        <v>45404</v>
      </c>
      <c r="I15" s="556">
        <v>46886</v>
      </c>
      <c r="J15" s="556">
        <v>57759</v>
      </c>
      <c r="K15" s="556">
        <v>50402</v>
      </c>
      <c r="L15" s="556">
        <v>60889</v>
      </c>
      <c r="M15" s="557">
        <v>62182</v>
      </c>
      <c r="N15" s="114"/>
      <c r="O15" s="58">
        <f t="shared" si="0"/>
        <v>20.806714019284954</v>
      </c>
      <c r="P15" s="59">
        <f t="shared" si="1"/>
        <v>2.1235362709192174</v>
      </c>
      <c r="Q15" s="48"/>
      <c r="R15" s="60">
        <f t="shared" si="2"/>
        <v>-9.331894666238966</v>
      </c>
      <c r="S15" s="514"/>
    </row>
    <row r="16" spans="1:19" ht="12.75">
      <c r="A16" s="121" t="s">
        <v>211</v>
      </c>
      <c r="B16" s="522">
        <v>144722</v>
      </c>
      <c r="C16" s="553"/>
      <c r="D16" s="251">
        <v>109211</v>
      </c>
      <c r="E16" s="251">
        <v>115587</v>
      </c>
      <c r="F16" s="556">
        <v>117402</v>
      </c>
      <c r="G16" s="556">
        <v>132745</v>
      </c>
      <c r="H16" s="556">
        <v>119080</v>
      </c>
      <c r="I16" s="556">
        <v>127887</v>
      </c>
      <c r="J16" s="556">
        <v>139832</v>
      </c>
      <c r="K16" s="556">
        <v>139030</v>
      </c>
      <c r="L16" s="556">
        <v>158354</v>
      </c>
      <c r="M16" s="557">
        <v>165077</v>
      </c>
      <c r="N16" s="114"/>
      <c r="O16" s="58">
        <f t="shared" si="0"/>
        <v>13.899158455009712</v>
      </c>
      <c r="P16" s="59">
        <f t="shared" si="1"/>
        <v>4.245551107013398</v>
      </c>
      <c r="Q16" s="48"/>
      <c r="R16" s="60">
        <f t="shared" si="2"/>
        <v>14.06489683669379</v>
      </c>
      <c r="S16" s="514"/>
    </row>
    <row r="17" spans="1:19" ht="15.75" customHeight="1">
      <c r="A17" s="558" t="s">
        <v>196</v>
      </c>
      <c r="B17" s="559">
        <v>1486</v>
      </c>
      <c r="C17" s="560"/>
      <c r="D17" s="561">
        <v>50</v>
      </c>
      <c r="E17" s="561">
        <v>30</v>
      </c>
      <c r="F17" s="562">
        <v>37</v>
      </c>
      <c r="G17" s="562">
        <v>33</v>
      </c>
      <c r="H17" s="562">
        <v>36</v>
      </c>
      <c r="I17" s="562">
        <v>59</v>
      </c>
      <c r="J17" s="562">
        <v>64</v>
      </c>
      <c r="K17" s="562">
        <v>39</v>
      </c>
      <c r="L17" s="562">
        <v>37</v>
      </c>
      <c r="M17" s="563">
        <v>0</v>
      </c>
      <c r="N17" s="481"/>
      <c r="O17" s="64"/>
      <c r="P17" s="65"/>
      <c r="Q17" s="63"/>
      <c r="R17" s="66"/>
      <c r="S17" s="514"/>
    </row>
    <row r="18" spans="1:19" ht="7.5" customHeight="1" thickBot="1">
      <c r="A18" s="122"/>
      <c r="B18" s="564"/>
      <c r="C18" s="114"/>
      <c r="D18" s="253"/>
      <c r="E18" s="253"/>
      <c r="F18" s="253"/>
      <c r="G18" s="253"/>
      <c r="H18" s="253"/>
      <c r="I18" s="253"/>
      <c r="J18" s="253"/>
      <c r="K18" s="253"/>
      <c r="L18" s="253"/>
      <c r="M18" s="565"/>
      <c r="N18" s="114"/>
      <c r="O18" s="67"/>
      <c r="P18" s="68"/>
      <c r="Q18" s="48"/>
      <c r="R18" s="69"/>
      <c r="S18" s="514"/>
    </row>
    <row r="19" spans="1:19" ht="18" customHeight="1">
      <c r="A19" s="715" t="s">
        <v>327</v>
      </c>
      <c r="B19" s="273">
        <v>249503</v>
      </c>
      <c r="C19" s="553"/>
      <c r="D19" s="141">
        <v>190644</v>
      </c>
      <c r="E19" s="141">
        <v>194316</v>
      </c>
      <c r="F19" s="566">
        <v>204036</v>
      </c>
      <c r="G19" s="566">
        <v>184361</v>
      </c>
      <c r="H19" s="566">
        <v>161244</v>
      </c>
      <c r="I19" s="566">
        <v>164130</v>
      </c>
      <c r="J19" s="566">
        <v>183055</v>
      </c>
      <c r="K19" s="566">
        <v>181251</v>
      </c>
      <c r="L19" s="566">
        <v>227385</v>
      </c>
      <c r="M19" s="567">
        <v>235959</v>
      </c>
      <c r="N19" s="114"/>
      <c r="O19" s="70">
        <f t="shared" si="0"/>
        <v>25.45310094840856</v>
      </c>
      <c r="P19" s="71">
        <f t="shared" si="1"/>
        <v>3.770697275545885</v>
      </c>
      <c r="Q19" s="48"/>
      <c r="R19" s="72">
        <f t="shared" si="2"/>
        <v>-5.428391642585467</v>
      </c>
      <c r="S19" s="514"/>
    </row>
    <row r="20" spans="1:19" ht="12.75">
      <c r="A20" s="716" t="s">
        <v>323</v>
      </c>
      <c r="B20" s="291">
        <v>191013</v>
      </c>
      <c r="C20" s="553"/>
      <c r="D20" s="147">
        <v>152924</v>
      </c>
      <c r="E20" s="147">
        <v>158444</v>
      </c>
      <c r="F20" s="571">
        <v>166887</v>
      </c>
      <c r="G20" s="571">
        <v>151560</v>
      </c>
      <c r="H20" s="571">
        <v>142983</v>
      </c>
      <c r="I20" s="571">
        <v>148364</v>
      </c>
      <c r="J20" s="571">
        <v>162352</v>
      </c>
      <c r="K20" s="571">
        <v>142530</v>
      </c>
      <c r="L20" s="571">
        <v>153621</v>
      </c>
      <c r="M20" s="572">
        <v>154921</v>
      </c>
      <c r="N20" s="114"/>
      <c r="O20" s="74">
        <f t="shared" si="0"/>
        <v>7.781519680067362</v>
      </c>
      <c r="P20" s="75">
        <f t="shared" si="1"/>
        <v>0.8462384700008414</v>
      </c>
      <c r="Q20" s="48"/>
      <c r="R20" s="76">
        <f t="shared" si="2"/>
        <v>-18.895049028076627</v>
      </c>
      <c r="S20" s="514"/>
    </row>
    <row r="21" spans="1:19" ht="12.75">
      <c r="A21" s="717" t="s">
        <v>324</v>
      </c>
      <c r="B21" s="291">
        <v>125009</v>
      </c>
      <c r="C21" s="553"/>
      <c r="D21" s="147">
        <v>107614</v>
      </c>
      <c r="E21" s="147">
        <v>114749</v>
      </c>
      <c r="F21" s="571">
        <v>128319</v>
      </c>
      <c r="G21" s="571">
        <v>119735</v>
      </c>
      <c r="H21" s="571">
        <v>115440</v>
      </c>
      <c r="I21" s="571">
        <v>126268</v>
      </c>
      <c r="J21" s="571">
        <v>144284</v>
      </c>
      <c r="K21" s="571">
        <v>132213</v>
      </c>
      <c r="L21" s="571">
        <v>142831</v>
      </c>
      <c r="M21" s="572">
        <v>145997</v>
      </c>
      <c r="N21" s="114"/>
      <c r="O21" s="77">
        <f t="shared" si="0"/>
        <v>8.030980312072174</v>
      </c>
      <c r="P21" s="75">
        <f t="shared" si="1"/>
        <v>2.2166056388319078</v>
      </c>
      <c r="Q21" s="48"/>
      <c r="R21" s="76">
        <f t="shared" si="2"/>
        <v>16.78919117823517</v>
      </c>
      <c r="S21" s="514"/>
    </row>
    <row r="22" spans="1:19" ht="18" customHeight="1" thickBot="1">
      <c r="A22" s="718" t="s">
        <v>27</v>
      </c>
      <c r="B22" s="504">
        <v>65084</v>
      </c>
      <c r="C22" s="553"/>
      <c r="D22" s="156">
        <v>60690</v>
      </c>
      <c r="E22" s="156">
        <v>64663</v>
      </c>
      <c r="F22" s="576">
        <v>73737</v>
      </c>
      <c r="G22" s="576">
        <v>73684</v>
      </c>
      <c r="H22" s="576">
        <v>73293</v>
      </c>
      <c r="I22" s="576">
        <v>81940</v>
      </c>
      <c r="J22" s="576">
        <v>95579</v>
      </c>
      <c r="K22" s="576">
        <v>94021</v>
      </c>
      <c r="L22" s="576">
        <v>107230</v>
      </c>
      <c r="M22" s="577">
        <v>116863</v>
      </c>
      <c r="N22" s="114"/>
      <c r="O22" s="78">
        <f t="shared" si="0"/>
        <v>14.048989055636497</v>
      </c>
      <c r="P22" s="79">
        <f t="shared" si="1"/>
        <v>8.98349342534739</v>
      </c>
      <c r="Q22" s="48"/>
      <c r="R22" s="80">
        <f t="shared" si="2"/>
        <v>79.55718763444165</v>
      </c>
      <c r="S22" s="514"/>
    </row>
    <row r="23" spans="1:19" ht="16.5" customHeight="1">
      <c r="A23" s="115" t="s">
        <v>355</v>
      </c>
      <c r="B23" s="273">
        <v>57530</v>
      </c>
      <c r="C23" s="553"/>
      <c r="D23" s="141">
        <v>47058</v>
      </c>
      <c r="E23" s="141">
        <v>48342</v>
      </c>
      <c r="F23" s="566">
        <v>50064</v>
      </c>
      <c r="G23" s="566">
        <v>47664</v>
      </c>
      <c r="H23" s="566">
        <v>41402</v>
      </c>
      <c r="I23" s="566">
        <v>43598</v>
      </c>
      <c r="J23" s="566">
        <v>49105</v>
      </c>
      <c r="K23" s="566">
        <v>47930</v>
      </c>
      <c r="L23" s="566">
        <v>52898</v>
      </c>
      <c r="M23" s="567">
        <v>57766</v>
      </c>
      <c r="N23" s="114"/>
      <c r="O23" s="568">
        <f t="shared" si="0"/>
        <v>10.365115793866053</v>
      </c>
      <c r="P23" s="569">
        <f t="shared" si="1"/>
        <v>9.20261635600589</v>
      </c>
      <c r="Q23" s="552"/>
      <c r="R23" s="570">
        <f t="shared" si="2"/>
        <v>0.41022075438901595</v>
      </c>
      <c r="S23" s="514"/>
    </row>
    <row r="24" spans="1:19" ht="12.75">
      <c r="A24" s="236" t="s">
        <v>356</v>
      </c>
      <c r="B24" s="512">
        <v>29580</v>
      </c>
      <c r="C24" s="553"/>
      <c r="D24" s="238">
        <v>24368</v>
      </c>
      <c r="E24" s="238">
        <v>24647</v>
      </c>
      <c r="F24" s="729">
        <v>27175</v>
      </c>
      <c r="G24" s="729">
        <v>25661</v>
      </c>
      <c r="H24" s="729">
        <v>24098</v>
      </c>
      <c r="I24" s="729">
        <v>25015</v>
      </c>
      <c r="J24" s="729">
        <v>26593</v>
      </c>
      <c r="K24" s="729">
        <v>25342</v>
      </c>
      <c r="L24" s="729">
        <v>29476</v>
      </c>
      <c r="M24" s="730">
        <v>31443</v>
      </c>
      <c r="N24" s="114"/>
      <c r="O24" s="575">
        <f t="shared" si="0"/>
        <v>16.31284034409282</v>
      </c>
      <c r="P24" s="573">
        <f t="shared" si="1"/>
        <v>6.673225675125522</v>
      </c>
      <c r="Q24" s="552"/>
      <c r="R24" s="574">
        <f t="shared" si="2"/>
        <v>6.298174442190671</v>
      </c>
      <c r="S24" s="514"/>
    </row>
    <row r="25" spans="1:19" ht="12.75">
      <c r="A25" s="236" t="s">
        <v>357</v>
      </c>
      <c r="B25" s="512">
        <v>22855</v>
      </c>
      <c r="C25" s="553"/>
      <c r="D25" s="238">
        <v>17980</v>
      </c>
      <c r="E25" s="238">
        <v>19358</v>
      </c>
      <c r="F25" s="729">
        <v>20714</v>
      </c>
      <c r="G25" s="729">
        <v>18060</v>
      </c>
      <c r="H25" s="729">
        <v>16593</v>
      </c>
      <c r="I25" s="729">
        <v>17193</v>
      </c>
      <c r="J25" s="729">
        <v>19352</v>
      </c>
      <c r="K25" s="729">
        <v>17088</v>
      </c>
      <c r="L25" s="729">
        <v>20079</v>
      </c>
      <c r="M25" s="730">
        <v>20353</v>
      </c>
      <c r="N25" s="114"/>
      <c r="O25" s="575">
        <f t="shared" si="0"/>
        <v>17.50351123595506</v>
      </c>
      <c r="P25" s="573">
        <f t="shared" si="1"/>
        <v>1.3646097913242698</v>
      </c>
      <c r="Q25" s="552"/>
      <c r="R25" s="574">
        <f t="shared" si="2"/>
        <v>-10.9472763071538</v>
      </c>
      <c r="S25" s="514"/>
    </row>
    <row r="26" spans="1:19" ht="12.75">
      <c r="A26" s="236" t="s">
        <v>358</v>
      </c>
      <c r="B26" s="512">
        <v>98388</v>
      </c>
      <c r="C26" s="553"/>
      <c r="D26" s="238">
        <v>85995</v>
      </c>
      <c r="E26" s="238">
        <v>90086</v>
      </c>
      <c r="F26" s="729">
        <v>92693</v>
      </c>
      <c r="G26" s="729">
        <v>88663</v>
      </c>
      <c r="H26" s="729">
        <v>82899</v>
      </c>
      <c r="I26" s="729">
        <v>88306</v>
      </c>
      <c r="J26" s="729">
        <v>96743</v>
      </c>
      <c r="K26" s="729">
        <v>93427</v>
      </c>
      <c r="L26" s="729">
        <v>110196</v>
      </c>
      <c r="M26" s="730">
        <v>117433</v>
      </c>
      <c r="N26" s="114"/>
      <c r="O26" s="575">
        <f t="shared" si="0"/>
        <v>17.948772838686892</v>
      </c>
      <c r="P26" s="573">
        <f t="shared" si="1"/>
        <v>6.567389015935234</v>
      </c>
      <c r="Q26" s="552"/>
      <c r="R26" s="574">
        <f t="shared" si="2"/>
        <v>19.357035410822462</v>
      </c>
      <c r="S26" s="514"/>
    </row>
    <row r="27" spans="1:19" ht="12.75">
      <c r="A27" s="123" t="s">
        <v>359</v>
      </c>
      <c r="B27" s="291">
        <v>49227</v>
      </c>
      <c r="C27" s="553"/>
      <c r="D27" s="147">
        <v>38466</v>
      </c>
      <c r="E27" s="147">
        <v>39501</v>
      </c>
      <c r="F27" s="571">
        <v>42700</v>
      </c>
      <c r="G27" s="571">
        <v>40139</v>
      </c>
      <c r="H27" s="571">
        <v>35076</v>
      </c>
      <c r="I27" s="571">
        <v>38738</v>
      </c>
      <c r="J27" s="571">
        <v>43010</v>
      </c>
      <c r="K27" s="571">
        <v>40587</v>
      </c>
      <c r="L27" s="571">
        <v>47486</v>
      </c>
      <c r="M27" s="572">
        <v>49464</v>
      </c>
      <c r="N27" s="114"/>
      <c r="O27" s="575">
        <f t="shared" si="0"/>
        <v>16.998053563949043</v>
      </c>
      <c r="P27" s="573">
        <f t="shared" si="1"/>
        <v>4.165438234426986</v>
      </c>
      <c r="Q27" s="552"/>
      <c r="R27" s="574">
        <f t="shared" si="2"/>
        <v>0.4814431104881436</v>
      </c>
      <c r="S27" s="514"/>
    </row>
    <row r="28" spans="1:19" ht="12.75">
      <c r="A28" s="123" t="s">
        <v>360</v>
      </c>
      <c r="B28" s="291">
        <v>328841</v>
      </c>
      <c r="C28" s="553"/>
      <c r="D28" s="147">
        <v>262513</v>
      </c>
      <c r="E28" s="147">
        <v>271521</v>
      </c>
      <c r="F28" s="571">
        <v>298590</v>
      </c>
      <c r="G28" s="571">
        <v>271431</v>
      </c>
      <c r="H28" s="571">
        <v>259276</v>
      </c>
      <c r="I28" s="571">
        <v>273951</v>
      </c>
      <c r="J28" s="571">
        <v>313136</v>
      </c>
      <c r="K28" s="571">
        <v>290377</v>
      </c>
      <c r="L28" s="571">
        <v>327596</v>
      </c>
      <c r="M28" s="572">
        <v>332525</v>
      </c>
      <c r="N28" s="114"/>
      <c r="O28" s="575">
        <f t="shared" si="0"/>
        <v>12.817475213257254</v>
      </c>
      <c r="P28" s="573">
        <f t="shared" si="1"/>
        <v>1.5045971257280257</v>
      </c>
      <c r="Q28" s="552"/>
      <c r="R28" s="574">
        <f t="shared" si="2"/>
        <v>1.1202982596452387</v>
      </c>
      <c r="S28" s="514"/>
    </row>
    <row r="29" spans="1:19" ht="12.75">
      <c r="A29" s="123" t="s">
        <v>361</v>
      </c>
      <c r="B29" s="291">
        <v>20516</v>
      </c>
      <c r="C29" s="553"/>
      <c r="D29" s="147">
        <v>17203</v>
      </c>
      <c r="E29" s="147">
        <v>18538</v>
      </c>
      <c r="F29" s="571">
        <v>20058</v>
      </c>
      <c r="G29" s="571">
        <v>18799</v>
      </c>
      <c r="H29" s="571">
        <v>16304</v>
      </c>
      <c r="I29" s="571">
        <v>16486</v>
      </c>
      <c r="J29" s="571">
        <v>18114</v>
      </c>
      <c r="K29" s="571">
        <v>17684</v>
      </c>
      <c r="L29" s="571">
        <v>21574</v>
      </c>
      <c r="M29" s="572">
        <v>21929</v>
      </c>
      <c r="N29" s="114"/>
      <c r="O29" s="575">
        <f t="shared" si="0"/>
        <v>21.9972856819724</v>
      </c>
      <c r="P29" s="573">
        <f t="shared" si="1"/>
        <v>1.6454992120144567</v>
      </c>
      <c r="Q29" s="552"/>
      <c r="R29" s="574">
        <f t="shared" si="2"/>
        <v>6.887307467342566</v>
      </c>
      <c r="S29" s="514"/>
    </row>
    <row r="30" spans="1:19" ht="12.75">
      <c r="A30" s="124" t="s">
        <v>362</v>
      </c>
      <c r="B30" s="292">
        <v>23672</v>
      </c>
      <c r="C30" s="553"/>
      <c r="D30" s="191">
        <v>18301</v>
      </c>
      <c r="E30" s="191">
        <v>20179</v>
      </c>
      <c r="F30" s="578">
        <v>20985</v>
      </c>
      <c r="G30" s="578">
        <v>18923</v>
      </c>
      <c r="H30" s="578">
        <v>17312</v>
      </c>
      <c r="I30" s="578">
        <v>17424</v>
      </c>
      <c r="J30" s="578">
        <v>19217</v>
      </c>
      <c r="K30" s="578">
        <v>17580</v>
      </c>
      <c r="L30" s="578">
        <v>21762</v>
      </c>
      <c r="M30" s="579">
        <v>22827</v>
      </c>
      <c r="N30" s="114"/>
      <c r="O30" s="580">
        <f t="shared" si="0"/>
        <v>23.788395904436854</v>
      </c>
      <c r="P30" s="581">
        <f t="shared" si="1"/>
        <v>4.893851668045215</v>
      </c>
      <c r="Q30" s="552"/>
      <c r="R30" s="582">
        <f t="shared" si="2"/>
        <v>-3.5696181142277794</v>
      </c>
      <c r="S30" s="514"/>
    </row>
    <row r="31" spans="1:19" ht="7.5" customHeight="1" thickBot="1">
      <c r="A31" s="125"/>
      <c r="B31" s="731"/>
      <c r="C31" s="126"/>
      <c r="D31" s="732"/>
      <c r="E31" s="732"/>
      <c r="F31" s="732"/>
      <c r="G31" s="732"/>
      <c r="H31" s="732"/>
      <c r="I31" s="732"/>
      <c r="J31" s="732"/>
      <c r="K31" s="732"/>
      <c r="L31" s="732"/>
      <c r="M31" s="733"/>
      <c r="N31" s="126"/>
      <c r="O31" s="734"/>
      <c r="P31" s="735"/>
      <c r="Q31" s="126"/>
      <c r="R31" s="736"/>
      <c r="S31" s="514"/>
    </row>
    <row r="32" ht="24" customHeight="1" thickTop="1">
      <c r="A32" s="199" t="s">
        <v>254</v>
      </c>
    </row>
  </sheetData>
  <sheetProtection/>
  <printOptions horizontalCentered="1"/>
  <pageMargins left="0.5118110236220472" right="0.5118110236220472" top="0.7086614173228347" bottom="0.7086614173228347" header="0.5118110236220472" footer="0.5118110236220472"/>
  <pageSetup fitToHeight="1" fitToWidth="1" horizontalDpi="300" verticalDpi="300" orientation="landscape" paperSize="9" r:id="rId1"/>
  <ignoredErrors>
    <ignoredError sqref="D4:H4 B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4.7109375" style="106" customWidth="1"/>
    <col min="2" max="2" width="8.7109375" style="106" customWidth="1"/>
    <col min="3" max="3" width="1.28515625" style="106" customWidth="1"/>
    <col min="4" max="13" width="8.7109375" style="106" customWidth="1"/>
    <col min="14" max="14" width="1.28515625" style="106" customWidth="1"/>
    <col min="15" max="15" width="6.00390625" style="198" customWidth="1"/>
    <col min="16" max="16" width="6.421875" style="198" customWidth="1"/>
    <col min="17" max="17" width="1.28515625" style="198" customWidth="1"/>
    <col min="18" max="18" width="7.00390625" style="106" customWidth="1"/>
    <col min="19" max="16384" width="9.140625" style="106" customWidth="1"/>
  </cols>
  <sheetData>
    <row r="1" spans="1:18" ht="21.75" customHeight="1" thickTop="1">
      <c r="A1" s="342" t="s">
        <v>337</v>
      </c>
      <c r="B1" s="547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</row>
    <row r="2" spans="1:18" ht="21.75" customHeight="1">
      <c r="A2" s="737" t="s">
        <v>333</v>
      </c>
      <c r="B2" s="549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</row>
    <row r="3" spans="1:18" ht="9.75" customHeight="1">
      <c r="A3" s="109"/>
      <c r="B3" s="110"/>
      <c r="C3" s="464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28"/>
      <c r="P3" s="128"/>
      <c r="Q3" s="128"/>
      <c r="R3" s="111"/>
    </row>
    <row r="4" spans="1:18" ht="30" customHeight="1">
      <c r="A4" s="201"/>
      <c r="B4" s="465" t="s">
        <v>1</v>
      </c>
      <c r="C4" s="112"/>
      <c r="D4" s="466" t="s">
        <v>44</v>
      </c>
      <c r="E4" s="466" t="s">
        <v>2</v>
      </c>
      <c r="F4" s="466" t="s">
        <v>3</v>
      </c>
      <c r="G4" s="550" t="s">
        <v>4</v>
      </c>
      <c r="H4" s="550" t="s">
        <v>199</v>
      </c>
      <c r="I4" s="354">
        <v>2014</v>
      </c>
      <c r="J4" s="204">
        <v>2015</v>
      </c>
      <c r="K4" s="354">
        <v>2016</v>
      </c>
      <c r="L4" s="204">
        <v>2017</v>
      </c>
      <c r="M4" s="205">
        <v>2018</v>
      </c>
      <c r="N4" s="112"/>
      <c r="O4" s="469" t="s">
        <v>392</v>
      </c>
      <c r="P4" s="469" t="s">
        <v>403</v>
      </c>
      <c r="Q4" s="470"/>
      <c r="R4" s="471" t="s">
        <v>404</v>
      </c>
    </row>
    <row r="5" spans="1:18" ht="24" customHeight="1">
      <c r="A5" s="738" t="s">
        <v>28</v>
      </c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40"/>
      <c r="P5" s="740"/>
      <c r="Q5" s="740"/>
      <c r="R5" s="741"/>
    </row>
    <row r="6" spans="1:18" ht="19.5" customHeight="1">
      <c r="A6" s="742" t="s">
        <v>256</v>
      </c>
      <c r="B6" s="743">
        <v>142669</v>
      </c>
      <c r="C6" s="583"/>
      <c r="D6" s="744">
        <v>121499</v>
      </c>
      <c r="E6" s="744">
        <v>126619</v>
      </c>
      <c r="F6" s="744">
        <v>142492</v>
      </c>
      <c r="G6" s="744">
        <v>133791</v>
      </c>
      <c r="H6" s="744">
        <v>126312</v>
      </c>
      <c r="I6" s="745">
        <v>125411</v>
      </c>
      <c r="J6" s="746">
        <v>132459</v>
      </c>
      <c r="K6" s="745">
        <v>127862</v>
      </c>
      <c r="L6" s="745">
        <v>140714</v>
      </c>
      <c r="M6" s="745">
        <v>150925</v>
      </c>
      <c r="N6" s="348"/>
      <c r="O6" s="484">
        <f>L6/K6%-100</f>
        <v>10.051461732180016</v>
      </c>
      <c r="P6" s="485">
        <f>M6/L6%-100</f>
        <v>7.256562957488228</v>
      </c>
      <c r="Q6" s="481"/>
      <c r="R6" s="486">
        <f>M6/B6%-100</f>
        <v>5.786821243577791</v>
      </c>
    </row>
    <row r="7" spans="1:18" ht="19.5" customHeight="1" thickBot="1">
      <c r="A7" s="487" t="s">
        <v>38</v>
      </c>
      <c r="B7" s="584">
        <v>97735</v>
      </c>
      <c r="C7" s="585"/>
      <c r="D7" s="586">
        <v>88652</v>
      </c>
      <c r="E7" s="586">
        <v>89315</v>
      </c>
      <c r="F7" s="586">
        <v>98118</v>
      </c>
      <c r="G7" s="586">
        <v>93458</v>
      </c>
      <c r="H7" s="586">
        <v>87701</v>
      </c>
      <c r="I7" s="587">
        <v>85297</v>
      </c>
      <c r="J7" s="586">
        <v>89072</v>
      </c>
      <c r="K7" s="587">
        <v>84460</v>
      </c>
      <c r="L7" s="587">
        <v>91915</v>
      </c>
      <c r="M7" s="587">
        <v>90169</v>
      </c>
      <c r="N7" s="348"/>
      <c r="O7" s="9">
        <f aca="true" t="shared" si="0" ref="O7:O27">L7/K7%-100</f>
        <v>8.826663509353537</v>
      </c>
      <c r="P7" s="10">
        <f aca="true" t="shared" si="1" ref="P7:P27">M7/L7%-100</f>
        <v>-1.8995811347440537</v>
      </c>
      <c r="Q7" s="8"/>
      <c r="R7" s="11">
        <f aca="true" t="shared" si="2" ref="R7:R27">M7/B7%-100</f>
        <v>-7.741341382309301</v>
      </c>
    </row>
    <row r="8" spans="1:18" ht="18" customHeight="1">
      <c r="A8" s="115" t="s">
        <v>8</v>
      </c>
      <c r="B8" s="588">
        <v>78618</v>
      </c>
      <c r="C8" s="553"/>
      <c r="D8" s="566">
        <v>62338</v>
      </c>
      <c r="E8" s="566">
        <v>69177</v>
      </c>
      <c r="F8" s="566">
        <v>75319</v>
      </c>
      <c r="G8" s="566">
        <v>68537</v>
      </c>
      <c r="H8" s="566">
        <v>66835</v>
      </c>
      <c r="I8" s="566">
        <v>67065</v>
      </c>
      <c r="J8" s="566">
        <v>72492</v>
      </c>
      <c r="K8" s="566">
        <v>70820</v>
      </c>
      <c r="L8" s="566">
        <v>78888</v>
      </c>
      <c r="M8" s="567">
        <v>87987</v>
      </c>
      <c r="N8" s="114"/>
      <c r="O8" s="14">
        <f t="shared" si="0"/>
        <v>11.39226207286076</v>
      </c>
      <c r="P8" s="15">
        <f t="shared" si="1"/>
        <v>11.534073623364776</v>
      </c>
      <c r="Q8" s="7"/>
      <c r="R8" s="16">
        <f t="shared" si="2"/>
        <v>11.917118217202173</v>
      </c>
    </row>
    <row r="9" spans="1:18" ht="18" customHeight="1" thickBot="1">
      <c r="A9" s="116" t="s">
        <v>9</v>
      </c>
      <c r="B9" s="589">
        <v>64874</v>
      </c>
      <c r="C9" s="553"/>
      <c r="D9" s="590">
        <v>59161</v>
      </c>
      <c r="E9" s="590">
        <v>57442</v>
      </c>
      <c r="F9" s="590">
        <v>67173</v>
      </c>
      <c r="G9" s="590">
        <v>65254</v>
      </c>
      <c r="H9" s="590">
        <v>59477</v>
      </c>
      <c r="I9" s="590">
        <v>58346</v>
      </c>
      <c r="J9" s="590">
        <v>59967</v>
      </c>
      <c r="K9" s="590">
        <v>57042</v>
      </c>
      <c r="L9" s="590">
        <v>61826</v>
      </c>
      <c r="M9" s="591">
        <v>62938</v>
      </c>
      <c r="N9" s="114"/>
      <c r="O9" s="18">
        <f t="shared" si="0"/>
        <v>8.386802706777473</v>
      </c>
      <c r="P9" s="19">
        <f t="shared" si="1"/>
        <v>1.7985960599100679</v>
      </c>
      <c r="Q9" s="7"/>
      <c r="R9" s="20">
        <f t="shared" si="2"/>
        <v>-2.984246385300736</v>
      </c>
    </row>
    <row r="10" spans="1:18" ht="18" customHeight="1">
      <c r="A10" s="715" t="s">
        <v>327</v>
      </c>
      <c r="B10" s="273">
        <v>55242</v>
      </c>
      <c r="C10" s="114"/>
      <c r="D10" s="141">
        <v>45026</v>
      </c>
      <c r="E10" s="141">
        <v>45670</v>
      </c>
      <c r="F10" s="141">
        <v>49333</v>
      </c>
      <c r="G10" s="141">
        <v>45238</v>
      </c>
      <c r="H10" s="141">
        <v>40191</v>
      </c>
      <c r="I10" s="141">
        <v>37669</v>
      </c>
      <c r="J10" s="141">
        <v>38615</v>
      </c>
      <c r="K10" s="141">
        <v>38496</v>
      </c>
      <c r="L10" s="141">
        <v>43217</v>
      </c>
      <c r="M10" s="142">
        <v>47300</v>
      </c>
      <c r="N10" s="114"/>
      <c r="O10" s="14">
        <f t="shared" si="0"/>
        <v>12.263611803823778</v>
      </c>
      <c r="P10" s="15">
        <f t="shared" si="1"/>
        <v>9.447671055371728</v>
      </c>
      <c r="Q10" s="7"/>
      <c r="R10" s="16">
        <f t="shared" si="2"/>
        <v>-14.37674233373157</v>
      </c>
    </row>
    <row r="11" spans="1:18" ht="12.75">
      <c r="A11" s="716" t="s">
        <v>323</v>
      </c>
      <c r="B11" s="291">
        <v>47980</v>
      </c>
      <c r="C11" s="114"/>
      <c r="D11" s="147">
        <v>40150</v>
      </c>
      <c r="E11" s="147">
        <v>42775</v>
      </c>
      <c r="F11" s="147">
        <v>47072</v>
      </c>
      <c r="G11" s="147">
        <v>43848</v>
      </c>
      <c r="H11" s="147">
        <v>41663</v>
      </c>
      <c r="I11" s="147">
        <v>40813</v>
      </c>
      <c r="J11" s="147">
        <v>42446</v>
      </c>
      <c r="K11" s="147">
        <v>38863</v>
      </c>
      <c r="L11" s="147">
        <v>42570</v>
      </c>
      <c r="M11" s="146">
        <v>43612</v>
      </c>
      <c r="N11" s="114"/>
      <c r="O11" s="83">
        <f t="shared" si="0"/>
        <v>9.538635720350982</v>
      </c>
      <c r="P11" s="27">
        <f t="shared" si="1"/>
        <v>2.447733145407568</v>
      </c>
      <c r="Q11" s="7"/>
      <c r="R11" s="28">
        <f t="shared" si="2"/>
        <v>-9.103793247186331</v>
      </c>
    </row>
    <row r="12" spans="1:18" ht="12.75">
      <c r="A12" s="717" t="s">
        <v>324</v>
      </c>
      <c r="B12" s="291">
        <v>28714</v>
      </c>
      <c r="C12" s="114"/>
      <c r="D12" s="147">
        <v>25644</v>
      </c>
      <c r="E12" s="147">
        <v>26986</v>
      </c>
      <c r="F12" s="147">
        <v>31722</v>
      </c>
      <c r="G12" s="147">
        <v>30291</v>
      </c>
      <c r="H12" s="147">
        <v>29735</v>
      </c>
      <c r="I12" s="147">
        <v>30937</v>
      </c>
      <c r="J12" s="147">
        <v>33408</v>
      </c>
      <c r="K12" s="147">
        <v>31992</v>
      </c>
      <c r="L12" s="147">
        <v>34186</v>
      </c>
      <c r="M12" s="146">
        <v>36190</v>
      </c>
      <c r="N12" s="114"/>
      <c r="O12" s="26">
        <f t="shared" si="0"/>
        <v>6.857964491122772</v>
      </c>
      <c r="P12" s="27">
        <f t="shared" si="1"/>
        <v>5.862048791903121</v>
      </c>
      <c r="Q12" s="7"/>
      <c r="R12" s="28">
        <f t="shared" si="2"/>
        <v>26.03607996099464</v>
      </c>
    </row>
    <row r="13" spans="1:21" ht="18" customHeight="1" thickBot="1">
      <c r="A13" s="718" t="s">
        <v>27</v>
      </c>
      <c r="B13" s="504">
        <v>10733</v>
      </c>
      <c r="C13" s="114"/>
      <c r="D13" s="156">
        <v>10678</v>
      </c>
      <c r="E13" s="156">
        <v>11188</v>
      </c>
      <c r="F13" s="156">
        <v>14365</v>
      </c>
      <c r="G13" s="156">
        <v>14414</v>
      </c>
      <c r="H13" s="156">
        <v>14723</v>
      </c>
      <c r="I13" s="156">
        <v>15992</v>
      </c>
      <c r="J13" s="156">
        <v>17990</v>
      </c>
      <c r="K13" s="156">
        <v>18511</v>
      </c>
      <c r="L13" s="156">
        <v>20741</v>
      </c>
      <c r="M13" s="157">
        <v>23823</v>
      </c>
      <c r="N13" s="114"/>
      <c r="O13" s="22">
        <f t="shared" si="0"/>
        <v>12.046891037761327</v>
      </c>
      <c r="P13" s="23">
        <f t="shared" si="1"/>
        <v>14.85945711392894</v>
      </c>
      <c r="Q13" s="7"/>
      <c r="R13" s="24">
        <f t="shared" si="2"/>
        <v>121.9603093263766</v>
      </c>
      <c r="T13"/>
      <c r="U13"/>
    </row>
    <row r="14" spans="1:21" ht="18" customHeight="1">
      <c r="A14" s="161" t="s">
        <v>29</v>
      </c>
      <c r="B14" s="592">
        <v>77372</v>
      </c>
      <c r="C14" s="553"/>
      <c r="D14" s="593">
        <v>68658</v>
      </c>
      <c r="E14" s="593">
        <v>70548</v>
      </c>
      <c r="F14" s="593">
        <v>79057</v>
      </c>
      <c r="G14" s="593">
        <v>74399</v>
      </c>
      <c r="H14" s="593">
        <v>71595</v>
      </c>
      <c r="I14" s="593">
        <v>71364</v>
      </c>
      <c r="J14" s="593">
        <v>74964</v>
      </c>
      <c r="K14" s="593">
        <v>74829</v>
      </c>
      <c r="L14" s="593">
        <v>83943</v>
      </c>
      <c r="M14" s="594">
        <v>95141</v>
      </c>
      <c r="N14" s="114"/>
      <c r="O14" s="84">
        <f t="shared" si="0"/>
        <v>12.179769875315728</v>
      </c>
      <c r="P14" s="85">
        <f t="shared" si="1"/>
        <v>13.340004526881344</v>
      </c>
      <c r="Q14" s="7"/>
      <c r="R14" s="86">
        <f t="shared" si="2"/>
        <v>22.96567233624566</v>
      </c>
      <c r="T14"/>
      <c r="U14"/>
    </row>
    <row r="15" spans="1:21" ht="15.75" customHeight="1">
      <c r="A15" s="596" t="s">
        <v>30</v>
      </c>
      <c r="B15" s="597">
        <v>31411</v>
      </c>
      <c r="C15" s="598"/>
      <c r="D15" s="599">
        <v>23211</v>
      </c>
      <c r="E15" s="599">
        <v>26623</v>
      </c>
      <c r="F15" s="599">
        <v>29689</v>
      </c>
      <c r="G15" s="599">
        <v>26640</v>
      </c>
      <c r="H15" s="599">
        <v>26203</v>
      </c>
      <c r="I15" s="599">
        <v>25608</v>
      </c>
      <c r="J15" s="599">
        <v>26603</v>
      </c>
      <c r="K15" s="599">
        <v>26912</v>
      </c>
      <c r="L15" s="599">
        <v>31748</v>
      </c>
      <c r="M15" s="600">
        <v>39055</v>
      </c>
      <c r="N15" s="601"/>
      <c r="O15" s="87">
        <f t="shared" si="0"/>
        <v>17.969678953626627</v>
      </c>
      <c r="P15" s="88">
        <f t="shared" si="1"/>
        <v>23.015623031372044</v>
      </c>
      <c r="Q15" s="89"/>
      <c r="R15" s="90">
        <f t="shared" si="2"/>
        <v>24.33542389608735</v>
      </c>
      <c r="T15"/>
      <c r="U15"/>
    </row>
    <row r="16" spans="1:21" ht="12.75">
      <c r="A16" s="602" t="s">
        <v>31</v>
      </c>
      <c r="B16" s="603">
        <v>11910</v>
      </c>
      <c r="C16" s="598"/>
      <c r="D16" s="604">
        <v>11517</v>
      </c>
      <c r="E16" s="604">
        <v>10288</v>
      </c>
      <c r="F16" s="604">
        <v>11868</v>
      </c>
      <c r="G16" s="604">
        <v>10611</v>
      </c>
      <c r="H16" s="604">
        <v>9150</v>
      </c>
      <c r="I16" s="604">
        <v>8665</v>
      </c>
      <c r="J16" s="604">
        <v>8967</v>
      </c>
      <c r="K16" s="604">
        <v>8741</v>
      </c>
      <c r="L16" s="604">
        <v>10132</v>
      </c>
      <c r="M16" s="605">
        <v>11273</v>
      </c>
      <c r="N16" s="601"/>
      <c r="O16" s="91">
        <f t="shared" si="0"/>
        <v>15.913511039926789</v>
      </c>
      <c r="P16" s="92">
        <f t="shared" si="1"/>
        <v>11.261350177654961</v>
      </c>
      <c r="Q16" s="89"/>
      <c r="R16" s="93">
        <f t="shared" si="2"/>
        <v>-5.348446683459272</v>
      </c>
      <c r="T16"/>
      <c r="U16"/>
    </row>
    <row r="17" spans="1:21" ht="12.75">
      <c r="A17" s="602" t="s">
        <v>32</v>
      </c>
      <c r="B17" s="603">
        <v>8926</v>
      </c>
      <c r="C17" s="598"/>
      <c r="D17" s="604">
        <v>10635</v>
      </c>
      <c r="E17" s="604">
        <v>10492</v>
      </c>
      <c r="F17" s="604">
        <v>12173</v>
      </c>
      <c r="G17" s="604">
        <v>13138</v>
      </c>
      <c r="H17" s="604">
        <v>12974</v>
      </c>
      <c r="I17" s="604">
        <v>13745</v>
      </c>
      <c r="J17" s="604">
        <v>14315</v>
      </c>
      <c r="K17" s="604">
        <v>14322</v>
      </c>
      <c r="L17" s="604">
        <v>15922</v>
      </c>
      <c r="M17" s="605">
        <v>17756</v>
      </c>
      <c r="N17" s="601"/>
      <c r="O17" s="91">
        <f t="shared" si="0"/>
        <v>11.171624074849888</v>
      </c>
      <c r="P17" s="92">
        <f t="shared" si="1"/>
        <v>11.518653435498052</v>
      </c>
      <c r="Q17" s="89"/>
      <c r="R17" s="93">
        <f t="shared" si="2"/>
        <v>98.92449025319291</v>
      </c>
      <c r="T17"/>
      <c r="U17"/>
    </row>
    <row r="18" spans="1:21" ht="12.75">
      <c r="A18" s="527" t="s">
        <v>33</v>
      </c>
      <c r="B18" s="606">
        <v>25097</v>
      </c>
      <c r="C18" s="598"/>
      <c r="D18" s="607">
        <v>23258</v>
      </c>
      <c r="E18" s="607">
        <v>23075</v>
      </c>
      <c r="F18" s="607">
        <v>25249</v>
      </c>
      <c r="G18" s="607">
        <v>23947</v>
      </c>
      <c r="H18" s="607">
        <v>23203</v>
      </c>
      <c r="I18" s="607">
        <v>23291</v>
      </c>
      <c r="J18" s="607">
        <v>25048</v>
      </c>
      <c r="K18" s="607">
        <v>24822</v>
      </c>
      <c r="L18" s="607">
        <v>26106</v>
      </c>
      <c r="M18" s="608">
        <v>27009</v>
      </c>
      <c r="N18" s="601"/>
      <c r="O18" s="94">
        <f t="shared" si="0"/>
        <v>5.172830553541218</v>
      </c>
      <c r="P18" s="95">
        <f t="shared" si="1"/>
        <v>3.4589749482877465</v>
      </c>
      <c r="Q18" s="89"/>
      <c r="R18" s="96">
        <f t="shared" si="2"/>
        <v>7.618440451049921</v>
      </c>
      <c r="T18"/>
      <c r="U18"/>
    </row>
    <row r="19" spans="1:18" ht="18" customHeight="1">
      <c r="A19" s="527" t="s">
        <v>34</v>
      </c>
      <c r="B19" s="606">
        <v>28</v>
      </c>
      <c r="C19" s="598"/>
      <c r="D19" s="607">
        <v>37</v>
      </c>
      <c r="E19" s="607">
        <v>70</v>
      </c>
      <c r="F19" s="607">
        <v>78</v>
      </c>
      <c r="G19" s="607">
        <v>63</v>
      </c>
      <c r="H19" s="607">
        <v>65</v>
      </c>
      <c r="I19" s="607">
        <v>55</v>
      </c>
      <c r="J19" s="607">
        <v>31</v>
      </c>
      <c r="K19" s="607">
        <v>32</v>
      </c>
      <c r="L19" s="607">
        <v>35</v>
      </c>
      <c r="M19" s="608">
        <v>48</v>
      </c>
      <c r="N19" s="601"/>
      <c r="O19" s="940">
        <f t="shared" si="0"/>
        <v>9.375</v>
      </c>
      <c r="P19" s="95">
        <f t="shared" si="1"/>
        <v>37.14285714285714</v>
      </c>
      <c r="Q19" s="89"/>
      <c r="R19" s="635">
        <f t="shared" si="2"/>
        <v>71.42857142857142</v>
      </c>
    </row>
    <row r="20" spans="1:18" ht="18" customHeight="1" thickBot="1">
      <c r="A20" s="424" t="s">
        <v>35</v>
      </c>
      <c r="B20" s="609">
        <v>65297</v>
      </c>
      <c r="C20" s="553"/>
      <c r="D20" s="610">
        <v>52841</v>
      </c>
      <c r="E20" s="610">
        <v>56071</v>
      </c>
      <c r="F20" s="610">
        <v>63435</v>
      </c>
      <c r="G20" s="610">
        <v>59392</v>
      </c>
      <c r="H20" s="610">
        <v>54717</v>
      </c>
      <c r="I20" s="610">
        <v>54047</v>
      </c>
      <c r="J20" s="610">
        <v>57495</v>
      </c>
      <c r="K20" s="610">
        <v>53033</v>
      </c>
      <c r="L20" s="610">
        <v>56771</v>
      </c>
      <c r="M20" s="611">
        <v>55784</v>
      </c>
      <c r="N20" s="114"/>
      <c r="O20" s="97">
        <f t="shared" si="0"/>
        <v>7.048441536401853</v>
      </c>
      <c r="P20" s="98">
        <f t="shared" si="1"/>
        <v>-1.7385637032992207</v>
      </c>
      <c r="Q20" s="7"/>
      <c r="R20" s="99">
        <f t="shared" si="2"/>
        <v>-14.568816331531309</v>
      </c>
    </row>
    <row r="21" spans="1:18" ht="18" customHeight="1">
      <c r="A21" s="115" t="s">
        <v>19</v>
      </c>
      <c r="B21" s="588">
        <v>19107</v>
      </c>
      <c r="C21" s="585"/>
      <c r="D21" s="566">
        <v>21740</v>
      </c>
      <c r="E21" s="566">
        <v>22744</v>
      </c>
      <c r="F21" s="566">
        <v>24286</v>
      </c>
      <c r="G21" s="566">
        <v>37186</v>
      </c>
      <c r="H21" s="566">
        <v>27835</v>
      </c>
      <c r="I21" s="566">
        <v>28513</v>
      </c>
      <c r="J21" s="566">
        <v>29226</v>
      </c>
      <c r="K21" s="566">
        <v>32247</v>
      </c>
      <c r="L21" s="566">
        <v>31414</v>
      </c>
      <c r="M21" s="567">
        <v>36134</v>
      </c>
      <c r="N21" s="348"/>
      <c r="O21" s="14">
        <f t="shared" si="0"/>
        <v>-2.583186032809266</v>
      </c>
      <c r="P21" s="15">
        <f t="shared" si="1"/>
        <v>15.025148023174381</v>
      </c>
      <c r="Q21" s="8"/>
      <c r="R21" s="16">
        <f t="shared" si="2"/>
        <v>89.1139373004658</v>
      </c>
    </row>
    <row r="22" spans="1:18" ht="12.75">
      <c r="A22" s="254" t="s">
        <v>20</v>
      </c>
      <c r="B22" s="612">
        <v>31463</v>
      </c>
      <c r="C22" s="585"/>
      <c r="D22" s="613">
        <v>15623</v>
      </c>
      <c r="E22" s="613">
        <v>21116</v>
      </c>
      <c r="F22" s="613">
        <v>23901</v>
      </c>
      <c r="G22" s="613">
        <v>91173</v>
      </c>
      <c r="H22" s="613">
        <v>18809</v>
      </c>
      <c r="I22" s="613">
        <v>19663</v>
      </c>
      <c r="J22" s="613">
        <v>21784</v>
      </c>
      <c r="K22" s="613">
        <v>18861</v>
      </c>
      <c r="L22" s="613">
        <v>22474</v>
      </c>
      <c r="M22" s="614">
        <v>23171</v>
      </c>
      <c r="N22" s="348"/>
      <c r="O22" s="26">
        <f t="shared" si="0"/>
        <v>19.15593022639308</v>
      </c>
      <c r="P22" s="27">
        <f t="shared" si="1"/>
        <v>3.1013615733736657</v>
      </c>
      <c r="Q22" s="8"/>
      <c r="R22" s="28">
        <f t="shared" si="2"/>
        <v>-26.35476591551982</v>
      </c>
    </row>
    <row r="23" spans="1:18" ht="12.75">
      <c r="A23" s="254" t="s">
        <v>21</v>
      </c>
      <c r="B23" s="615">
        <v>20713</v>
      </c>
      <c r="C23" s="585"/>
      <c r="D23" s="571">
        <v>16165</v>
      </c>
      <c r="E23" s="571">
        <v>16452</v>
      </c>
      <c r="F23" s="571">
        <v>15596</v>
      </c>
      <c r="G23" s="571">
        <v>32533</v>
      </c>
      <c r="H23" s="571">
        <v>10765</v>
      </c>
      <c r="I23" s="571">
        <v>9824</v>
      </c>
      <c r="J23" s="571">
        <v>10626</v>
      </c>
      <c r="K23" s="571">
        <v>9303</v>
      </c>
      <c r="L23" s="571">
        <v>9311</v>
      </c>
      <c r="M23" s="572">
        <v>10275</v>
      </c>
      <c r="N23" s="348"/>
      <c r="O23" s="26">
        <f t="shared" si="0"/>
        <v>0.08599376545200244</v>
      </c>
      <c r="P23" s="27">
        <f t="shared" si="1"/>
        <v>10.353345505316298</v>
      </c>
      <c r="Q23" s="8"/>
      <c r="R23" s="28">
        <f t="shared" si="2"/>
        <v>-50.39347269830541</v>
      </c>
    </row>
    <row r="24" spans="1:18" ht="12.75">
      <c r="A24" s="254" t="s">
        <v>22</v>
      </c>
      <c r="B24" s="291">
        <v>71386</v>
      </c>
      <c r="C24" s="348"/>
      <c r="D24" s="147">
        <v>67971</v>
      </c>
      <c r="E24" s="147">
        <v>66307</v>
      </c>
      <c r="F24" s="147">
        <v>47546</v>
      </c>
      <c r="G24" s="147">
        <v>368448</v>
      </c>
      <c r="H24" s="147">
        <v>68903</v>
      </c>
      <c r="I24" s="147">
        <v>67411</v>
      </c>
      <c r="J24" s="147">
        <v>70823</v>
      </c>
      <c r="K24" s="147">
        <v>67451</v>
      </c>
      <c r="L24" s="147">
        <v>77515</v>
      </c>
      <c r="M24" s="146">
        <v>81345</v>
      </c>
      <c r="N24" s="348"/>
      <c r="O24" s="26">
        <f t="shared" si="0"/>
        <v>14.92046077893582</v>
      </c>
      <c r="P24" s="27">
        <f t="shared" si="1"/>
        <v>4.940979165322844</v>
      </c>
      <c r="Q24" s="8"/>
      <c r="R24" s="28">
        <f t="shared" si="2"/>
        <v>13.950914745188129</v>
      </c>
    </row>
    <row r="25" spans="1:18" ht="18" customHeight="1" thickBot="1">
      <c r="A25" s="122" t="s">
        <v>36</v>
      </c>
      <c r="B25" s="616">
        <v>25377</v>
      </c>
      <c r="C25" s="617"/>
      <c r="D25" s="618">
        <v>25393</v>
      </c>
      <c r="E25" s="618">
        <v>22208</v>
      </c>
      <c r="F25" s="618">
        <v>31163</v>
      </c>
      <c r="G25" s="618">
        <v>40265</v>
      </c>
      <c r="H25" s="618">
        <v>29496</v>
      </c>
      <c r="I25" s="618">
        <v>26979</v>
      </c>
      <c r="J25" s="618">
        <v>26032</v>
      </c>
      <c r="K25" s="618">
        <v>24780</v>
      </c>
      <c r="L25" s="618">
        <v>24333</v>
      </c>
      <c r="M25" s="619">
        <v>23920</v>
      </c>
      <c r="N25" s="620"/>
      <c r="O25" s="100">
        <f t="shared" si="0"/>
        <v>-1.8038740920096927</v>
      </c>
      <c r="P25" s="101">
        <f t="shared" si="1"/>
        <v>-1.6972835244318532</v>
      </c>
      <c r="Q25" s="102"/>
      <c r="R25" s="350">
        <f t="shared" si="2"/>
        <v>-5.741419395515635</v>
      </c>
    </row>
    <row r="26" spans="1:18" ht="21.75" customHeight="1">
      <c r="A26" s="531" t="s">
        <v>23</v>
      </c>
      <c r="B26" s="621">
        <v>10358</v>
      </c>
      <c r="C26" s="622"/>
      <c r="D26" s="623">
        <v>7725</v>
      </c>
      <c r="E26" s="623">
        <v>12052</v>
      </c>
      <c r="F26" s="623">
        <v>10065</v>
      </c>
      <c r="G26" s="623">
        <v>8665</v>
      </c>
      <c r="H26" s="623">
        <v>8944</v>
      </c>
      <c r="I26" s="623">
        <v>8986</v>
      </c>
      <c r="J26" s="623">
        <v>9911</v>
      </c>
      <c r="K26" s="623">
        <v>11343</v>
      </c>
      <c r="L26" s="623">
        <v>16031</v>
      </c>
      <c r="M26" s="624">
        <v>14188</v>
      </c>
      <c r="N26" s="533"/>
      <c r="O26" s="41">
        <f t="shared" si="0"/>
        <v>41.329454288988785</v>
      </c>
      <c r="P26" s="42">
        <f t="shared" si="1"/>
        <v>-11.496475578566532</v>
      </c>
      <c r="Q26" s="40"/>
      <c r="R26" s="43">
        <f t="shared" si="2"/>
        <v>36.97625024135934</v>
      </c>
    </row>
    <row r="27" spans="1:18" ht="21.75" customHeight="1" thickBot="1">
      <c r="A27" s="539" t="s">
        <v>42</v>
      </c>
      <c r="B27" s="540">
        <v>153027</v>
      </c>
      <c r="C27" s="541"/>
      <c r="D27" s="542">
        <v>129224</v>
      </c>
      <c r="E27" s="542">
        <v>138671</v>
      </c>
      <c r="F27" s="542">
        <v>152557</v>
      </c>
      <c r="G27" s="542">
        <v>142456</v>
      </c>
      <c r="H27" s="543">
        <v>135256</v>
      </c>
      <c r="I27" s="625">
        <v>134397</v>
      </c>
      <c r="J27" s="703">
        <v>142370</v>
      </c>
      <c r="K27" s="543">
        <f>K26+K6</f>
        <v>139205</v>
      </c>
      <c r="L27" s="543">
        <f>L26+L6</f>
        <v>156745</v>
      </c>
      <c r="M27" s="543">
        <f>M26+M6</f>
        <v>165113</v>
      </c>
      <c r="N27" s="541"/>
      <c r="O27" s="45">
        <f t="shared" si="0"/>
        <v>12.600122122050223</v>
      </c>
      <c r="P27" s="46">
        <f t="shared" si="1"/>
        <v>5.338607292098629</v>
      </c>
      <c r="Q27" s="44"/>
      <c r="R27" s="47">
        <f t="shared" si="2"/>
        <v>7.897952648878956</v>
      </c>
    </row>
    <row r="28" ht="24" customHeight="1" thickTop="1">
      <c r="A28" s="199" t="s">
        <v>254</v>
      </c>
    </row>
  </sheetData>
  <sheetProtection/>
  <printOptions horizontalCentered="1" verticalCentered="1"/>
  <pageMargins left="0.6692913385826772" right="0.6692913385826772" top="0.7874015748031497" bottom="0.7874015748031497" header="0.5118110236220472" footer="0.5118110236220472"/>
  <pageSetup fitToHeight="1" fitToWidth="1" horizontalDpi="300" verticalDpi="300" orientation="landscape" paperSize="9" r:id="rId1"/>
  <ignoredErrors>
    <ignoredError sqref="B4:H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4.00390625" style="106" customWidth="1"/>
    <col min="2" max="2" width="8.140625" style="106" customWidth="1"/>
    <col min="3" max="3" width="1.421875" style="106" customWidth="1"/>
    <col min="4" max="13" width="8.140625" style="106" customWidth="1"/>
    <col min="14" max="14" width="1.28515625" style="106" customWidth="1"/>
    <col min="15" max="15" width="6.7109375" style="198" customWidth="1"/>
    <col min="16" max="16" width="6.00390625" style="198" customWidth="1"/>
    <col min="17" max="17" width="1.28515625" style="198" customWidth="1"/>
    <col min="18" max="18" width="6.7109375" style="106" customWidth="1"/>
    <col min="19" max="16384" width="9.140625" style="106" customWidth="1"/>
  </cols>
  <sheetData>
    <row r="1" spans="1:18" ht="21.75" customHeight="1" thickTop="1">
      <c r="A1" s="342" t="s">
        <v>337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</row>
    <row r="2" spans="1:18" ht="21.75" customHeight="1">
      <c r="A2" s="127" t="s">
        <v>326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</row>
    <row r="3" spans="1:18" ht="9.75" customHeight="1">
      <c r="A3" s="109"/>
      <c r="B3" s="110"/>
      <c r="C3" s="464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28"/>
      <c r="P3" s="128"/>
      <c r="Q3" s="128"/>
      <c r="R3" s="111"/>
    </row>
    <row r="4" spans="1:18" ht="30" customHeight="1">
      <c r="A4" s="201"/>
      <c r="B4" s="465" t="s">
        <v>1</v>
      </c>
      <c r="C4" s="112"/>
      <c r="D4" s="203">
        <v>2009</v>
      </c>
      <c r="E4" s="203">
        <v>2010</v>
      </c>
      <c r="F4" s="468">
        <v>2011</v>
      </c>
      <c r="G4" s="468">
        <v>2012</v>
      </c>
      <c r="H4" s="467">
        <v>2013</v>
      </c>
      <c r="I4" s="468">
        <v>2014</v>
      </c>
      <c r="J4" s="468">
        <v>2015</v>
      </c>
      <c r="K4" s="468">
        <v>2016</v>
      </c>
      <c r="L4" s="468">
        <v>2017</v>
      </c>
      <c r="M4" s="468">
        <v>2018</v>
      </c>
      <c r="N4" s="112"/>
      <c r="O4" s="469" t="s">
        <v>392</v>
      </c>
      <c r="P4" s="469" t="s">
        <v>403</v>
      </c>
      <c r="Q4" s="470"/>
      <c r="R4" s="471" t="s">
        <v>404</v>
      </c>
    </row>
    <row r="5" spans="1:20" ht="18" customHeight="1" thickBot="1">
      <c r="A5" s="113" t="s">
        <v>6</v>
      </c>
      <c r="B5" s="472"/>
      <c r="C5" s="114"/>
      <c r="D5" s="473"/>
      <c r="E5" s="473"/>
      <c r="F5" s="473"/>
      <c r="G5" s="473"/>
      <c r="H5" s="473"/>
      <c r="I5" s="474"/>
      <c r="J5" s="474"/>
      <c r="K5" s="474"/>
      <c r="L5" s="938"/>
      <c r="M5" s="938"/>
      <c r="N5" s="114"/>
      <c r="O5" s="475"/>
      <c r="P5" s="476"/>
      <c r="Q5" s="114"/>
      <c r="R5" s="477"/>
      <c r="T5" s="478"/>
    </row>
    <row r="6" spans="1:18" ht="15.75" customHeight="1">
      <c r="A6" s="479" t="s">
        <v>197</v>
      </c>
      <c r="B6" s="747">
        <f>'Assunzioni -1'!B11</f>
        <v>328011</v>
      </c>
      <c r="C6" s="748"/>
      <c r="D6" s="749">
        <f>'Assunzioni -1'!D11</f>
        <v>277232</v>
      </c>
      <c r="E6" s="749">
        <f>'Assunzioni -1'!E11</f>
        <v>274959</v>
      </c>
      <c r="F6" s="749">
        <f>'Assunzioni -1'!F11</f>
        <v>296711</v>
      </c>
      <c r="G6" s="749">
        <f>'Assunzioni -1'!G11</f>
        <v>279817</v>
      </c>
      <c r="H6" s="749">
        <f>'Assunzioni -1'!H11</f>
        <v>256380</v>
      </c>
      <c r="I6" s="750">
        <f>'Assunzioni -1'!I11</f>
        <v>270763</v>
      </c>
      <c r="J6" s="750">
        <f>'Assunzioni -1'!J11</f>
        <v>298560</v>
      </c>
      <c r="K6" s="750">
        <f>'Assunzioni -1'!K11</f>
        <v>276187</v>
      </c>
      <c r="L6" s="647">
        <f>'Assunzioni -1'!L11</f>
        <v>312708</v>
      </c>
      <c r="M6" s="647">
        <f>'Assunzioni -1'!M11</f>
        <v>318605</v>
      </c>
      <c r="N6" s="348"/>
      <c r="O6" s="484">
        <f aca="true" t="shared" si="0" ref="O6:P8">L6/K6%-100</f>
        <v>13.223287120682727</v>
      </c>
      <c r="P6" s="485">
        <f t="shared" si="0"/>
        <v>1.8857848216227353</v>
      </c>
      <c r="Q6" s="481"/>
      <c r="R6" s="486">
        <f>M6/B6%-100</f>
        <v>-2.867586757761174</v>
      </c>
    </row>
    <row r="7" spans="1:21" ht="15.75" customHeight="1">
      <c r="A7" s="487" t="s">
        <v>38</v>
      </c>
      <c r="B7" s="751">
        <v>215191</v>
      </c>
      <c r="C7" s="657"/>
      <c r="D7" s="752">
        <v>189786</v>
      </c>
      <c r="E7" s="752">
        <v>186297</v>
      </c>
      <c r="F7" s="752">
        <v>192936</v>
      </c>
      <c r="G7" s="752">
        <v>182668</v>
      </c>
      <c r="H7" s="752">
        <v>160900</v>
      </c>
      <c r="I7" s="753">
        <v>168862</v>
      </c>
      <c r="J7" s="753">
        <v>184078</v>
      </c>
      <c r="K7" s="753">
        <v>172129</v>
      </c>
      <c r="L7" s="753">
        <v>199290</v>
      </c>
      <c r="M7" s="753">
        <v>208774</v>
      </c>
      <c r="N7" s="348"/>
      <c r="O7" s="491">
        <f t="shared" si="0"/>
        <v>15.779444486402639</v>
      </c>
      <c r="P7" s="492">
        <f t="shared" si="0"/>
        <v>4.758894073962566</v>
      </c>
      <c r="Q7" s="348"/>
      <c r="R7" s="493">
        <f>M7/B7%-100</f>
        <v>-2.982002035401109</v>
      </c>
      <c r="U7" s="1009"/>
    </row>
    <row r="8" spans="1:18" ht="15.75" customHeight="1" thickBot="1">
      <c r="A8" s="494" t="s">
        <v>39</v>
      </c>
      <c r="B8" s="751">
        <v>74030</v>
      </c>
      <c r="C8" s="657"/>
      <c r="D8" s="752">
        <v>68660</v>
      </c>
      <c r="E8" s="752">
        <v>65373</v>
      </c>
      <c r="F8" s="752">
        <v>72011</v>
      </c>
      <c r="G8" s="752">
        <v>70934</v>
      </c>
      <c r="H8" s="752">
        <v>61878</v>
      </c>
      <c r="I8" s="753">
        <v>60308</v>
      </c>
      <c r="J8" s="753">
        <v>65064</v>
      </c>
      <c r="K8" s="753">
        <v>59635</v>
      </c>
      <c r="L8" s="753">
        <v>65531</v>
      </c>
      <c r="M8" s="753">
        <v>66709</v>
      </c>
      <c r="N8" s="348"/>
      <c r="O8" s="491">
        <f t="shared" si="0"/>
        <v>9.88681143623711</v>
      </c>
      <c r="P8" s="492">
        <f t="shared" si="0"/>
        <v>1.797622499275164</v>
      </c>
      <c r="Q8" s="348"/>
      <c r="R8" s="493">
        <f>M8/B8%-100</f>
        <v>-9.889234094286095</v>
      </c>
    </row>
    <row r="9" spans="1:18" ht="7.5" customHeight="1" thickBot="1">
      <c r="A9" s="115"/>
      <c r="B9" s="754"/>
      <c r="C9" s="754"/>
      <c r="D9" s="754"/>
      <c r="E9" s="754"/>
      <c r="F9" s="754"/>
      <c r="G9" s="754"/>
      <c r="H9" s="754"/>
      <c r="I9" s="754"/>
      <c r="J9" s="754"/>
      <c r="K9" s="754"/>
      <c r="L9" s="754"/>
      <c r="M9" s="754"/>
      <c r="N9" s="495"/>
      <c r="O9" s="496"/>
      <c r="P9" s="497"/>
      <c r="Q9" s="495"/>
      <c r="R9" s="290"/>
    </row>
    <row r="10" spans="1:18" ht="18" customHeight="1">
      <c r="A10" s="511" t="s">
        <v>255</v>
      </c>
      <c r="B10" s="755">
        <v>209172</v>
      </c>
      <c r="C10" s="637"/>
      <c r="D10" s="665">
        <v>170748</v>
      </c>
      <c r="E10" s="665">
        <v>172484</v>
      </c>
      <c r="F10" s="668">
        <v>183903</v>
      </c>
      <c r="G10" s="668">
        <v>165419</v>
      </c>
      <c r="H10" s="668">
        <v>150623</v>
      </c>
      <c r="I10" s="668">
        <v>158942</v>
      </c>
      <c r="J10" s="668">
        <v>172126</v>
      </c>
      <c r="K10" s="756">
        <v>157013</v>
      </c>
      <c r="L10" s="668">
        <v>178233</v>
      </c>
      <c r="M10" s="756">
        <v>187598</v>
      </c>
      <c r="N10" s="114"/>
      <c r="O10" s="187">
        <f aca="true" t="shared" si="1" ref="O10:O34">L10/K10%-100</f>
        <v>13.514804506633197</v>
      </c>
      <c r="P10" s="595">
        <f aca="true" t="shared" si="2" ref="P10:P34">M10/L10%-100</f>
        <v>5.254358059394164</v>
      </c>
      <c r="Q10" s="114"/>
      <c r="R10" s="164">
        <f aca="true" t="shared" si="3" ref="R10:R34">M10/B10%-100</f>
        <v>-10.31399996175395</v>
      </c>
    </row>
    <row r="11" spans="1:18" ht="12.75">
      <c r="A11" s="236" t="s">
        <v>14</v>
      </c>
      <c r="B11" s="757">
        <v>118839</v>
      </c>
      <c r="C11" s="637"/>
      <c r="D11" s="758">
        <v>106478</v>
      </c>
      <c r="E11" s="758">
        <v>102475</v>
      </c>
      <c r="F11" s="759">
        <v>112808</v>
      </c>
      <c r="G11" s="759">
        <v>114398</v>
      </c>
      <c r="H11" s="759">
        <v>105757</v>
      </c>
      <c r="I11" s="759">
        <v>111821</v>
      </c>
      <c r="J11" s="759">
        <v>126434</v>
      </c>
      <c r="K11" s="760">
        <v>119174</v>
      </c>
      <c r="L11" s="759">
        <v>134475</v>
      </c>
      <c r="M11" s="760">
        <v>131007</v>
      </c>
      <c r="N11" s="114"/>
      <c r="O11" s="630">
        <f t="shared" si="1"/>
        <v>12.839209894775706</v>
      </c>
      <c r="P11" s="631">
        <f t="shared" si="2"/>
        <v>-2.578918014500843</v>
      </c>
      <c r="Q11" s="114"/>
      <c r="R11" s="632">
        <f t="shared" si="3"/>
        <v>10.239062933885336</v>
      </c>
    </row>
    <row r="12" spans="1:18" ht="17.25" customHeight="1">
      <c r="A12" s="236" t="s">
        <v>15</v>
      </c>
      <c r="B12" s="757">
        <v>233038</v>
      </c>
      <c r="C12" s="637"/>
      <c r="D12" s="666">
        <v>199548</v>
      </c>
      <c r="E12" s="666">
        <v>208035</v>
      </c>
      <c r="F12" s="758">
        <v>222673</v>
      </c>
      <c r="G12" s="758">
        <v>206813</v>
      </c>
      <c r="H12" s="666">
        <v>199434</v>
      </c>
      <c r="I12" s="666">
        <v>211927</v>
      </c>
      <c r="J12" s="666">
        <v>215230</v>
      </c>
      <c r="K12" s="669">
        <v>210495</v>
      </c>
      <c r="L12" s="666">
        <v>252374</v>
      </c>
      <c r="M12" s="669">
        <v>253556</v>
      </c>
      <c r="N12" s="114"/>
      <c r="O12" s="181">
        <f t="shared" si="1"/>
        <v>19.895484453312434</v>
      </c>
      <c r="P12" s="633">
        <f t="shared" si="2"/>
        <v>0.46835252442804176</v>
      </c>
      <c r="Q12" s="114"/>
      <c r="R12" s="634">
        <f t="shared" si="3"/>
        <v>8.804572644804708</v>
      </c>
    </row>
    <row r="13" spans="1:18" ht="12.75">
      <c r="A13" s="236" t="s">
        <v>233</v>
      </c>
      <c r="B13" s="757">
        <v>15698</v>
      </c>
      <c r="C13" s="637"/>
      <c r="D13" s="758">
        <v>11481</v>
      </c>
      <c r="E13" s="758">
        <v>10476</v>
      </c>
      <c r="F13" s="758">
        <v>10500</v>
      </c>
      <c r="G13" s="666">
        <v>10266</v>
      </c>
      <c r="H13" s="666">
        <v>8608</v>
      </c>
      <c r="I13" s="666">
        <v>8609</v>
      </c>
      <c r="J13" s="666">
        <v>6702</v>
      </c>
      <c r="K13" s="669">
        <v>8680</v>
      </c>
      <c r="L13" s="666">
        <v>10441</v>
      </c>
      <c r="M13" s="669">
        <v>11979</v>
      </c>
      <c r="N13" s="114"/>
      <c r="O13" s="630">
        <f t="shared" si="1"/>
        <v>20.28801843317973</v>
      </c>
      <c r="P13" s="631">
        <f t="shared" si="2"/>
        <v>14.730389809405239</v>
      </c>
      <c r="Q13" s="114"/>
      <c r="R13" s="632">
        <f t="shared" si="3"/>
        <v>-23.690916040259907</v>
      </c>
    </row>
    <row r="14" spans="1:18" ht="18" customHeight="1" thickBot="1">
      <c r="A14" s="242" t="s">
        <v>16</v>
      </c>
      <c r="B14" s="761">
        <v>79275</v>
      </c>
      <c r="C14" s="637"/>
      <c r="D14" s="667">
        <v>66197</v>
      </c>
      <c r="E14" s="667">
        <v>56448</v>
      </c>
      <c r="F14" s="762">
        <v>63538</v>
      </c>
      <c r="G14" s="667">
        <v>62738</v>
      </c>
      <c r="H14" s="667">
        <v>48338</v>
      </c>
      <c r="I14" s="667">
        <v>50227</v>
      </c>
      <c r="J14" s="667">
        <v>76628</v>
      </c>
      <c r="K14" s="763">
        <v>57012</v>
      </c>
      <c r="L14" s="667">
        <v>49893</v>
      </c>
      <c r="M14" s="763">
        <v>53070</v>
      </c>
      <c r="N14" s="114"/>
      <c r="O14" s="159">
        <f t="shared" si="1"/>
        <v>-12.486844874763207</v>
      </c>
      <c r="P14" s="505">
        <f t="shared" si="2"/>
        <v>6.367626721183328</v>
      </c>
      <c r="Q14" s="114"/>
      <c r="R14" s="160">
        <f t="shared" si="3"/>
        <v>-33.0558183538316</v>
      </c>
    </row>
    <row r="15" spans="1:18" ht="7.5" customHeight="1" thickBot="1">
      <c r="A15" s="115"/>
      <c r="B15" s="754"/>
      <c r="C15" s="754"/>
      <c r="D15" s="754"/>
      <c r="E15" s="754"/>
      <c r="F15" s="754"/>
      <c r="G15" s="754"/>
      <c r="H15" s="754"/>
      <c r="I15" s="754"/>
      <c r="J15" s="754"/>
      <c r="K15" s="754"/>
      <c r="L15" s="754"/>
      <c r="M15" s="754"/>
      <c r="N15" s="495"/>
      <c r="O15" s="496"/>
      <c r="P15" s="497"/>
      <c r="Q15" s="495"/>
      <c r="R15" s="711"/>
    </row>
    <row r="16" spans="1:18" ht="18" customHeight="1">
      <c r="A16" s="115" t="s">
        <v>322</v>
      </c>
      <c r="B16" s="757">
        <v>123272</v>
      </c>
      <c r="C16" s="637"/>
      <c r="D16" s="758">
        <v>99502</v>
      </c>
      <c r="E16" s="758">
        <v>96252</v>
      </c>
      <c r="F16" s="758">
        <v>100021</v>
      </c>
      <c r="G16" s="758">
        <v>92486</v>
      </c>
      <c r="H16" s="758">
        <v>77840</v>
      </c>
      <c r="I16" s="758">
        <v>78379</v>
      </c>
      <c r="J16" s="758">
        <v>85462</v>
      </c>
      <c r="K16" s="665">
        <v>84230</v>
      </c>
      <c r="L16" s="758">
        <v>107490</v>
      </c>
      <c r="M16" s="764">
        <v>108415</v>
      </c>
      <c r="N16" s="114"/>
      <c r="O16" s="712">
        <f t="shared" si="1"/>
        <v>27.614864062685513</v>
      </c>
      <c r="P16" s="713">
        <f t="shared" si="2"/>
        <v>0.8605451669922672</v>
      </c>
      <c r="Q16" s="114"/>
      <c r="R16" s="714">
        <f t="shared" si="3"/>
        <v>-12.052209747550137</v>
      </c>
    </row>
    <row r="17" spans="1:18" ht="12.75" customHeight="1">
      <c r="A17" s="123" t="s">
        <v>323</v>
      </c>
      <c r="B17" s="765">
        <v>102973</v>
      </c>
      <c r="C17" s="637"/>
      <c r="D17" s="762">
        <v>85252</v>
      </c>
      <c r="E17" s="762">
        <v>84325</v>
      </c>
      <c r="F17" s="762">
        <v>88548</v>
      </c>
      <c r="G17" s="762">
        <v>82118</v>
      </c>
      <c r="H17" s="762">
        <v>76704</v>
      </c>
      <c r="I17" s="762">
        <v>79261</v>
      </c>
      <c r="J17" s="762">
        <v>84846</v>
      </c>
      <c r="K17" s="762">
        <v>73305</v>
      </c>
      <c r="L17" s="762">
        <v>77927</v>
      </c>
      <c r="M17" s="766">
        <v>77312</v>
      </c>
      <c r="N17" s="114"/>
      <c r="O17" s="288">
        <f t="shared" si="1"/>
        <v>6.305163358570368</v>
      </c>
      <c r="P17" s="705">
        <f t="shared" si="2"/>
        <v>-0.7892001488572618</v>
      </c>
      <c r="Q17" s="114"/>
      <c r="R17" s="706">
        <f t="shared" si="3"/>
        <v>-24.920124692880663</v>
      </c>
    </row>
    <row r="18" spans="1:18" ht="12.75" customHeight="1">
      <c r="A18" s="254" t="s">
        <v>324</v>
      </c>
      <c r="B18" s="765">
        <v>71155</v>
      </c>
      <c r="C18" s="637"/>
      <c r="D18" s="762">
        <v>62916</v>
      </c>
      <c r="E18" s="762">
        <v>63688</v>
      </c>
      <c r="F18" s="762">
        <v>71901</v>
      </c>
      <c r="G18" s="762">
        <v>67965</v>
      </c>
      <c r="H18" s="762">
        <v>64235</v>
      </c>
      <c r="I18" s="762">
        <v>70499</v>
      </c>
      <c r="J18" s="762">
        <v>79039</v>
      </c>
      <c r="K18" s="762">
        <v>71214</v>
      </c>
      <c r="L18" s="762">
        <v>75172</v>
      </c>
      <c r="M18" s="766">
        <v>75663</v>
      </c>
      <c r="N18" s="114"/>
      <c r="O18" s="288">
        <f t="shared" si="1"/>
        <v>5.5578959193417035</v>
      </c>
      <c r="P18" s="705">
        <f t="shared" si="2"/>
        <v>0.6531687330388962</v>
      </c>
      <c r="Q18" s="114"/>
      <c r="R18" s="706">
        <f t="shared" si="3"/>
        <v>6.3354648303000545</v>
      </c>
    </row>
    <row r="19" spans="1:18" ht="12.75" customHeight="1">
      <c r="A19" s="231" t="s">
        <v>27</v>
      </c>
      <c r="B19" s="767">
        <v>30611</v>
      </c>
      <c r="C19" s="637"/>
      <c r="D19" s="650">
        <v>29556</v>
      </c>
      <c r="E19" s="650">
        <v>30694</v>
      </c>
      <c r="F19" s="650">
        <v>36241</v>
      </c>
      <c r="G19" s="650">
        <v>37248</v>
      </c>
      <c r="H19" s="650">
        <v>37601</v>
      </c>
      <c r="I19" s="650">
        <v>42624</v>
      </c>
      <c r="J19" s="650">
        <v>49213</v>
      </c>
      <c r="K19" s="650">
        <v>47438</v>
      </c>
      <c r="L19" s="650">
        <v>52119</v>
      </c>
      <c r="M19" s="652">
        <v>57215</v>
      </c>
      <c r="N19" s="114"/>
      <c r="O19" s="153">
        <f t="shared" si="1"/>
        <v>9.86761667861208</v>
      </c>
      <c r="P19" s="633">
        <f t="shared" si="2"/>
        <v>9.777624282891068</v>
      </c>
      <c r="Q19" s="114"/>
      <c r="R19" s="634">
        <f t="shared" si="3"/>
        <v>86.9099343373297</v>
      </c>
    </row>
    <row r="20" spans="1:18" ht="6" customHeight="1" thickBot="1">
      <c r="A20" s="708"/>
      <c r="B20" s="656"/>
      <c r="C20" s="768"/>
      <c r="D20" s="656"/>
      <c r="E20" s="769"/>
      <c r="F20" s="769"/>
      <c r="G20" s="769"/>
      <c r="H20" s="769"/>
      <c r="I20" s="769"/>
      <c r="J20" s="769"/>
      <c r="K20" s="769"/>
      <c r="L20" s="769"/>
      <c r="M20" s="656"/>
      <c r="N20" s="709"/>
      <c r="O20" s="707"/>
      <c r="P20" s="710"/>
      <c r="Q20" s="709"/>
      <c r="R20" s="289"/>
    </row>
    <row r="21" spans="1:18" ht="7.5" customHeight="1" thickBot="1">
      <c r="A21" s="115"/>
      <c r="B21" s="754"/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54"/>
      <c r="N21" s="495"/>
      <c r="O21" s="496"/>
      <c r="P21" s="497"/>
      <c r="Q21" s="495"/>
      <c r="R21" s="290"/>
    </row>
    <row r="22" spans="1:18" ht="18" customHeight="1">
      <c r="A22" s="118" t="s">
        <v>19</v>
      </c>
      <c r="B22" s="770">
        <v>10438</v>
      </c>
      <c r="C22" s="637"/>
      <c r="D22" s="771">
        <v>10035</v>
      </c>
      <c r="E22" s="771">
        <v>10140</v>
      </c>
      <c r="F22" s="771">
        <v>10282</v>
      </c>
      <c r="G22" s="771">
        <v>10881</v>
      </c>
      <c r="H22" s="771">
        <v>11697</v>
      </c>
      <c r="I22" s="771">
        <v>11894</v>
      </c>
      <c r="J22" s="771">
        <v>11936</v>
      </c>
      <c r="K22" s="771">
        <v>12107</v>
      </c>
      <c r="L22" s="771">
        <v>12598</v>
      </c>
      <c r="M22" s="772">
        <v>13297</v>
      </c>
      <c r="N22" s="114"/>
      <c r="O22" s="515">
        <f t="shared" si="1"/>
        <v>4.055505079705966</v>
      </c>
      <c r="P22" s="516">
        <f t="shared" si="2"/>
        <v>5.548499761866964</v>
      </c>
      <c r="Q22" s="114"/>
      <c r="R22" s="517">
        <f t="shared" si="3"/>
        <v>27.390304656064387</v>
      </c>
    </row>
    <row r="23" spans="1:18" ht="15.75" customHeight="1">
      <c r="A23" s="119" t="s">
        <v>200</v>
      </c>
      <c r="B23" s="773">
        <v>48123</v>
      </c>
      <c r="C23" s="637"/>
      <c r="D23" s="774">
        <v>28463</v>
      </c>
      <c r="E23" s="774">
        <v>34430</v>
      </c>
      <c r="F23" s="774">
        <v>36458</v>
      </c>
      <c r="G23" s="774">
        <v>30500</v>
      </c>
      <c r="H23" s="774">
        <v>30283</v>
      </c>
      <c r="I23" s="774">
        <v>32550</v>
      </c>
      <c r="J23" s="774">
        <v>38439</v>
      </c>
      <c r="K23" s="774">
        <v>34920</v>
      </c>
      <c r="L23" s="774">
        <v>39527</v>
      </c>
      <c r="M23" s="775">
        <v>36754</v>
      </c>
      <c r="N23" s="114"/>
      <c r="O23" s="278">
        <f t="shared" si="1"/>
        <v>13.193012600229096</v>
      </c>
      <c r="P23" s="518">
        <f t="shared" si="2"/>
        <v>-7.015457788347206</v>
      </c>
      <c r="Q23" s="114"/>
      <c r="R23" s="519">
        <f t="shared" si="3"/>
        <v>-23.62487791700434</v>
      </c>
    </row>
    <row r="24" spans="1:18" ht="12.75">
      <c r="A24" s="120" t="s">
        <v>186</v>
      </c>
      <c r="B24" s="776">
        <v>9604</v>
      </c>
      <c r="C24" s="637"/>
      <c r="D24" s="777">
        <v>8822</v>
      </c>
      <c r="E24" s="777">
        <v>8925</v>
      </c>
      <c r="F24" s="777">
        <v>8778</v>
      </c>
      <c r="G24" s="777">
        <v>8136</v>
      </c>
      <c r="H24" s="777">
        <v>8190</v>
      </c>
      <c r="I24" s="777">
        <v>8514</v>
      </c>
      <c r="J24" s="777">
        <v>9859</v>
      </c>
      <c r="K24" s="777">
        <v>8896</v>
      </c>
      <c r="L24" s="777">
        <v>10267</v>
      </c>
      <c r="M24" s="778">
        <v>9938</v>
      </c>
      <c r="N24" s="114"/>
      <c r="O24" s="281">
        <f t="shared" si="1"/>
        <v>15.41142086330936</v>
      </c>
      <c r="P24" s="520">
        <f t="shared" si="2"/>
        <v>-3.2044414142397954</v>
      </c>
      <c r="Q24" s="114"/>
      <c r="R24" s="521">
        <f t="shared" si="3"/>
        <v>3.4777176176593088</v>
      </c>
    </row>
    <row r="25" spans="1:18" ht="12.75">
      <c r="A25" s="120" t="s">
        <v>187</v>
      </c>
      <c r="B25" s="776">
        <v>5505</v>
      </c>
      <c r="C25" s="637"/>
      <c r="D25" s="777">
        <v>3065</v>
      </c>
      <c r="E25" s="777">
        <v>4512</v>
      </c>
      <c r="F25" s="777">
        <v>4879</v>
      </c>
      <c r="G25" s="777">
        <v>3765</v>
      </c>
      <c r="H25" s="777">
        <v>4044</v>
      </c>
      <c r="I25" s="777">
        <v>4393</v>
      </c>
      <c r="J25" s="777">
        <v>4698</v>
      </c>
      <c r="K25" s="777">
        <v>4034</v>
      </c>
      <c r="L25" s="777">
        <v>4144</v>
      </c>
      <c r="M25" s="778">
        <v>4049</v>
      </c>
      <c r="N25" s="114"/>
      <c r="O25" s="281">
        <f t="shared" si="1"/>
        <v>2.7268220128904233</v>
      </c>
      <c r="P25" s="520">
        <f t="shared" si="2"/>
        <v>-2.2924710424710355</v>
      </c>
      <c r="Q25" s="114"/>
      <c r="R25" s="521">
        <f t="shared" si="3"/>
        <v>-26.44868301544051</v>
      </c>
    </row>
    <row r="26" spans="1:18" ht="12.75">
      <c r="A26" s="120" t="s">
        <v>201</v>
      </c>
      <c r="B26" s="776">
        <v>6107</v>
      </c>
      <c r="C26" s="637"/>
      <c r="D26" s="777">
        <v>3318</v>
      </c>
      <c r="E26" s="777">
        <v>4071</v>
      </c>
      <c r="F26" s="777">
        <v>4589</v>
      </c>
      <c r="G26" s="777">
        <v>3851</v>
      </c>
      <c r="H26" s="777">
        <v>4010</v>
      </c>
      <c r="I26" s="777">
        <v>4217</v>
      </c>
      <c r="J26" s="777">
        <v>4926</v>
      </c>
      <c r="K26" s="777">
        <v>4336</v>
      </c>
      <c r="L26" s="777">
        <v>5512</v>
      </c>
      <c r="M26" s="778">
        <v>4809</v>
      </c>
      <c r="N26" s="114"/>
      <c r="O26" s="281">
        <f t="shared" si="1"/>
        <v>27.12177121771218</v>
      </c>
      <c r="P26" s="520">
        <f t="shared" si="2"/>
        <v>-12.753991291727132</v>
      </c>
      <c r="Q26" s="114"/>
      <c r="R26" s="521">
        <f t="shared" si="3"/>
        <v>-21.25429834616014</v>
      </c>
    </row>
    <row r="27" spans="1:18" ht="12.75">
      <c r="A27" s="120" t="s">
        <v>40</v>
      </c>
      <c r="B27" s="776">
        <v>21746</v>
      </c>
      <c r="C27" s="637"/>
      <c r="D27" s="777">
        <v>10213</v>
      </c>
      <c r="E27" s="777">
        <v>13476</v>
      </c>
      <c r="F27" s="777">
        <v>14208</v>
      </c>
      <c r="G27" s="777">
        <v>11500</v>
      </c>
      <c r="H27" s="777">
        <v>11478</v>
      </c>
      <c r="I27" s="777">
        <v>12595</v>
      </c>
      <c r="J27" s="777">
        <v>15067</v>
      </c>
      <c r="K27" s="777">
        <v>14328</v>
      </c>
      <c r="L27" s="777">
        <v>16184</v>
      </c>
      <c r="M27" s="778">
        <v>14554</v>
      </c>
      <c r="N27" s="114"/>
      <c r="O27" s="281">
        <f t="shared" si="1"/>
        <v>12.953657174762697</v>
      </c>
      <c r="P27" s="520">
        <f t="shared" si="2"/>
        <v>-10.07167572911517</v>
      </c>
      <c r="Q27" s="114"/>
      <c r="R27" s="521">
        <f t="shared" si="3"/>
        <v>-33.072749011312425</v>
      </c>
    </row>
    <row r="28" spans="1:18" ht="12.75">
      <c r="A28" s="120" t="s">
        <v>41</v>
      </c>
      <c r="B28" s="776">
        <v>5161</v>
      </c>
      <c r="C28" s="637"/>
      <c r="D28" s="777">
        <v>3045</v>
      </c>
      <c r="E28" s="777">
        <v>3446</v>
      </c>
      <c r="F28" s="666">
        <v>4004</v>
      </c>
      <c r="G28" s="777">
        <v>3248</v>
      </c>
      <c r="H28" s="777">
        <v>2561</v>
      </c>
      <c r="I28" s="777">
        <v>2831</v>
      </c>
      <c r="J28" s="777">
        <v>3889</v>
      </c>
      <c r="K28" s="777">
        <v>3326</v>
      </c>
      <c r="L28" s="777">
        <v>3420</v>
      </c>
      <c r="M28" s="778">
        <v>3404</v>
      </c>
      <c r="N28" s="114"/>
      <c r="O28" s="281">
        <f t="shared" si="1"/>
        <v>2.8262176788935705</v>
      </c>
      <c r="P28" s="520">
        <f t="shared" si="2"/>
        <v>-0.4678362573099548</v>
      </c>
      <c r="Q28" s="114"/>
      <c r="R28" s="521">
        <f t="shared" si="3"/>
        <v>-34.04378996318543</v>
      </c>
    </row>
    <row r="29" spans="1:18" ht="15.75" customHeight="1">
      <c r="A29" s="119" t="s">
        <v>21</v>
      </c>
      <c r="B29" s="773">
        <v>2475</v>
      </c>
      <c r="C29" s="637"/>
      <c r="D29" s="774">
        <v>2043</v>
      </c>
      <c r="E29" s="774">
        <v>1991</v>
      </c>
      <c r="F29" s="774">
        <v>2189</v>
      </c>
      <c r="G29" s="774">
        <v>1784</v>
      </c>
      <c r="H29" s="774">
        <v>1449</v>
      </c>
      <c r="I29" s="774">
        <v>1481</v>
      </c>
      <c r="J29" s="774">
        <v>1823</v>
      </c>
      <c r="K29" s="774">
        <v>1394</v>
      </c>
      <c r="L29" s="774">
        <v>1418</v>
      </c>
      <c r="M29" s="775">
        <v>1852</v>
      </c>
      <c r="N29" s="114"/>
      <c r="O29" s="278">
        <f t="shared" si="1"/>
        <v>1.7216642754662814</v>
      </c>
      <c r="P29" s="518">
        <f t="shared" si="2"/>
        <v>30.60648801128349</v>
      </c>
      <c r="Q29" s="114"/>
      <c r="R29" s="519">
        <f t="shared" si="3"/>
        <v>-25.171717171717177</v>
      </c>
    </row>
    <row r="30" spans="1:18" ht="15.75" customHeight="1">
      <c r="A30" s="119" t="s">
        <v>22</v>
      </c>
      <c r="B30" s="773">
        <v>266975</v>
      </c>
      <c r="C30" s="637"/>
      <c r="D30" s="774">
        <v>236685</v>
      </c>
      <c r="E30" s="774">
        <v>228398</v>
      </c>
      <c r="F30" s="774">
        <v>247782</v>
      </c>
      <c r="G30" s="774">
        <v>236652</v>
      </c>
      <c r="H30" s="774">
        <v>212951</v>
      </c>
      <c r="I30" s="774">
        <v>224838</v>
      </c>
      <c r="J30" s="774">
        <v>246362</v>
      </c>
      <c r="K30" s="774">
        <v>227766</v>
      </c>
      <c r="L30" s="774">
        <v>259165</v>
      </c>
      <c r="M30" s="775">
        <v>266702</v>
      </c>
      <c r="N30" s="114"/>
      <c r="O30" s="278">
        <f t="shared" si="1"/>
        <v>13.78563964770862</v>
      </c>
      <c r="P30" s="518">
        <f t="shared" si="2"/>
        <v>2.9081859047325054</v>
      </c>
      <c r="Q30" s="114"/>
      <c r="R30" s="519">
        <f t="shared" si="3"/>
        <v>-0.10225676561475439</v>
      </c>
    </row>
    <row r="31" spans="1:18" ht="12.75">
      <c r="A31" s="121" t="s">
        <v>188</v>
      </c>
      <c r="B31" s="779">
        <v>37480</v>
      </c>
      <c r="C31" s="637"/>
      <c r="D31" s="780">
        <v>33832</v>
      </c>
      <c r="E31" s="780">
        <v>34301</v>
      </c>
      <c r="F31" s="780">
        <v>35380</v>
      </c>
      <c r="G31" s="780">
        <v>32079</v>
      </c>
      <c r="H31" s="780">
        <v>25326</v>
      </c>
      <c r="I31" s="780">
        <v>25483</v>
      </c>
      <c r="J31" s="780">
        <v>30315</v>
      </c>
      <c r="K31" s="780">
        <v>29675</v>
      </c>
      <c r="L31" s="780">
        <v>36268</v>
      </c>
      <c r="M31" s="781">
        <v>31685</v>
      </c>
      <c r="N31" s="114"/>
      <c r="O31" s="524">
        <f t="shared" si="1"/>
        <v>22.217354675652913</v>
      </c>
      <c r="P31" s="525">
        <f t="shared" si="2"/>
        <v>-12.636483952795857</v>
      </c>
      <c r="Q31" s="114"/>
      <c r="R31" s="526">
        <f t="shared" si="3"/>
        <v>-15.461579509071512</v>
      </c>
    </row>
    <row r="32" spans="1:18" ht="12.75">
      <c r="A32" s="121" t="s">
        <v>189</v>
      </c>
      <c r="B32" s="779">
        <v>32988</v>
      </c>
      <c r="C32" s="637"/>
      <c r="D32" s="780">
        <v>28728</v>
      </c>
      <c r="E32" s="780">
        <v>29820</v>
      </c>
      <c r="F32" s="780">
        <v>33695</v>
      </c>
      <c r="G32" s="780">
        <v>34821</v>
      </c>
      <c r="H32" s="780">
        <v>26382</v>
      </c>
      <c r="I32" s="780">
        <v>24975</v>
      </c>
      <c r="J32" s="780">
        <v>28311</v>
      </c>
      <c r="K32" s="780">
        <v>26758</v>
      </c>
      <c r="L32" s="780">
        <v>43625</v>
      </c>
      <c r="M32" s="782">
        <v>46331</v>
      </c>
      <c r="N32" s="114"/>
      <c r="O32" s="524">
        <f t="shared" si="1"/>
        <v>63.03535391284851</v>
      </c>
      <c r="P32" s="525">
        <f t="shared" si="2"/>
        <v>6.202865329512889</v>
      </c>
      <c r="Q32" s="114"/>
      <c r="R32" s="526">
        <f t="shared" si="3"/>
        <v>40.44804171213775</v>
      </c>
    </row>
    <row r="33" spans="1:18" ht="12.75">
      <c r="A33" s="121" t="s">
        <v>202</v>
      </c>
      <c r="B33" s="779">
        <v>10655</v>
      </c>
      <c r="C33" s="637"/>
      <c r="D33" s="780">
        <v>6961</v>
      </c>
      <c r="E33" s="780">
        <v>6588</v>
      </c>
      <c r="F33" s="780">
        <v>6764</v>
      </c>
      <c r="G33" s="780">
        <v>5757</v>
      </c>
      <c r="H33" s="780">
        <v>5975</v>
      </c>
      <c r="I33" s="780">
        <v>5405</v>
      </c>
      <c r="J33" s="780">
        <v>5855</v>
      </c>
      <c r="K33" s="780">
        <v>5392</v>
      </c>
      <c r="L33" s="780">
        <v>6335</v>
      </c>
      <c r="M33" s="781">
        <v>7120</v>
      </c>
      <c r="N33" s="114"/>
      <c r="O33" s="524">
        <f t="shared" si="1"/>
        <v>17.488872403560833</v>
      </c>
      <c r="P33" s="525">
        <f t="shared" si="2"/>
        <v>12.391475927387532</v>
      </c>
      <c r="Q33" s="114"/>
      <c r="R33" s="526">
        <f t="shared" si="3"/>
        <v>-33.176912247771</v>
      </c>
    </row>
    <row r="34" spans="1:20" ht="12.75">
      <c r="A34" s="121" t="s">
        <v>190</v>
      </c>
      <c r="B34" s="779">
        <v>21123</v>
      </c>
      <c r="C34" s="637"/>
      <c r="D34" s="780">
        <v>18976</v>
      </c>
      <c r="E34" s="780">
        <v>19517</v>
      </c>
      <c r="F34" s="780">
        <v>20860</v>
      </c>
      <c r="G34" s="780">
        <v>19000</v>
      </c>
      <c r="H34" s="780">
        <v>22856</v>
      </c>
      <c r="I34" s="780">
        <v>24436</v>
      </c>
      <c r="J34" s="780">
        <v>26707</v>
      </c>
      <c r="K34" s="780">
        <v>21596</v>
      </c>
      <c r="L34" s="780">
        <v>23320</v>
      </c>
      <c r="M34" s="781">
        <v>23978</v>
      </c>
      <c r="N34" s="114"/>
      <c r="O34" s="524">
        <f t="shared" si="1"/>
        <v>7.982959807371728</v>
      </c>
      <c r="P34" s="525">
        <f t="shared" si="2"/>
        <v>2.821612349914247</v>
      </c>
      <c r="Q34" s="114"/>
      <c r="R34" s="526">
        <f t="shared" si="3"/>
        <v>13.516072527576583</v>
      </c>
      <c r="T34" s="514"/>
    </row>
    <row r="35" spans="1:18" ht="12.75">
      <c r="A35" s="121" t="s">
        <v>203</v>
      </c>
      <c r="B35" s="779">
        <v>31598</v>
      </c>
      <c r="C35" s="637"/>
      <c r="D35" s="780">
        <v>26089</v>
      </c>
      <c r="E35" s="780">
        <v>24618</v>
      </c>
      <c r="F35" s="780">
        <v>25426</v>
      </c>
      <c r="G35" s="780">
        <v>24403</v>
      </c>
      <c r="H35" s="780">
        <v>22512</v>
      </c>
      <c r="I35" s="780">
        <v>26351</v>
      </c>
      <c r="J35" s="780">
        <v>31407</v>
      </c>
      <c r="K35" s="780">
        <v>31952</v>
      </c>
      <c r="L35" s="780">
        <v>35100</v>
      </c>
      <c r="M35" s="781">
        <v>33961</v>
      </c>
      <c r="N35" s="114"/>
      <c r="O35" s="524">
        <f aca="true" t="shared" si="4" ref="O35:O51">L35/K35%-100</f>
        <v>9.85227841762645</v>
      </c>
      <c r="P35" s="525">
        <f aca="true" t="shared" si="5" ref="P35:P51">M35/L35%-100</f>
        <v>-3.2450142450142465</v>
      </c>
      <c r="Q35" s="114"/>
      <c r="R35" s="526">
        <f aca="true" t="shared" si="6" ref="R35:R51">M35/B35%-100</f>
        <v>7.478321412747633</v>
      </c>
    </row>
    <row r="36" spans="1:18" ht="12.75">
      <c r="A36" s="121" t="s">
        <v>191</v>
      </c>
      <c r="B36" s="779">
        <v>53194</v>
      </c>
      <c r="C36" s="637"/>
      <c r="D36" s="780">
        <v>45306</v>
      </c>
      <c r="E36" s="780">
        <v>41922</v>
      </c>
      <c r="F36" s="780">
        <v>47838</v>
      </c>
      <c r="G36" s="780">
        <v>47295</v>
      </c>
      <c r="H36" s="780">
        <v>44009</v>
      </c>
      <c r="I36" s="780">
        <v>50536</v>
      </c>
      <c r="J36" s="780">
        <v>51694</v>
      </c>
      <c r="K36" s="780">
        <v>43519</v>
      </c>
      <c r="L36" s="780">
        <v>39983</v>
      </c>
      <c r="M36" s="781">
        <v>44146</v>
      </c>
      <c r="N36" s="114"/>
      <c r="O36" s="524">
        <f t="shared" si="4"/>
        <v>-8.125186700062045</v>
      </c>
      <c r="P36" s="525">
        <f t="shared" si="5"/>
        <v>10.411925068153977</v>
      </c>
      <c r="Q36" s="114"/>
      <c r="R36" s="526">
        <f t="shared" si="6"/>
        <v>-17.009437154566314</v>
      </c>
    </row>
    <row r="37" spans="1:18" ht="12.75">
      <c r="A37" s="121" t="s">
        <v>192</v>
      </c>
      <c r="B37" s="779">
        <v>25797</v>
      </c>
      <c r="C37" s="637"/>
      <c r="D37" s="780">
        <v>24807</v>
      </c>
      <c r="E37" s="780">
        <v>24150</v>
      </c>
      <c r="F37" s="780">
        <v>21377</v>
      </c>
      <c r="G37" s="780">
        <v>19107</v>
      </c>
      <c r="H37" s="780">
        <v>16781</v>
      </c>
      <c r="I37" s="780">
        <v>19605</v>
      </c>
      <c r="J37" s="780">
        <v>22638</v>
      </c>
      <c r="K37" s="780">
        <v>22032</v>
      </c>
      <c r="L37" s="780">
        <v>24644</v>
      </c>
      <c r="M37" s="781">
        <v>27000</v>
      </c>
      <c r="N37" s="114"/>
      <c r="O37" s="524">
        <f t="shared" si="4"/>
        <v>11.855482933914317</v>
      </c>
      <c r="P37" s="525">
        <f t="shared" si="5"/>
        <v>9.56013634150301</v>
      </c>
      <c r="Q37" s="114"/>
      <c r="R37" s="526">
        <f t="shared" si="6"/>
        <v>4.6633329456913515</v>
      </c>
    </row>
    <row r="38" spans="1:18" ht="12.75">
      <c r="A38" s="121" t="s">
        <v>193</v>
      </c>
      <c r="B38" s="779">
        <v>25033</v>
      </c>
      <c r="C38" s="637"/>
      <c r="D38" s="780">
        <v>21993</v>
      </c>
      <c r="E38" s="780">
        <v>21297</v>
      </c>
      <c r="F38" s="780">
        <v>20472</v>
      </c>
      <c r="G38" s="780">
        <v>17774</v>
      </c>
      <c r="H38" s="780">
        <v>15864</v>
      </c>
      <c r="I38" s="780">
        <v>15661</v>
      </c>
      <c r="J38" s="780">
        <v>17305</v>
      </c>
      <c r="K38" s="780">
        <v>15510</v>
      </c>
      <c r="L38" s="780">
        <v>18158</v>
      </c>
      <c r="M38" s="781">
        <v>21073</v>
      </c>
      <c r="N38" s="114"/>
      <c r="O38" s="524">
        <f t="shared" si="4"/>
        <v>17.072856221792392</v>
      </c>
      <c r="P38" s="525">
        <f t="shared" si="5"/>
        <v>16.053530124463038</v>
      </c>
      <c r="Q38" s="114"/>
      <c r="R38" s="526">
        <f t="shared" si="6"/>
        <v>-15.819118763232538</v>
      </c>
    </row>
    <row r="39" spans="1:18" ht="18" customHeight="1" thickBot="1">
      <c r="A39" s="527" t="s">
        <v>194</v>
      </c>
      <c r="B39" s="783">
        <v>29107</v>
      </c>
      <c r="C39" s="601"/>
      <c r="D39" s="784">
        <v>29993</v>
      </c>
      <c r="E39" s="784">
        <v>26185</v>
      </c>
      <c r="F39" s="784">
        <v>35970</v>
      </c>
      <c r="G39" s="784">
        <v>36416</v>
      </c>
      <c r="H39" s="784">
        <v>33246</v>
      </c>
      <c r="I39" s="784">
        <v>32386</v>
      </c>
      <c r="J39" s="784">
        <v>32130</v>
      </c>
      <c r="K39" s="941">
        <v>31332</v>
      </c>
      <c r="L39" s="784">
        <v>31732</v>
      </c>
      <c r="M39" s="785">
        <v>31408</v>
      </c>
      <c r="N39" s="295"/>
      <c r="O39" s="285">
        <f t="shared" si="4"/>
        <v>1.2766500702157515</v>
      </c>
      <c r="P39" s="529">
        <f t="shared" si="5"/>
        <v>-1.0210513046766607</v>
      </c>
      <c r="Q39" s="295"/>
      <c r="R39" s="530">
        <f t="shared" si="6"/>
        <v>7.905314872711031</v>
      </c>
    </row>
    <row r="40" spans="1:18" ht="7.5" customHeight="1" thickBot="1">
      <c r="A40" s="115"/>
      <c r="B40" s="754"/>
      <c r="C40" s="754"/>
      <c r="D40" s="754"/>
      <c r="E40" s="754"/>
      <c r="F40" s="754"/>
      <c r="G40" s="754"/>
      <c r="H40" s="754"/>
      <c r="I40" s="754"/>
      <c r="J40" s="754"/>
      <c r="K40" s="754"/>
      <c r="L40" s="754"/>
      <c r="M40" s="754"/>
      <c r="N40" s="495"/>
      <c r="O40" s="496"/>
      <c r="P40" s="497"/>
      <c r="Q40" s="495"/>
      <c r="R40" s="711"/>
    </row>
    <row r="41" spans="1:18" ht="18" customHeight="1">
      <c r="A41" s="115" t="s">
        <v>338</v>
      </c>
      <c r="B41" s="757">
        <v>28825</v>
      </c>
      <c r="C41" s="637"/>
      <c r="D41" s="758">
        <v>23658</v>
      </c>
      <c r="E41" s="758">
        <v>23265</v>
      </c>
      <c r="F41" s="758">
        <v>24721</v>
      </c>
      <c r="G41" s="758">
        <v>23689</v>
      </c>
      <c r="H41" s="758">
        <v>19724</v>
      </c>
      <c r="I41" s="758">
        <v>21239</v>
      </c>
      <c r="J41" s="758">
        <v>23397</v>
      </c>
      <c r="K41" s="665">
        <v>22272</v>
      </c>
      <c r="L41" s="758">
        <v>24663</v>
      </c>
      <c r="M41" s="764">
        <v>26544</v>
      </c>
      <c r="N41" s="114"/>
      <c r="O41" s="524">
        <f t="shared" si="4"/>
        <v>10.735452586206904</v>
      </c>
      <c r="P41" s="525">
        <f t="shared" si="5"/>
        <v>7.626809390585095</v>
      </c>
      <c r="Q41" s="114"/>
      <c r="R41" s="526">
        <f t="shared" si="6"/>
        <v>-7.913269731136168</v>
      </c>
    </row>
    <row r="42" spans="1:18" ht="12.75">
      <c r="A42" s="236" t="s">
        <v>339</v>
      </c>
      <c r="B42" s="757">
        <v>15065</v>
      </c>
      <c r="C42" s="637"/>
      <c r="D42" s="758">
        <v>12401</v>
      </c>
      <c r="E42" s="758">
        <v>11848</v>
      </c>
      <c r="F42" s="758">
        <v>13267</v>
      </c>
      <c r="G42" s="758">
        <v>12588</v>
      </c>
      <c r="H42" s="758">
        <v>11290</v>
      </c>
      <c r="I42" s="758">
        <v>11925</v>
      </c>
      <c r="J42" s="758">
        <v>12556</v>
      </c>
      <c r="K42" s="758">
        <v>11635</v>
      </c>
      <c r="L42" s="758">
        <v>13528</v>
      </c>
      <c r="M42" s="764">
        <v>13809</v>
      </c>
      <c r="N42" s="114"/>
      <c r="O42" s="524">
        <f t="shared" si="4"/>
        <v>16.269875376020636</v>
      </c>
      <c r="P42" s="525">
        <f t="shared" si="5"/>
        <v>2.077173270254292</v>
      </c>
      <c r="Q42" s="114"/>
      <c r="R42" s="526">
        <f t="shared" si="6"/>
        <v>-8.337205443079995</v>
      </c>
    </row>
    <row r="43" spans="1:18" ht="12.75">
      <c r="A43" s="236" t="s">
        <v>340</v>
      </c>
      <c r="B43" s="757">
        <v>13403</v>
      </c>
      <c r="C43" s="637"/>
      <c r="D43" s="758">
        <v>10488</v>
      </c>
      <c r="E43" s="758">
        <v>11040</v>
      </c>
      <c r="F43" s="758">
        <v>11566</v>
      </c>
      <c r="G43" s="758">
        <v>10148</v>
      </c>
      <c r="H43" s="758">
        <v>9142</v>
      </c>
      <c r="I43" s="758">
        <v>9462</v>
      </c>
      <c r="J43" s="758">
        <v>10721</v>
      </c>
      <c r="K43" s="758">
        <v>9288</v>
      </c>
      <c r="L43" s="758">
        <v>10773</v>
      </c>
      <c r="M43" s="764">
        <v>10697</v>
      </c>
      <c r="N43" s="114"/>
      <c r="O43" s="524">
        <f t="shared" si="4"/>
        <v>15.988372093023258</v>
      </c>
      <c r="P43" s="525">
        <f t="shared" si="5"/>
        <v>-0.7054673721340379</v>
      </c>
      <c r="Q43" s="114"/>
      <c r="R43" s="526">
        <f t="shared" si="6"/>
        <v>-20.18950981123629</v>
      </c>
    </row>
    <row r="44" spans="1:18" ht="12.75">
      <c r="A44" s="236" t="s">
        <v>341</v>
      </c>
      <c r="B44" s="757">
        <v>50762</v>
      </c>
      <c r="C44" s="637"/>
      <c r="D44" s="758">
        <v>44793</v>
      </c>
      <c r="E44" s="758">
        <v>44738</v>
      </c>
      <c r="F44" s="758">
        <v>46003</v>
      </c>
      <c r="G44" s="758">
        <v>44967</v>
      </c>
      <c r="H44" s="758">
        <v>39963</v>
      </c>
      <c r="I44" s="758">
        <v>42483</v>
      </c>
      <c r="J44" s="758">
        <v>46070</v>
      </c>
      <c r="K44" s="758">
        <v>42865</v>
      </c>
      <c r="L44" s="758">
        <v>50780</v>
      </c>
      <c r="M44" s="764">
        <v>52472</v>
      </c>
      <c r="N44" s="114"/>
      <c r="O44" s="524">
        <f t="shared" si="4"/>
        <v>18.464948092849653</v>
      </c>
      <c r="P44" s="525">
        <f t="shared" si="5"/>
        <v>3.332020480504127</v>
      </c>
      <c r="Q44" s="114"/>
      <c r="R44" s="526">
        <f t="shared" si="6"/>
        <v>3.368661597257784</v>
      </c>
    </row>
    <row r="45" spans="1:18" ht="12.75" customHeight="1">
      <c r="A45" s="123" t="s">
        <v>342</v>
      </c>
      <c r="B45" s="765">
        <v>25640</v>
      </c>
      <c r="C45" s="637"/>
      <c r="D45" s="762">
        <v>19777</v>
      </c>
      <c r="E45" s="762">
        <v>19667</v>
      </c>
      <c r="F45" s="762">
        <v>21414</v>
      </c>
      <c r="G45" s="762">
        <v>20613</v>
      </c>
      <c r="H45" s="762">
        <v>17719</v>
      </c>
      <c r="I45" s="762">
        <v>18622</v>
      </c>
      <c r="J45" s="762">
        <v>20513</v>
      </c>
      <c r="K45" s="762">
        <v>19463</v>
      </c>
      <c r="L45" s="762">
        <v>22410</v>
      </c>
      <c r="M45" s="766">
        <v>23251</v>
      </c>
      <c r="N45" s="114"/>
      <c r="O45" s="524">
        <f t="shared" si="4"/>
        <v>15.141550634537325</v>
      </c>
      <c r="P45" s="525">
        <f t="shared" si="5"/>
        <v>3.752788933511823</v>
      </c>
      <c r="Q45" s="114"/>
      <c r="R45" s="526">
        <f t="shared" si="6"/>
        <v>-9.317472698907949</v>
      </c>
    </row>
    <row r="46" spans="1:18" ht="12.75" customHeight="1">
      <c r="A46" s="123" t="s">
        <v>343</v>
      </c>
      <c r="B46" s="765">
        <v>171270</v>
      </c>
      <c r="C46" s="637"/>
      <c r="D46" s="762">
        <v>146666</v>
      </c>
      <c r="E46" s="762">
        <v>143775</v>
      </c>
      <c r="F46" s="762">
        <v>157720</v>
      </c>
      <c r="G46" s="762">
        <v>147806</v>
      </c>
      <c r="H46" s="762">
        <v>140703</v>
      </c>
      <c r="I46" s="762">
        <v>149086</v>
      </c>
      <c r="J46" s="762">
        <v>166115</v>
      </c>
      <c r="K46" s="762">
        <v>152719</v>
      </c>
      <c r="L46" s="762">
        <v>168289</v>
      </c>
      <c r="M46" s="766">
        <v>169405</v>
      </c>
      <c r="N46" s="114"/>
      <c r="O46" s="524">
        <f t="shared" si="4"/>
        <v>10.19519509687727</v>
      </c>
      <c r="P46" s="525">
        <f t="shared" si="5"/>
        <v>0.6631449470850725</v>
      </c>
      <c r="Q46" s="114"/>
      <c r="R46" s="526">
        <f t="shared" si="6"/>
        <v>-1.088923921293869</v>
      </c>
    </row>
    <row r="47" spans="1:18" ht="12.75" customHeight="1">
      <c r="A47" s="123" t="s">
        <v>344</v>
      </c>
      <c r="B47" s="765">
        <v>10768</v>
      </c>
      <c r="C47" s="637"/>
      <c r="D47" s="762">
        <v>9630</v>
      </c>
      <c r="E47" s="762">
        <v>10126</v>
      </c>
      <c r="F47" s="762">
        <v>11028</v>
      </c>
      <c r="G47" s="762">
        <v>10290</v>
      </c>
      <c r="H47" s="762">
        <v>9049</v>
      </c>
      <c r="I47" s="762">
        <v>9059</v>
      </c>
      <c r="J47" s="762">
        <v>9659</v>
      </c>
      <c r="K47" s="762">
        <v>9470</v>
      </c>
      <c r="L47" s="762">
        <v>11426</v>
      </c>
      <c r="M47" s="766">
        <v>11557</v>
      </c>
      <c r="N47" s="114"/>
      <c r="O47" s="524">
        <f t="shared" si="4"/>
        <v>20.65469904963041</v>
      </c>
      <c r="P47" s="525">
        <f t="shared" si="5"/>
        <v>1.1465079642919562</v>
      </c>
      <c r="Q47" s="114"/>
      <c r="R47" s="526">
        <f t="shared" si="6"/>
        <v>7.327265973254086</v>
      </c>
    </row>
    <row r="48" spans="1:18" ht="12.75" customHeight="1">
      <c r="A48" s="124" t="s">
        <v>345</v>
      </c>
      <c r="B48" s="786">
        <v>12278</v>
      </c>
      <c r="C48" s="637"/>
      <c r="D48" s="655">
        <v>9813</v>
      </c>
      <c r="E48" s="655">
        <v>10500</v>
      </c>
      <c r="F48" s="655">
        <v>10992</v>
      </c>
      <c r="G48" s="655">
        <v>9716</v>
      </c>
      <c r="H48" s="655">
        <v>8790</v>
      </c>
      <c r="I48" s="655">
        <v>8887</v>
      </c>
      <c r="J48" s="655">
        <v>9529</v>
      </c>
      <c r="K48" s="655">
        <v>8475</v>
      </c>
      <c r="L48" s="655">
        <v>10839</v>
      </c>
      <c r="M48" s="656">
        <v>10870</v>
      </c>
      <c r="N48" s="114"/>
      <c r="O48" s="942">
        <f t="shared" si="4"/>
        <v>27.893805309734518</v>
      </c>
      <c r="P48" s="943">
        <f t="shared" si="5"/>
        <v>0.2860042439339452</v>
      </c>
      <c r="Q48" s="295"/>
      <c r="R48" s="944">
        <f t="shared" si="6"/>
        <v>-11.467665743606446</v>
      </c>
    </row>
    <row r="49" spans="1:18" ht="6" customHeight="1" thickBot="1">
      <c r="A49" s="704"/>
      <c r="B49" s="765"/>
      <c r="C49" s="637"/>
      <c r="D49" s="762"/>
      <c r="E49" s="762"/>
      <c r="F49" s="762"/>
      <c r="G49" s="762"/>
      <c r="H49" s="762"/>
      <c r="I49" s="762"/>
      <c r="J49" s="762"/>
      <c r="K49" s="769"/>
      <c r="L49" s="762"/>
      <c r="M49" s="766"/>
      <c r="N49" s="114"/>
      <c r="O49" s="288"/>
      <c r="P49" s="705"/>
      <c r="Q49" s="114"/>
      <c r="R49" s="706"/>
    </row>
    <row r="50" spans="1:18" ht="21.75" customHeight="1">
      <c r="A50" s="531" t="s">
        <v>23</v>
      </c>
      <c r="B50" s="787">
        <v>58696</v>
      </c>
      <c r="C50" s="788"/>
      <c r="D50" s="789">
        <v>50970</v>
      </c>
      <c r="E50" s="789">
        <v>61913</v>
      </c>
      <c r="F50" s="789">
        <v>53569</v>
      </c>
      <c r="G50" s="789">
        <v>56430</v>
      </c>
      <c r="H50" s="789">
        <v>59766</v>
      </c>
      <c r="I50" s="789">
        <v>59712</v>
      </c>
      <c r="J50" s="789">
        <v>53138</v>
      </c>
      <c r="K50" s="789">
        <v>44849</v>
      </c>
      <c r="L50" s="789">
        <v>60569</v>
      </c>
      <c r="M50" s="790">
        <v>49844</v>
      </c>
      <c r="N50" s="533"/>
      <c r="O50" s="536">
        <f t="shared" si="4"/>
        <v>35.050948739102324</v>
      </c>
      <c r="P50" s="537">
        <f t="shared" si="5"/>
        <v>-17.707077878122476</v>
      </c>
      <c r="Q50" s="533"/>
      <c r="R50" s="538">
        <f t="shared" si="6"/>
        <v>-15.081095815728503</v>
      </c>
    </row>
    <row r="51" spans="1:18" ht="19.5" customHeight="1" thickBot="1">
      <c r="A51" s="539" t="s">
        <v>42</v>
      </c>
      <c r="B51" s="791">
        <f>B50+B6</f>
        <v>386707</v>
      </c>
      <c r="C51" s="792"/>
      <c r="D51" s="793">
        <f aca="true" t="shared" si="7" ref="D51:K51">D50+D6</f>
        <v>328202</v>
      </c>
      <c r="E51" s="793">
        <f t="shared" si="7"/>
        <v>336872</v>
      </c>
      <c r="F51" s="793">
        <f t="shared" si="7"/>
        <v>350280</v>
      </c>
      <c r="G51" s="793">
        <f t="shared" si="7"/>
        <v>336247</v>
      </c>
      <c r="H51" s="793">
        <f t="shared" si="7"/>
        <v>316146</v>
      </c>
      <c r="I51" s="794">
        <f t="shared" si="7"/>
        <v>330475</v>
      </c>
      <c r="J51" s="794">
        <f t="shared" si="7"/>
        <v>351698</v>
      </c>
      <c r="K51" s="794">
        <f t="shared" si="7"/>
        <v>321036</v>
      </c>
      <c r="L51" s="794">
        <f>L50+L6</f>
        <v>373277</v>
      </c>
      <c r="M51" s="794">
        <f>M50+M6</f>
        <v>368449</v>
      </c>
      <c r="N51" s="541"/>
      <c r="O51" s="544">
        <f t="shared" si="4"/>
        <v>16.272629860825575</v>
      </c>
      <c r="P51" s="545">
        <f t="shared" si="5"/>
        <v>-1.2934094519619492</v>
      </c>
      <c r="Q51" s="541"/>
      <c r="R51" s="546">
        <f t="shared" si="6"/>
        <v>-4.72140406043853</v>
      </c>
    </row>
    <row r="52" ht="13.5" thickTop="1"/>
    <row r="53" ht="12.75">
      <c r="A53" s="199" t="s">
        <v>43</v>
      </c>
    </row>
  </sheetData>
  <sheetProtection/>
  <printOptions horizontalCentered="1" verticalCentered="1"/>
  <pageMargins left="0.3937007874015748" right="0.3937007874015748" top="1.2598425196850394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4.00390625" style="106" customWidth="1"/>
    <col min="2" max="2" width="8.140625" style="106" customWidth="1"/>
    <col min="3" max="3" width="1.421875" style="106" customWidth="1"/>
    <col min="4" max="13" width="8.140625" style="106" customWidth="1"/>
    <col min="14" max="14" width="1.28515625" style="106" customWidth="1"/>
    <col min="15" max="15" width="6.7109375" style="198" customWidth="1"/>
    <col min="16" max="16" width="7.28125" style="198" customWidth="1"/>
    <col min="17" max="17" width="1.28515625" style="198" customWidth="1"/>
    <col min="18" max="18" width="6.57421875" style="106" customWidth="1"/>
    <col min="19" max="16384" width="9.140625" style="106" customWidth="1"/>
  </cols>
  <sheetData>
    <row r="1" spans="1:18" ht="21.75" customHeight="1" thickTop="1">
      <c r="A1" s="342" t="s">
        <v>337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</row>
    <row r="2" spans="1:18" ht="21.75" customHeight="1">
      <c r="A2" s="127" t="s">
        <v>336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</row>
    <row r="3" spans="1:18" ht="9.75" customHeight="1">
      <c r="A3" s="109"/>
      <c r="B3" s="110"/>
      <c r="C3" s="464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28"/>
      <c r="P3" s="128"/>
      <c r="Q3" s="128"/>
      <c r="R3" s="111"/>
    </row>
    <row r="4" spans="1:18" ht="30" customHeight="1">
      <c r="A4" s="201"/>
      <c r="B4" s="465" t="s">
        <v>1</v>
      </c>
      <c r="C4" s="112"/>
      <c r="D4" s="203">
        <v>2009</v>
      </c>
      <c r="E4" s="203">
        <v>2010</v>
      </c>
      <c r="F4" s="468">
        <v>2011</v>
      </c>
      <c r="G4" s="468">
        <v>2012</v>
      </c>
      <c r="H4" s="467">
        <v>2013</v>
      </c>
      <c r="I4" s="468">
        <v>2014</v>
      </c>
      <c r="J4" s="468">
        <v>2015</v>
      </c>
      <c r="K4" s="468">
        <v>2016</v>
      </c>
      <c r="L4" s="468">
        <v>2017</v>
      </c>
      <c r="M4" s="468">
        <v>2018</v>
      </c>
      <c r="N4" s="112"/>
      <c r="O4" s="469" t="s">
        <v>392</v>
      </c>
      <c r="P4" s="469" t="s">
        <v>403</v>
      </c>
      <c r="Q4" s="470"/>
      <c r="R4" s="471" t="s">
        <v>404</v>
      </c>
    </row>
    <row r="5" spans="1:20" ht="18" customHeight="1" thickBot="1">
      <c r="A5" s="113" t="s">
        <v>6</v>
      </c>
      <c r="B5" s="472"/>
      <c r="C5" s="114"/>
      <c r="D5" s="473"/>
      <c r="E5" s="473"/>
      <c r="F5" s="473"/>
      <c r="G5" s="473"/>
      <c r="H5" s="473"/>
      <c r="I5" s="474"/>
      <c r="J5" s="474"/>
      <c r="K5" s="474"/>
      <c r="L5" s="474"/>
      <c r="M5" s="474"/>
      <c r="N5" s="114"/>
      <c r="O5" s="475"/>
      <c r="P5" s="476"/>
      <c r="Q5" s="114"/>
      <c r="R5" s="477"/>
      <c r="T5" s="478"/>
    </row>
    <row r="6" spans="1:18" ht="15.75" customHeight="1">
      <c r="A6" s="479" t="s">
        <v>197</v>
      </c>
      <c r="B6" s="747">
        <f>'Assunzioni -2'!B5-'Assunzioni F'!B6</f>
        <v>302598</v>
      </c>
      <c r="C6" s="748"/>
      <c r="D6" s="749">
        <f>'Assunzioni -2'!D5-'Assunzioni F'!D6</f>
        <v>234652</v>
      </c>
      <c r="E6" s="749">
        <f>'Assunzioni -2'!E5-'Assunzioni F'!E6</f>
        <v>257213</v>
      </c>
      <c r="F6" s="749">
        <f>'Assunzioni -2'!F5-'Assunzioni F'!F6</f>
        <v>276268</v>
      </c>
      <c r="G6" s="749">
        <f>'Assunzioni -2'!G5-'Assunzioni F'!G6</f>
        <v>249523</v>
      </c>
      <c r="H6" s="749">
        <f>'Assunzioni -2'!H5-'Assunzioni F'!H6</f>
        <v>236580</v>
      </c>
      <c r="I6" s="750">
        <f>'Assunzioni -2'!I5-'Assunzioni F'!I6</f>
        <v>249939</v>
      </c>
      <c r="J6" s="750">
        <f>'Assunzioni -2'!J5-'Assunzioni F'!J6</f>
        <v>286710</v>
      </c>
      <c r="K6" s="750">
        <f>'Assunzioni -2'!K5-'Assunzioni F'!K6</f>
        <v>273828</v>
      </c>
      <c r="L6" s="750">
        <f>'Assunzioni -2'!L5-'Assunzioni F'!L6</f>
        <v>318359</v>
      </c>
      <c r="M6" s="750">
        <f>'Assunzioni -2'!M5-'Assunzioni F'!M6</f>
        <v>335135</v>
      </c>
      <c r="N6" s="348"/>
      <c r="O6" s="484">
        <f aca="true" t="shared" si="0" ref="O6:P8">L6/K6%-100</f>
        <v>16.262398293819473</v>
      </c>
      <c r="P6" s="485">
        <f t="shared" si="0"/>
        <v>5.269522771462405</v>
      </c>
      <c r="Q6" s="481"/>
      <c r="R6" s="486">
        <f>M6/B6%-100</f>
        <v>10.752549587241162</v>
      </c>
    </row>
    <row r="7" spans="1:18" ht="15.75" customHeight="1">
      <c r="A7" s="487" t="s">
        <v>38</v>
      </c>
      <c r="B7" s="751">
        <v>211822</v>
      </c>
      <c r="C7" s="657"/>
      <c r="D7" s="752">
        <v>172950</v>
      </c>
      <c r="E7" s="752">
        <v>185434</v>
      </c>
      <c r="F7" s="752">
        <v>193727</v>
      </c>
      <c r="G7" s="752">
        <v>177932</v>
      </c>
      <c r="H7" s="752">
        <v>165610</v>
      </c>
      <c r="I7" s="753">
        <v>171598</v>
      </c>
      <c r="J7" s="753">
        <v>193373</v>
      </c>
      <c r="K7" s="753">
        <v>179791</v>
      </c>
      <c r="L7" s="753">
        <v>211895</v>
      </c>
      <c r="M7" s="753">
        <v>229656</v>
      </c>
      <c r="N7" s="348"/>
      <c r="O7" s="491">
        <f t="shared" si="0"/>
        <v>17.856288690757594</v>
      </c>
      <c r="P7" s="492">
        <f t="shared" si="0"/>
        <v>8.381981641850928</v>
      </c>
      <c r="Q7" s="348"/>
      <c r="R7" s="493">
        <f>M7/B7%-100</f>
        <v>8.419333213736067</v>
      </c>
    </row>
    <row r="8" spans="1:18" ht="15.75" customHeight="1" thickBot="1">
      <c r="A8" s="494" t="s">
        <v>39</v>
      </c>
      <c r="B8" s="751">
        <v>59032</v>
      </c>
      <c r="C8" s="657"/>
      <c r="D8" s="752">
        <v>53322</v>
      </c>
      <c r="E8" s="752">
        <v>54080</v>
      </c>
      <c r="F8" s="752">
        <v>55932</v>
      </c>
      <c r="G8" s="752">
        <v>54154</v>
      </c>
      <c r="H8" s="752">
        <v>49208</v>
      </c>
      <c r="I8" s="753">
        <v>47829</v>
      </c>
      <c r="J8" s="753">
        <v>52420</v>
      </c>
      <c r="K8" s="753">
        <v>48218</v>
      </c>
      <c r="L8" s="753">
        <v>52323</v>
      </c>
      <c r="M8" s="753">
        <v>54730</v>
      </c>
      <c r="N8" s="348"/>
      <c r="O8" s="491">
        <f t="shared" si="0"/>
        <v>8.513418225558922</v>
      </c>
      <c r="P8" s="492">
        <f t="shared" si="0"/>
        <v>4.600271391166402</v>
      </c>
      <c r="Q8" s="348"/>
      <c r="R8" s="493">
        <f>M8/B8%-100</f>
        <v>-7.287572841848501</v>
      </c>
    </row>
    <row r="9" spans="1:18" ht="7.5" customHeight="1" thickBot="1">
      <c r="A9" s="115"/>
      <c r="B9" s="754"/>
      <c r="C9" s="754"/>
      <c r="D9" s="754"/>
      <c r="E9" s="754"/>
      <c r="F9" s="754"/>
      <c r="G9" s="754"/>
      <c r="H9" s="754"/>
      <c r="I9" s="754"/>
      <c r="J9" s="754"/>
      <c r="K9" s="754"/>
      <c r="L9" s="754"/>
      <c r="M9" s="754"/>
      <c r="N9" s="495"/>
      <c r="O9" s="496"/>
      <c r="P9" s="497"/>
      <c r="Q9" s="495"/>
      <c r="R9" s="290"/>
    </row>
    <row r="10" spans="1:18" ht="18" customHeight="1">
      <c r="A10" s="511" t="s">
        <v>255</v>
      </c>
      <c r="B10" s="755">
        <f>'Assunzioni -1'!B17-'Assunzioni F'!B10</f>
        <v>259518</v>
      </c>
      <c r="C10" s="637"/>
      <c r="D10" s="665">
        <f>'Assunzioni -1'!D17-'Assunzioni F'!D10</f>
        <v>191908</v>
      </c>
      <c r="E10" s="665">
        <f>'Assunzioni -1'!E17-'Assunzioni F'!E10</f>
        <v>212764</v>
      </c>
      <c r="F10" s="668">
        <f>'Assunzioni -1'!F17-'Assunzioni F'!F10</f>
        <v>231775</v>
      </c>
      <c r="G10" s="668">
        <f>'Assunzioni -1'!G17-'Assunzioni F'!G10</f>
        <v>202295</v>
      </c>
      <c r="H10" s="668">
        <f>'Assunzioni -1'!H17-'Assunzioni F'!H10</f>
        <v>189261</v>
      </c>
      <c r="I10" s="668">
        <f>'Assunzioni -1'!I17-'Assunzioni F'!I10</f>
        <v>199388</v>
      </c>
      <c r="J10" s="668">
        <f>'Assunzioni -1'!J17-'Assunzioni F'!J10</f>
        <v>227338</v>
      </c>
      <c r="K10" s="756">
        <f>'Assunzioni -1'!K17-'Assunzioni F'!K10</f>
        <v>214439</v>
      </c>
      <c r="L10" s="756">
        <f>'Assunzioni -1'!L17-'Assunzioni F'!L10</f>
        <v>250018</v>
      </c>
      <c r="M10" s="756">
        <f>'Assunzioni -1'!M17-'Assunzioni F'!M10</f>
        <v>263787</v>
      </c>
      <c r="N10" s="114"/>
      <c r="O10" s="187">
        <f aca="true" t="shared" si="1" ref="O10:P14">L10/K10%-100</f>
        <v>16.591664762473258</v>
      </c>
      <c r="P10" s="595">
        <f t="shared" si="1"/>
        <v>5.50720348134935</v>
      </c>
      <c r="Q10" s="114"/>
      <c r="R10" s="164">
        <f>M10/B10%-100</f>
        <v>1.6449726030564449</v>
      </c>
    </row>
    <row r="11" spans="1:18" ht="12.75">
      <c r="A11" s="236" t="s">
        <v>14</v>
      </c>
      <c r="B11" s="757">
        <f>'Assunzioni -1'!B18-'Assunzioni F'!B11</f>
        <v>43080</v>
      </c>
      <c r="C11" s="637"/>
      <c r="D11" s="758">
        <f>'Assunzioni -1'!D18-'Assunzioni F'!D11</f>
        <v>42750</v>
      </c>
      <c r="E11" s="758">
        <f>'Assunzioni -1'!E18-'Assunzioni F'!E11</f>
        <v>44449</v>
      </c>
      <c r="F11" s="759">
        <f>'Assunzioni -1'!F18-'Assunzioni F'!F11</f>
        <v>44493</v>
      </c>
      <c r="G11" s="759">
        <f>'Assunzioni -1'!G18-'Assunzioni F'!G11</f>
        <v>47228</v>
      </c>
      <c r="H11" s="759">
        <f>'Assunzioni -1'!H18-'Assunzioni F'!H11</f>
        <v>47319</v>
      </c>
      <c r="I11" s="759">
        <f>'Assunzioni -1'!I18-'Assunzioni F'!I11</f>
        <v>50551</v>
      </c>
      <c r="J11" s="759">
        <f>'Assunzioni -1'!J18-'Assunzioni F'!J11</f>
        <v>59372</v>
      </c>
      <c r="K11" s="760">
        <f>'Assunzioni -1'!K18-'Assunzioni F'!K11</f>
        <v>59389</v>
      </c>
      <c r="L11" s="760">
        <f>'Assunzioni -1'!L18-'Assunzioni F'!L11</f>
        <v>68341</v>
      </c>
      <c r="M11" s="760">
        <f>'Assunzioni -1'!M18-'Assunzioni F'!M11</f>
        <v>71348</v>
      </c>
      <c r="N11" s="114"/>
      <c r="O11" s="630">
        <f t="shared" si="1"/>
        <v>15.073498459310656</v>
      </c>
      <c r="P11" s="631">
        <f t="shared" si="1"/>
        <v>4.399994146998154</v>
      </c>
      <c r="Q11" s="114"/>
      <c r="R11" s="632">
        <f>M11/B11%-100</f>
        <v>65.61745589600741</v>
      </c>
    </row>
    <row r="12" spans="1:18" ht="17.25" customHeight="1">
      <c r="A12" s="236" t="s">
        <v>15</v>
      </c>
      <c r="B12" s="757">
        <f>'Assunzioni -1'!B19-'Assunzioni F'!B12</f>
        <v>214480</v>
      </c>
      <c r="C12" s="637"/>
      <c r="D12" s="666">
        <f>'Assunzioni -1'!D19-'Assunzioni F'!D12</f>
        <v>171293</v>
      </c>
      <c r="E12" s="666">
        <f>'Assunzioni -1'!E19-'Assunzioni F'!E12</f>
        <v>196207</v>
      </c>
      <c r="F12" s="758">
        <f>'Assunzioni -1'!F19-'Assunzioni F'!F12</f>
        <v>212798</v>
      </c>
      <c r="G12" s="758">
        <f>'Assunzioni -1'!G19-'Assunzioni F'!G12</f>
        <v>191069</v>
      </c>
      <c r="H12" s="666">
        <f>'Assunzioni -1'!H19-'Assunzioni F'!H12</f>
        <v>186369</v>
      </c>
      <c r="I12" s="666">
        <f>'Assunzioni -1'!I19-'Assunzioni F'!I12</f>
        <v>198282</v>
      </c>
      <c r="J12" s="666">
        <f>'Assunzioni -1'!J19-'Assunzioni F'!J12</f>
        <v>204478</v>
      </c>
      <c r="K12" s="669">
        <f>'Assunzioni -1'!K19-'Assunzioni F'!K12</f>
        <v>216084</v>
      </c>
      <c r="L12" s="669">
        <f>'Assunzioni -1'!L19-'Assunzioni F'!L12</f>
        <v>261434</v>
      </c>
      <c r="M12" s="669">
        <f>'Assunzioni -1'!M19-'Assunzioni F'!M12</f>
        <v>268991</v>
      </c>
      <c r="N12" s="114"/>
      <c r="O12" s="181">
        <f t="shared" si="1"/>
        <v>20.987208678106654</v>
      </c>
      <c r="P12" s="633">
        <f t="shared" si="1"/>
        <v>2.8905957144059187</v>
      </c>
      <c r="Q12" s="114"/>
      <c r="R12" s="634">
        <f>M12/B12%-100</f>
        <v>25.41542334949645</v>
      </c>
    </row>
    <row r="13" spans="1:18" ht="12.75">
      <c r="A13" s="236" t="s">
        <v>233</v>
      </c>
      <c r="B13" s="757">
        <f>'Assunzioni -1'!B20-'Assunzioni F'!B13</f>
        <v>19059</v>
      </c>
      <c r="C13" s="637"/>
      <c r="D13" s="758">
        <f>'Assunzioni -1'!D20-'Assunzioni F'!D13</f>
        <v>12540</v>
      </c>
      <c r="E13" s="758">
        <f>'Assunzioni -1'!E20-'Assunzioni F'!E13</f>
        <v>12530</v>
      </c>
      <c r="F13" s="758">
        <f>'Assunzioni -1'!F20-'Assunzioni F'!F13</f>
        <v>12899</v>
      </c>
      <c r="G13" s="666">
        <f>'Assunzioni -1'!G20-'Assunzioni F'!G13</f>
        <v>11702</v>
      </c>
      <c r="H13" s="666">
        <f>'Assunzioni -1'!H20-'Assunzioni F'!H13</f>
        <v>10031</v>
      </c>
      <c r="I13" s="666">
        <f>'Assunzioni -1'!I20-'Assunzioni F'!I13</f>
        <v>10851</v>
      </c>
      <c r="J13" s="666">
        <f>'Assunzioni -1'!J20-'Assunzioni F'!J13</f>
        <v>8597</v>
      </c>
      <c r="K13" s="669">
        <f>'Assunzioni -1'!K20-'Assunzioni F'!K13</f>
        <v>11025</v>
      </c>
      <c r="L13" s="669">
        <f>'Assunzioni -1'!L20-'Assunzioni F'!L13</f>
        <v>13344</v>
      </c>
      <c r="M13" s="669">
        <f>'Assunzioni -1'!M20-'Assunzioni F'!M13</f>
        <v>16066</v>
      </c>
      <c r="N13" s="114"/>
      <c r="O13" s="630">
        <f t="shared" si="1"/>
        <v>21.034013605442183</v>
      </c>
      <c r="P13" s="631">
        <f t="shared" si="1"/>
        <v>20.398681055155876</v>
      </c>
      <c r="Q13" s="114"/>
      <c r="R13" s="632">
        <f>M13/B13%-100</f>
        <v>-15.703866939503655</v>
      </c>
    </row>
    <row r="14" spans="1:18" ht="18" customHeight="1" thickBot="1">
      <c r="A14" s="242" t="s">
        <v>16</v>
      </c>
      <c r="B14" s="761">
        <f>'Assunzioni -1'!B21-'Assunzioni F'!B14</f>
        <v>69059</v>
      </c>
      <c r="C14" s="637"/>
      <c r="D14" s="667">
        <f>'Assunzioni -1'!D21-'Assunzioni F'!D14</f>
        <v>50825</v>
      </c>
      <c r="E14" s="667">
        <f>'Assunzioni -1'!E21-'Assunzioni F'!E14</f>
        <v>48476</v>
      </c>
      <c r="F14" s="762">
        <f>'Assunzioni -1'!F21-'Assunzioni F'!F14</f>
        <v>50571</v>
      </c>
      <c r="G14" s="667">
        <f>'Assunzioni -1'!G21-'Assunzioni F'!G14</f>
        <v>46752</v>
      </c>
      <c r="H14" s="667">
        <f>'Assunzioni -1'!H21-'Assunzioni F'!H14</f>
        <v>40180</v>
      </c>
      <c r="I14" s="667">
        <f>'Assunzioni -1'!I21-'Assunzioni F'!I14</f>
        <v>40806</v>
      </c>
      <c r="J14" s="667">
        <f>'Assunzioni -1'!J21-'Assunzioni F'!J14</f>
        <v>73635</v>
      </c>
      <c r="K14" s="763">
        <f>'Assunzioni -1'!K21-'Assunzioni F'!K14</f>
        <v>46719</v>
      </c>
      <c r="L14" s="763">
        <f>'Assunzioni -1'!L21-'Assunzioni F'!L14</f>
        <v>43581</v>
      </c>
      <c r="M14" s="763">
        <f>'Assunzioni -1'!M21-'Assunzioni F'!M14</f>
        <v>50078</v>
      </c>
      <c r="N14" s="114"/>
      <c r="O14" s="159">
        <f t="shared" si="1"/>
        <v>-6.7167533551659915</v>
      </c>
      <c r="P14" s="505">
        <f t="shared" si="1"/>
        <v>14.90787269681742</v>
      </c>
      <c r="Q14" s="114"/>
      <c r="R14" s="160">
        <f>M14/B14%-100</f>
        <v>-27.485193819777294</v>
      </c>
    </row>
    <row r="15" spans="1:18" ht="7.5" customHeight="1" thickBot="1">
      <c r="A15" s="115"/>
      <c r="B15" s="754"/>
      <c r="C15" s="754"/>
      <c r="D15" s="754"/>
      <c r="E15" s="754"/>
      <c r="F15" s="754"/>
      <c r="G15" s="754"/>
      <c r="H15" s="754"/>
      <c r="I15" s="754"/>
      <c r="J15" s="754"/>
      <c r="K15" s="754"/>
      <c r="L15" s="754"/>
      <c r="M15" s="754"/>
      <c r="N15" s="495"/>
      <c r="O15" s="496"/>
      <c r="P15" s="497"/>
      <c r="Q15" s="495"/>
      <c r="R15" s="711"/>
    </row>
    <row r="16" spans="1:18" ht="18" customHeight="1">
      <c r="A16" s="115" t="s">
        <v>322</v>
      </c>
      <c r="B16" s="757">
        <f>'Assunzioni -2'!B19-'Assunzioni F'!B16</f>
        <v>126231</v>
      </c>
      <c r="C16" s="637"/>
      <c r="D16" s="758">
        <f>'Assunzioni -2'!D19-'Assunzioni F'!D16</f>
        <v>91142</v>
      </c>
      <c r="E16" s="758">
        <f>'Assunzioni -2'!E19-'Assunzioni F'!E16</f>
        <v>98064</v>
      </c>
      <c r="F16" s="758">
        <f>'Assunzioni -2'!F19-'Assunzioni F'!F16</f>
        <v>104015</v>
      </c>
      <c r="G16" s="758">
        <f>'Assunzioni -2'!G19-'Assunzioni F'!G16</f>
        <v>91875</v>
      </c>
      <c r="H16" s="758">
        <f>'Assunzioni -2'!H19-'Assunzioni F'!H16</f>
        <v>83404</v>
      </c>
      <c r="I16" s="758">
        <f>'Assunzioni -2'!I19-'Assunzioni F'!I16</f>
        <v>85751</v>
      </c>
      <c r="J16" s="758">
        <f>'Assunzioni -2'!J19-'Assunzioni F'!J16</f>
        <v>97593</v>
      </c>
      <c r="K16" s="665">
        <f>'Assunzioni -2'!K19-'Assunzioni F'!K16</f>
        <v>97021</v>
      </c>
      <c r="L16" s="665">
        <f>'Assunzioni -2'!L19-'Assunzioni F'!L16</f>
        <v>119895</v>
      </c>
      <c r="M16" s="764">
        <f>'Assunzioni -2'!M19-'Assunzioni F'!M16</f>
        <v>127544</v>
      </c>
      <c r="N16" s="114"/>
      <c r="O16" s="712">
        <f aca="true" t="shared" si="2" ref="O16:P19">L16/K16%-100</f>
        <v>23.57633914307212</v>
      </c>
      <c r="P16" s="713">
        <f t="shared" si="2"/>
        <v>6.379748946995278</v>
      </c>
      <c r="Q16" s="114"/>
      <c r="R16" s="714">
        <f>M16/B16%-100</f>
        <v>1.0401565384097466</v>
      </c>
    </row>
    <row r="17" spans="1:18" ht="12.75" customHeight="1">
      <c r="A17" s="123" t="s">
        <v>323</v>
      </c>
      <c r="B17" s="765">
        <f>'Assunzioni -2'!B20-'Assunzioni F'!B17</f>
        <v>88040</v>
      </c>
      <c r="C17" s="637"/>
      <c r="D17" s="762">
        <f>'Assunzioni -2'!D20-'Assunzioni F'!D17</f>
        <v>67672</v>
      </c>
      <c r="E17" s="762">
        <f>'Assunzioni -2'!E20-'Assunzioni F'!E17</f>
        <v>74119</v>
      </c>
      <c r="F17" s="762">
        <f>'Assunzioni -2'!F20-'Assunzioni F'!F17</f>
        <v>78339</v>
      </c>
      <c r="G17" s="762">
        <f>'Assunzioni -2'!G20-'Assunzioni F'!G17</f>
        <v>69442</v>
      </c>
      <c r="H17" s="762">
        <f>'Assunzioni -2'!H20-'Assunzioni F'!H17</f>
        <v>66279</v>
      </c>
      <c r="I17" s="762">
        <f>'Assunzioni -2'!I20-'Assunzioni F'!I17</f>
        <v>69103</v>
      </c>
      <c r="J17" s="762">
        <f>'Assunzioni -2'!J20-'Assunzioni F'!J17</f>
        <v>77506</v>
      </c>
      <c r="K17" s="762">
        <f>'Assunzioni -2'!K20-'Assunzioni F'!K17</f>
        <v>69225</v>
      </c>
      <c r="L17" s="762">
        <f>'Assunzioni -2'!L20-'Assunzioni F'!L17</f>
        <v>75694</v>
      </c>
      <c r="M17" s="766">
        <f>'Assunzioni -2'!M20-'Assunzioni F'!M17</f>
        <v>77609</v>
      </c>
      <c r="N17" s="114"/>
      <c r="O17" s="288">
        <f t="shared" si="2"/>
        <v>9.344889851932109</v>
      </c>
      <c r="P17" s="705">
        <f t="shared" si="2"/>
        <v>2.529923111475142</v>
      </c>
      <c r="Q17" s="114"/>
      <c r="R17" s="706">
        <f>M17/B17%-100</f>
        <v>-11.84802362562472</v>
      </c>
    </row>
    <row r="18" spans="1:18" ht="12.75" customHeight="1">
      <c r="A18" s="254" t="s">
        <v>324</v>
      </c>
      <c r="B18" s="765">
        <f>'Assunzioni -2'!B21-'Assunzioni F'!B18</f>
        <v>53854</v>
      </c>
      <c r="C18" s="637"/>
      <c r="D18" s="762">
        <f>'Assunzioni -2'!D21-'Assunzioni F'!D18</f>
        <v>44698</v>
      </c>
      <c r="E18" s="762">
        <f>'Assunzioni -2'!E21-'Assunzioni F'!E18</f>
        <v>51061</v>
      </c>
      <c r="F18" s="762">
        <f>'Assunzioni -2'!F21-'Assunzioni F'!F18</f>
        <v>56418</v>
      </c>
      <c r="G18" s="762">
        <f>'Assunzioni -2'!G21-'Assunzioni F'!G18</f>
        <v>51770</v>
      </c>
      <c r="H18" s="762">
        <f>'Assunzioni -2'!H21-'Assunzioni F'!H18</f>
        <v>51205</v>
      </c>
      <c r="I18" s="762">
        <f>'Assunzioni -2'!I21-'Assunzioni F'!I18</f>
        <v>55769</v>
      </c>
      <c r="J18" s="762">
        <f>'Assunzioni -2'!J21-'Assunzioni F'!J18</f>
        <v>65245</v>
      </c>
      <c r="K18" s="762">
        <f>'Assunzioni -2'!K21-'Assunzioni F'!K18</f>
        <v>60999</v>
      </c>
      <c r="L18" s="762">
        <f>'Assunzioni -2'!L21-'Assunzioni F'!L18</f>
        <v>67659</v>
      </c>
      <c r="M18" s="766">
        <f>'Assunzioni -2'!M21-'Assunzioni F'!M18</f>
        <v>70334</v>
      </c>
      <c r="N18" s="114"/>
      <c r="O18" s="288">
        <f t="shared" si="2"/>
        <v>10.918211773963506</v>
      </c>
      <c r="P18" s="705">
        <f t="shared" si="2"/>
        <v>3.953649920926992</v>
      </c>
      <c r="Q18" s="114"/>
      <c r="R18" s="706">
        <f>M18/B18%-100</f>
        <v>30.60125524566422</v>
      </c>
    </row>
    <row r="19" spans="1:18" ht="12.75" customHeight="1">
      <c r="A19" s="231" t="s">
        <v>27</v>
      </c>
      <c r="B19" s="767">
        <f>'Assunzioni -2'!B22-'Assunzioni F'!B19</f>
        <v>34473</v>
      </c>
      <c r="C19" s="637"/>
      <c r="D19" s="650">
        <f>'Assunzioni -2'!D22-'Assunzioni F'!D19</f>
        <v>31134</v>
      </c>
      <c r="E19" s="650">
        <f>'Assunzioni -2'!E22-'Assunzioni F'!E19</f>
        <v>33969</v>
      </c>
      <c r="F19" s="650">
        <f>'Assunzioni -2'!F22-'Assunzioni F'!F19</f>
        <v>37496</v>
      </c>
      <c r="G19" s="650">
        <f>'Assunzioni -2'!G22-'Assunzioni F'!G19</f>
        <v>36436</v>
      </c>
      <c r="H19" s="650">
        <f>'Assunzioni -2'!H22-'Assunzioni F'!H19</f>
        <v>35692</v>
      </c>
      <c r="I19" s="650">
        <f>'Assunzioni -2'!I22-'Assunzioni F'!I19</f>
        <v>39316</v>
      </c>
      <c r="J19" s="650">
        <f>'Assunzioni -2'!J22-'Assunzioni F'!J19</f>
        <v>46366</v>
      </c>
      <c r="K19" s="650">
        <f>'Assunzioni -2'!K22-'Assunzioni F'!K19</f>
        <v>46583</v>
      </c>
      <c r="L19" s="650">
        <f>'Assunzioni -2'!L22-'Assunzioni F'!L19</f>
        <v>55111</v>
      </c>
      <c r="M19" s="652">
        <f>'Assunzioni -2'!M22-'Assunzioni F'!M19</f>
        <v>59648</v>
      </c>
      <c r="N19" s="114"/>
      <c r="O19" s="153">
        <f t="shared" si="2"/>
        <v>18.307107743168118</v>
      </c>
      <c r="P19" s="633">
        <f t="shared" si="2"/>
        <v>8.232476275153772</v>
      </c>
      <c r="Q19" s="114"/>
      <c r="R19" s="634">
        <f>M19/B19%-100</f>
        <v>73.02816697125286</v>
      </c>
    </row>
    <row r="20" spans="1:18" ht="6" customHeight="1" thickBot="1">
      <c r="A20" s="708"/>
      <c r="B20" s="656"/>
      <c r="C20" s="768"/>
      <c r="D20" s="656"/>
      <c r="E20" s="769"/>
      <c r="F20" s="769"/>
      <c r="G20" s="769"/>
      <c r="H20" s="769"/>
      <c r="I20" s="769"/>
      <c r="J20" s="769"/>
      <c r="K20" s="769"/>
      <c r="L20" s="769"/>
      <c r="M20" s="656"/>
      <c r="N20" s="709"/>
      <c r="O20" s="707"/>
      <c r="P20" s="710"/>
      <c r="Q20" s="709"/>
      <c r="R20" s="289"/>
    </row>
    <row r="21" spans="1:18" ht="7.5" customHeight="1" thickBot="1">
      <c r="A21" s="115"/>
      <c r="B21" s="754"/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54"/>
      <c r="N21" s="495"/>
      <c r="O21" s="496"/>
      <c r="P21" s="497"/>
      <c r="Q21" s="495"/>
      <c r="R21" s="290"/>
    </row>
    <row r="22" spans="1:18" ht="18" customHeight="1">
      <c r="A22" s="118" t="s">
        <v>19</v>
      </c>
      <c r="B22" s="770">
        <f>'Assunzioni -1'!B24-'Assunzioni F'!B22</f>
        <v>22236</v>
      </c>
      <c r="C22" s="637"/>
      <c r="D22" s="771">
        <f>'Assunzioni -1'!D24-'Assunzioni F'!D22</f>
        <v>23995</v>
      </c>
      <c r="E22" s="771">
        <f>'Assunzioni -1'!E24-'Assunzioni F'!E22</f>
        <v>24932</v>
      </c>
      <c r="F22" s="771">
        <f>'Assunzioni -1'!F24-'Assunzioni F'!F22</f>
        <v>25377</v>
      </c>
      <c r="G22" s="771">
        <f>'Assunzioni -1'!G24-'Assunzioni F'!G22</f>
        <v>26305</v>
      </c>
      <c r="H22" s="771">
        <f>'Assunzioni -1'!H24-'Assunzioni F'!H22</f>
        <v>30204</v>
      </c>
      <c r="I22" s="771">
        <f>'Assunzioni -1'!I24-'Assunzioni F'!I22</f>
        <v>30968</v>
      </c>
      <c r="J22" s="771">
        <f>'Assunzioni -1'!J24-'Assunzioni F'!J22</f>
        <v>31977</v>
      </c>
      <c r="K22" s="771">
        <f>'Assunzioni -1'!K24-'Assunzioni F'!K22</f>
        <v>35196</v>
      </c>
      <c r="L22" s="771">
        <f>'Assunzioni -1'!L24-'Assunzioni F'!L22</f>
        <v>37001</v>
      </c>
      <c r="M22" s="772">
        <f>'Assunzioni -1'!M24-'Assunzioni F'!M22</f>
        <v>41979</v>
      </c>
      <c r="N22" s="114"/>
      <c r="O22" s="515">
        <f aca="true" t="shared" si="3" ref="O22:O39">L22/K22%-100</f>
        <v>5.128423684509613</v>
      </c>
      <c r="P22" s="516">
        <f aca="true" t="shared" si="4" ref="P22:P39">M22/L22%-100</f>
        <v>13.453690440798894</v>
      </c>
      <c r="Q22" s="114"/>
      <c r="R22" s="517">
        <f aca="true" t="shared" si="5" ref="R22:R39">M22/B22%-100</f>
        <v>88.7884511602806</v>
      </c>
    </row>
    <row r="23" spans="1:18" ht="15.75" customHeight="1">
      <c r="A23" s="119" t="s">
        <v>200</v>
      </c>
      <c r="B23" s="773">
        <f>'Assunzioni -1'!B25-'Assunzioni F'!B23</f>
        <v>94089</v>
      </c>
      <c r="C23" s="637"/>
      <c r="D23" s="774">
        <f>'Assunzioni -1'!D25-'Assunzioni F'!D23</f>
        <v>48079</v>
      </c>
      <c r="E23" s="774">
        <f>'Assunzioni -1'!E25-'Assunzioni F'!E23</f>
        <v>65437</v>
      </c>
      <c r="F23" s="774">
        <f>'Assunzioni -1'!F25-'Assunzioni F'!F23</f>
        <v>76333</v>
      </c>
      <c r="G23" s="774">
        <f>'Assunzioni -1'!G25-'Assunzioni F'!G23</f>
        <v>60673</v>
      </c>
      <c r="H23" s="774">
        <f>'Assunzioni -1'!H25-'Assunzioni F'!H23</f>
        <v>61411</v>
      </c>
      <c r="I23" s="774">
        <f>'Assunzioni -1'!I25-'Assunzioni F'!I23</f>
        <v>68171</v>
      </c>
      <c r="J23" s="774">
        <f>'Assunzioni -1'!J25-'Assunzioni F'!J23</f>
        <v>82191</v>
      </c>
      <c r="K23" s="774">
        <f>'Assunzioni -1'!K25-'Assunzioni F'!K23</f>
        <v>73430</v>
      </c>
      <c r="L23" s="774">
        <f>'Assunzioni -1'!L25-'Assunzioni F'!L23</f>
        <v>86293</v>
      </c>
      <c r="M23" s="775">
        <f>'Assunzioni -1'!M25-'Assunzioni F'!M23</f>
        <v>85490</v>
      </c>
      <c r="N23" s="114"/>
      <c r="O23" s="278">
        <f t="shared" si="3"/>
        <v>17.517363475418776</v>
      </c>
      <c r="P23" s="518">
        <f t="shared" si="4"/>
        <v>-0.9305505660945812</v>
      </c>
      <c r="Q23" s="114"/>
      <c r="R23" s="519">
        <f t="shared" si="5"/>
        <v>-9.139219249859181</v>
      </c>
    </row>
    <row r="24" spans="1:18" ht="12.75">
      <c r="A24" s="120" t="s">
        <v>186</v>
      </c>
      <c r="B24" s="776">
        <f>'Assunzioni -1'!B26-'Assunzioni F'!B24</f>
        <v>7151</v>
      </c>
      <c r="C24" s="637"/>
      <c r="D24" s="777">
        <f>'Assunzioni -1'!D26-'Assunzioni F'!D24</f>
        <v>6748</v>
      </c>
      <c r="E24" s="777">
        <f>'Assunzioni -1'!E26-'Assunzioni F'!E24</f>
        <v>7143</v>
      </c>
      <c r="F24" s="777">
        <f>'Assunzioni -1'!F26-'Assunzioni F'!F24</f>
        <v>7504</v>
      </c>
      <c r="G24" s="777">
        <f>'Assunzioni -1'!G26-'Assunzioni F'!G24</f>
        <v>6915</v>
      </c>
      <c r="H24" s="777">
        <f>'Assunzioni -1'!H26-'Assunzioni F'!H24</f>
        <v>6880</v>
      </c>
      <c r="I24" s="777">
        <f>'Assunzioni -1'!I26-'Assunzioni F'!I24</f>
        <v>7502</v>
      </c>
      <c r="J24" s="777">
        <f>'Assunzioni -1'!J26-'Assunzioni F'!J24</f>
        <v>8774</v>
      </c>
      <c r="K24" s="777">
        <f>'Assunzioni -1'!K26-'Assunzioni F'!K24</f>
        <v>8028</v>
      </c>
      <c r="L24" s="777">
        <f>'Assunzioni -1'!L26-'Assunzioni F'!L24</f>
        <v>9161</v>
      </c>
      <c r="M24" s="778">
        <f>'Assunzioni -1'!M26-'Assunzioni F'!M24</f>
        <v>9415</v>
      </c>
      <c r="N24" s="114"/>
      <c r="O24" s="281">
        <f t="shared" si="3"/>
        <v>14.11310413552566</v>
      </c>
      <c r="P24" s="520">
        <f t="shared" si="4"/>
        <v>2.7726230760833914</v>
      </c>
      <c r="Q24" s="114"/>
      <c r="R24" s="521">
        <f t="shared" si="5"/>
        <v>31.659907705216057</v>
      </c>
    </row>
    <row r="25" spans="1:18" ht="12.75">
      <c r="A25" s="120" t="s">
        <v>187</v>
      </c>
      <c r="B25" s="776">
        <f>'Assunzioni -1'!B27-'Assunzioni F'!B25</f>
        <v>2866</v>
      </c>
      <c r="C25" s="637"/>
      <c r="D25" s="777">
        <f>'Assunzioni -1'!D27-'Assunzioni F'!D25</f>
        <v>1786</v>
      </c>
      <c r="E25" s="777">
        <f>'Assunzioni -1'!E27-'Assunzioni F'!E25</f>
        <v>2516</v>
      </c>
      <c r="F25" s="777">
        <f>'Assunzioni -1'!F27-'Assunzioni F'!F25</f>
        <v>3093</v>
      </c>
      <c r="G25" s="777">
        <f>'Assunzioni -1'!G27-'Assunzioni F'!G25</f>
        <v>2352</v>
      </c>
      <c r="H25" s="777">
        <f>'Assunzioni -1'!H27-'Assunzioni F'!H25</f>
        <v>2745</v>
      </c>
      <c r="I25" s="777">
        <f>'Assunzioni -1'!I27-'Assunzioni F'!I25</f>
        <v>2829</v>
      </c>
      <c r="J25" s="777">
        <f>'Assunzioni -1'!J27-'Assunzioni F'!J25</f>
        <v>3216</v>
      </c>
      <c r="K25" s="777">
        <f>'Assunzioni -1'!K27-'Assunzioni F'!K25</f>
        <v>2901</v>
      </c>
      <c r="L25" s="777">
        <f>'Assunzioni -1'!L27-'Assunzioni F'!L25</f>
        <v>3146</v>
      </c>
      <c r="M25" s="778">
        <f>'Assunzioni -1'!M27-'Assunzioni F'!M25</f>
        <v>3131</v>
      </c>
      <c r="N25" s="114"/>
      <c r="O25" s="281">
        <f t="shared" si="3"/>
        <v>8.44536366770079</v>
      </c>
      <c r="P25" s="520">
        <f t="shared" si="4"/>
        <v>-0.4767959313413854</v>
      </c>
      <c r="Q25" s="114"/>
      <c r="R25" s="521">
        <f t="shared" si="5"/>
        <v>9.246336357292392</v>
      </c>
    </row>
    <row r="26" spans="1:18" ht="12.75">
      <c r="A26" s="120" t="s">
        <v>201</v>
      </c>
      <c r="B26" s="776">
        <f>'Assunzioni -1'!B28-'Assunzioni F'!B26</f>
        <v>9021</v>
      </c>
      <c r="C26" s="637"/>
      <c r="D26" s="777">
        <f>'Assunzioni -1'!D28-'Assunzioni F'!D26</f>
        <v>4742</v>
      </c>
      <c r="E26" s="777">
        <f>'Assunzioni -1'!E28-'Assunzioni F'!E26</f>
        <v>7064</v>
      </c>
      <c r="F26" s="777">
        <f>'Assunzioni -1'!F28-'Assunzioni F'!F26</f>
        <v>7970</v>
      </c>
      <c r="G26" s="777">
        <f>'Assunzioni -1'!G28-'Assunzioni F'!G26</f>
        <v>6371</v>
      </c>
      <c r="H26" s="777">
        <f>'Assunzioni -1'!H28-'Assunzioni F'!H26</f>
        <v>7208</v>
      </c>
      <c r="I26" s="777">
        <f>'Assunzioni -1'!I28-'Assunzioni F'!I26</f>
        <v>7924</v>
      </c>
      <c r="J26" s="777">
        <f>'Assunzioni -1'!J28-'Assunzioni F'!J26</f>
        <v>10149</v>
      </c>
      <c r="K26" s="777">
        <f>'Assunzioni -1'!K28-'Assunzioni F'!K26</f>
        <v>8437</v>
      </c>
      <c r="L26" s="777">
        <f>'Assunzioni -1'!L28-'Assunzioni F'!L26</f>
        <v>10324</v>
      </c>
      <c r="M26" s="778">
        <f>'Assunzioni -1'!M28-'Assunzioni F'!M26</f>
        <v>9546</v>
      </c>
      <c r="N26" s="114"/>
      <c r="O26" s="281">
        <f t="shared" si="3"/>
        <v>22.36576982339693</v>
      </c>
      <c r="P26" s="520">
        <f t="shared" si="4"/>
        <v>-7.535838822161949</v>
      </c>
      <c r="Q26" s="114"/>
      <c r="R26" s="521">
        <f t="shared" si="5"/>
        <v>5.819753907549057</v>
      </c>
    </row>
    <row r="27" spans="1:18" ht="12.75">
      <c r="A27" s="120" t="s">
        <v>40</v>
      </c>
      <c r="B27" s="776">
        <f>'Assunzioni -1'!B29-'Assunzioni F'!B27</f>
        <v>61530</v>
      </c>
      <c r="C27" s="637"/>
      <c r="D27" s="777">
        <f>'Assunzioni -1'!D29-'Assunzioni F'!D27</f>
        <v>26104</v>
      </c>
      <c r="E27" s="777">
        <f>'Assunzioni -1'!E29-'Assunzioni F'!E27</f>
        <v>38375</v>
      </c>
      <c r="F27" s="777">
        <f>'Assunzioni -1'!F29-'Assunzioni F'!F27</f>
        <v>47006</v>
      </c>
      <c r="G27" s="777">
        <f>'Assunzioni -1'!G29-'Assunzioni F'!G27</f>
        <v>36599</v>
      </c>
      <c r="H27" s="777">
        <f>'Assunzioni -1'!H29-'Assunzioni F'!H27</f>
        <v>36614</v>
      </c>
      <c r="I27" s="777">
        <f>'Assunzioni -1'!I29-'Assunzioni F'!I27</f>
        <v>40772</v>
      </c>
      <c r="J27" s="777">
        <f>'Assunzioni -1'!J29-'Assunzioni F'!J27</f>
        <v>49166</v>
      </c>
      <c r="K27" s="777">
        <f>'Assunzioni -1'!K29-'Assunzioni F'!K27</f>
        <v>44380</v>
      </c>
      <c r="L27" s="777">
        <f>'Assunzioni -1'!L29-'Assunzioni F'!L27</f>
        <v>53381</v>
      </c>
      <c r="M27" s="778">
        <f>'Assunzioni -1'!M29-'Assunzioni F'!M27</f>
        <v>52499</v>
      </c>
      <c r="N27" s="114"/>
      <c r="O27" s="281">
        <f t="shared" si="3"/>
        <v>20.281658404686794</v>
      </c>
      <c r="P27" s="520">
        <f t="shared" si="4"/>
        <v>-1.6522732807553098</v>
      </c>
      <c r="Q27" s="114"/>
      <c r="R27" s="521">
        <f t="shared" si="5"/>
        <v>-14.677393141556962</v>
      </c>
    </row>
    <row r="28" spans="1:18" ht="12.75">
      <c r="A28" s="120" t="s">
        <v>41</v>
      </c>
      <c r="B28" s="776">
        <f>'Assunzioni -1'!B30-'Assunzioni F'!B28</f>
        <v>13521</v>
      </c>
      <c r="C28" s="637"/>
      <c r="D28" s="777">
        <f>'Assunzioni -1'!D30-'Assunzioni F'!D28</f>
        <v>8699</v>
      </c>
      <c r="E28" s="777">
        <f>'Assunzioni -1'!E30-'Assunzioni F'!E28</f>
        <v>10339</v>
      </c>
      <c r="F28" s="666">
        <f>'Assunzioni -1'!F30-'Assunzioni F'!F28</f>
        <v>10760</v>
      </c>
      <c r="G28" s="777">
        <f>'Assunzioni -1'!G30-'Assunzioni F'!G28</f>
        <v>8436</v>
      </c>
      <c r="H28" s="777">
        <f>'Assunzioni -1'!H30-'Assunzioni F'!H28</f>
        <v>7964</v>
      </c>
      <c r="I28" s="777">
        <f>'Assunzioni -1'!I30-'Assunzioni F'!I28</f>
        <v>9144</v>
      </c>
      <c r="J28" s="777">
        <f>'Assunzioni -1'!J30-'Assunzioni F'!J28</f>
        <v>10886</v>
      </c>
      <c r="K28" s="777">
        <f>'Assunzioni -1'!K30-'Assunzioni F'!K28</f>
        <v>9684</v>
      </c>
      <c r="L28" s="777">
        <f>'Assunzioni -1'!L30-'Assunzioni F'!L28</f>
        <v>10281</v>
      </c>
      <c r="M28" s="778">
        <f>'Assunzioni -1'!M30-'Assunzioni F'!M28</f>
        <v>10899</v>
      </c>
      <c r="N28" s="114"/>
      <c r="O28" s="281">
        <f t="shared" si="3"/>
        <v>6.164807930607182</v>
      </c>
      <c r="P28" s="520">
        <f t="shared" si="4"/>
        <v>6.011088415523773</v>
      </c>
      <c r="Q28" s="114"/>
      <c r="R28" s="521">
        <f t="shared" si="5"/>
        <v>-19.392056800532515</v>
      </c>
    </row>
    <row r="29" spans="1:18" ht="15.75" customHeight="1">
      <c r="A29" s="119" t="s">
        <v>21</v>
      </c>
      <c r="B29" s="773">
        <f>'Assunzioni -1'!B31-'Assunzioni F'!B29</f>
        <v>45919</v>
      </c>
      <c r="C29" s="637"/>
      <c r="D29" s="774">
        <f>'Assunzioni -1'!D31-'Assunzioni F'!D29</f>
        <v>37233</v>
      </c>
      <c r="E29" s="774">
        <f>'Assunzioni -1'!E31-'Assunzioni F'!E29</f>
        <v>37531</v>
      </c>
      <c r="F29" s="774">
        <f>'Assunzioni -1'!F31-'Assunzioni F'!F29</f>
        <v>35740</v>
      </c>
      <c r="G29" s="774">
        <f>'Assunzioni -1'!G31-'Assunzioni F'!G29</f>
        <v>30749</v>
      </c>
      <c r="H29" s="774">
        <f>'Assunzioni -1'!H31-'Assunzioni F'!H29</f>
        <v>25971</v>
      </c>
      <c r="I29" s="774">
        <f>'Assunzioni -1'!I31-'Assunzioni F'!I29</f>
        <v>24705</v>
      </c>
      <c r="J29" s="774">
        <f>'Assunzioni -1'!J31-'Assunzioni F'!J29</f>
        <v>28663</v>
      </c>
      <c r="K29" s="774">
        <f>'Assunzioni -1'!K31-'Assunzioni F'!K29</f>
        <v>26584</v>
      </c>
      <c r="L29" s="774">
        <f>'Assunzioni -1'!L31-'Assunzioni F'!L29</f>
        <v>27640</v>
      </c>
      <c r="M29" s="775">
        <f>'Assunzioni -1'!M31-'Assunzioni F'!M29</f>
        <v>30532</v>
      </c>
      <c r="N29" s="114"/>
      <c r="O29" s="278">
        <f t="shared" si="3"/>
        <v>3.9723141739392247</v>
      </c>
      <c r="P29" s="518">
        <f t="shared" si="4"/>
        <v>10.463096960926208</v>
      </c>
      <c r="Q29" s="114"/>
      <c r="R29" s="519">
        <f t="shared" si="5"/>
        <v>-33.5090049870424</v>
      </c>
    </row>
    <row r="30" spans="1:18" ht="15.75" customHeight="1">
      <c r="A30" s="119" t="s">
        <v>22</v>
      </c>
      <c r="B30" s="773">
        <f>'Assunzioni -1'!B32-'Assunzioni F'!B30</f>
        <v>140354</v>
      </c>
      <c r="C30" s="637"/>
      <c r="D30" s="774">
        <f>'Assunzioni -1'!D32-'Assunzioni F'!D30</f>
        <v>125351</v>
      </c>
      <c r="E30" s="774">
        <f>'Assunzioni -1'!E32-'Assunzioni F'!E30</f>
        <v>129313</v>
      </c>
      <c r="F30" s="774">
        <f>'Assunzioni -1'!F32-'Assunzioni F'!F30</f>
        <v>138818</v>
      </c>
      <c r="G30" s="774">
        <f>'Assunzioni -1'!G32-'Assunzioni F'!G30</f>
        <v>131796</v>
      </c>
      <c r="H30" s="774">
        <f>'Assunzioni -1'!H32-'Assunzioni F'!H30</f>
        <v>118994</v>
      </c>
      <c r="I30" s="774">
        <f>'Assunzioni -1'!I32-'Assunzioni F'!I30</f>
        <v>126095</v>
      </c>
      <c r="J30" s="774">
        <f>'Assunzioni -1'!J32-'Assunzioni F'!J30</f>
        <v>143879</v>
      </c>
      <c r="K30" s="774">
        <f>'Assunzioni -1'!K32-'Assunzioni F'!K30</f>
        <v>138618</v>
      </c>
      <c r="L30" s="774">
        <f>'Assunzioni -1'!L32-'Assunzioni F'!L30</f>
        <v>167425</v>
      </c>
      <c r="M30" s="775">
        <f>'Assunzioni -1'!M32-'Assunzioni F'!M30</f>
        <v>177134</v>
      </c>
      <c r="N30" s="114"/>
      <c r="O30" s="278">
        <f t="shared" si="3"/>
        <v>20.78157237876755</v>
      </c>
      <c r="P30" s="518">
        <f t="shared" si="4"/>
        <v>5.799014484097356</v>
      </c>
      <c r="Q30" s="114"/>
      <c r="R30" s="519">
        <f t="shared" si="5"/>
        <v>26.20516693503569</v>
      </c>
    </row>
    <row r="31" spans="1:18" ht="12.75">
      <c r="A31" s="121" t="s">
        <v>188</v>
      </c>
      <c r="B31" s="779">
        <f>'Assunzioni -1'!B33-'Assunzioni F'!B31</f>
        <v>24376</v>
      </c>
      <c r="C31" s="637"/>
      <c r="D31" s="780">
        <f>'Assunzioni -1'!D33-'Assunzioni F'!D31</f>
        <v>21045</v>
      </c>
      <c r="E31" s="780">
        <f>'Assunzioni -1'!E33-'Assunzioni F'!E31</f>
        <v>22923</v>
      </c>
      <c r="F31" s="780">
        <f>'Assunzioni -1'!F33-'Assunzioni F'!F31</f>
        <v>24757</v>
      </c>
      <c r="G31" s="780">
        <f>'Assunzioni -1'!G33-'Assunzioni F'!G31</f>
        <v>21464</v>
      </c>
      <c r="H31" s="780">
        <f>'Assunzioni -1'!H33-'Assunzioni F'!H31</f>
        <v>17562</v>
      </c>
      <c r="I31" s="780">
        <f>'Assunzioni -1'!I33-'Assunzioni F'!I31</f>
        <v>18708</v>
      </c>
      <c r="J31" s="780">
        <f>'Assunzioni -1'!J33-'Assunzioni F'!J31</f>
        <v>24134</v>
      </c>
      <c r="K31" s="780">
        <f>'Assunzioni -1'!K33-'Assunzioni F'!K31</f>
        <v>22968</v>
      </c>
      <c r="L31" s="780">
        <f>'Assunzioni -1'!L33-'Assunzioni F'!L31</f>
        <v>26546</v>
      </c>
      <c r="M31" s="781">
        <f>'Assunzioni -1'!M33-'Assunzioni F'!M31</f>
        <v>25864</v>
      </c>
      <c r="N31" s="114"/>
      <c r="O31" s="524">
        <f t="shared" si="3"/>
        <v>15.578195750609538</v>
      </c>
      <c r="P31" s="525">
        <f t="shared" si="4"/>
        <v>-2.569125291946051</v>
      </c>
      <c r="Q31" s="114"/>
      <c r="R31" s="526">
        <f t="shared" si="5"/>
        <v>6.1043649491303</v>
      </c>
    </row>
    <row r="32" spans="1:18" ht="12.75">
      <c r="A32" s="121" t="s">
        <v>189</v>
      </c>
      <c r="B32" s="779">
        <f>'Assunzioni -1'!B34-'Assunzioni F'!B32</f>
        <v>18701</v>
      </c>
      <c r="C32" s="637"/>
      <c r="D32" s="780">
        <f>'Assunzioni -1'!D34-'Assunzioni F'!D32</f>
        <v>18701</v>
      </c>
      <c r="E32" s="780">
        <f>'Assunzioni -1'!E34-'Assunzioni F'!E32</f>
        <v>19038</v>
      </c>
      <c r="F32" s="780">
        <f>'Assunzioni -1'!F34-'Assunzioni F'!F32</f>
        <v>22332</v>
      </c>
      <c r="G32" s="780">
        <f>'Assunzioni -1'!G34-'Assunzioni F'!G32</f>
        <v>23847</v>
      </c>
      <c r="H32" s="780">
        <f>'Assunzioni -1'!H34-'Assunzioni F'!H32</f>
        <v>19366</v>
      </c>
      <c r="I32" s="780">
        <f>'Assunzioni -1'!I34-'Assunzioni F'!I32</f>
        <v>19693</v>
      </c>
      <c r="J32" s="780">
        <f>'Assunzioni -1'!J34-'Assunzioni F'!J32</f>
        <v>22239</v>
      </c>
      <c r="K32" s="780">
        <f>'Assunzioni -1'!K34-'Assunzioni F'!K32</f>
        <v>22070</v>
      </c>
      <c r="L32" s="780">
        <f>'Assunzioni -1'!L34-'Assunzioni F'!L32</f>
        <v>33601</v>
      </c>
      <c r="M32" s="782">
        <f>'Assunzioni -1'!M34-'Assunzioni F'!M32</f>
        <v>37065</v>
      </c>
      <c r="N32" s="114"/>
      <c r="O32" s="524">
        <f t="shared" si="3"/>
        <v>52.247394653375636</v>
      </c>
      <c r="P32" s="525">
        <f t="shared" si="4"/>
        <v>10.309216987589664</v>
      </c>
      <c r="Q32" s="114"/>
      <c r="R32" s="526">
        <f t="shared" si="5"/>
        <v>98.19795732848513</v>
      </c>
    </row>
    <row r="33" spans="1:18" ht="12.75">
      <c r="A33" s="121" t="s">
        <v>202</v>
      </c>
      <c r="B33" s="779">
        <f>'Assunzioni -1'!B35-'Assunzioni F'!B33</f>
        <v>26629</v>
      </c>
      <c r="C33" s="637"/>
      <c r="D33" s="780">
        <f>'Assunzioni -1'!D35-'Assunzioni F'!D33</f>
        <v>20824</v>
      </c>
      <c r="E33" s="780">
        <f>'Assunzioni -1'!E35-'Assunzioni F'!E33</f>
        <v>23805</v>
      </c>
      <c r="F33" s="780">
        <f>'Assunzioni -1'!F35-'Assunzioni F'!F33</f>
        <v>22170</v>
      </c>
      <c r="G33" s="780">
        <f>'Assunzioni -1'!G35-'Assunzioni F'!G33</f>
        <v>19222</v>
      </c>
      <c r="H33" s="780">
        <f>'Assunzioni -1'!H35-'Assunzioni F'!H33</f>
        <v>19878</v>
      </c>
      <c r="I33" s="780">
        <f>'Assunzioni -1'!I35-'Assunzioni F'!I33</f>
        <v>19725</v>
      </c>
      <c r="J33" s="780">
        <f>'Assunzioni -1'!J35-'Assunzioni F'!J33</f>
        <v>23010</v>
      </c>
      <c r="K33" s="780">
        <f>'Assunzioni -1'!K35-'Assunzioni F'!K33</f>
        <v>22340</v>
      </c>
      <c r="L33" s="780">
        <f>'Assunzioni -1'!L35-'Assunzioni F'!L33</f>
        <v>29458</v>
      </c>
      <c r="M33" s="781">
        <f>'Assunzioni -1'!M35-'Assunzioni F'!M33</f>
        <v>31140</v>
      </c>
      <c r="N33" s="114"/>
      <c r="O33" s="524">
        <f t="shared" si="3"/>
        <v>31.862130707251566</v>
      </c>
      <c r="P33" s="525">
        <f t="shared" si="4"/>
        <v>5.709824156426109</v>
      </c>
      <c r="Q33" s="114"/>
      <c r="R33" s="526">
        <f t="shared" si="5"/>
        <v>16.940178001427</v>
      </c>
    </row>
    <row r="34" spans="1:20" ht="12.75">
      <c r="A34" s="121" t="s">
        <v>190</v>
      </c>
      <c r="B34" s="779">
        <f>'Assunzioni -1'!B36-'Assunzioni F'!B34</f>
        <v>17840</v>
      </c>
      <c r="C34" s="637"/>
      <c r="D34" s="780">
        <f>'Assunzioni -1'!D36-'Assunzioni F'!D34</f>
        <v>14662</v>
      </c>
      <c r="E34" s="780">
        <f>'Assunzioni -1'!E36-'Assunzioni F'!E34</f>
        <v>15257</v>
      </c>
      <c r="F34" s="780">
        <f>'Assunzioni -1'!F36-'Assunzioni F'!F34</f>
        <v>17452</v>
      </c>
      <c r="G34" s="780">
        <f>'Assunzioni -1'!G36-'Assunzioni F'!G34</f>
        <v>15735</v>
      </c>
      <c r="H34" s="780">
        <f>'Assunzioni -1'!H36-'Assunzioni F'!H34</f>
        <v>16008</v>
      </c>
      <c r="I34" s="780">
        <f>'Assunzioni -1'!I36-'Assunzioni F'!I34</f>
        <v>16522</v>
      </c>
      <c r="J34" s="780">
        <f>'Assunzioni -1'!J36-'Assunzioni F'!J34</f>
        <v>17976</v>
      </c>
      <c r="K34" s="780">
        <f>'Assunzioni -1'!K36-'Assunzioni F'!K34</f>
        <v>15221</v>
      </c>
      <c r="L34" s="780">
        <f>'Assunzioni -1'!L36-'Assunzioni F'!L34</f>
        <v>16380</v>
      </c>
      <c r="M34" s="781">
        <f>'Assunzioni -1'!M36-'Assunzioni F'!M34</f>
        <v>16422</v>
      </c>
      <c r="N34" s="114"/>
      <c r="O34" s="524">
        <f t="shared" si="3"/>
        <v>7.6144799947441015</v>
      </c>
      <c r="P34" s="525">
        <f t="shared" si="4"/>
        <v>0.2564102564102484</v>
      </c>
      <c r="Q34" s="114"/>
      <c r="R34" s="526">
        <f t="shared" si="5"/>
        <v>-7.948430493273548</v>
      </c>
      <c r="T34" s="514"/>
    </row>
    <row r="35" spans="1:18" ht="12.75">
      <c r="A35" s="121" t="s">
        <v>203</v>
      </c>
      <c r="B35" s="779">
        <f>'Assunzioni -1'!B37-'Assunzioni F'!B35</f>
        <v>16802</v>
      </c>
      <c r="C35" s="637"/>
      <c r="D35" s="780">
        <f>'Assunzioni -1'!D37-'Assunzioni F'!D35</f>
        <v>14596</v>
      </c>
      <c r="E35" s="780">
        <f>'Assunzioni -1'!E37-'Assunzioni F'!E35</f>
        <v>15189</v>
      </c>
      <c r="F35" s="780">
        <f>'Assunzioni -1'!F37-'Assunzioni F'!F35</f>
        <v>16926</v>
      </c>
      <c r="G35" s="780">
        <f>'Assunzioni -1'!G37-'Assunzioni F'!G35</f>
        <v>16740</v>
      </c>
      <c r="H35" s="780">
        <f>'Assunzioni -1'!H37-'Assunzioni F'!H35</f>
        <v>13242</v>
      </c>
      <c r="I35" s="780">
        <f>'Assunzioni -1'!I37-'Assunzioni F'!I35</f>
        <v>16096</v>
      </c>
      <c r="J35" s="780">
        <f>'Assunzioni -1'!J37-'Assunzioni F'!J35</f>
        <v>19515</v>
      </c>
      <c r="K35" s="780">
        <f>'Assunzioni -1'!K37-'Assunzioni F'!K35</f>
        <v>20421</v>
      </c>
      <c r="L35" s="780">
        <f>'Assunzioni -1'!L37-'Assunzioni F'!L35</f>
        <v>23210</v>
      </c>
      <c r="M35" s="781">
        <f>'Assunzioni -1'!M37-'Assunzioni F'!M35</f>
        <v>25040</v>
      </c>
      <c r="N35" s="114"/>
      <c r="O35" s="524">
        <f t="shared" si="3"/>
        <v>13.657509426570684</v>
      </c>
      <c r="P35" s="525">
        <f t="shared" si="4"/>
        <v>7.884532529082293</v>
      </c>
      <c r="Q35" s="114"/>
      <c r="R35" s="526">
        <f t="shared" si="5"/>
        <v>49.02987739554814</v>
      </c>
    </row>
    <row r="36" spans="1:18" ht="12.75">
      <c r="A36" s="121" t="s">
        <v>191</v>
      </c>
      <c r="B36" s="779">
        <f>'Assunzioni -1'!B38-'Assunzioni F'!B36</f>
        <v>12824</v>
      </c>
      <c r="C36" s="637"/>
      <c r="D36" s="780">
        <f>'Assunzioni -1'!D38-'Assunzioni F'!D36</f>
        <v>12008</v>
      </c>
      <c r="E36" s="780">
        <f>'Assunzioni -1'!E38-'Assunzioni F'!E36</f>
        <v>11368</v>
      </c>
      <c r="F36" s="780">
        <f>'Assunzioni -1'!F38-'Assunzioni F'!F36</f>
        <v>12830</v>
      </c>
      <c r="G36" s="780">
        <f>'Assunzioni -1'!G38-'Assunzioni F'!G36</f>
        <v>12264</v>
      </c>
      <c r="H36" s="780">
        <f>'Assunzioni -1'!H38-'Assunzioni F'!H36</f>
        <v>11674</v>
      </c>
      <c r="I36" s="780">
        <f>'Assunzioni -1'!I38-'Assunzioni F'!I36</f>
        <v>14001</v>
      </c>
      <c r="J36" s="780">
        <f>'Assunzioni -1'!J38-'Assunzioni F'!J36</f>
        <v>14071</v>
      </c>
      <c r="K36" s="780">
        <f>'Assunzioni -1'!K38-'Assunzioni F'!K36</f>
        <v>13805</v>
      </c>
      <c r="L36" s="780">
        <f>'Assunzioni -1'!L38-'Assunzioni F'!L36</f>
        <v>13254</v>
      </c>
      <c r="M36" s="781">
        <f>'Assunzioni -1'!M38-'Assunzioni F'!M36</f>
        <v>14825</v>
      </c>
      <c r="N36" s="114"/>
      <c r="O36" s="524">
        <f t="shared" si="3"/>
        <v>-3.9913074972836</v>
      </c>
      <c r="P36" s="525">
        <f t="shared" si="4"/>
        <v>11.853025501735331</v>
      </c>
      <c r="Q36" s="114"/>
      <c r="R36" s="526">
        <f t="shared" si="5"/>
        <v>15.60355583281347</v>
      </c>
    </row>
    <row r="37" spans="1:18" ht="12.75">
      <c r="A37" s="121" t="s">
        <v>192</v>
      </c>
      <c r="B37" s="779">
        <f>'Assunzioni -1'!B39-'Assunzioni F'!B37</f>
        <v>5641</v>
      </c>
      <c r="C37" s="637"/>
      <c r="D37" s="780">
        <f>'Assunzioni -1'!D39-'Assunzioni F'!D37</f>
        <v>6033</v>
      </c>
      <c r="E37" s="780">
        <f>'Assunzioni -1'!E39-'Assunzioni F'!E37</f>
        <v>5999</v>
      </c>
      <c r="F37" s="780">
        <f>'Assunzioni -1'!F39-'Assunzioni F'!F37</f>
        <v>5582</v>
      </c>
      <c r="G37" s="780">
        <f>'Assunzioni -1'!G39-'Assunzioni F'!G37</f>
        <v>4792</v>
      </c>
      <c r="H37" s="780">
        <f>'Assunzioni -1'!H39-'Assunzioni F'!H37</f>
        <v>4563</v>
      </c>
      <c r="I37" s="780">
        <f>'Assunzioni -1'!I39-'Assunzioni F'!I37</f>
        <v>5991</v>
      </c>
      <c r="J37" s="780">
        <f>'Assunzioni -1'!J39-'Assunzioni F'!J37</f>
        <v>6501</v>
      </c>
      <c r="K37" s="780">
        <f>'Assunzioni -1'!K39-'Assunzioni F'!K37</f>
        <v>6394</v>
      </c>
      <c r="L37" s="780">
        <f>'Assunzioni -1'!L39-'Assunzioni F'!L37</f>
        <v>7716</v>
      </c>
      <c r="M37" s="781">
        <f>'Assunzioni -1'!M39-'Assunzioni F'!M37</f>
        <v>8307</v>
      </c>
      <c r="N37" s="114"/>
      <c r="O37" s="524">
        <f t="shared" si="3"/>
        <v>20.675633406318426</v>
      </c>
      <c r="P37" s="525">
        <f t="shared" si="4"/>
        <v>7.659409020217737</v>
      </c>
      <c r="Q37" s="114"/>
      <c r="R37" s="526">
        <f t="shared" si="5"/>
        <v>47.26112391419963</v>
      </c>
    </row>
    <row r="38" spans="1:18" ht="12.75">
      <c r="A38" s="121" t="s">
        <v>193</v>
      </c>
      <c r="B38" s="779">
        <f>'Assunzioni -1'!B40-'Assunzioni F'!B38</f>
        <v>15466</v>
      </c>
      <c r="C38" s="637"/>
      <c r="D38" s="780">
        <f>'Assunzioni -1'!D40-'Assunzioni F'!D38</f>
        <v>14556</v>
      </c>
      <c r="E38" s="780">
        <f>'Assunzioni -1'!E40-'Assunzioni F'!E38</f>
        <v>13959</v>
      </c>
      <c r="F38" s="780">
        <f>'Assunzioni -1'!F40-'Assunzioni F'!F38</f>
        <v>13763</v>
      </c>
      <c r="G38" s="780">
        <f>'Assunzioni -1'!G40-'Assunzioni F'!G38</f>
        <v>13883</v>
      </c>
      <c r="H38" s="780">
        <f>'Assunzioni -1'!H40-'Assunzioni F'!H38</f>
        <v>12243</v>
      </c>
      <c r="I38" s="780">
        <f>'Assunzioni -1'!I40-'Assunzioni F'!I38</f>
        <v>12118</v>
      </c>
      <c r="J38" s="780">
        <f>'Assunzioni -1'!J40-'Assunzioni F'!J38</f>
        <v>13532</v>
      </c>
      <c r="K38" s="780">
        <f>'Assunzioni -1'!K40-'Assunzioni F'!K38</f>
        <v>12677</v>
      </c>
      <c r="L38" s="780">
        <f>'Assunzioni -1'!L40-'Assunzioni F'!L38</f>
        <v>14613</v>
      </c>
      <c r="M38" s="781">
        <f>'Assunzioni -1'!M40-'Assunzioni F'!M38</f>
        <v>15919</v>
      </c>
      <c r="N38" s="114"/>
      <c r="O38" s="524">
        <f t="shared" si="3"/>
        <v>15.271751991796165</v>
      </c>
      <c r="P38" s="525">
        <f t="shared" si="4"/>
        <v>8.937247656196547</v>
      </c>
      <c r="Q38" s="114"/>
      <c r="R38" s="526">
        <f t="shared" si="5"/>
        <v>2.929005560584514</v>
      </c>
    </row>
    <row r="39" spans="1:18" ht="18" customHeight="1" thickBot="1">
      <c r="A39" s="527" t="s">
        <v>194</v>
      </c>
      <c r="B39" s="783">
        <f>'Assunzioni -1'!B41-'Assunzioni F'!B39</f>
        <v>2075</v>
      </c>
      <c r="C39" s="601"/>
      <c r="D39" s="784">
        <f>'Assunzioni -1'!D41-'Assunzioni F'!D39</f>
        <v>2926</v>
      </c>
      <c r="E39" s="784">
        <f>'Assunzioni -1'!E41-'Assunzioni F'!E39</f>
        <v>1775</v>
      </c>
      <c r="F39" s="784">
        <f>'Assunzioni -1'!F41-'Assunzioni F'!F39</f>
        <v>3006</v>
      </c>
      <c r="G39" s="784">
        <f>'Assunzioni -1'!G41-'Assunzioni F'!G39</f>
        <v>3849</v>
      </c>
      <c r="H39" s="784">
        <f>'Assunzioni -1'!H41-'Assunzioni F'!H39</f>
        <v>4458</v>
      </c>
      <c r="I39" s="784">
        <f>'Assunzioni -1'!I41-'Assunzioni F'!I39</f>
        <v>3241</v>
      </c>
      <c r="J39" s="784">
        <f>'Assunzioni -1'!J41-'Assunzioni F'!J39</f>
        <v>2901</v>
      </c>
      <c r="K39" s="941">
        <f>'Assunzioni -1'!K41-'Assunzioni F'!K39</f>
        <v>2722</v>
      </c>
      <c r="L39" s="941">
        <f>'Assunzioni -1'!L41-'Assunzioni F'!L39</f>
        <v>2647</v>
      </c>
      <c r="M39" s="785">
        <f>'Assunzioni -1'!M41-'Assunzioni F'!M39</f>
        <v>2552</v>
      </c>
      <c r="N39" s="295"/>
      <c r="O39" s="285">
        <f t="shared" si="3"/>
        <v>-2.7553269654665655</v>
      </c>
      <c r="P39" s="529">
        <f t="shared" si="4"/>
        <v>-3.5889686437476342</v>
      </c>
      <c r="Q39" s="295"/>
      <c r="R39" s="530">
        <f t="shared" si="5"/>
        <v>22.98795180722891</v>
      </c>
    </row>
    <row r="40" spans="1:18" ht="7.5" customHeight="1" thickBot="1">
      <c r="A40" s="115"/>
      <c r="B40" s="754"/>
      <c r="C40" s="754"/>
      <c r="D40" s="754"/>
      <c r="E40" s="754"/>
      <c r="F40" s="754"/>
      <c r="G40" s="754"/>
      <c r="H40" s="754"/>
      <c r="I40" s="754"/>
      <c r="J40" s="754"/>
      <c r="K40" s="754"/>
      <c r="L40" s="754"/>
      <c r="M40" s="754"/>
      <c r="N40" s="495"/>
      <c r="O40" s="496"/>
      <c r="P40" s="497"/>
      <c r="Q40" s="495"/>
      <c r="R40" s="711"/>
    </row>
    <row r="41" spans="1:18" ht="18" customHeight="1">
      <c r="A41" s="115" t="s">
        <v>355</v>
      </c>
      <c r="B41" s="757">
        <f>'Assunzioni -2'!B23-'Assunzioni F'!B41</f>
        <v>28705</v>
      </c>
      <c r="C41" s="637"/>
      <c r="D41" s="758">
        <f>'Assunzioni -2'!D23-'Assunzioni F'!D41</f>
        <v>23400</v>
      </c>
      <c r="E41" s="758">
        <f>'Assunzioni -2'!E23-'Assunzioni F'!E41</f>
        <v>25077</v>
      </c>
      <c r="F41" s="758">
        <f>'Assunzioni -2'!F23-'Assunzioni F'!F41</f>
        <v>25343</v>
      </c>
      <c r="G41" s="758">
        <f>'Assunzioni -2'!G23-'Assunzioni F'!G41</f>
        <v>23975</v>
      </c>
      <c r="H41" s="758">
        <f>'Assunzioni -2'!H23-'Assunzioni F'!H41</f>
        <v>21678</v>
      </c>
      <c r="I41" s="758">
        <f>'Assunzioni -2'!I23-'Assunzioni F'!I41</f>
        <v>22359</v>
      </c>
      <c r="J41" s="758">
        <f>'Assunzioni -2'!J23-'Assunzioni F'!J41</f>
        <v>25708</v>
      </c>
      <c r="K41" s="665">
        <f>'Assunzioni -2'!K23-'Assunzioni F'!K41</f>
        <v>25658</v>
      </c>
      <c r="L41" s="665">
        <f>'Assunzioni -2'!L23-'Assunzioni F'!L41</f>
        <v>28235</v>
      </c>
      <c r="M41" s="764">
        <f>'Assunzioni -2'!M23-'Assunzioni F'!M41</f>
        <v>31222</v>
      </c>
      <c r="N41" s="114"/>
      <c r="O41" s="524">
        <f aca="true" t="shared" si="6" ref="O41:O48">L41/K41%-100</f>
        <v>10.043651102969847</v>
      </c>
      <c r="P41" s="525">
        <f aca="true" t="shared" si="7" ref="P41:P48">M41/L41%-100</f>
        <v>10.57906853196387</v>
      </c>
      <c r="Q41" s="114"/>
      <c r="R41" s="526">
        <f aca="true" t="shared" si="8" ref="R41:R48">M41/B41%-100</f>
        <v>8.7685072287058</v>
      </c>
    </row>
    <row r="42" spans="1:18" ht="12.75">
      <c r="A42" s="236" t="s">
        <v>356</v>
      </c>
      <c r="B42" s="757">
        <f>'Assunzioni -2'!B24-'Assunzioni F'!B42</f>
        <v>14515</v>
      </c>
      <c r="C42" s="637"/>
      <c r="D42" s="758">
        <f>'Assunzioni -2'!D24-'Assunzioni F'!D42</f>
        <v>11967</v>
      </c>
      <c r="E42" s="758">
        <f>'Assunzioni -2'!E24-'Assunzioni F'!E42</f>
        <v>12799</v>
      </c>
      <c r="F42" s="758">
        <f>'Assunzioni -2'!F24-'Assunzioni F'!F42</f>
        <v>13908</v>
      </c>
      <c r="G42" s="758">
        <f>'Assunzioni -2'!G24-'Assunzioni F'!G42</f>
        <v>13073</v>
      </c>
      <c r="H42" s="758">
        <f>'Assunzioni -2'!H24-'Assunzioni F'!H42</f>
        <v>12808</v>
      </c>
      <c r="I42" s="758">
        <f>'Assunzioni -2'!I24-'Assunzioni F'!I42</f>
        <v>13090</v>
      </c>
      <c r="J42" s="758">
        <f>'Assunzioni -2'!J24-'Assunzioni F'!J42</f>
        <v>14037</v>
      </c>
      <c r="K42" s="758">
        <f>'Assunzioni -2'!K24-'Assunzioni F'!K42</f>
        <v>13707</v>
      </c>
      <c r="L42" s="758">
        <f>'Assunzioni -2'!L24-'Assunzioni F'!L42</f>
        <v>15948</v>
      </c>
      <c r="M42" s="764">
        <f>'Assunzioni -2'!M24-'Assunzioni F'!M42</f>
        <v>17634</v>
      </c>
      <c r="N42" s="114"/>
      <c r="O42" s="524">
        <f t="shared" si="6"/>
        <v>16.349310571240977</v>
      </c>
      <c r="P42" s="525">
        <f t="shared" si="7"/>
        <v>10.571858540255832</v>
      </c>
      <c r="Q42" s="114"/>
      <c r="R42" s="526">
        <f t="shared" si="8"/>
        <v>21.48811574233551</v>
      </c>
    </row>
    <row r="43" spans="1:18" ht="12.75">
      <c r="A43" s="236" t="s">
        <v>357</v>
      </c>
      <c r="B43" s="757">
        <f>'Assunzioni -2'!B25-'Assunzioni F'!B43</f>
        <v>9452</v>
      </c>
      <c r="C43" s="637"/>
      <c r="D43" s="758">
        <f>'Assunzioni -2'!D25-'Assunzioni F'!D43</f>
        <v>7492</v>
      </c>
      <c r="E43" s="758">
        <f>'Assunzioni -2'!E25-'Assunzioni F'!E43</f>
        <v>8318</v>
      </c>
      <c r="F43" s="758">
        <f>'Assunzioni -2'!F25-'Assunzioni F'!F43</f>
        <v>9148</v>
      </c>
      <c r="G43" s="758">
        <f>'Assunzioni -2'!G25-'Assunzioni F'!G43</f>
        <v>7912</v>
      </c>
      <c r="H43" s="758">
        <f>'Assunzioni -2'!H25-'Assunzioni F'!H43</f>
        <v>7451</v>
      </c>
      <c r="I43" s="758">
        <f>'Assunzioni -2'!I25-'Assunzioni F'!I43</f>
        <v>7731</v>
      </c>
      <c r="J43" s="758">
        <f>'Assunzioni -2'!J25-'Assunzioni F'!J43</f>
        <v>8631</v>
      </c>
      <c r="K43" s="758">
        <f>'Assunzioni -2'!K25-'Assunzioni F'!K43</f>
        <v>7800</v>
      </c>
      <c r="L43" s="758">
        <f>'Assunzioni -2'!L25-'Assunzioni F'!L43</f>
        <v>9306</v>
      </c>
      <c r="M43" s="764">
        <f>'Assunzioni -2'!M25-'Assunzioni F'!M43</f>
        <v>9656</v>
      </c>
      <c r="N43" s="114"/>
      <c r="O43" s="524">
        <f t="shared" si="6"/>
        <v>19.307692307692307</v>
      </c>
      <c r="P43" s="525">
        <f t="shared" si="7"/>
        <v>3.7610143993122733</v>
      </c>
      <c r="Q43" s="114"/>
      <c r="R43" s="526">
        <f t="shared" si="8"/>
        <v>2.1582733812949613</v>
      </c>
    </row>
    <row r="44" spans="1:18" ht="12.75">
      <c r="A44" s="236" t="s">
        <v>358</v>
      </c>
      <c r="B44" s="757">
        <f>'Assunzioni -2'!B26-'Assunzioni F'!B44</f>
        <v>47626</v>
      </c>
      <c r="C44" s="637"/>
      <c r="D44" s="758">
        <f>'Assunzioni -2'!D26-'Assunzioni F'!D44</f>
        <v>41202</v>
      </c>
      <c r="E44" s="758">
        <f>'Assunzioni -2'!E26-'Assunzioni F'!E44</f>
        <v>45348</v>
      </c>
      <c r="F44" s="758">
        <f>'Assunzioni -2'!F26-'Assunzioni F'!F44</f>
        <v>46690</v>
      </c>
      <c r="G44" s="758">
        <f>'Assunzioni -2'!G26-'Assunzioni F'!G44</f>
        <v>43696</v>
      </c>
      <c r="H44" s="758">
        <f>'Assunzioni -2'!H26-'Assunzioni F'!H44</f>
        <v>42936</v>
      </c>
      <c r="I44" s="758">
        <f>'Assunzioni -2'!I26-'Assunzioni F'!I44</f>
        <v>45823</v>
      </c>
      <c r="J44" s="758">
        <f>'Assunzioni -2'!J26-'Assunzioni F'!J44</f>
        <v>50673</v>
      </c>
      <c r="K44" s="758">
        <f>'Assunzioni -2'!K26-'Assunzioni F'!K44</f>
        <v>50562</v>
      </c>
      <c r="L44" s="758">
        <f>'Assunzioni -2'!L26-'Assunzioni F'!L44</f>
        <v>59416</v>
      </c>
      <c r="M44" s="764">
        <f>'Assunzioni -2'!M26-'Assunzioni F'!M44</f>
        <v>64961</v>
      </c>
      <c r="N44" s="114"/>
      <c r="O44" s="524">
        <f t="shared" si="6"/>
        <v>17.51117439974685</v>
      </c>
      <c r="P44" s="525">
        <f t="shared" si="7"/>
        <v>9.332503029487015</v>
      </c>
      <c r="Q44" s="114"/>
      <c r="R44" s="526">
        <f t="shared" si="8"/>
        <v>36.398185864863734</v>
      </c>
    </row>
    <row r="45" spans="1:18" ht="12.75" customHeight="1">
      <c r="A45" s="123" t="s">
        <v>359</v>
      </c>
      <c r="B45" s="765">
        <f>'Assunzioni -2'!B27-'Assunzioni F'!B45</f>
        <v>23587</v>
      </c>
      <c r="C45" s="637"/>
      <c r="D45" s="762">
        <f>'Assunzioni -2'!D27-'Assunzioni F'!D45</f>
        <v>18689</v>
      </c>
      <c r="E45" s="762">
        <f>'Assunzioni -2'!E27-'Assunzioni F'!E45</f>
        <v>19834</v>
      </c>
      <c r="F45" s="762">
        <f>'Assunzioni -2'!F27-'Assunzioni F'!F45</f>
        <v>21286</v>
      </c>
      <c r="G45" s="762">
        <f>'Assunzioni -2'!G27-'Assunzioni F'!G45</f>
        <v>19526</v>
      </c>
      <c r="H45" s="762">
        <f>'Assunzioni -2'!H27-'Assunzioni F'!H45</f>
        <v>17357</v>
      </c>
      <c r="I45" s="762">
        <f>'Assunzioni -2'!I27-'Assunzioni F'!I45</f>
        <v>20116</v>
      </c>
      <c r="J45" s="762">
        <f>'Assunzioni -2'!J27-'Assunzioni F'!J45</f>
        <v>22497</v>
      </c>
      <c r="K45" s="762">
        <f>'Assunzioni -2'!K27-'Assunzioni F'!K45</f>
        <v>21124</v>
      </c>
      <c r="L45" s="762">
        <f>'Assunzioni -2'!L27-'Assunzioni F'!L45</f>
        <v>25076</v>
      </c>
      <c r="M45" s="766">
        <f>'Assunzioni -2'!M27-'Assunzioni F'!M45</f>
        <v>26213</v>
      </c>
      <c r="N45" s="114"/>
      <c r="O45" s="524">
        <f t="shared" si="6"/>
        <v>18.708577920848313</v>
      </c>
      <c r="P45" s="525">
        <f t="shared" si="7"/>
        <v>4.534215983410434</v>
      </c>
      <c r="Q45" s="114"/>
      <c r="R45" s="526">
        <f t="shared" si="8"/>
        <v>11.13325136727859</v>
      </c>
    </row>
    <row r="46" spans="1:18" ht="12.75" customHeight="1">
      <c r="A46" s="123" t="s">
        <v>360</v>
      </c>
      <c r="B46" s="765">
        <f>'Assunzioni -2'!B28-'Assunzioni F'!B46</f>
        <v>157571</v>
      </c>
      <c r="C46" s="637"/>
      <c r="D46" s="762">
        <f>'Assunzioni -2'!D28-'Assunzioni F'!D46</f>
        <v>115847</v>
      </c>
      <c r="E46" s="762">
        <f>'Assunzioni -2'!E28-'Assunzioni F'!E46</f>
        <v>127746</v>
      </c>
      <c r="F46" s="762">
        <f>'Assunzioni -2'!F28-'Assunzioni F'!F46</f>
        <v>140870</v>
      </c>
      <c r="G46" s="762">
        <f>'Assunzioni -2'!G28-'Assunzioni F'!G46</f>
        <v>123625</v>
      </c>
      <c r="H46" s="762">
        <f>'Assunzioni -2'!H28-'Assunzioni F'!H46</f>
        <v>118573</v>
      </c>
      <c r="I46" s="762">
        <f>'Assunzioni -2'!I28-'Assunzioni F'!I46</f>
        <v>124865</v>
      </c>
      <c r="J46" s="762">
        <f>'Assunzioni -2'!J28-'Assunzioni F'!J46</f>
        <v>147021</v>
      </c>
      <c r="K46" s="762">
        <f>'Assunzioni -2'!K28-'Assunzioni F'!K46</f>
        <v>137658</v>
      </c>
      <c r="L46" s="762">
        <f>'Assunzioni -2'!L28-'Assunzioni F'!L46</f>
        <v>159307</v>
      </c>
      <c r="M46" s="766">
        <f>'Assunzioni -2'!M28-'Assunzioni F'!M46</f>
        <v>163120</v>
      </c>
      <c r="N46" s="114"/>
      <c r="O46" s="524">
        <f>L46/K46%-100</f>
        <v>15.726655915384512</v>
      </c>
      <c r="P46" s="525">
        <f>M46/L46%-100</f>
        <v>2.3934918114081682</v>
      </c>
      <c r="Q46" s="114"/>
      <c r="R46" s="526">
        <f>M46/B46%-100</f>
        <v>3.521587094071876</v>
      </c>
    </row>
    <row r="47" spans="1:18" ht="12.75" customHeight="1">
      <c r="A47" s="123" t="s">
        <v>361</v>
      </c>
      <c r="B47" s="765">
        <f>'Assunzioni -2'!B29-'Assunzioni F'!B47</f>
        <v>9748</v>
      </c>
      <c r="C47" s="637"/>
      <c r="D47" s="762">
        <f>'Assunzioni -2'!D29-'Assunzioni F'!D47</f>
        <v>7573</v>
      </c>
      <c r="E47" s="762">
        <f>'Assunzioni -2'!E29-'Assunzioni F'!E47</f>
        <v>8412</v>
      </c>
      <c r="F47" s="762">
        <f>'Assunzioni -2'!F29-'Assunzioni F'!F47</f>
        <v>9030</v>
      </c>
      <c r="G47" s="762">
        <f>'Assunzioni -2'!G29-'Assunzioni F'!G47</f>
        <v>8509</v>
      </c>
      <c r="H47" s="762">
        <f>'Assunzioni -2'!H29-'Assunzioni F'!H47</f>
        <v>7255</v>
      </c>
      <c r="I47" s="762">
        <f>'Assunzioni -2'!I29-'Assunzioni F'!I47</f>
        <v>7427</v>
      </c>
      <c r="J47" s="762">
        <f>'Assunzioni -2'!J29-'Assunzioni F'!J47</f>
        <v>8455</v>
      </c>
      <c r="K47" s="762">
        <f>'Assunzioni -2'!K29-'Assunzioni F'!K47</f>
        <v>8214</v>
      </c>
      <c r="L47" s="762">
        <f>'Assunzioni -2'!L29-'Assunzioni F'!L47</f>
        <v>10148</v>
      </c>
      <c r="M47" s="766">
        <f>'Assunzioni -2'!M29-'Assunzioni F'!M47</f>
        <v>10372</v>
      </c>
      <c r="N47" s="114"/>
      <c r="O47" s="524">
        <f t="shared" si="6"/>
        <v>23.54516678841003</v>
      </c>
      <c r="P47" s="525">
        <f t="shared" si="7"/>
        <v>2.207331493890422</v>
      </c>
      <c r="Q47" s="114"/>
      <c r="R47" s="526">
        <f t="shared" si="8"/>
        <v>6.401313089864587</v>
      </c>
    </row>
    <row r="48" spans="1:18" ht="12.75" customHeight="1">
      <c r="A48" s="124" t="s">
        <v>362</v>
      </c>
      <c r="B48" s="786">
        <f>'Assunzioni -2'!B30-'Assunzioni F'!B48</f>
        <v>11394</v>
      </c>
      <c r="C48" s="637"/>
      <c r="D48" s="655">
        <f>'Assunzioni -2'!D30-'Assunzioni F'!D48</f>
        <v>8488</v>
      </c>
      <c r="E48" s="655">
        <f>'Assunzioni -2'!E30-'Assunzioni F'!E48</f>
        <v>9679</v>
      </c>
      <c r="F48" s="655">
        <f>'Assunzioni -2'!F30-'Assunzioni F'!F48</f>
        <v>9993</v>
      </c>
      <c r="G48" s="655">
        <f>'Assunzioni -2'!G30-'Assunzioni F'!G48</f>
        <v>9207</v>
      </c>
      <c r="H48" s="655">
        <f>'Assunzioni -2'!H30-'Assunzioni F'!H48</f>
        <v>8522</v>
      </c>
      <c r="I48" s="655">
        <f>'Assunzioni -2'!I30-'Assunzioni F'!I48</f>
        <v>8537</v>
      </c>
      <c r="J48" s="655">
        <f>'Assunzioni -2'!J30-'Assunzioni F'!J48</f>
        <v>9688</v>
      </c>
      <c r="K48" s="655">
        <f>'Assunzioni -2'!K30-'Assunzioni F'!K48</f>
        <v>9105</v>
      </c>
      <c r="L48" s="655">
        <f>'Assunzioni -2'!L30-'Assunzioni F'!L48</f>
        <v>10923</v>
      </c>
      <c r="M48" s="656">
        <f>'Assunzioni -2'!M30-'Assunzioni F'!M48</f>
        <v>11957</v>
      </c>
      <c r="N48" s="114"/>
      <c r="O48" s="942">
        <f t="shared" si="6"/>
        <v>19.9670510708402</v>
      </c>
      <c r="P48" s="943">
        <f t="shared" si="7"/>
        <v>9.466263846928499</v>
      </c>
      <c r="Q48" s="295"/>
      <c r="R48" s="944">
        <f t="shared" si="8"/>
        <v>4.941197121291907</v>
      </c>
    </row>
    <row r="49" spans="1:18" ht="6" customHeight="1" thickBot="1">
      <c r="A49" s="704"/>
      <c r="B49" s="765"/>
      <c r="C49" s="637"/>
      <c r="D49" s="762"/>
      <c r="E49" s="762"/>
      <c r="F49" s="762"/>
      <c r="G49" s="762"/>
      <c r="H49" s="762"/>
      <c r="I49" s="762"/>
      <c r="J49" s="762"/>
      <c r="K49" s="762"/>
      <c r="L49" s="762"/>
      <c r="M49" s="766"/>
      <c r="N49" s="114"/>
      <c r="O49" s="288"/>
      <c r="P49" s="705"/>
      <c r="Q49" s="114"/>
      <c r="R49" s="706"/>
    </row>
    <row r="50" spans="1:18" ht="21.75" customHeight="1">
      <c r="A50" s="531" t="s">
        <v>23</v>
      </c>
      <c r="B50" s="787">
        <f>'Assunzioni -1'!B42-'Assunzioni F'!B50</f>
        <v>46528</v>
      </c>
      <c r="C50" s="788"/>
      <c r="D50" s="789">
        <f>'Assunzioni -1'!D42-'Assunzioni F'!D50</f>
        <v>45705</v>
      </c>
      <c r="E50" s="789">
        <f>'Assunzioni -1'!E42-'Assunzioni F'!E50</f>
        <v>46728</v>
      </c>
      <c r="F50" s="789">
        <f>'Assunzioni -1'!F42-'Assunzioni F'!F50</f>
        <v>43336</v>
      </c>
      <c r="G50" s="789">
        <f>'Assunzioni -1'!G42-'Assunzioni F'!G50</f>
        <v>36022</v>
      </c>
      <c r="H50" s="789">
        <f>'Assunzioni -1'!H42-'Assunzioni F'!H50</f>
        <v>37018</v>
      </c>
      <c r="I50" s="789">
        <f>'Assunzioni -1'!I42-'Assunzioni F'!I50</f>
        <v>43868</v>
      </c>
      <c r="J50" s="789">
        <f>'Assunzioni -1'!J42-'Assunzioni F'!J50</f>
        <v>44294</v>
      </c>
      <c r="K50" s="945">
        <f>'Assunzioni -1'!K42-'Assunzioni F'!K50</f>
        <v>51314</v>
      </c>
      <c r="L50" s="945">
        <f>'Assunzioni -1'!L42-'Assunzioni F'!L50</f>
        <v>65921</v>
      </c>
      <c r="M50" s="790">
        <f>'Assunzioni -1'!M42-'Assunzioni F'!M50</f>
        <v>54806</v>
      </c>
      <c r="N50" s="533"/>
      <c r="O50" s="536">
        <f>L50/K50%-100</f>
        <v>28.4659157344974</v>
      </c>
      <c r="P50" s="537">
        <f>M50/L50%-100</f>
        <v>-16.861091306260533</v>
      </c>
      <c r="Q50" s="533"/>
      <c r="R50" s="538">
        <f>M50/B50%-100</f>
        <v>17.79143741403027</v>
      </c>
    </row>
    <row r="51" spans="1:18" ht="19.5" customHeight="1" thickBot="1">
      <c r="A51" s="539" t="s">
        <v>42</v>
      </c>
      <c r="B51" s="791">
        <f>B50+B6</f>
        <v>349126</v>
      </c>
      <c r="C51" s="792"/>
      <c r="D51" s="793">
        <f aca="true" t="shared" si="9" ref="D51:K51">D50+D6</f>
        <v>280357</v>
      </c>
      <c r="E51" s="793">
        <f t="shared" si="9"/>
        <v>303941</v>
      </c>
      <c r="F51" s="793">
        <f t="shared" si="9"/>
        <v>319604</v>
      </c>
      <c r="G51" s="793">
        <f t="shared" si="9"/>
        <v>285545</v>
      </c>
      <c r="H51" s="793">
        <f t="shared" si="9"/>
        <v>273598</v>
      </c>
      <c r="I51" s="794">
        <f t="shared" si="9"/>
        <v>293807</v>
      </c>
      <c r="J51" s="794">
        <f t="shared" si="9"/>
        <v>331004</v>
      </c>
      <c r="K51" s="793">
        <f t="shared" si="9"/>
        <v>325142</v>
      </c>
      <c r="L51" s="794">
        <f>L50+L6</f>
        <v>384280</v>
      </c>
      <c r="M51" s="794">
        <f>M50+M6</f>
        <v>389941</v>
      </c>
      <c r="N51" s="541"/>
      <c r="O51" s="544">
        <f>L51/K51%-100</f>
        <v>18.188360777752493</v>
      </c>
      <c r="P51" s="545">
        <f>M51/L51%-100</f>
        <v>1.4731445820755624</v>
      </c>
      <c r="Q51" s="541"/>
      <c r="R51" s="546">
        <f>M51/B51%-100</f>
        <v>11.69062172396211</v>
      </c>
    </row>
    <row r="52" ht="13.5" thickTop="1"/>
    <row r="53" ht="12.75">
      <c r="A53" s="199" t="s">
        <v>43</v>
      </c>
    </row>
  </sheetData>
  <sheetProtection/>
  <printOptions horizontalCentered="1" verticalCentered="1"/>
  <pageMargins left="0.3937007874015748" right="0.3937007874015748" top="1.2598425196850394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7109375" style="106" customWidth="1"/>
    <col min="2" max="2" width="10.28125" style="106" customWidth="1"/>
    <col min="3" max="3" width="1.421875" style="106" customWidth="1"/>
    <col min="4" max="4" width="10.7109375" style="106" customWidth="1"/>
    <col min="5" max="5" width="11.421875" style="106" customWidth="1"/>
    <col min="6" max="13" width="10.7109375" style="106" customWidth="1"/>
    <col min="14" max="14" width="1.421875" style="106" customWidth="1"/>
    <col min="15" max="15" width="6.7109375" style="198" customWidth="1"/>
    <col min="16" max="16" width="5.7109375" style="198" customWidth="1"/>
    <col min="17" max="17" width="1.421875" style="198" customWidth="1"/>
    <col min="18" max="18" width="7.140625" style="106" customWidth="1"/>
    <col min="19" max="16384" width="9.140625" style="106" customWidth="1"/>
  </cols>
  <sheetData>
    <row r="1" spans="1:18" ht="21.75" customHeight="1" thickTop="1">
      <c r="A1" s="342" t="s">
        <v>337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</row>
    <row r="2" spans="1:18" ht="21.75" customHeight="1">
      <c r="A2" s="127" t="s">
        <v>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</row>
    <row r="3" spans="1:18" ht="9.75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28"/>
      <c r="P3" s="128"/>
      <c r="Q3" s="128"/>
      <c r="R3" s="111"/>
    </row>
    <row r="4" spans="1:18" ht="31.5" customHeight="1">
      <c r="A4" s="387" t="s">
        <v>218</v>
      </c>
      <c r="B4" s="129">
        <v>2008</v>
      </c>
      <c r="C4" s="112"/>
      <c r="D4" s="130">
        <v>2009</v>
      </c>
      <c r="E4" s="130">
        <v>2010</v>
      </c>
      <c r="F4" s="131">
        <v>2011</v>
      </c>
      <c r="G4" s="131">
        <v>2012</v>
      </c>
      <c r="H4" s="131">
        <v>2013</v>
      </c>
      <c r="I4" s="130">
        <v>2014</v>
      </c>
      <c r="J4" s="130">
        <v>2015</v>
      </c>
      <c r="K4" s="130">
        <v>2016</v>
      </c>
      <c r="L4" s="130">
        <v>2017</v>
      </c>
      <c r="M4" s="130">
        <v>2018</v>
      </c>
      <c r="N4" s="112"/>
      <c r="O4" s="3" t="s">
        <v>392</v>
      </c>
      <c r="P4" s="4" t="s">
        <v>403</v>
      </c>
      <c r="Q4" s="5"/>
      <c r="R4" s="6" t="s">
        <v>404</v>
      </c>
    </row>
    <row r="5" spans="1:18" ht="19.5" customHeight="1" thickBot="1">
      <c r="A5" s="133" t="s">
        <v>251</v>
      </c>
      <c r="B5" s="134"/>
      <c r="C5" s="114"/>
      <c r="D5" s="411"/>
      <c r="E5" s="412"/>
      <c r="F5" s="865"/>
      <c r="G5" s="865"/>
      <c r="H5" s="866"/>
      <c r="I5" s="866"/>
      <c r="J5" s="866"/>
      <c r="K5" s="866"/>
      <c r="L5" s="866"/>
      <c r="M5" s="866"/>
      <c r="N5" s="114"/>
      <c r="O5" s="414"/>
      <c r="P5" s="413"/>
      <c r="Q5" s="114"/>
      <c r="R5" s="140"/>
    </row>
    <row r="6" spans="1:18" ht="18" customHeight="1" thickBot="1">
      <c r="A6" s="407" t="s">
        <v>46</v>
      </c>
      <c r="B6" s="800">
        <v>36430799</v>
      </c>
      <c r="C6" s="452"/>
      <c r="D6" s="801">
        <v>165188525</v>
      </c>
      <c r="E6" s="802">
        <v>185009270</v>
      </c>
      <c r="F6" s="802">
        <v>146662661</v>
      </c>
      <c r="G6" s="803">
        <v>145658410</v>
      </c>
      <c r="H6" s="803">
        <v>130044550</v>
      </c>
      <c r="I6" s="802">
        <v>117670912</v>
      </c>
      <c r="J6" s="803">
        <v>80179834</v>
      </c>
      <c r="K6" s="803">
        <v>78562076</v>
      </c>
      <c r="L6" s="803">
        <v>34920433</v>
      </c>
      <c r="M6" s="803">
        <v>28647114</v>
      </c>
      <c r="N6" s="7"/>
      <c r="O6" s="408">
        <f>L6/K6%-100</f>
        <v>-55.55052160281508</v>
      </c>
      <c r="P6" s="409">
        <f>M6/L6%-100</f>
        <v>-17.964608285355453</v>
      </c>
      <c r="Q6" s="7"/>
      <c r="R6" s="410">
        <f>M6/B6%-100</f>
        <v>-21.36567194148006</v>
      </c>
    </row>
    <row r="7" spans="1:18" ht="18" customHeight="1">
      <c r="A7" s="115" t="s">
        <v>47</v>
      </c>
      <c r="B7" s="804">
        <v>18498328</v>
      </c>
      <c r="C7" s="452"/>
      <c r="D7" s="805">
        <v>116773197</v>
      </c>
      <c r="E7" s="806">
        <v>52888888</v>
      </c>
      <c r="F7" s="805">
        <v>30019073</v>
      </c>
      <c r="G7" s="805">
        <v>54510249</v>
      </c>
      <c r="H7" s="807">
        <v>52866063</v>
      </c>
      <c r="I7" s="807">
        <v>37026424</v>
      </c>
      <c r="J7" s="807">
        <v>28756595</v>
      </c>
      <c r="K7" s="807">
        <v>18310467</v>
      </c>
      <c r="L7" s="807">
        <v>12280411</v>
      </c>
      <c r="M7" s="808">
        <v>12524138</v>
      </c>
      <c r="N7" s="114"/>
      <c r="O7" s="352">
        <f aca="true" t="shared" si="0" ref="O7:O23">L7/K7%-100</f>
        <v>-32.93228949321718</v>
      </c>
      <c r="P7" s="143">
        <f aca="true" t="shared" si="1" ref="P7:P23">M7/L7%-100</f>
        <v>1.984681131600567</v>
      </c>
      <c r="Q7" s="114"/>
      <c r="R7" s="144">
        <f aca="true" t="shared" si="2" ref="R7:R23">M7/B7%-100</f>
        <v>-32.295837764364435</v>
      </c>
    </row>
    <row r="8" spans="1:18" ht="15.75" customHeight="1">
      <c r="A8" s="145" t="s">
        <v>48</v>
      </c>
      <c r="B8" s="809">
        <v>15211917</v>
      </c>
      <c r="C8" s="452"/>
      <c r="D8" s="810">
        <v>34303869</v>
      </c>
      <c r="E8" s="811">
        <v>88245567</v>
      </c>
      <c r="F8" s="810">
        <v>77827247</v>
      </c>
      <c r="G8" s="810">
        <v>59372851</v>
      </c>
      <c r="H8" s="812">
        <v>57839102</v>
      </c>
      <c r="I8" s="812">
        <v>67572570</v>
      </c>
      <c r="J8" s="812">
        <v>44985289</v>
      </c>
      <c r="K8" s="812">
        <v>57543795</v>
      </c>
      <c r="L8" s="812">
        <v>22141273</v>
      </c>
      <c r="M8" s="813">
        <v>16103506</v>
      </c>
      <c r="N8" s="114"/>
      <c r="O8" s="149">
        <f t="shared" si="0"/>
        <v>-61.52274454613221</v>
      </c>
      <c r="P8" s="148">
        <f t="shared" si="1"/>
        <v>-27.26928573619051</v>
      </c>
      <c r="Q8" s="114"/>
      <c r="R8" s="150">
        <f t="shared" si="2"/>
        <v>5.861121908566801</v>
      </c>
    </row>
    <row r="9" spans="1:18" ht="12" customHeight="1">
      <c r="A9" s="867" t="s">
        <v>372</v>
      </c>
      <c r="B9" s="818"/>
      <c r="C9" s="452"/>
      <c r="D9" s="814"/>
      <c r="E9" s="815"/>
      <c r="F9" s="814"/>
      <c r="G9" s="814"/>
      <c r="H9" s="816"/>
      <c r="I9" s="816"/>
      <c r="J9" s="816"/>
      <c r="K9" s="816"/>
      <c r="L9" s="816"/>
      <c r="M9" s="817"/>
      <c r="N9" s="114"/>
      <c r="O9" s="153"/>
      <c r="P9" s="152"/>
      <c r="Q9" s="114"/>
      <c r="R9" s="154"/>
    </row>
    <row r="10" spans="1:18" ht="12" customHeight="1">
      <c r="A10" s="868" t="s">
        <v>373</v>
      </c>
      <c r="B10" s="873">
        <v>14851279</v>
      </c>
      <c r="C10" s="874"/>
      <c r="D10" s="922">
        <v>31573930</v>
      </c>
      <c r="E10" s="923">
        <v>83492075</v>
      </c>
      <c r="F10" s="922">
        <v>69547050</v>
      </c>
      <c r="G10" s="922">
        <v>50445535</v>
      </c>
      <c r="H10" s="924">
        <v>47320648</v>
      </c>
      <c r="I10" s="924">
        <v>51273973</v>
      </c>
      <c r="J10" s="924">
        <v>26892720</v>
      </c>
      <c r="K10" s="924">
        <v>39602761</v>
      </c>
      <c r="L10" s="924">
        <v>7193109</v>
      </c>
      <c r="M10" s="925">
        <v>8007625</v>
      </c>
      <c r="N10" s="114">
        <v>7194949</v>
      </c>
      <c r="O10" s="462">
        <f t="shared" si="0"/>
        <v>-81.8368497085342</v>
      </c>
      <c r="P10" s="869">
        <f t="shared" si="1"/>
        <v>11.323559812592862</v>
      </c>
      <c r="Q10" s="114"/>
      <c r="R10" s="870">
        <f t="shared" si="2"/>
        <v>-46.08124323837698</v>
      </c>
    </row>
    <row r="11" spans="1:18" ht="12.75">
      <c r="A11" s="155" t="s">
        <v>374</v>
      </c>
      <c r="B11" s="875">
        <v>360638</v>
      </c>
      <c r="C11" s="874"/>
      <c r="D11" s="926">
        <v>2729939</v>
      </c>
      <c r="E11" s="875">
        <v>4753492</v>
      </c>
      <c r="F11" s="926">
        <v>8280197</v>
      </c>
      <c r="G11" s="926">
        <v>8927316</v>
      </c>
      <c r="H11" s="927">
        <v>10518454</v>
      </c>
      <c r="I11" s="927">
        <v>16298597</v>
      </c>
      <c r="J11" s="927">
        <v>18092569</v>
      </c>
      <c r="K11" s="927">
        <v>17941034</v>
      </c>
      <c r="L11" s="927">
        <v>14948164</v>
      </c>
      <c r="M11" s="928">
        <v>8095881</v>
      </c>
      <c r="N11" s="114">
        <v>15083590</v>
      </c>
      <c r="O11" s="871">
        <f t="shared" si="0"/>
        <v>-16.681702960933023</v>
      </c>
      <c r="P11" s="872">
        <f t="shared" si="1"/>
        <v>-45.840298514252325</v>
      </c>
      <c r="Q11" s="114"/>
      <c r="R11" s="870">
        <f t="shared" si="2"/>
        <v>2144.877411698157</v>
      </c>
    </row>
    <row r="12" spans="1:18" ht="15.75" customHeight="1">
      <c r="A12" s="151" t="s">
        <v>260</v>
      </c>
      <c r="B12" s="921">
        <v>2720554</v>
      </c>
      <c r="C12" s="452"/>
      <c r="D12" s="814">
        <v>14111459</v>
      </c>
      <c r="E12" s="815">
        <v>43874815</v>
      </c>
      <c r="F12" s="814">
        <v>38816341</v>
      </c>
      <c r="G12" s="814">
        <v>31775310</v>
      </c>
      <c r="H12" s="816">
        <v>19339385</v>
      </c>
      <c r="I12" s="816">
        <v>13071918</v>
      </c>
      <c r="J12" s="816">
        <v>6437950</v>
      </c>
      <c r="K12" s="816">
        <v>2707814</v>
      </c>
      <c r="L12" s="816">
        <v>498749</v>
      </c>
      <c r="M12" s="817">
        <v>19470</v>
      </c>
      <c r="N12" s="114"/>
      <c r="O12" s="153">
        <f t="shared" si="0"/>
        <v>-81.58112041669037</v>
      </c>
      <c r="P12" s="152">
        <f t="shared" si="1"/>
        <v>-96.09623277440156</v>
      </c>
      <c r="Q12" s="114"/>
      <c r="R12" s="154">
        <f t="shared" si="2"/>
        <v>-99.28433694019674</v>
      </c>
    </row>
    <row r="13" spans="1:18" ht="6" customHeight="1" thickBot="1">
      <c r="A13" s="155"/>
      <c r="B13" s="818"/>
      <c r="C13" s="452"/>
      <c r="D13" s="814"/>
      <c r="E13" s="815"/>
      <c r="F13" s="814"/>
      <c r="G13" s="814"/>
      <c r="H13" s="816"/>
      <c r="I13" s="816"/>
      <c r="J13" s="816"/>
      <c r="K13" s="816"/>
      <c r="L13" s="816"/>
      <c r="M13" s="817"/>
      <c r="N13" s="114"/>
      <c r="O13" s="153"/>
      <c r="P13" s="152"/>
      <c r="Q13" s="114"/>
      <c r="R13" s="154"/>
    </row>
    <row r="14" spans="1:18" ht="18" customHeight="1">
      <c r="A14" s="115" t="s">
        <v>49</v>
      </c>
      <c r="B14" s="804">
        <v>30835315</v>
      </c>
      <c r="C14" s="452"/>
      <c r="D14" s="805">
        <v>127640851</v>
      </c>
      <c r="E14" s="806">
        <v>138766587</v>
      </c>
      <c r="F14" s="805">
        <v>112133481</v>
      </c>
      <c r="G14" s="805">
        <v>108753865</v>
      </c>
      <c r="H14" s="807">
        <v>95671101</v>
      </c>
      <c r="I14" s="807">
        <v>84640642</v>
      </c>
      <c r="J14" s="807">
        <v>56838102</v>
      </c>
      <c r="K14" s="807">
        <v>61666376</v>
      </c>
      <c r="L14" s="807">
        <v>24756884</v>
      </c>
      <c r="M14" s="808">
        <v>19616934</v>
      </c>
      <c r="N14" s="114"/>
      <c r="O14" s="352">
        <f t="shared" si="0"/>
        <v>-59.85351239060976</v>
      </c>
      <c r="P14" s="143">
        <f t="shared" si="1"/>
        <v>-20.7617000588604</v>
      </c>
      <c r="Q14" s="114"/>
      <c r="R14" s="144">
        <f t="shared" si="2"/>
        <v>-36.381600123105606</v>
      </c>
    </row>
    <row r="15" spans="1:18" ht="18" customHeight="1" thickBot="1">
      <c r="A15" s="117" t="s">
        <v>50</v>
      </c>
      <c r="B15" s="819">
        <v>5595484</v>
      </c>
      <c r="C15" s="452"/>
      <c r="D15" s="820">
        <v>37547674</v>
      </c>
      <c r="E15" s="821">
        <v>46242683</v>
      </c>
      <c r="F15" s="820">
        <v>34529180</v>
      </c>
      <c r="G15" s="820">
        <v>36904545</v>
      </c>
      <c r="H15" s="822">
        <v>34373449</v>
      </c>
      <c r="I15" s="822">
        <v>33030270</v>
      </c>
      <c r="J15" s="822">
        <v>23341732</v>
      </c>
      <c r="K15" s="822">
        <v>16895700</v>
      </c>
      <c r="L15" s="822">
        <v>10163549</v>
      </c>
      <c r="M15" s="823">
        <v>9030180</v>
      </c>
      <c r="N15" s="114"/>
      <c r="O15" s="159">
        <f t="shared" si="0"/>
        <v>-39.84535118402907</v>
      </c>
      <c r="P15" s="158">
        <f t="shared" si="1"/>
        <v>-11.151311416907618</v>
      </c>
      <c r="Q15" s="114"/>
      <c r="R15" s="160">
        <f t="shared" si="2"/>
        <v>61.383358436910925</v>
      </c>
    </row>
    <row r="16" spans="1:18" ht="6" customHeight="1">
      <c r="A16" s="161"/>
      <c r="B16" s="824"/>
      <c r="C16" s="452"/>
      <c r="D16" s="825"/>
      <c r="E16" s="826"/>
      <c r="F16" s="825"/>
      <c r="G16" s="825"/>
      <c r="H16" s="827"/>
      <c r="I16" s="827"/>
      <c r="J16" s="827"/>
      <c r="K16" s="827"/>
      <c r="L16" s="827"/>
      <c r="M16" s="828"/>
      <c r="N16" s="114"/>
      <c r="O16" s="187"/>
      <c r="P16" s="163"/>
      <c r="Q16" s="114"/>
      <c r="R16" s="164"/>
    </row>
    <row r="17" spans="1:18" ht="12.75">
      <c r="A17" s="382" t="s">
        <v>214</v>
      </c>
      <c r="B17" s="829">
        <v>5685637</v>
      </c>
      <c r="C17" s="452"/>
      <c r="D17" s="830">
        <v>14826542</v>
      </c>
      <c r="E17" s="831">
        <v>14369597</v>
      </c>
      <c r="F17" s="830">
        <v>11429005</v>
      </c>
      <c r="G17" s="830">
        <v>9445803</v>
      </c>
      <c r="H17" s="832">
        <v>8230563</v>
      </c>
      <c r="I17" s="832">
        <v>6410753</v>
      </c>
      <c r="J17" s="832">
        <v>3813848</v>
      </c>
      <c r="K17" s="816">
        <v>2890151</v>
      </c>
      <c r="L17" s="816">
        <v>2771648</v>
      </c>
      <c r="M17" s="817">
        <v>2120388</v>
      </c>
      <c r="N17" s="114"/>
      <c r="O17" s="153">
        <f t="shared" si="0"/>
        <v>-4.100235593226785</v>
      </c>
      <c r="P17" s="152">
        <f t="shared" si="1"/>
        <v>-23.4972117671508</v>
      </c>
      <c r="Q17" s="114"/>
      <c r="R17" s="154">
        <f t="shared" si="2"/>
        <v>-62.706236785781435</v>
      </c>
    </row>
    <row r="18" spans="1:18" ht="12.75">
      <c r="A18" s="383" t="s">
        <v>215</v>
      </c>
      <c r="B18" s="833">
        <v>2736843</v>
      </c>
      <c r="C18" s="452"/>
      <c r="D18" s="834">
        <v>13984909</v>
      </c>
      <c r="E18" s="835">
        <v>9165163</v>
      </c>
      <c r="F18" s="834">
        <v>10818359</v>
      </c>
      <c r="G18" s="834">
        <v>14987457</v>
      </c>
      <c r="H18" s="836">
        <v>9553977</v>
      </c>
      <c r="I18" s="836">
        <v>6896223</v>
      </c>
      <c r="J18" s="836">
        <v>4955841</v>
      </c>
      <c r="K18" s="946">
        <v>3858878</v>
      </c>
      <c r="L18" s="946">
        <v>1414702</v>
      </c>
      <c r="M18" s="837">
        <v>2485525</v>
      </c>
      <c r="N18" s="114"/>
      <c r="O18" s="166">
        <f t="shared" si="0"/>
        <v>-63.339032744751194</v>
      </c>
      <c r="P18" s="351">
        <f t="shared" si="1"/>
        <v>75.69247799183148</v>
      </c>
      <c r="Q18" s="114"/>
      <c r="R18" s="167">
        <f t="shared" si="2"/>
        <v>-9.182770074863626</v>
      </c>
    </row>
    <row r="19" spans="1:18" ht="12.75">
      <c r="A19" s="383" t="s">
        <v>51</v>
      </c>
      <c r="B19" s="833">
        <v>21051967</v>
      </c>
      <c r="C19" s="452"/>
      <c r="D19" s="834">
        <v>104859713</v>
      </c>
      <c r="E19" s="835">
        <v>109782758</v>
      </c>
      <c r="F19" s="834">
        <v>79895920</v>
      </c>
      <c r="G19" s="834">
        <v>70982157</v>
      </c>
      <c r="H19" s="836">
        <v>67304513</v>
      </c>
      <c r="I19" s="836">
        <v>63840453</v>
      </c>
      <c r="J19" s="836">
        <v>41883722</v>
      </c>
      <c r="K19" s="946">
        <v>51974591</v>
      </c>
      <c r="L19" s="946">
        <v>20296924</v>
      </c>
      <c r="M19" s="837">
        <v>16166008</v>
      </c>
      <c r="N19" s="114"/>
      <c r="O19" s="166">
        <f t="shared" si="0"/>
        <v>-60.94837186886184</v>
      </c>
      <c r="P19" s="351">
        <f t="shared" si="1"/>
        <v>-20.352423845110707</v>
      </c>
      <c r="Q19" s="114"/>
      <c r="R19" s="167">
        <f t="shared" si="2"/>
        <v>-23.209037901303958</v>
      </c>
    </row>
    <row r="20" spans="1:18" ht="12.75">
      <c r="A20" s="383" t="s">
        <v>52</v>
      </c>
      <c r="B20" s="833">
        <v>3316062</v>
      </c>
      <c r="C20" s="452"/>
      <c r="D20" s="834">
        <v>15965101</v>
      </c>
      <c r="E20" s="835">
        <v>19312885</v>
      </c>
      <c r="F20" s="834">
        <v>17596119</v>
      </c>
      <c r="G20" s="834">
        <v>18464808</v>
      </c>
      <c r="H20" s="836">
        <v>16250351</v>
      </c>
      <c r="I20" s="836">
        <v>13436981</v>
      </c>
      <c r="J20" s="836">
        <v>9807167</v>
      </c>
      <c r="K20" s="946">
        <v>7259954</v>
      </c>
      <c r="L20" s="946">
        <v>4312435</v>
      </c>
      <c r="M20" s="837">
        <v>3269848</v>
      </c>
      <c r="N20" s="114"/>
      <c r="O20" s="166">
        <f t="shared" si="0"/>
        <v>-40.59969250493873</v>
      </c>
      <c r="P20" s="351">
        <f t="shared" si="1"/>
        <v>-24.176294831110496</v>
      </c>
      <c r="Q20" s="114"/>
      <c r="R20" s="167">
        <f t="shared" si="2"/>
        <v>-1.3936410115371842</v>
      </c>
    </row>
    <row r="21" spans="1:18" ht="12.75">
      <c r="A21" s="383" t="s">
        <v>53</v>
      </c>
      <c r="B21" s="833">
        <v>2166339</v>
      </c>
      <c r="C21" s="452"/>
      <c r="D21" s="834">
        <v>5502010</v>
      </c>
      <c r="E21" s="835">
        <v>7656524</v>
      </c>
      <c r="F21" s="834">
        <v>8329997</v>
      </c>
      <c r="G21" s="834">
        <v>11389089</v>
      </c>
      <c r="H21" s="836">
        <v>10946362</v>
      </c>
      <c r="I21" s="836">
        <v>10579973</v>
      </c>
      <c r="J21" s="836">
        <v>7747255</v>
      </c>
      <c r="K21" s="946">
        <v>3992774</v>
      </c>
      <c r="L21" s="946">
        <v>2375606</v>
      </c>
      <c r="M21" s="837">
        <v>2011791</v>
      </c>
      <c r="N21" s="114"/>
      <c r="O21" s="166">
        <f t="shared" si="0"/>
        <v>-40.50236752693741</v>
      </c>
      <c r="P21" s="351">
        <f t="shared" si="1"/>
        <v>-15.314618669930965</v>
      </c>
      <c r="Q21" s="114"/>
      <c r="R21" s="167">
        <f t="shared" si="2"/>
        <v>-7.134063505296254</v>
      </c>
    </row>
    <row r="22" spans="1:18" ht="12.75">
      <c r="A22" s="383" t="s">
        <v>216</v>
      </c>
      <c r="B22" s="833">
        <v>704832</v>
      </c>
      <c r="C22" s="452"/>
      <c r="D22" s="834">
        <v>4244569</v>
      </c>
      <c r="E22" s="835">
        <v>9405391</v>
      </c>
      <c r="F22" s="834">
        <v>5721667</v>
      </c>
      <c r="G22" s="834">
        <v>7752505</v>
      </c>
      <c r="H22" s="836">
        <v>8526012</v>
      </c>
      <c r="I22" s="836">
        <v>8639737</v>
      </c>
      <c r="J22" s="836">
        <v>7519539</v>
      </c>
      <c r="K22" s="946">
        <v>5516481</v>
      </c>
      <c r="L22" s="946">
        <v>2665194</v>
      </c>
      <c r="M22" s="837">
        <v>1874531</v>
      </c>
      <c r="N22" s="114"/>
      <c r="O22" s="166">
        <f t="shared" si="0"/>
        <v>-51.68670027142303</v>
      </c>
      <c r="P22" s="351">
        <f t="shared" si="1"/>
        <v>-29.66624568417909</v>
      </c>
      <c r="Q22" s="114"/>
      <c r="R22" s="167">
        <f t="shared" si="2"/>
        <v>165.95429832924725</v>
      </c>
    </row>
    <row r="23" spans="1:18" ht="12.75">
      <c r="A23" s="382" t="s">
        <v>54</v>
      </c>
      <c r="B23" s="829">
        <v>769119</v>
      </c>
      <c r="C23" s="452"/>
      <c r="D23" s="830">
        <v>5805681</v>
      </c>
      <c r="E23" s="831">
        <v>15316952</v>
      </c>
      <c r="F23" s="830">
        <v>12871594</v>
      </c>
      <c r="G23" s="830">
        <v>12636591</v>
      </c>
      <c r="H23" s="832">
        <v>9232772</v>
      </c>
      <c r="I23" s="832">
        <v>7866792</v>
      </c>
      <c r="J23" s="832">
        <v>4452462</v>
      </c>
      <c r="K23" s="816">
        <v>3069247</v>
      </c>
      <c r="L23" s="816">
        <v>1083924</v>
      </c>
      <c r="M23" s="817">
        <v>719023</v>
      </c>
      <c r="N23" s="114"/>
      <c r="O23" s="153">
        <f t="shared" si="0"/>
        <v>-64.68436720798294</v>
      </c>
      <c r="P23" s="152">
        <f t="shared" si="1"/>
        <v>-33.66481413826061</v>
      </c>
      <c r="Q23" s="114"/>
      <c r="R23" s="154">
        <f t="shared" si="2"/>
        <v>-6.513426400856034</v>
      </c>
    </row>
    <row r="24" spans="1:18" ht="6" customHeight="1">
      <c r="A24" s="974"/>
      <c r="B24" s="975"/>
      <c r="C24" s="114"/>
      <c r="D24" s="168"/>
      <c r="E24" s="976"/>
      <c r="F24" s="168"/>
      <c r="G24" s="168"/>
      <c r="H24" s="168"/>
      <c r="I24" s="168"/>
      <c r="J24" s="168"/>
      <c r="K24" s="168"/>
      <c r="L24" s="975"/>
      <c r="M24" s="975"/>
      <c r="N24" s="114"/>
      <c r="O24" s="954"/>
      <c r="P24" s="955"/>
      <c r="Q24" s="114"/>
      <c r="R24" s="956"/>
    </row>
    <row r="25" spans="1:18" ht="30" customHeight="1">
      <c r="A25" s="969" t="s">
        <v>55</v>
      </c>
      <c r="B25" s="970" t="s">
        <v>250</v>
      </c>
      <c r="C25" s="114"/>
      <c r="D25" s="971">
        <v>2009</v>
      </c>
      <c r="E25" s="971">
        <v>2010</v>
      </c>
      <c r="F25" s="264">
        <v>2011</v>
      </c>
      <c r="G25" s="264">
        <v>2012</v>
      </c>
      <c r="H25" s="265">
        <v>2013</v>
      </c>
      <c r="I25" s="264">
        <v>2014</v>
      </c>
      <c r="J25" s="972" t="s">
        <v>261</v>
      </c>
      <c r="K25" s="972" t="s">
        <v>314</v>
      </c>
      <c r="L25" s="973" t="s">
        <v>393</v>
      </c>
      <c r="M25" s="973">
        <v>2018</v>
      </c>
      <c r="N25" s="114"/>
      <c r="O25" s="4" t="s">
        <v>392</v>
      </c>
      <c r="P25" s="4" t="s">
        <v>403</v>
      </c>
      <c r="Q25" s="452"/>
      <c r="R25" s="6" t="s">
        <v>334</v>
      </c>
    </row>
    <row r="26" spans="1:18" ht="19.5" customHeight="1">
      <c r="A26" s="133" t="s">
        <v>56</v>
      </c>
      <c r="B26" s="134"/>
      <c r="C26" s="114"/>
      <c r="D26" s="135"/>
      <c r="E26" s="136"/>
      <c r="F26" s="137"/>
      <c r="G26" s="137"/>
      <c r="H26" s="135"/>
      <c r="I26" s="137"/>
      <c r="J26" s="135"/>
      <c r="K26" s="137"/>
      <c r="L26" s="137"/>
      <c r="M26" s="136"/>
      <c r="N26" s="114"/>
      <c r="O26" s="138"/>
      <c r="P26" s="139"/>
      <c r="Q26" s="114"/>
      <c r="R26" s="140"/>
    </row>
    <row r="27" spans="1:18" ht="18" customHeight="1">
      <c r="A27" s="169" t="s">
        <v>57</v>
      </c>
      <c r="B27" s="170" t="s">
        <v>58</v>
      </c>
      <c r="C27" s="114"/>
      <c r="D27" s="838">
        <v>9793</v>
      </c>
      <c r="E27" s="818">
        <v>11225</v>
      </c>
      <c r="F27" s="839">
        <v>9002</v>
      </c>
      <c r="G27" s="838">
        <v>13401</v>
      </c>
      <c r="H27" s="838">
        <v>18360</v>
      </c>
      <c r="I27" s="840">
        <v>16488</v>
      </c>
      <c r="J27" s="840">
        <v>7973</v>
      </c>
      <c r="K27" s="947">
        <v>3901</v>
      </c>
      <c r="L27" s="1010" t="s">
        <v>394</v>
      </c>
      <c r="M27" s="188" t="s">
        <v>394</v>
      </c>
      <c r="N27" s="114"/>
      <c r="O27" s="1015" t="s">
        <v>394</v>
      </c>
      <c r="P27" s="957" t="s">
        <v>394</v>
      </c>
      <c r="Q27" s="114"/>
      <c r="R27" s="154">
        <f>K27/D27%-100</f>
        <v>-60.165424282650875</v>
      </c>
    </row>
    <row r="28" spans="1:18" ht="12.75">
      <c r="A28" s="171" t="s">
        <v>59</v>
      </c>
      <c r="B28" s="172" t="s">
        <v>58</v>
      </c>
      <c r="C28" s="114"/>
      <c r="D28" s="841">
        <v>4194</v>
      </c>
      <c r="E28" s="842">
        <v>4952</v>
      </c>
      <c r="F28" s="843">
        <v>4300</v>
      </c>
      <c r="G28" s="841">
        <v>5985</v>
      </c>
      <c r="H28" s="841">
        <v>7152</v>
      </c>
      <c r="I28" s="844">
        <v>6028</v>
      </c>
      <c r="J28" s="844">
        <v>3856</v>
      </c>
      <c r="K28" s="147">
        <v>2074</v>
      </c>
      <c r="L28" s="1011" t="s">
        <v>394</v>
      </c>
      <c r="M28" s="172" t="s">
        <v>394</v>
      </c>
      <c r="N28" s="114"/>
      <c r="O28" s="1016" t="s">
        <v>394</v>
      </c>
      <c r="P28" s="958" t="s">
        <v>394</v>
      </c>
      <c r="Q28" s="114"/>
      <c r="R28" s="167">
        <f aca="true" t="shared" si="3" ref="R28:R53">K28/D28%-100</f>
        <v>-50.54840247973295</v>
      </c>
    </row>
    <row r="29" spans="1:18" ht="12.75">
      <c r="A29" s="171" t="s">
        <v>60</v>
      </c>
      <c r="B29" s="172" t="s">
        <v>58</v>
      </c>
      <c r="C29" s="114"/>
      <c r="D29" s="841">
        <v>27313</v>
      </c>
      <c r="E29" s="842">
        <v>39817</v>
      </c>
      <c r="F29" s="843">
        <v>36321</v>
      </c>
      <c r="G29" s="841">
        <v>43013</v>
      </c>
      <c r="H29" s="841">
        <v>45053</v>
      </c>
      <c r="I29" s="844">
        <v>35924</v>
      </c>
      <c r="J29" s="844">
        <v>21148</v>
      </c>
      <c r="K29" s="147">
        <v>10518</v>
      </c>
      <c r="L29" s="1011" t="s">
        <v>394</v>
      </c>
      <c r="M29" s="172" t="s">
        <v>394</v>
      </c>
      <c r="N29" s="114"/>
      <c r="O29" s="1016" t="s">
        <v>394</v>
      </c>
      <c r="P29" s="958" t="s">
        <v>394</v>
      </c>
      <c r="Q29" s="114"/>
      <c r="R29" s="167">
        <f t="shared" si="3"/>
        <v>-61.49086515578662</v>
      </c>
    </row>
    <row r="30" spans="1:18" ht="18" customHeight="1" thickBot="1">
      <c r="A30" s="174" t="s">
        <v>61</v>
      </c>
      <c r="B30" s="175" t="s">
        <v>58</v>
      </c>
      <c r="C30" s="114"/>
      <c r="D30" s="845">
        <v>21299104.18</v>
      </c>
      <c r="E30" s="846">
        <v>36991774</v>
      </c>
      <c r="F30" s="847">
        <v>33374805</v>
      </c>
      <c r="G30" s="845">
        <v>35028763</v>
      </c>
      <c r="H30" s="845">
        <v>35887400</v>
      </c>
      <c r="I30" s="848">
        <v>26607440</v>
      </c>
      <c r="J30" s="848">
        <v>10723653</v>
      </c>
      <c r="K30" s="948">
        <v>3885506</v>
      </c>
      <c r="L30" s="1010" t="s">
        <v>394</v>
      </c>
      <c r="M30" s="175" t="s">
        <v>394</v>
      </c>
      <c r="N30" s="114"/>
      <c r="O30" s="1017" t="s">
        <v>394</v>
      </c>
      <c r="P30" s="959" t="s">
        <v>394</v>
      </c>
      <c r="Q30" s="114"/>
      <c r="R30" s="309">
        <f t="shared" si="3"/>
        <v>-81.75742056021062</v>
      </c>
    </row>
    <row r="31" spans="1:18" ht="18" customHeight="1">
      <c r="A31" s="177" t="s">
        <v>62</v>
      </c>
      <c r="B31" s="178"/>
      <c r="C31" s="114"/>
      <c r="D31" s="849"/>
      <c r="E31" s="850"/>
      <c r="F31" s="849"/>
      <c r="G31" s="849"/>
      <c r="H31" s="849"/>
      <c r="I31" s="851"/>
      <c r="J31" s="851"/>
      <c r="K31" s="949"/>
      <c r="L31" s="1012"/>
      <c r="M31" s="950"/>
      <c r="N31" s="114"/>
      <c r="O31" s="1018"/>
      <c r="P31" s="960"/>
      <c r="Q31" s="114"/>
      <c r="R31" s="343"/>
    </row>
    <row r="32" spans="1:18" ht="18" customHeight="1">
      <c r="A32" s="179" t="s">
        <v>63</v>
      </c>
      <c r="B32" s="180" t="s">
        <v>58</v>
      </c>
      <c r="C32" s="114"/>
      <c r="D32" s="838">
        <v>16849</v>
      </c>
      <c r="E32" s="818">
        <v>14541</v>
      </c>
      <c r="F32" s="838">
        <v>10261</v>
      </c>
      <c r="G32" s="838">
        <v>14748</v>
      </c>
      <c r="H32" s="838">
        <v>16459</v>
      </c>
      <c r="I32" s="840">
        <v>13069</v>
      </c>
      <c r="J32" s="840">
        <v>8987</v>
      </c>
      <c r="K32" s="947">
        <v>5503</v>
      </c>
      <c r="L32" s="1010" t="s">
        <v>394</v>
      </c>
      <c r="M32" s="188" t="s">
        <v>394</v>
      </c>
      <c r="N32" s="114"/>
      <c r="O32" s="1019" t="s">
        <v>394</v>
      </c>
      <c r="P32" s="961" t="s">
        <v>394</v>
      </c>
      <c r="Q32" s="182"/>
      <c r="R32" s="154">
        <f t="shared" si="3"/>
        <v>-67.33930797079945</v>
      </c>
    </row>
    <row r="33" spans="1:18" ht="12.75">
      <c r="A33" s="73" t="s">
        <v>217</v>
      </c>
      <c r="B33" s="183" t="s">
        <v>58</v>
      </c>
      <c r="C33" s="114"/>
      <c r="D33" s="841">
        <v>4138</v>
      </c>
      <c r="E33" s="842">
        <v>7394</v>
      </c>
      <c r="F33" s="841">
        <v>9318</v>
      </c>
      <c r="G33" s="841">
        <v>13776</v>
      </c>
      <c r="H33" s="841">
        <v>16311</v>
      </c>
      <c r="I33" s="844">
        <v>12274</v>
      </c>
      <c r="J33" s="844">
        <v>7070</v>
      </c>
      <c r="K33" s="147">
        <v>2571</v>
      </c>
      <c r="L33" s="1011" t="s">
        <v>394</v>
      </c>
      <c r="M33" s="951" t="s">
        <v>394</v>
      </c>
      <c r="N33" s="114"/>
      <c r="O33" s="1020" t="s">
        <v>394</v>
      </c>
      <c r="P33" s="962" t="s">
        <v>394</v>
      </c>
      <c r="Q33" s="182"/>
      <c r="R33" s="150">
        <f t="shared" si="3"/>
        <v>-37.86853552440793</v>
      </c>
    </row>
    <row r="34" spans="1:18" ht="12.75">
      <c r="A34" s="73" t="s">
        <v>64</v>
      </c>
      <c r="B34" s="183" t="s">
        <v>58</v>
      </c>
      <c r="C34" s="114"/>
      <c r="D34" s="841">
        <v>4528</v>
      </c>
      <c r="E34" s="842">
        <v>13803</v>
      </c>
      <c r="F34" s="841">
        <v>12739</v>
      </c>
      <c r="G34" s="841">
        <v>8643</v>
      </c>
      <c r="H34" s="841">
        <v>6098</v>
      </c>
      <c r="I34" s="844">
        <v>4631</v>
      </c>
      <c r="J34" s="844">
        <v>1725</v>
      </c>
      <c r="K34" s="147">
        <v>627</v>
      </c>
      <c r="L34" s="1011" t="s">
        <v>394</v>
      </c>
      <c r="M34" s="951" t="s">
        <v>394</v>
      </c>
      <c r="N34" s="114"/>
      <c r="O34" s="1020" t="s">
        <v>394</v>
      </c>
      <c r="P34" s="962" t="s">
        <v>394</v>
      </c>
      <c r="Q34" s="182"/>
      <c r="R34" s="150">
        <f t="shared" si="3"/>
        <v>-86.15282685512368</v>
      </c>
    </row>
    <row r="35" spans="1:18" ht="12.75">
      <c r="A35" s="73" t="s">
        <v>65</v>
      </c>
      <c r="B35" s="183" t="s">
        <v>58</v>
      </c>
      <c r="C35" s="114"/>
      <c r="D35" s="841">
        <v>1531</v>
      </c>
      <c r="E35" s="842">
        <v>3745</v>
      </c>
      <c r="F35" s="841">
        <v>3884</v>
      </c>
      <c r="G35" s="841">
        <v>5471</v>
      </c>
      <c r="H35" s="841">
        <v>5184</v>
      </c>
      <c r="I35" s="844">
        <v>5081</v>
      </c>
      <c r="J35" s="844">
        <v>3245</v>
      </c>
      <c r="K35" s="147">
        <v>1728</v>
      </c>
      <c r="L35" s="1011" t="s">
        <v>394</v>
      </c>
      <c r="M35" s="951" t="s">
        <v>394</v>
      </c>
      <c r="N35" s="114"/>
      <c r="O35" s="1020" t="s">
        <v>394</v>
      </c>
      <c r="P35" s="962" t="s">
        <v>394</v>
      </c>
      <c r="Q35" s="182"/>
      <c r="R35" s="150">
        <f t="shared" si="3"/>
        <v>12.867406923579352</v>
      </c>
    </row>
    <row r="36" spans="1:18" ht="18" customHeight="1" thickBot="1">
      <c r="A36" s="384" t="s">
        <v>66</v>
      </c>
      <c r="B36" s="185" t="s">
        <v>58</v>
      </c>
      <c r="C36" s="114"/>
      <c r="D36" s="845">
        <v>295</v>
      </c>
      <c r="E36" s="846">
        <v>370</v>
      </c>
      <c r="F36" s="845">
        <v>251</v>
      </c>
      <c r="G36" s="845">
        <v>423</v>
      </c>
      <c r="H36" s="845">
        <v>1049</v>
      </c>
      <c r="I36" s="848">
        <v>949</v>
      </c>
      <c r="J36" s="848">
        <v>121</v>
      </c>
      <c r="K36" s="948">
        <v>95</v>
      </c>
      <c r="L36" s="1010" t="s">
        <v>394</v>
      </c>
      <c r="M36" s="952" t="s">
        <v>394</v>
      </c>
      <c r="N36" s="114"/>
      <c r="O36" s="1021" t="s">
        <v>394</v>
      </c>
      <c r="P36" s="963" t="s">
        <v>394</v>
      </c>
      <c r="Q36" s="114"/>
      <c r="R36" s="964">
        <f t="shared" si="3"/>
        <v>-67.79661016949153</v>
      </c>
    </row>
    <row r="37" spans="1:18" ht="12.75">
      <c r="A37" s="385" t="s">
        <v>67</v>
      </c>
      <c r="B37" s="186"/>
      <c r="C37" s="114"/>
      <c r="D37" s="852"/>
      <c r="E37" s="853"/>
      <c r="F37" s="852"/>
      <c r="G37" s="852"/>
      <c r="H37" s="852"/>
      <c r="I37" s="854"/>
      <c r="J37" s="854"/>
      <c r="K37" s="162"/>
      <c r="L37" s="1013"/>
      <c r="M37" s="188"/>
      <c r="N37" s="114"/>
      <c r="O37" s="1019"/>
      <c r="P37" s="961"/>
      <c r="Q37" s="182"/>
      <c r="R37" s="634"/>
    </row>
    <row r="38" spans="1:18" ht="18" customHeight="1">
      <c r="A38" s="386" t="s">
        <v>63</v>
      </c>
      <c r="B38" s="180" t="s">
        <v>58</v>
      </c>
      <c r="C38" s="114"/>
      <c r="D38" s="838">
        <v>14120448.469999997</v>
      </c>
      <c r="E38" s="818">
        <v>14163364</v>
      </c>
      <c r="F38" s="838">
        <v>9775350</v>
      </c>
      <c r="G38" s="838">
        <v>12683381</v>
      </c>
      <c r="H38" s="838">
        <v>14527883</v>
      </c>
      <c r="I38" s="840">
        <v>10450411</v>
      </c>
      <c r="J38" s="840">
        <v>4928411</v>
      </c>
      <c r="K38" s="947">
        <v>2052535</v>
      </c>
      <c r="L38" s="1010" t="s">
        <v>394</v>
      </c>
      <c r="M38" s="188" t="s">
        <v>394</v>
      </c>
      <c r="N38" s="114"/>
      <c r="O38" s="1019" t="s">
        <v>394</v>
      </c>
      <c r="P38" s="961" t="s">
        <v>394</v>
      </c>
      <c r="Q38" s="182"/>
      <c r="R38" s="154">
        <f t="shared" si="3"/>
        <v>-85.46409482417806</v>
      </c>
    </row>
    <row r="39" spans="1:18" ht="12.75">
      <c r="A39" s="73" t="s">
        <v>217</v>
      </c>
      <c r="B39" s="183" t="s">
        <v>58</v>
      </c>
      <c r="C39" s="114"/>
      <c r="D39" s="841">
        <v>2933996.88</v>
      </c>
      <c r="E39" s="842">
        <v>6279858</v>
      </c>
      <c r="F39" s="841">
        <v>7753346</v>
      </c>
      <c r="G39" s="841">
        <v>10830952</v>
      </c>
      <c r="H39" s="841">
        <v>12955644</v>
      </c>
      <c r="I39" s="844">
        <v>9287447</v>
      </c>
      <c r="J39" s="844">
        <v>3359665</v>
      </c>
      <c r="K39" s="147">
        <v>957417</v>
      </c>
      <c r="L39" s="1011" t="s">
        <v>394</v>
      </c>
      <c r="M39" s="951" t="s">
        <v>394</v>
      </c>
      <c r="N39" s="114"/>
      <c r="O39" s="1020" t="s">
        <v>394</v>
      </c>
      <c r="P39" s="962" t="s">
        <v>394</v>
      </c>
      <c r="Q39" s="182"/>
      <c r="R39" s="150">
        <f t="shared" si="3"/>
        <v>-67.36816570847887</v>
      </c>
    </row>
    <row r="40" spans="1:18" ht="12.75">
      <c r="A40" s="123" t="s">
        <v>64</v>
      </c>
      <c r="B40" s="183" t="s">
        <v>58</v>
      </c>
      <c r="C40" s="114"/>
      <c r="D40" s="841">
        <v>3103898.3899999997</v>
      </c>
      <c r="E40" s="842">
        <v>13141666</v>
      </c>
      <c r="F40" s="841">
        <v>12327861</v>
      </c>
      <c r="G40" s="841">
        <v>7158505</v>
      </c>
      <c r="H40" s="841">
        <v>4137750</v>
      </c>
      <c r="I40" s="844">
        <v>2834972</v>
      </c>
      <c r="J40" s="844">
        <v>920032</v>
      </c>
      <c r="K40" s="147">
        <v>249126</v>
      </c>
      <c r="L40" s="1011" t="s">
        <v>394</v>
      </c>
      <c r="M40" s="951" t="s">
        <v>394</v>
      </c>
      <c r="N40" s="114"/>
      <c r="O40" s="1020" t="s">
        <v>394</v>
      </c>
      <c r="P40" s="962" t="s">
        <v>394</v>
      </c>
      <c r="Q40" s="182"/>
      <c r="R40" s="150">
        <f t="shared" si="3"/>
        <v>-91.97377076509261</v>
      </c>
    </row>
    <row r="41" spans="1:18" ht="12.75">
      <c r="A41" s="123" t="s">
        <v>65</v>
      </c>
      <c r="B41" s="183" t="s">
        <v>58</v>
      </c>
      <c r="C41" s="114"/>
      <c r="D41" s="841">
        <v>947002.44</v>
      </c>
      <c r="E41" s="842">
        <v>2926624</v>
      </c>
      <c r="F41" s="841">
        <v>3276617</v>
      </c>
      <c r="G41" s="841">
        <v>4117495</v>
      </c>
      <c r="H41" s="841">
        <v>3422101</v>
      </c>
      <c r="I41" s="844">
        <v>3349588</v>
      </c>
      <c r="J41" s="844">
        <v>1457158</v>
      </c>
      <c r="K41" s="147">
        <v>593013</v>
      </c>
      <c r="L41" s="1011" t="s">
        <v>394</v>
      </c>
      <c r="M41" s="951" t="s">
        <v>394</v>
      </c>
      <c r="N41" s="114"/>
      <c r="O41" s="1020" t="s">
        <v>394</v>
      </c>
      <c r="P41" s="962" t="s">
        <v>394</v>
      </c>
      <c r="Q41" s="182"/>
      <c r="R41" s="150">
        <f t="shared" si="3"/>
        <v>-37.37999238945995</v>
      </c>
    </row>
    <row r="42" spans="1:18" ht="18" customHeight="1" thickBot="1">
      <c r="A42" s="184" t="s">
        <v>66</v>
      </c>
      <c r="B42" s="185" t="s">
        <v>58</v>
      </c>
      <c r="C42" s="114"/>
      <c r="D42" s="845">
        <v>193758</v>
      </c>
      <c r="E42" s="846">
        <v>480262</v>
      </c>
      <c r="F42" s="845">
        <v>241631</v>
      </c>
      <c r="G42" s="845">
        <v>238430</v>
      </c>
      <c r="H42" s="845">
        <v>844022</v>
      </c>
      <c r="I42" s="848">
        <v>685022</v>
      </c>
      <c r="J42" s="848">
        <v>58387</v>
      </c>
      <c r="K42" s="948">
        <v>33415</v>
      </c>
      <c r="L42" s="1010" t="s">
        <v>394</v>
      </c>
      <c r="M42" s="175" t="s">
        <v>394</v>
      </c>
      <c r="N42" s="114"/>
      <c r="O42" s="1022" t="s">
        <v>394</v>
      </c>
      <c r="P42" s="965" t="s">
        <v>394</v>
      </c>
      <c r="Q42" s="182"/>
      <c r="R42" s="309">
        <f t="shared" si="3"/>
        <v>-82.75426046924514</v>
      </c>
    </row>
    <row r="43" spans="1:18" ht="18" customHeight="1">
      <c r="A43" s="177" t="s">
        <v>62</v>
      </c>
      <c r="B43" s="186"/>
      <c r="C43" s="114"/>
      <c r="D43" s="852"/>
      <c r="E43" s="853"/>
      <c r="F43" s="852"/>
      <c r="G43" s="852"/>
      <c r="H43" s="852"/>
      <c r="I43" s="854"/>
      <c r="J43" s="854"/>
      <c r="K43" s="162"/>
      <c r="L43" s="1013"/>
      <c r="M43" s="953"/>
      <c r="N43" s="114"/>
      <c r="O43" s="1023"/>
      <c r="P43" s="966"/>
      <c r="Q43" s="114"/>
      <c r="R43" s="164"/>
    </row>
    <row r="44" spans="1:18" ht="18" customHeight="1">
      <c r="A44" s="169" t="s">
        <v>68</v>
      </c>
      <c r="B44" s="188" t="s">
        <v>58</v>
      </c>
      <c r="C44" s="114"/>
      <c r="D44" s="838">
        <v>17177</v>
      </c>
      <c r="E44" s="818">
        <v>24576</v>
      </c>
      <c r="F44" s="838">
        <v>22495</v>
      </c>
      <c r="G44" s="838">
        <v>25643</v>
      </c>
      <c r="H44" s="838">
        <v>26638</v>
      </c>
      <c r="I44" s="840">
        <v>21536</v>
      </c>
      <c r="J44" s="840">
        <v>12076</v>
      </c>
      <c r="K44" s="947">
        <v>6403</v>
      </c>
      <c r="L44" s="1010" t="s">
        <v>394</v>
      </c>
      <c r="M44" s="188" t="s">
        <v>394</v>
      </c>
      <c r="N44" s="114"/>
      <c r="O44" s="1024" t="s">
        <v>394</v>
      </c>
      <c r="P44" s="967" t="s">
        <v>394</v>
      </c>
      <c r="Q44" s="114"/>
      <c r="R44" s="154">
        <f t="shared" si="3"/>
        <v>-62.7234092099901</v>
      </c>
    </row>
    <row r="45" spans="1:18" ht="12.75">
      <c r="A45" s="189" t="s">
        <v>69</v>
      </c>
      <c r="B45" s="190" t="s">
        <v>58</v>
      </c>
      <c r="C45" s="114"/>
      <c r="D45" s="855">
        <v>10136</v>
      </c>
      <c r="E45" s="856">
        <v>15241</v>
      </c>
      <c r="F45" s="855">
        <v>13826</v>
      </c>
      <c r="G45" s="855">
        <v>17370</v>
      </c>
      <c r="H45" s="855">
        <v>18415</v>
      </c>
      <c r="I45" s="857">
        <v>14388</v>
      </c>
      <c r="J45" s="857">
        <v>9072</v>
      </c>
      <c r="K45" s="191">
        <v>4115</v>
      </c>
      <c r="L45" s="1014" t="s">
        <v>394</v>
      </c>
      <c r="M45" s="190" t="s">
        <v>394</v>
      </c>
      <c r="N45" s="114"/>
      <c r="O45" s="1025" t="s">
        <v>394</v>
      </c>
      <c r="P45" s="968" t="s">
        <v>394</v>
      </c>
      <c r="Q45" s="114"/>
      <c r="R45" s="344">
        <f t="shared" si="3"/>
        <v>-59.40213101815312</v>
      </c>
    </row>
    <row r="46" spans="1:18" ht="7.5" customHeight="1">
      <c r="A46" s="169"/>
      <c r="B46" s="188"/>
      <c r="C46" s="114"/>
      <c r="D46" s="838"/>
      <c r="E46" s="818"/>
      <c r="F46" s="838"/>
      <c r="G46" s="838"/>
      <c r="H46" s="838"/>
      <c r="I46" s="840"/>
      <c r="J46" s="840"/>
      <c r="K46" s="947"/>
      <c r="L46" s="1010"/>
      <c r="M46" s="188"/>
      <c r="N46" s="114"/>
      <c r="O46" s="1024"/>
      <c r="P46" s="967"/>
      <c r="Q46" s="114"/>
      <c r="R46" s="154"/>
    </row>
    <row r="47" spans="1:18" ht="12.75">
      <c r="A47" s="169" t="s">
        <v>70</v>
      </c>
      <c r="B47" s="188" t="s">
        <v>58</v>
      </c>
      <c r="C47" s="114"/>
      <c r="D47" s="838">
        <f>D29-D48</f>
        <v>23393</v>
      </c>
      <c r="E47" s="818">
        <f>E29-E48</f>
        <v>34798</v>
      </c>
      <c r="F47" s="838">
        <f>F29-F48</f>
        <v>32122</v>
      </c>
      <c r="G47" s="838">
        <f>G29-G48</f>
        <v>37432</v>
      </c>
      <c r="H47" s="838">
        <v>38700</v>
      </c>
      <c r="I47" s="840">
        <v>30662</v>
      </c>
      <c r="J47" s="840">
        <v>18054</v>
      </c>
      <c r="K47" s="947">
        <v>8789</v>
      </c>
      <c r="L47" s="1010" t="s">
        <v>394</v>
      </c>
      <c r="M47" s="188" t="s">
        <v>394</v>
      </c>
      <c r="N47" s="114"/>
      <c r="O47" s="1024" t="s">
        <v>394</v>
      </c>
      <c r="P47" s="967" t="s">
        <v>394</v>
      </c>
      <c r="Q47" s="114"/>
      <c r="R47" s="154">
        <f t="shared" si="3"/>
        <v>-62.42893173171462</v>
      </c>
    </row>
    <row r="48" spans="1:18" ht="12.75">
      <c r="A48" s="189" t="s">
        <v>71</v>
      </c>
      <c r="B48" s="190" t="s">
        <v>58</v>
      </c>
      <c r="C48" s="114"/>
      <c r="D48" s="855">
        <v>3920</v>
      </c>
      <c r="E48" s="856">
        <v>5019</v>
      </c>
      <c r="F48" s="855">
        <v>4199</v>
      </c>
      <c r="G48" s="855">
        <v>5581</v>
      </c>
      <c r="H48" s="855">
        <v>6353</v>
      </c>
      <c r="I48" s="857">
        <v>5262</v>
      </c>
      <c r="J48" s="857">
        <v>3094</v>
      </c>
      <c r="K48" s="191">
        <v>1729</v>
      </c>
      <c r="L48" s="1014" t="s">
        <v>394</v>
      </c>
      <c r="M48" s="190" t="s">
        <v>394</v>
      </c>
      <c r="N48" s="114">
        <v>5581</v>
      </c>
      <c r="O48" s="1025" t="s">
        <v>394</v>
      </c>
      <c r="P48" s="968" t="s">
        <v>394</v>
      </c>
      <c r="Q48" s="114"/>
      <c r="R48" s="344">
        <f t="shared" si="3"/>
        <v>-55.892857142857146</v>
      </c>
    </row>
    <row r="49" spans="1:18" ht="7.5" customHeight="1">
      <c r="A49" s="192"/>
      <c r="B49" s="188"/>
      <c r="C49" s="114"/>
      <c r="D49" s="838"/>
      <c r="E49" s="818"/>
      <c r="F49" s="838"/>
      <c r="G49" s="838"/>
      <c r="H49" s="838"/>
      <c r="I49" s="840"/>
      <c r="J49" s="840"/>
      <c r="K49" s="947"/>
      <c r="L49" s="1010"/>
      <c r="M49" s="188"/>
      <c r="N49" s="114"/>
      <c r="O49" s="1024"/>
      <c r="P49" s="967"/>
      <c r="Q49" s="114"/>
      <c r="R49" s="154"/>
    </row>
    <row r="50" spans="1:18" ht="12.75">
      <c r="A50" s="169" t="s">
        <v>72</v>
      </c>
      <c r="B50" s="188" t="s">
        <v>58</v>
      </c>
      <c r="C50" s="114"/>
      <c r="D50" s="838">
        <v>10314</v>
      </c>
      <c r="E50" s="818">
        <v>12321</v>
      </c>
      <c r="F50" s="838">
        <v>8701</v>
      </c>
      <c r="G50" s="838">
        <v>11237</v>
      </c>
      <c r="H50" s="838">
        <v>12273</v>
      </c>
      <c r="I50" s="840">
        <v>8881</v>
      </c>
      <c r="J50" s="860">
        <v>4578</v>
      </c>
      <c r="K50" s="947">
        <v>2194</v>
      </c>
      <c r="L50" s="1010" t="s">
        <v>394</v>
      </c>
      <c r="M50" s="188" t="s">
        <v>394</v>
      </c>
      <c r="N50" s="114"/>
      <c r="O50" s="1024" t="s">
        <v>394</v>
      </c>
      <c r="P50" s="967" t="s">
        <v>394</v>
      </c>
      <c r="Q50" s="114"/>
      <c r="R50" s="154">
        <f t="shared" si="3"/>
        <v>-78.72794260228815</v>
      </c>
    </row>
    <row r="51" spans="1:18" ht="12.75">
      <c r="A51" s="171" t="s">
        <v>73</v>
      </c>
      <c r="B51" s="172" t="s">
        <v>58</v>
      </c>
      <c r="C51" s="114"/>
      <c r="D51" s="855">
        <v>8655</v>
      </c>
      <c r="E51" s="856">
        <v>13429</v>
      </c>
      <c r="F51" s="855">
        <v>12364</v>
      </c>
      <c r="G51" s="855">
        <v>13955</v>
      </c>
      <c r="H51" s="855">
        <v>14176</v>
      </c>
      <c r="I51" s="857">
        <v>11526</v>
      </c>
      <c r="J51" s="858">
        <v>6555</v>
      </c>
      <c r="K51" s="191">
        <v>3165</v>
      </c>
      <c r="L51" s="1014" t="s">
        <v>394</v>
      </c>
      <c r="M51" s="190" t="s">
        <v>394</v>
      </c>
      <c r="N51" s="114"/>
      <c r="O51" s="1025" t="s">
        <v>394</v>
      </c>
      <c r="P51" s="968" t="s">
        <v>394</v>
      </c>
      <c r="Q51" s="114"/>
      <c r="R51" s="344">
        <f t="shared" si="3"/>
        <v>-63.4315424610052</v>
      </c>
    </row>
    <row r="52" spans="1:18" ht="12.75">
      <c r="A52" s="171" t="s">
        <v>74</v>
      </c>
      <c r="B52" s="172" t="s">
        <v>58</v>
      </c>
      <c r="C52" s="114"/>
      <c r="D52" s="855">
        <v>6401</v>
      </c>
      <c r="E52" s="856">
        <v>10862</v>
      </c>
      <c r="F52" s="855">
        <v>11291</v>
      </c>
      <c r="G52" s="855">
        <v>12692</v>
      </c>
      <c r="H52" s="841">
        <v>13216</v>
      </c>
      <c r="I52" s="857">
        <v>10725</v>
      </c>
      <c r="J52" s="858">
        <v>6642</v>
      </c>
      <c r="K52" s="191">
        <v>3442</v>
      </c>
      <c r="L52" s="1014" t="s">
        <v>394</v>
      </c>
      <c r="M52" s="190" t="s">
        <v>394</v>
      </c>
      <c r="N52" s="114"/>
      <c r="O52" s="1025" t="s">
        <v>394</v>
      </c>
      <c r="P52" s="968" t="s">
        <v>394</v>
      </c>
      <c r="Q52" s="114"/>
      <c r="R52" s="344">
        <f t="shared" si="3"/>
        <v>-46.22715200749883</v>
      </c>
    </row>
    <row r="53" spans="1:18" ht="12.75">
      <c r="A53" s="169" t="s">
        <v>75</v>
      </c>
      <c r="B53" s="188" t="s">
        <v>58</v>
      </c>
      <c r="C53" s="114"/>
      <c r="D53" s="855">
        <v>1943</v>
      </c>
      <c r="E53" s="856">
        <v>3205</v>
      </c>
      <c r="F53" s="855">
        <v>3965</v>
      </c>
      <c r="G53" s="855">
        <v>5129</v>
      </c>
      <c r="H53" s="859">
        <v>5388</v>
      </c>
      <c r="I53" s="857">
        <v>4792</v>
      </c>
      <c r="J53" s="858">
        <v>3373</v>
      </c>
      <c r="K53" s="191">
        <v>1717</v>
      </c>
      <c r="L53" s="1014" t="s">
        <v>394</v>
      </c>
      <c r="M53" s="190" t="s">
        <v>394</v>
      </c>
      <c r="N53" s="114"/>
      <c r="O53" s="1025" t="s">
        <v>394</v>
      </c>
      <c r="P53" s="968" t="s">
        <v>394</v>
      </c>
      <c r="Q53" s="114"/>
      <c r="R53" s="344">
        <f t="shared" si="3"/>
        <v>-11.631497683993828</v>
      </c>
    </row>
    <row r="54" spans="1:18" ht="13.5" thickBot="1">
      <c r="A54" s="193"/>
      <c r="B54" s="194"/>
      <c r="C54" s="126"/>
      <c r="D54" s="195"/>
      <c r="E54" s="194"/>
      <c r="F54" s="195"/>
      <c r="G54" s="195"/>
      <c r="H54" s="195"/>
      <c r="I54" s="195"/>
      <c r="J54" s="195"/>
      <c r="K54" s="195"/>
      <c r="L54" s="195"/>
      <c r="M54" s="194"/>
      <c r="N54" s="126"/>
      <c r="O54" s="196"/>
      <c r="P54" s="353"/>
      <c r="Q54" s="126"/>
      <c r="R54" s="197"/>
    </row>
    <row r="55" ht="13.5" thickTop="1"/>
    <row r="56" ht="12.75">
      <c r="A56" s="199" t="s">
        <v>252</v>
      </c>
    </row>
    <row r="57" ht="12.75">
      <c r="A57" s="200" t="s">
        <v>397</v>
      </c>
    </row>
    <row r="58" ht="15.75" customHeight="1">
      <c r="A58" s="106" t="s">
        <v>315</v>
      </c>
    </row>
    <row r="59" ht="12.75">
      <c r="A59" s="106" t="s">
        <v>316</v>
      </c>
    </row>
    <row r="60" ht="12.75">
      <c r="A60" s="106" t="s">
        <v>335</v>
      </c>
    </row>
    <row r="61" ht="12.75">
      <c r="A61" s="106" t="s">
        <v>396</v>
      </c>
    </row>
    <row r="62" ht="12.75">
      <c r="A62" s="106" t="s">
        <v>395</v>
      </c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4" r:id="rId1"/>
  <rowBreaks count="1" manualBreakCount="1">
    <brk id="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7109375" style="106" customWidth="1"/>
    <col min="2" max="2" width="6.7109375" style="106" customWidth="1"/>
    <col min="3" max="3" width="1.421875" style="106" customWidth="1"/>
    <col min="4" max="7" width="6.7109375" style="106" customWidth="1"/>
    <col min="8" max="9" width="7.7109375" style="106" customWidth="1"/>
    <col min="10" max="13" width="6.7109375" style="106" customWidth="1"/>
    <col min="14" max="14" width="1.421875" style="106" customWidth="1"/>
    <col min="15" max="16" width="8.140625" style="198" customWidth="1"/>
    <col min="17" max="17" width="1.421875" style="198" customWidth="1"/>
    <col min="18" max="18" width="8.140625" style="106" customWidth="1"/>
    <col min="19" max="16384" width="9.140625" style="106" customWidth="1"/>
  </cols>
  <sheetData>
    <row r="1" spans="1:18" ht="21.75" customHeight="1" thickTop="1">
      <c r="A1" s="342" t="s">
        <v>346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</row>
    <row r="2" spans="1:18" ht="21.75" customHeight="1">
      <c r="A2" s="127" t="s">
        <v>317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</row>
    <row r="3" spans="1:18" ht="9.75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28"/>
      <c r="P3" s="128"/>
      <c r="Q3" s="128"/>
      <c r="R3" s="111"/>
    </row>
    <row r="4" spans="1:18" ht="27.75" customHeight="1">
      <c r="A4" s="262"/>
      <c r="B4" s="263">
        <v>2008</v>
      </c>
      <c r="C4" s="112"/>
      <c r="D4" s="264">
        <v>2009</v>
      </c>
      <c r="E4" s="264">
        <v>2010</v>
      </c>
      <c r="F4" s="265">
        <v>2011</v>
      </c>
      <c r="G4" s="265">
        <v>2012</v>
      </c>
      <c r="H4" s="130">
        <v>2013</v>
      </c>
      <c r="I4" s="130">
        <v>2014</v>
      </c>
      <c r="J4" s="130">
        <v>2015</v>
      </c>
      <c r="K4" s="130">
        <v>2016</v>
      </c>
      <c r="L4" s="130">
        <v>2017</v>
      </c>
      <c r="M4" s="130">
        <v>2018</v>
      </c>
      <c r="N4" s="112"/>
      <c r="O4" s="1" t="s">
        <v>398</v>
      </c>
      <c r="P4" s="2" t="s">
        <v>410</v>
      </c>
      <c r="Q4" s="670"/>
      <c r="R4" s="671" t="s">
        <v>411</v>
      </c>
    </row>
    <row r="5" spans="1:18" ht="19.5" customHeight="1" thickBot="1">
      <c r="A5" s="133" t="s">
        <v>364</v>
      </c>
      <c r="B5" s="266"/>
      <c r="C5" s="114"/>
      <c r="D5" s="267"/>
      <c r="E5" s="267"/>
      <c r="F5" s="268"/>
      <c r="G5" s="267"/>
      <c r="H5" s="267"/>
      <c r="I5" s="267"/>
      <c r="J5" s="267"/>
      <c r="K5" s="267"/>
      <c r="L5" s="267"/>
      <c r="M5" s="267"/>
      <c r="N5" s="114"/>
      <c r="O5" s="269"/>
      <c r="P5" s="270"/>
      <c r="Q5" s="114"/>
      <c r="R5" s="271"/>
    </row>
    <row r="6" spans="1:18" ht="19.5" customHeight="1" thickBot="1">
      <c r="A6" s="272" t="s">
        <v>363</v>
      </c>
      <c r="B6" s="355">
        <v>7203</v>
      </c>
      <c r="C6" s="356"/>
      <c r="D6" s="357">
        <v>9379</v>
      </c>
      <c r="E6" s="358">
        <v>9636</v>
      </c>
      <c r="F6" s="357">
        <v>9286</v>
      </c>
      <c r="G6" s="359">
        <v>8465</v>
      </c>
      <c r="H6" s="360">
        <v>10788</v>
      </c>
      <c r="I6" s="360">
        <v>15901</v>
      </c>
      <c r="J6" s="360">
        <v>6605</v>
      </c>
      <c r="K6" s="360">
        <v>4872</v>
      </c>
      <c r="L6" s="360">
        <v>2867</v>
      </c>
      <c r="M6" s="360">
        <v>2775</v>
      </c>
      <c r="N6" s="114"/>
      <c r="O6" s="977">
        <f aca="true" t="shared" si="0" ref="O6:O35">L6-K6</f>
        <v>-2005</v>
      </c>
      <c r="P6" s="977">
        <f aca="true" t="shared" si="1" ref="P6:P35">M6-L6</f>
        <v>-92</v>
      </c>
      <c r="Q6" s="214"/>
      <c r="R6" s="978">
        <f aca="true" t="shared" si="2" ref="R6:R35">M6-B6</f>
        <v>-4428</v>
      </c>
    </row>
    <row r="7" spans="1:18" ht="18" customHeight="1">
      <c r="A7" s="115" t="s">
        <v>84</v>
      </c>
      <c r="B7" s="12">
        <v>4351</v>
      </c>
      <c r="C7" s="7"/>
      <c r="D7" s="13">
        <v>6055</v>
      </c>
      <c r="E7" s="13">
        <v>6467</v>
      </c>
      <c r="F7" s="21">
        <v>5634</v>
      </c>
      <c r="G7" s="13">
        <v>5364</v>
      </c>
      <c r="H7" s="13">
        <v>6504</v>
      </c>
      <c r="I7" s="453">
        <v>10622</v>
      </c>
      <c r="J7" s="453">
        <v>4258</v>
      </c>
      <c r="K7" s="453">
        <v>3191</v>
      </c>
      <c r="L7" s="453">
        <v>1795</v>
      </c>
      <c r="M7" s="453">
        <v>1779</v>
      </c>
      <c r="N7" s="114"/>
      <c r="O7" s="979">
        <f t="shared" si="0"/>
        <v>-1396</v>
      </c>
      <c r="P7" s="979">
        <f t="shared" si="1"/>
        <v>-16</v>
      </c>
      <c r="Q7" s="214"/>
      <c r="R7" s="980">
        <f t="shared" si="2"/>
        <v>-2572</v>
      </c>
    </row>
    <row r="8" spans="1:18" ht="18" customHeight="1" thickBot="1">
      <c r="A8" s="116" t="s">
        <v>85</v>
      </c>
      <c r="B8" s="362">
        <v>2852</v>
      </c>
      <c r="C8" s="7"/>
      <c r="D8" s="363">
        <v>3324</v>
      </c>
      <c r="E8" s="363">
        <v>3169</v>
      </c>
      <c r="F8" s="364">
        <v>3652</v>
      </c>
      <c r="G8" s="363">
        <v>3101</v>
      </c>
      <c r="H8" s="363">
        <v>4284</v>
      </c>
      <c r="I8" s="454">
        <v>5279</v>
      </c>
      <c r="J8" s="454">
        <v>2347</v>
      </c>
      <c r="K8" s="454">
        <v>1681</v>
      </c>
      <c r="L8" s="454">
        <v>1072</v>
      </c>
      <c r="M8" s="454">
        <v>996</v>
      </c>
      <c r="N8" s="114"/>
      <c r="O8" s="981">
        <f t="shared" si="0"/>
        <v>-609</v>
      </c>
      <c r="P8" s="982">
        <f t="shared" si="1"/>
        <v>-76</v>
      </c>
      <c r="Q8" s="214"/>
      <c r="R8" s="983">
        <f t="shared" si="2"/>
        <v>-1856</v>
      </c>
    </row>
    <row r="9" spans="1:18" ht="18.75" customHeight="1">
      <c r="A9" s="118" t="s">
        <v>86</v>
      </c>
      <c r="B9" s="29">
        <v>0</v>
      </c>
      <c r="C9" s="7"/>
      <c r="D9" s="30">
        <v>0</v>
      </c>
      <c r="E9" s="31">
        <v>0</v>
      </c>
      <c r="F9" s="30">
        <v>0</v>
      </c>
      <c r="G9" s="30">
        <v>1</v>
      </c>
      <c r="H9" s="455">
        <v>21</v>
      </c>
      <c r="I9" s="455">
        <v>16</v>
      </c>
      <c r="J9" s="455">
        <v>0</v>
      </c>
      <c r="K9" s="455">
        <v>0</v>
      </c>
      <c r="L9" s="365">
        <v>0</v>
      </c>
      <c r="M9" s="455">
        <v>0</v>
      </c>
      <c r="N9" s="114">
        <v>0</v>
      </c>
      <c r="O9" s="984">
        <f t="shared" si="0"/>
        <v>0</v>
      </c>
      <c r="P9" s="984">
        <f t="shared" si="1"/>
        <v>0</v>
      </c>
      <c r="Q9" s="214"/>
      <c r="R9" s="985">
        <f t="shared" si="2"/>
        <v>0</v>
      </c>
    </row>
    <row r="10" spans="1:18" ht="15" customHeight="1">
      <c r="A10" s="119" t="s">
        <v>87</v>
      </c>
      <c r="B10" s="32">
        <v>5674</v>
      </c>
      <c r="C10" s="7"/>
      <c r="D10" s="33">
        <v>6659</v>
      </c>
      <c r="E10" s="34">
        <v>7578</v>
      </c>
      <c r="F10" s="33">
        <v>6695</v>
      </c>
      <c r="G10" s="33">
        <v>5782</v>
      </c>
      <c r="H10" s="456">
        <v>7311</v>
      </c>
      <c r="I10" s="456">
        <v>11147</v>
      </c>
      <c r="J10" s="456">
        <v>3646</v>
      </c>
      <c r="K10" s="456">
        <v>2904</v>
      </c>
      <c r="L10" s="366">
        <v>2039</v>
      </c>
      <c r="M10" s="456">
        <v>1392</v>
      </c>
      <c r="N10" s="114"/>
      <c r="O10" s="986">
        <f t="shared" si="0"/>
        <v>-865</v>
      </c>
      <c r="P10" s="987">
        <f t="shared" si="1"/>
        <v>-647</v>
      </c>
      <c r="Q10" s="214"/>
      <c r="R10" s="988">
        <f t="shared" si="2"/>
        <v>-4282</v>
      </c>
    </row>
    <row r="11" spans="1:18" ht="12.75">
      <c r="A11" s="120" t="s">
        <v>88</v>
      </c>
      <c r="B11" s="35">
        <v>240</v>
      </c>
      <c r="C11" s="7"/>
      <c r="D11" s="36">
        <v>93</v>
      </c>
      <c r="E11" s="37">
        <v>195</v>
      </c>
      <c r="F11" s="36">
        <v>283</v>
      </c>
      <c r="G11" s="36">
        <v>202</v>
      </c>
      <c r="H11" s="457">
        <v>277</v>
      </c>
      <c r="I11" s="457">
        <v>652</v>
      </c>
      <c r="J11" s="457">
        <v>224</v>
      </c>
      <c r="K11" s="457">
        <v>197</v>
      </c>
      <c r="L11" s="367">
        <v>98</v>
      </c>
      <c r="M11" s="457">
        <v>123</v>
      </c>
      <c r="N11" s="114"/>
      <c r="O11" s="989">
        <f t="shared" si="0"/>
        <v>-99</v>
      </c>
      <c r="P11" s="990">
        <f t="shared" si="1"/>
        <v>25</v>
      </c>
      <c r="Q11" s="214"/>
      <c r="R11" s="991">
        <f t="shared" si="2"/>
        <v>-117</v>
      </c>
    </row>
    <row r="12" spans="1:18" ht="12.75">
      <c r="A12" s="120" t="s">
        <v>89</v>
      </c>
      <c r="B12" s="35">
        <v>1003</v>
      </c>
      <c r="C12" s="7"/>
      <c r="D12" s="36">
        <v>1231</v>
      </c>
      <c r="E12" s="37">
        <v>1196</v>
      </c>
      <c r="F12" s="36">
        <v>1083</v>
      </c>
      <c r="G12" s="36">
        <v>1060</v>
      </c>
      <c r="H12" s="457">
        <v>1236</v>
      </c>
      <c r="I12" s="457">
        <v>1309</v>
      </c>
      <c r="J12" s="457">
        <v>467</v>
      </c>
      <c r="K12" s="457">
        <v>244</v>
      </c>
      <c r="L12" s="367">
        <v>288</v>
      </c>
      <c r="M12" s="457">
        <v>133</v>
      </c>
      <c r="N12" s="114"/>
      <c r="O12" s="989">
        <f t="shared" si="0"/>
        <v>44</v>
      </c>
      <c r="P12" s="990">
        <f t="shared" si="1"/>
        <v>-155</v>
      </c>
      <c r="Q12" s="214"/>
      <c r="R12" s="991">
        <f t="shared" si="2"/>
        <v>-870</v>
      </c>
    </row>
    <row r="13" spans="1:18" ht="12.75">
      <c r="A13" s="120" t="s">
        <v>90</v>
      </c>
      <c r="B13" s="35">
        <v>677</v>
      </c>
      <c r="C13" s="7"/>
      <c r="D13" s="36">
        <v>834</v>
      </c>
      <c r="E13" s="37">
        <v>630</v>
      </c>
      <c r="F13" s="36">
        <v>761</v>
      </c>
      <c r="G13" s="36">
        <v>688</v>
      </c>
      <c r="H13" s="457">
        <v>1247</v>
      </c>
      <c r="I13" s="457">
        <v>1081</v>
      </c>
      <c r="J13" s="457">
        <v>466</v>
      </c>
      <c r="K13" s="457">
        <v>321</v>
      </c>
      <c r="L13" s="367">
        <v>255</v>
      </c>
      <c r="M13" s="457">
        <v>270</v>
      </c>
      <c r="N13" s="114"/>
      <c r="O13" s="989">
        <f t="shared" si="0"/>
        <v>-66</v>
      </c>
      <c r="P13" s="990">
        <f t="shared" si="1"/>
        <v>15</v>
      </c>
      <c r="Q13" s="214"/>
      <c r="R13" s="991">
        <f t="shared" si="2"/>
        <v>-407</v>
      </c>
    </row>
    <row r="14" spans="1:18" ht="12.75">
      <c r="A14" s="120" t="s">
        <v>91</v>
      </c>
      <c r="B14" s="35">
        <v>3214</v>
      </c>
      <c r="C14" s="7"/>
      <c r="D14" s="36">
        <v>3691</v>
      </c>
      <c r="E14" s="37">
        <v>4527</v>
      </c>
      <c r="F14" s="36">
        <v>3276</v>
      </c>
      <c r="G14" s="36">
        <v>2835</v>
      </c>
      <c r="H14" s="457">
        <v>3396</v>
      </c>
      <c r="I14" s="457">
        <v>6308</v>
      </c>
      <c r="J14" s="457">
        <v>1857</v>
      </c>
      <c r="K14" s="457">
        <v>1507</v>
      </c>
      <c r="L14" s="367">
        <v>1045</v>
      </c>
      <c r="M14" s="457">
        <v>716</v>
      </c>
      <c r="N14" s="114"/>
      <c r="O14" s="989">
        <f t="shared" si="0"/>
        <v>-462</v>
      </c>
      <c r="P14" s="990">
        <f t="shared" si="1"/>
        <v>-329</v>
      </c>
      <c r="Q14" s="214"/>
      <c r="R14" s="991">
        <f t="shared" si="2"/>
        <v>-2498</v>
      </c>
    </row>
    <row r="15" spans="1:18" ht="12.75">
      <c r="A15" s="120" t="s">
        <v>92</v>
      </c>
      <c r="B15" s="35">
        <v>540</v>
      </c>
      <c r="C15" s="7"/>
      <c r="D15" s="36">
        <v>810</v>
      </c>
      <c r="E15" s="37">
        <v>1030</v>
      </c>
      <c r="F15" s="36">
        <v>1292</v>
      </c>
      <c r="G15" s="36">
        <v>997</v>
      </c>
      <c r="H15" s="457">
        <v>1155</v>
      </c>
      <c r="I15" s="457">
        <v>1797</v>
      </c>
      <c r="J15" s="457">
        <v>632</v>
      </c>
      <c r="K15" s="457">
        <v>635</v>
      </c>
      <c r="L15" s="367">
        <v>353</v>
      </c>
      <c r="M15" s="457">
        <v>150</v>
      </c>
      <c r="N15" s="114"/>
      <c r="O15" s="989">
        <f t="shared" si="0"/>
        <v>-282</v>
      </c>
      <c r="P15" s="990">
        <f t="shared" si="1"/>
        <v>-203</v>
      </c>
      <c r="Q15" s="214"/>
      <c r="R15" s="991">
        <f t="shared" si="2"/>
        <v>-390</v>
      </c>
    </row>
    <row r="16" spans="1:18" ht="15" customHeight="1">
      <c r="A16" s="119" t="s">
        <v>53</v>
      </c>
      <c r="B16" s="32">
        <v>149</v>
      </c>
      <c r="C16" s="7"/>
      <c r="D16" s="33">
        <v>270</v>
      </c>
      <c r="E16" s="34">
        <v>301</v>
      </c>
      <c r="F16" s="33">
        <v>366</v>
      </c>
      <c r="G16" s="33">
        <v>692</v>
      </c>
      <c r="H16" s="456">
        <v>746</v>
      </c>
      <c r="I16" s="456">
        <v>829</v>
      </c>
      <c r="J16" s="456">
        <v>715</v>
      </c>
      <c r="K16" s="456">
        <v>515</v>
      </c>
      <c r="L16" s="366">
        <v>152</v>
      </c>
      <c r="M16" s="456">
        <v>279</v>
      </c>
      <c r="N16" s="114"/>
      <c r="O16" s="986">
        <f t="shared" si="0"/>
        <v>-363</v>
      </c>
      <c r="P16" s="987">
        <f t="shared" si="1"/>
        <v>127</v>
      </c>
      <c r="Q16" s="214"/>
      <c r="R16" s="988">
        <f t="shared" si="2"/>
        <v>130</v>
      </c>
    </row>
    <row r="17" spans="1:18" ht="15" customHeight="1">
      <c r="A17" s="119" t="s">
        <v>93</v>
      </c>
      <c r="B17" s="32">
        <v>1380</v>
      </c>
      <c r="C17" s="7"/>
      <c r="D17" s="33">
        <v>2450</v>
      </c>
      <c r="E17" s="34">
        <v>1757</v>
      </c>
      <c r="F17" s="33">
        <v>2225</v>
      </c>
      <c r="G17" s="33">
        <v>1990</v>
      </c>
      <c r="H17" s="456">
        <v>2710</v>
      </c>
      <c r="I17" s="456">
        <v>3909</v>
      </c>
      <c r="J17" s="456">
        <v>2244</v>
      </c>
      <c r="K17" s="456">
        <v>1453</v>
      </c>
      <c r="L17" s="366">
        <v>676</v>
      </c>
      <c r="M17" s="456">
        <v>1104</v>
      </c>
      <c r="N17" s="114"/>
      <c r="O17" s="986">
        <f t="shared" si="0"/>
        <v>-777</v>
      </c>
      <c r="P17" s="987">
        <f t="shared" si="1"/>
        <v>428</v>
      </c>
      <c r="Q17" s="214"/>
      <c r="R17" s="988">
        <f t="shared" si="2"/>
        <v>-276</v>
      </c>
    </row>
    <row r="18" spans="1:18" ht="12.75">
      <c r="A18" s="120" t="s">
        <v>94</v>
      </c>
      <c r="B18" s="35">
        <v>490</v>
      </c>
      <c r="C18" s="7"/>
      <c r="D18" s="36">
        <v>630</v>
      </c>
      <c r="E18" s="37">
        <v>723</v>
      </c>
      <c r="F18" s="36">
        <v>543</v>
      </c>
      <c r="G18" s="36">
        <v>797</v>
      </c>
      <c r="H18" s="457">
        <v>805</v>
      </c>
      <c r="I18" s="457">
        <v>1488</v>
      </c>
      <c r="J18" s="457">
        <v>728</v>
      </c>
      <c r="K18" s="457">
        <v>473</v>
      </c>
      <c r="L18" s="367">
        <v>356</v>
      </c>
      <c r="M18" s="457">
        <v>242</v>
      </c>
      <c r="N18" s="114"/>
      <c r="O18" s="989">
        <f t="shared" si="0"/>
        <v>-117</v>
      </c>
      <c r="P18" s="990">
        <f t="shared" si="1"/>
        <v>-114</v>
      </c>
      <c r="Q18" s="214"/>
      <c r="R18" s="991">
        <f t="shared" si="2"/>
        <v>-248</v>
      </c>
    </row>
    <row r="19" spans="1:18" ht="12.75">
      <c r="A19" s="120" t="s">
        <v>95</v>
      </c>
      <c r="B19" s="35">
        <v>39</v>
      </c>
      <c r="C19" s="7"/>
      <c r="D19" s="36">
        <v>205</v>
      </c>
      <c r="E19" s="37">
        <v>40</v>
      </c>
      <c r="F19" s="36">
        <v>78</v>
      </c>
      <c r="G19" s="36">
        <v>89</v>
      </c>
      <c r="H19" s="457">
        <v>162</v>
      </c>
      <c r="I19" s="457">
        <v>253</v>
      </c>
      <c r="J19" s="457">
        <v>45</v>
      </c>
      <c r="K19" s="457">
        <v>123</v>
      </c>
      <c r="L19" s="367">
        <v>6</v>
      </c>
      <c r="M19" s="457">
        <v>58</v>
      </c>
      <c r="N19" s="114"/>
      <c r="O19" s="989">
        <f t="shared" si="0"/>
        <v>-117</v>
      </c>
      <c r="P19" s="990">
        <f t="shared" si="1"/>
        <v>52</v>
      </c>
      <c r="Q19" s="214"/>
      <c r="R19" s="991">
        <f t="shared" si="2"/>
        <v>19</v>
      </c>
    </row>
    <row r="20" spans="1:18" ht="12.75">
      <c r="A20" s="120" t="s">
        <v>96</v>
      </c>
      <c r="B20" s="35">
        <v>456</v>
      </c>
      <c r="C20" s="7"/>
      <c r="D20" s="36">
        <v>1047</v>
      </c>
      <c r="E20" s="37">
        <v>515</v>
      </c>
      <c r="F20" s="36">
        <v>284</v>
      </c>
      <c r="G20" s="36">
        <v>521</v>
      </c>
      <c r="H20" s="457">
        <v>651</v>
      </c>
      <c r="I20" s="457">
        <v>647</v>
      </c>
      <c r="J20" s="457">
        <v>731</v>
      </c>
      <c r="K20" s="457">
        <v>238</v>
      </c>
      <c r="L20" s="367">
        <v>68</v>
      </c>
      <c r="M20" s="457">
        <v>211</v>
      </c>
      <c r="N20" s="114"/>
      <c r="O20" s="989">
        <f t="shared" si="0"/>
        <v>-170</v>
      </c>
      <c r="P20" s="990">
        <f t="shared" si="1"/>
        <v>143</v>
      </c>
      <c r="Q20" s="214"/>
      <c r="R20" s="991">
        <f t="shared" si="2"/>
        <v>-245</v>
      </c>
    </row>
    <row r="21" spans="1:18" ht="12.75">
      <c r="A21" s="120" t="s">
        <v>97</v>
      </c>
      <c r="B21" s="35">
        <v>365</v>
      </c>
      <c r="C21" s="7"/>
      <c r="D21" s="36">
        <v>475</v>
      </c>
      <c r="E21" s="37">
        <v>398</v>
      </c>
      <c r="F21" s="36">
        <v>1232</v>
      </c>
      <c r="G21" s="36">
        <v>408</v>
      </c>
      <c r="H21" s="457">
        <v>595</v>
      </c>
      <c r="I21" s="457">
        <v>1316</v>
      </c>
      <c r="J21" s="457">
        <v>574</v>
      </c>
      <c r="K21" s="457">
        <v>501</v>
      </c>
      <c r="L21" s="367">
        <v>167</v>
      </c>
      <c r="M21" s="457">
        <v>518</v>
      </c>
      <c r="N21" s="114"/>
      <c r="O21" s="989">
        <f t="shared" si="0"/>
        <v>-334</v>
      </c>
      <c r="P21" s="990">
        <f t="shared" si="1"/>
        <v>351</v>
      </c>
      <c r="Q21" s="214"/>
      <c r="R21" s="991">
        <f t="shared" si="2"/>
        <v>153</v>
      </c>
    </row>
    <row r="22" spans="1:18" ht="18" customHeight="1" thickBot="1">
      <c r="A22" s="282" t="s">
        <v>98</v>
      </c>
      <c r="B22" s="368">
        <v>30</v>
      </c>
      <c r="C22" s="7"/>
      <c r="D22" s="38">
        <v>93</v>
      </c>
      <c r="E22" s="39">
        <v>81</v>
      </c>
      <c r="F22" s="38">
        <v>88</v>
      </c>
      <c r="G22" s="38">
        <v>175</v>
      </c>
      <c r="H22" s="458">
        <v>497</v>
      </c>
      <c r="I22" s="458">
        <v>205</v>
      </c>
      <c r="J22" s="458">
        <v>166</v>
      </c>
      <c r="K22" s="458">
        <v>118</v>
      </c>
      <c r="L22" s="369">
        <v>79</v>
      </c>
      <c r="M22" s="458">
        <v>75</v>
      </c>
      <c r="N22" s="114"/>
      <c r="O22" s="992">
        <f t="shared" si="0"/>
        <v>-39</v>
      </c>
      <c r="P22" s="993">
        <f t="shared" si="1"/>
        <v>-4</v>
      </c>
      <c r="Q22" s="214"/>
      <c r="R22" s="994">
        <f t="shared" si="2"/>
        <v>45</v>
      </c>
    </row>
    <row r="23" spans="1:18" ht="18" customHeight="1">
      <c r="A23" s="115" t="s">
        <v>99</v>
      </c>
      <c r="B23" s="12">
        <v>435</v>
      </c>
      <c r="C23" s="7"/>
      <c r="D23" s="13">
        <v>503</v>
      </c>
      <c r="E23" s="21">
        <v>509</v>
      </c>
      <c r="F23" s="13">
        <v>602</v>
      </c>
      <c r="G23" s="13">
        <v>341</v>
      </c>
      <c r="H23" s="453">
        <v>423</v>
      </c>
      <c r="I23" s="453">
        <v>475</v>
      </c>
      <c r="J23" s="453">
        <v>294</v>
      </c>
      <c r="K23" s="453">
        <v>151</v>
      </c>
      <c r="L23" s="361">
        <v>73</v>
      </c>
      <c r="M23" s="453">
        <v>124</v>
      </c>
      <c r="N23" s="114"/>
      <c r="O23" s="995">
        <f t="shared" si="0"/>
        <v>-78</v>
      </c>
      <c r="P23" s="979">
        <f t="shared" si="1"/>
        <v>51</v>
      </c>
      <c r="Q23" s="214"/>
      <c r="R23" s="980">
        <f t="shared" si="2"/>
        <v>-311</v>
      </c>
    </row>
    <row r="24" spans="1:18" ht="12.75">
      <c r="A24" s="286" t="s">
        <v>100</v>
      </c>
      <c r="B24" s="370">
        <v>1679</v>
      </c>
      <c r="C24" s="7"/>
      <c r="D24" s="371">
        <v>1950</v>
      </c>
      <c r="E24" s="372">
        <v>2083</v>
      </c>
      <c r="F24" s="371">
        <v>2078</v>
      </c>
      <c r="G24" s="371">
        <v>1722</v>
      </c>
      <c r="H24" s="459">
        <v>2220</v>
      </c>
      <c r="I24" s="459">
        <v>2475</v>
      </c>
      <c r="J24" s="459">
        <v>1401</v>
      </c>
      <c r="K24" s="459">
        <v>983</v>
      </c>
      <c r="L24" s="373">
        <v>474</v>
      </c>
      <c r="M24" s="459">
        <v>483</v>
      </c>
      <c r="N24" s="114"/>
      <c r="O24" s="996">
        <f t="shared" si="0"/>
        <v>-509</v>
      </c>
      <c r="P24" s="997">
        <f t="shared" si="1"/>
        <v>9</v>
      </c>
      <c r="Q24" s="214"/>
      <c r="R24" s="998">
        <f t="shared" si="2"/>
        <v>-1196</v>
      </c>
    </row>
    <row r="25" spans="1:18" ht="12.75">
      <c r="A25" s="286" t="s">
        <v>101</v>
      </c>
      <c r="B25" s="370">
        <v>1909</v>
      </c>
      <c r="C25" s="7"/>
      <c r="D25" s="371">
        <v>1951</v>
      </c>
      <c r="E25" s="372">
        <v>2455</v>
      </c>
      <c r="F25" s="371">
        <v>2946</v>
      </c>
      <c r="G25" s="371">
        <v>2859</v>
      </c>
      <c r="H25" s="459">
        <v>3607</v>
      </c>
      <c r="I25" s="459">
        <v>4632</v>
      </c>
      <c r="J25" s="459">
        <v>2284</v>
      </c>
      <c r="K25" s="459">
        <v>1606</v>
      </c>
      <c r="L25" s="373">
        <v>984</v>
      </c>
      <c r="M25" s="459">
        <v>831</v>
      </c>
      <c r="N25" s="114"/>
      <c r="O25" s="996">
        <f t="shared" si="0"/>
        <v>-622</v>
      </c>
      <c r="P25" s="997">
        <f t="shared" si="1"/>
        <v>-153</v>
      </c>
      <c r="Q25" s="214"/>
      <c r="R25" s="998">
        <f t="shared" si="2"/>
        <v>-1078</v>
      </c>
    </row>
    <row r="26" spans="1:18" ht="18" customHeight="1" thickBot="1">
      <c r="A26" s="286" t="s">
        <v>102</v>
      </c>
      <c r="B26" s="370">
        <v>3180</v>
      </c>
      <c r="C26" s="7"/>
      <c r="D26" s="371">
        <v>4975</v>
      </c>
      <c r="E26" s="372">
        <v>4589</v>
      </c>
      <c r="F26" s="371">
        <v>3660</v>
      </c>
      <c r="G26" s="371">
        <v>3543</v>
      </c>
      <c r="H26" s="459">
        <v>4538</v>
      </c>
      <c r="I26" s="459">
        <v>8319</v>
      </c>
      <c r="J26" s="459">
        <v>2626</v>
      </c>
      <c r="K26" s="459">
        <v>2132</v>
      </c>
      <c r="L26" s="373">
        <v>1336</v>
      </c>
      <c r="M26" s="459">
        <v>1337</v>
      </c>
      <c r="N26" s="114"/>
      <c r="O26" s="996">
        <f t="shared" si="0"/>
        <v>-796</v>
      </c>
      <c r="P26" s="997">
        <f t="shared" si="1"/>
        <v>1</v>
      </c>
      <c r="Q26" s="214"/>
      <c r="R26" s="998">
        <f t="shared" si="2"/>
        <v>-1843</v>
      </c>
    </row>
    <row r="27" spans="1:18" ht="16.5" customHeight="1">
      <c r="A27" s="115" t="s">
        <v>347</v>
      </c>
      <c r="B27" s="12">
        <v>527</v>
      </c>
      <c r="C27" s="7"/>
      <c r="D27" s="13">
        <v>678</v>
      </c>
      <c r="E27" s="21">
        <v>571</v>
      </c>
      <c r="F27" s="13">
        <v>558</v>
      </c>
      <c r="G27" s="13">
        <v>693</v>
      </c>
      <c r="H27" s="453">
        <v>762</v>
      </c>
      <c r="I27" s="453">
        <v>866</v>
      </c>
      <c r="J27" s="453">
        <v>527</v>
      </c>
      <c r="K27" s="453">
        <v>404</v>
      </c>
      <c r="L27" s="361">
        <v>460</v>
      </c>
      <c r="M27" s="453">
        <v>225</v>
      </c>
      <c r="N27" s="114"/>
      <c r="O27" s="995">
        <f t="shared" si="0"/>
        <v>56</v>
      </c>
      <c r="P27" s="999">
        <f t="shared" si="1"/>
        <v>-235</v>
      </c>
      <c r="Q27" s="214"/>
      <c r="R27" s="1000">
        <f t="shared" si="2"/>
        <v>-302</v>
      </c>
    </row>
    <row r="28" spans="1:18" ht="12.75">
      <c r="A28" s="236" t="s">
        <v>348</v>
      </c>
      <c r="B28" s="795">
        <v>258</v>
      </c>
      <c r="C28" s="7"/>
      <c r="D28" s="796">
        <v>258</v>
      </c>
      <c r="E28" s="797">
        <v>422</v>
      </c>
      <c r="F28" s="796">
        <v>289</v>
      </c>
      <c r="G28" s="796">
        <v>277</v>
      </c>
      <c r="H28" s="798">
        <v>596</v>
      </c>
      <c r="I28" s="798">
        <v>609</v>
      </c>
      <c r="J28" s="798">
        <v>215</v>
      </c>
      <c r="K28" s="798">
        <v>238</v>
      </c>
      <c r="L28" s="799">
        <v>182</v>
      </c>
      <c r="M28" s="798">
        <v>92</v>
      </c>
      <c r="N28" s="114"/>
      <c r="O28" s="1001">
        <f t="shared" si="0"/>
        <v>-56</v>
      </c>
      <c r="P28" s="1002">
        <f t="shared" si="1"/>
        <v>-90</v>
      </c>
      <c r="Q28" s="214"/>
      <c r="R28" s="1003">
        <f t="shared" si="2"/>
        <v>-166</v>
      </c>
    </row>
    <row r="29" spans="1:18" ht="12.75">
      <c r="A29" s="236" t="s">
        <v>349</v>
      </c>
      <c r="B29" s="795">
        <v>580</v>
      </c>
      <c r="C29" s="7"/>
      <c r="D29" s="796">
        <v>671</v>
      </c>
      <c r="E29" s="797">
        <v>750</v>
      </c>
      <c r="F29" s="796">
        <v>732</v>
      </c>
      <c r="G29" s="796">
        <v>528</v>
      </c>
      <c r="H29" s="798">
        <v>617</v>
      </c>
      <c r="I29" s="798">
        <v>784</v>
      </c>
      <c r="J29" s="798">
        <v>286</v>
      </c>
      <c r="K29" s="798">
        <v>273</v>
      </c>
      <c r="L29" s="799">
        <v>150</v>
      </c>
      <c r="M29" s="798">
        <v>123</v>
      </c>
      <c r="N29" s="114"/>
      <c r="O29" s="1001">
        <f t="shared" si="0"/>
        <v>-123</v>
      </c>
      <c r="P29" s="1002">
        <f t="shared" si="1"/>
        <v>-27</v>
      </c>
      <c r="Q29" s="214"/>
      <c r="R29" s="1003">
        <f t="shared" si="2"/>
        <v>-457</v>
      </c>
    </row>
    <row r="30" spans="1:18" ht="12.75">
      <c r="A30" s="236" t="s">
        <v>350</v>
      </c>
      <c r="B30" s="795">
        <v>696</v>
      </c>
      <c r="C30" s="7"/>
      <c r="D30" s="796">
        <v>1148</v>
      </c>
      <c r="E30" s="797">
        <v>1027</v>
      </c>
      <c r="F30" s="796">
        <v>753</v>
      </c>
      <c r="G30" s="796">
        <v>954</v>
      </c>
      <c r="H30" s="798">
        <v>1016</v>
      </c>
      <c r="I30" s="798">
        <v>2126</v>
      </c>
      <c r="J30" s="798">
        <v>744</v>
      </c>
      <c r="K30" s="798">
        <v>527</v>
      </c>
      <c r="L30" s="799">
        <v>280</v>
      </c>
      <c r="M30" s="798">
        <v>364</v>
      </c>
      <c r="N30" s="114"/>
      <c r="O30" s="1001">
        <f t="shared" si="0"/>
        <v>-247</v>
      </c>
      <c r="P30" s="1002">
        <f t="shared" si="1"/>
        <v>84</v>
      </c>
      <c r="Q30" s="214"/>
      <c r="R30" s="1003">
        <f t="shared" si="2"/>
        <v>-332</v>
      </c>
    </row>
    <row r="31" spans="1:18" ht="12.75">
      <c r="A31" s="123" t="s">
        <v>351</v>
      </c>
      <c r="B31" s="25">
        <v>738</v>
      </c>
      <c r="C31" s="7"/>
      <c r="D31" s="17">
        <v>788</v>
      </c>
      <c r="E31" s="82">
        <v>610</v>
      </c>
      <c r="F31" s="17">
        <v>1173</v>
      </c>
      <c r="G31" s="17">
        <v>918</v>
      </c>
      <c r="H31" s="460">
        <v>768</v>
      </c>
      <c r="I31" s="460">
        <v>1214</v>
      </c>
      <c r="J31" s="460">
        <v>355</v>
      </c>
      <c r="K31" s="460">
        <v>413</v>
      </c>
      <c r="L31" s="374">
        <v>295</v>
      </c>
      <c r="M31" s="460">
        <v>109</v>
      </c>
      <c r="N31" s="114"/>
      <c r="O31" s="1004">
        <f t="shared" si="0"/>
        <v>-118</v>
      </c>
      <c r="P31" s="1005">
        <f t="shared" si="1"/>
        <v>-186</v>
      </c>
      <c r="Q31" s="214"/>
      <c r="R31" s="1006">
        <f t="shared" si="2"/>
        <v>-629</v>
      </c>
    </row>
    <row r="32" spans="1:18" ht="12.75">
      <c r="A32" s="123" t="s">
        <v>352</v>
      </c>
      <c r="B32" s="25">
        <v>3644</v>
      </c>
      <c r="C32" s="7"/>
      <c r="D32" s="17">
        <v>4761</v>
      </c>
      <c r="E32" s="82">
        <v>5187</v>
      </c>
      <c r="F32" s="17">
        <v>4497</v>
      </c>
      <c r="G32" s="17">
        <v>3933</v>
      </c>
      <c r="H32" s="460">
        <v>5990</v>
      </c>
      <c r="I32" s="460">
        <v>8967</v>
      </c>
      <c r="J32" s="460">
        <v>3867</v>
      </c>
      <c r="K32" s="460">
        <v>2481</v>
      </c>
      <c r="L32" s="374">
        <v>1125</v>
      </c>
      <c r="M32" s="460">
        <v>1335</v>
      </c>
      <c r="N32" s="114"/>
      <c r="O32" s="1001">
        <f t="shared" si="0"/>
        <v>-1356</v>
      </c>
      <c r="P32" s="1002">
        <f t="shared" si="1"/>
        <v>210</v>
      </c>
      <c r="Q32" s="114"/>
      <c r="R32" s="1003">
        <f t="shared" si="2"/>
        <v>-2309</v>
      </c>
    </row>
    <row r="33" spans="1:18" ht="12.75">
      <c r="A33" s="123" t="s">
        <v>353</v>
      </c>
      <c r="B33" s="25">
        <v>240</v>
      </c>
      <c r="C33" s="7"/>
      <c r="D33" s="17">
        <v>121</v>
      </c>
      <c r="E33" s="82">
        <v>250</v>
      </c>
      <c r="F33" s="17">
        <v>349</v>
      </c>
      <c r="G33" s="17">
        <v>390</v>
      </c>
      <c r="H33" s="460">
        <v>201</v>
      </c>
      <c r="I33" s="460">
        <v>167</v>
      </c>
      <c r="J33" s="460">
        <v>79</v>
      </c>
      <c r="K33" s="460">
        <v>78</v>
      </c>
      <c r="L33" s="374">
        <v>29</v>
      </c>
      <c r="M33" s="460">
        <v>18</v>
      </c>
      <c r="N33" s="114"/>
      <c r="O33" s="1001">
        <f t="shared" si="0"/>
        <v>-49</v>
      </c>
      <c r="P33" s="1002">
        <f t="shared" si="1"/>
        <v>-11</v>
      </c>
      <c r="Q33" s="114"/>
      <c r="R33" s="1003">
        <f t="shared" si="2"/>
        <v>-222</v>
      </c>
    </row>
    <row r="34" spans="1:18" ht="12.75">
      <c r="A34" s="124" t="s">
        <v>354</v>
      </c>
      <c r="B34" s="61">
        <v>309</v>
      </c>
      <c r="C34" s="7"/>
      <c r="D34" s="62">
        <v>324</v>
      </c>
      <c r="E34" s="103">
        <v>427</v>
      </c>
      <c r="F34" s="62">
        <v>565</v>
      </c>
      <c r="G34" s="62">
        <v>419</v>
      </c>
      <c r="H34" s="461">
        <v>388</v>
      </c>
      <c r="I34" s="461">
        <v>583</v>
      </c>
      <c r="J34" s="461">
        <v>171</v>
      </c>
      <c r="K34" s="461">
        <v>233</v>
      </c>
      <c r="L34" s="375">
        <v>124</v>
      </c>
      <c r="M34" s="461">
        <v>201</v>
      </c>
      <c r="N34" s="114"/>
      <c r="O34" s="1001">
        <f t="shared" si="0"/>
        <v>-109</v>
      </c>
      <c r="P34" s="1002">
        <f t="shared" si="1"/>
        <v>77</v>
      </c>
      <c r="Q34" s="114"/>
      <c r="R34" s="1003">
        <f t="shared" si="2"/>
        <v>-108</v>
      </c>
    </row>
    <row r="35" spans="1:18" ht="12.75">
      <c r="A35" s="124" t="s">
        <v>365</v>
      </c>
      <c r="B35" s="61">
        <v>211</v>
      </c>
      <c r="C35" s="7"/>
      <c r="D35" s="62">
        <v>630</v>
      </c>
      <c r="E35" s="103">
        <v>392</v>
      </c>
      <c r="F35" s="62">
        <v>370</v>
      </c>
      <c r="G35" s="62">
        <v>353</v>
      </c>
      <c r="H35" s="461">
        <v>450</v>
      </c>
      <c r="I35" s="461">
        <v>585</v>
      </c>
      <c r="J35" s="461">
        <v>361</v>
      </c>
      <c r="K35" s="461">
        <v>225</v>
      </c>
      <c r="L35" s="375">
        <v>222</v>
      </c>
      <c r="M35" s="461">
        <v>308</v>
      </c>
      <c r="N35" s="114"/>
      <c r="O35" s="1004">
        <f t="shared" si="0"/>
        <v>-3</v>
      </c>
      <c r="P35" s="1005">
        <f t="shared" si="1"/>
        <v>86</v>
      </c>
      <c r="Q35" s="114"/>
      <c r="R35" s="1006">
        <f t="shared" si="2"/>
        <v>97</v>
      </c>
    </row>
    <row r="36" spans="1:18" ht="6" customHeight="1" thickBot="1">
      <c r="A36" s="125"/>
      <c r="B36" s="376"/>
      <c r="C36" s="81"/>
      <c r="D36" s="377"/>
      <c r="E36" s="378"/>
      <c r="F36" s="377"/>
      <c r="G36" s="377"/>
      <c r="H36" s="377"/>
      <c r="I36" s="377"/>
      <c r="J36" s="377"/>
      <c r="K36" s="377"/>
      <c r="L36" s="378"/>
      <c r="M36" s="377"/>
      <c r="N36" s="126"/>
      <c r="O36" s="379"/>
      <c r="P36" s="380"/>
      <c r="Q36" s="126"/>
      <c r="R36" s="381"/>
    </row>
    <row r="37" ht="13.5" thickTop="1"/>
    <row r="38" ht="12.75">
      <c r="A38" s="106" t="s">
        <v>318</v>
      </c>
    </row>
    <row r="39" ht="12.75">
      <c r="A39" s="106" t="s">
        <v>368</v>
      </c>
    </row>
    <row r="40" ht="12.75">
      <c r="A40" s="106" t="s">
        <v>369</v>
      </c>
    </row>
    <row r="41" ht="12.75">
      <c r="A41" s="106" t="s">
        <v>370</v>
      </c>
    </row>
    <row r="42" ht="12.75">
      <c r="A42" s="106" t="s">
        <v>371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Mauro Filippo Durando</cp:lastModifiedBy>
  <cp:lastPrinted>2020-02-18T13:41:09Z</cp:lastPrinted>
  <dcterms:created xsi:type="dcterms:W3CDTF">2013-04-10T13:17:08Z</dcterms:created>
  <dcterms:modified xsi:type="dcterms:W3CDTF">2020-02-18T13:41:36Z</dcterms:modified>
  <cp:category/>
  <cp:version/>
  <cp:contentType/>
  <cp:contentStatus/>
</cp:coreProperties>
</file>