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065" windowHeight="11100" activeTab="0"/>
  </bookViews>
  <sheets>
    <sheet name="Note tecniche" sheetId="1" r:id="rId1"/>
    <sheet name="Forze Lavoro ISTAT" sheetId="2" r:id="rId2"/>
    <sheet name="Assunzioni -1" sheetId="3" r:id="rId3"/>
    <sheet name="Assunzioni -2" sheetId="4" r:id="rId4"/>
    <sheet name="Assunzioni F" sheetId="5" r:id="rId5"/>
    <sheet name="Assunzioni M" sheetId="6" r:id="rId6"/>
    <sheet name="CIG" sheetId="7" r:id="rId7"/>
    <sheet name="Occupaz.dipend. 1" sheetId="8" r:id="rId8"/>
    <sheet name="Occupaz.dipend. 2" sheetId="9" r:id="rId9"/>
  </sheets>
  <definedNames>
    <definedName name="_xlnm.Print_Titles" localSheetId="2">'Assunzioni -1'!$1:$4</definedName>
    <definedName name="_xlnm.Print_Titles" localSheetId="3">'Assunzioni -2'!$1:$3</definedName>
    <definedName name="_xlnm.Print_Titles" localSheetId="6">'CIG'!$1:$3</definedName>
    <definedName name="_xlnm.Print_Titles" localSheetId="1">'Forze Lavoro ISTAT'!$1:$4</definedName>
  </definedNames>
  <calcPr fullCalcOnLoad="1"/>
</workbook>
</file>

<file path=xl/sharedStrings.xml><?xml version="1.0" encoding="utf-8"?>
<sst xmlns="http://schemas.openxmlformats.org/spreadsheetml/2006/main" count="786" uniqueCount="355">
  <si>
    <t>Procedure di assunzione - 1</t>
  </si>
  <si>
    <t>2008</t>
  </si>
  <si>
    <t>2010</t>
  </si>
  <si>
    <t>2011</t>
  </si>
  <si>
    <t>2012</t>
  </si>
  <si>
    <t>% F
2008</t>
  </si>
  <si>
    <t xml:space="preserve"> RIEPILOGO MOVIMENTI:</t>
  </si>
  <si>
    <t>==</t>
  </si>
  <si>
    <t xml:space="preserve">    Uomini</t>
  </si>
  <si>
    <t xml:space="preserve">    Donne</t>
  </si>
  <si>
    <t xml:space="preserve">    Lavoro subordinato</t>
  </si>
  <si>
    <t xml:space="preserve">    Lavoro parasubordinato</t>
  </si>
  <si>
    <t xml:space="preserve">    Somministrazione</t>
  </si>
  <si>
    <t xml:space="preserve">    Lavoro intermittente</t>
  </si>
  <si>
    <t xml:space="preserve">    Part-time</t>
  </si>
  <si>
    <t xml:space="preserve">    Tempi determinati</t>
  </si>
  <si>
    <t xml:space="preserve">   Tempi indeterminati</t>
  </si>
  <si>
    <t xml:space="preserve">    Cittadini italiani</t>
  </si>
  <si>
    <t xml:space="preserve">    Cittadini stranieri</t>
  </si>
  <si>
    <t xml:space="preserve">    Agricoltura</t>
  </si>
  <si>
    <t xml:space="preserve">    Industria in senso stretto</t>
  </si>
  <si>
    <t xml:space="preserve">    Costruzioni</t>
  </si>
  <si>
    <t xml:space="preserve">    Servizi</t>
  </si>
  <si>
    <t xml:space="preserve">    Avviamenti giornalieri</t>
  </si>
  <si>
    <t>Procedure di assunzione - 2</t>
  </si>
  <si>
    <t xml:space="preserve">    15-24 anni</t>
  </si>
  <si>
    <t xml:space="preserve">    25-34 anni</t>
  </si>
  <si>
    <t xml:space="preserve">    50 anni e oltre</t>
  </si>
  <si>
    <t>Cittadini stranieri</t>
  </si>
  <si>
    <t xml:space="preserve">    Extracomunitari</t>
  </si>
  <si>
    <t xml:space="preserve">        Africa</t>
  </si>
  <si>
    <t xml:space="preserve">        America</t>
  </si>
  <si>
    <t xml:space="preserve">        Asia</t>
  </si>
  <si>
    <t xml:space="preserve">        Europa no UE</t>
  </si>
  <si>
    <t xml:space="preserve">        Oceania e apolidi</t>
  </si>
  <si>
    <t xml:space="preserve">    Comunitari</t>
  </si>
  <si>
    <t xml:space="preserve">    di cui: Lavoro domestico</t>
  </si>
  <si>
    <t xml:space="preserve"> TOTALE</t>
  </si>
  <si>
    <t>Persone interessate</t>
  </si>
  <si>
    <t>Imprese interessate</t>
  </si>
  <si>
    <t xml:space="preserve">     Metalmeccanico</t>
  </si>
  <si>
    <t xml:space="preserve">     Altri comparti industriali</t>
  </si>
  <si>
    <t>TOTALE GENERALE</t>
  </si>
  <si>
    <r>
      <t xml:space="preserve"> </t>
    </r>
    <r>
      <rPr>
        <b/>
        <sz val="10"/>
        <rFont val="Arial"/>
        <family val="2"/>
      </rPr>
      <t>(*)</t>
    </r>
    <r>
      <rPr>
        <sz val="10"/>
        <rFont val="Arial"/>
        <family val="2"/>
      </rPr>
      <t xml:space="preserve"> Al netto degli avviamenti giornalieri, che si chiudono il giorno stesso o quello successivo la data di assunzione</t>
    </r>
  </si>
  <si>
    <t>2009</t>
  </si>
  <si>
    <t>Ammortizzatori sociali - Cassa Integrazione</t>
  </si>
  <si>
    <t xml:space="preserve">  TOTALE</t>
  </si>
  <si>
    <t xml:space="preserve">  Ordinaria</t>
  </si>
  <si>
    <t xml:space="preserve">  Straordinaria</t>
  </si>
  <si>
    <t xml:space="preserve">  Operai</t>
  </si>
  <si>
    <t xml:space="preserve">  Impiegati</t>
  </si>
  <si>
    <t xml:space="preserve">  Metalmeccanico</t>
  </si>
  <si>
    <t xml:space="preserve">  Altri comparti industriali</t>
  </si>
  <si>
    <t xml:space="preserve">  Costruzioni</t>
  </si>
  <si>
    <t xml:space="preserve">  Altri servizi</t>
  </si>
  <si>
    <t xml:space="preserve">CIG IN DEROGA </t>
  </si>
  <si>
    <t>Domande presentate</t>
  </si>
  <si>
    <t xml:space="preserve">   N.domande</t>
  </si>
  <si>
    <t>=</t>
  </si>
  <si>
    <t xml:space="preserve">   N.datori di lavoro</t>
  </si>
  <si>
    <t xml:space="preserve">   N. dipendenti coinvolti</t>
  </si>
  <si>
    <t xml:space="preserve">   Monte ore richiesto</t>
  </si>
  <si>
    <t>Numero di dipendenti</t>
  </si>
  <si>
    <t xml:space="preserve">   Imprese artigiane</t>
  </si>
  <si>
    <t xml:space="preserve">   Imprese cassaintegrabili</t>
  </si>
  <si>
    <t xml:space="preserve">   Cooperative</t>
  </si>
  <si>
    <t xml:space="preserve">   Datori non imprenditori</t>
  </si>
  <si>
    <t>Monte ore richiesto</t>
  </si>
  <si>
    <t xml:space="preserve">   Uomini</t>
  </si>
  <si>
    <t xml:space="preserve">   Donne</t>
  </si>
  <si>
    <t xml:space="preserve">   Italiani</t>
  </si>
  <si>
    <t xml:space="preserve">   Stranieri</t>
  </si>
  <si>
    <t xml:space="preserve">   Fino a 34 anni</t>
  </si>
  <si>
    <t xml:space="preserve">   35-44 anni</t>
  </si>
  <si>
    <t xml:space="preserve">   45-54 anni</t>
  </si>
  <si>
    <t xml:space="preserve">   55 anni e oltre</t>
  </si>
  <si>
    <t xml:space="preserve">   Operai</t>
  </si>
  <si>
    <t xml:space="preserve">   Impiegati</t>
  </si>
  <si>
    <t xml:space="preserve">   Quadri</t>
  </si>
  <si>
    <t xml:space="preserve">   Dirigenti</t>
  </si>
  <si>
    <t xml:space="preserve">   Apprendisti</t>
  </si>
  <si>
    <t xml:space="preserve">    35-44 anni</t>
  </si>
  <si>
    <t xml:space="preserve">    45-54 anni</t>
  </si>
  <si>
    <t xml:space="preserve">    65 anni e oltre</t>
  </si>
  <si>
    <t xml:space="preserve">  Uomini</t>
  </si>
  <si>
    <t xml:space="preserve">  Donne</t>
  </si>
  <si>
    <t xml:space="preserve">  Agricoltura</t>
  </si>
  <si>
    <t xml:space="preserve">  Industria in senso stretto</t>
  </si>
  <si>
    <t>Stime ISTAT - Indagine continua delle forze di lavoro</t>
  </si>
  <si>
    <t>Media 
2008</t>
  </si>
  <si>
    <t>Media 
2009</t>
  </si>
  <si>
    <t>Media 
2010</t>
  </si>
  <si>
    <t>Media 
2011</t>
  </si>
  <si>
    <t>Media
2012</t>
  </si>
  <si>
    <t xml:space="preserve"> Popolazione</t>
  </si>
  <si>
    <t xml:space="preserve"> Occupati</t>
  </si>
  <si>
    <t xml:space="preserve"> In cerca occupazione</t>
  </si>
  <si>
    <t xml:space="preserve">   Con meno di 15 anni</t>
  </si>
  <si>
    <t xml:space="preserve">   Con più di 64 anni</t>
  </si>
  <si>
    <t xml:space="preserve">  Principali indicatori</t>
  </si>
  <si>
    <t>Variazione in punti %</t>
  </si>
  <si>
    <r>
      <t xml:space="preserve">  NOTE TECNICHE  </t>
    </r>
    <r>
      <rPr>
        <sz val="10"/>
        <rFont val="Arial"/>
        <family val="2"/>
      </rPr>
      <t>(v. anche le note in calce alle tabelle)</t>
    </r>
  </si>
  <si>
    <t xml:space="preserve"> Stime ISTAT - Indagine continua della forze di lavoro</t>
  </si>
  <si>
    <r>
      <t xml:space="preserve"> Occupati: </t>
    </r>
    <r>
      <rPr>
        <sz val="10"/>
        <rFont val="Arial"/>
        <family val="2"/>
      </rPr>
      <t>persone di 15 anni e più che nella settimana di riferimento:</t>
    </r>
  </si>
  <si>
    <t xml:space="preserve">  − hanno svolto almeno un’ora di lavoro in una qualsiasi attività che preveda un corrispettivo </t>
  </si>
  <si>
    <t xml:space="preserve">     monetario o in natura;</t>
  </si>
  <si>
    <t xml:space="preserve">  − hanno svolto almeno un’ora di lavoro non retribuito nella ditta di un familiare nella quale</t>
  </si>
  <si>
    <t xml:space="preserve">     collaborano abitualmente;</t>
  </si>
  <si>
    <t xml:space="preserve">  − sono assenti dal lavoro (ad esempio, per ferie o malattia). I dipendenti assenti dal lavoro sono </t>
  </si>
  <si>
    <t xml:space="preserve">     considerati occupati  se l’assenza non supera tre mesi, oppure se durante l’assenza continuano </t>
  </si>
  <si>
    <t xml:space="preserve">     a percepire almeno il 50% della  retribuzione. Gli indipendenti assenti dal lavoro, ad eccezione </t>
  </si>
  <si>
    <t xml:space="preserve">     dei coadiuvanti familiari, sono considerati  occupati se, durante il periodo di assenza, </t>
  </si>
  <si>
    <t xml:space="preserve">     mantengono l'attività. </t>
  </si>
  <si>
    <t xml:space="preserve"> Disoccupazione</t>
  </si>
  <si>
    <t xml:space="preserve">  La disoccupazione ufficiale è quella riferita alle persone in cerca di occupazione secondo la </t>
  </si>
  <si>
    <t xml:space="preserve">  definizione internazionale, vale a dire con i criteri di disponibilità e di ricerca attiva del lavoro </t>
  </si>
  <si>
    <t xml:space="preserve">  precisati qui di seguito:</t>
  </si>
  <si>
    <r>
      <t xml:space="preserve"> Persone in cerca di occupazione: </t>
    </r>
    <r>
      <rPr>
        <sz val="10"/>
        <rFont val="Arial"/>
        <family val="2"/>
      </rPr>
      <t>persone non occupate tra 15 e 74 anni che:</t>
    </r>
  </si>
  <si>
    <t xml:space="preserve">  − hanno effettuato almeno un’azione attiva di ricerca di lavoro nei trenta giorni che precedono </t>
  </si>
  <si>
    <t xml:space="preserve">     l’intervista e sono disponibili a lavorare (o ad avviare un'attività autonoma) entro le due settimane </t>
  </si>
  <si>
    <t xml:space="preserve">     successive all'intervista;</t>
  </si>
  <si>
    <t xml:space="preserve">  − oppure, inizieranno un lavoro entro tre mesi dalla data dell’intervista e sono disponibili a lavorare </t>
  </si>
  <si>
    <t xml:space="preserve">     (o ad avviare un’attività autonoma) entro le due settimane successive all’intervista, qualora fosse </t>
  </si>
  <si>
    <t xml:space="preserve">     possibile anticipare l’inizio del lavoro.</t>
  </si>
  <si>
    <t xml:space="preserve"> Forze di Lavoro: </t>
  </si>
  <si>
    <t xml:space="preserve">   Occupati + persone in cerca di occupazione, come sopra individuati</t>
  </si>
  <si>
    <t xml:space="preserve">  Persone in condizione non professionale, cioè non classificate come occupate o in cerca di </t>
  </si>
  <si>
    <t xml:space="preserve">  occupazione secondo le definizioni prima riportate. Si possono suddividere in due sottoinsiemi:</t>
  </si>
  <si>
    <t xml:space="preserve"> Tasso di attività: </t>
  </si>
  <si>
    <t xml:space="preserve">   Rapporto tra le forze di lavoro (v. sopra) e la popolazione nella stessa classe di età.</t>
  </si>
  <si>
    <t xml:space="preserve"> Tasso di occupazione: </t>
  </si>
  <si>
    <t xml:space="preserve">   Rapporto tra gli occupati e la popolazione nella stessa classe di età.</t>
  </si>
  <si>
    <t xml:space="preserve"> Tasso di disoccupazione:</t>
  </si>
  <si>
    <t xml:space="preserve">   Rapporto tra le persone in cerca di occupazione che rispondono ai criteri internazionali di </t>
  </si>
  <si>
    <t xml:space="preserve">   classificazione (disponibilità a lavorare entro due settimane e azioni di ricerca di lavoro negli </t>
  </si>
  <si>
    <t xml:space="preserve">   ultimi 30 giorni) e le forze di lavoro (v. sopra).</t>
  </si>
  <si>
    <t xml:space="preserve">  Come indicato, i dati riportati sono al netto delle assunzioni giornaliere, cioè di quelle che si</t>
  </si>
  <si>
    <t xml:space="preserve">  concludono il giorno stesso o il giorno successivo a quello di inizio.  Il n. di assunzioni giornaliere</t>
  </si>
  <si>
    <t xml:space="preserve">  è riportato solo nella prima tabella di riepilogo, in basso, dove nell'ultima riga c'è il totale</t>
  </si>
  <si>
    <t xml:space="preserve">  generale delle assunzioni, comprese quelle giornaliere.</t>
  </si>
  <si>
    <t xml:space="preserve">  Settori di attività (foglio di lavoro "Assunzioni - 1")</t>
  </si>
  <si>
    <t xml:space="preserve">  I dati sono articolati in base al Codice Ateco 2007.</t>
  </si>
  <si>
    <t xml:space="preserve">  L'"Alimentare" aggrega i Codici Ateco 10 (Industrie alimentari), 11 (Industria delle bevande) e 12 </t>
  </si>
  <si>
    <t xml:space="preserve">  (Industria del tabacco).</t>
  </si>
  <si>
    <t xml:space="preserve">  La "Chimica, Gomma-Plastica" comprende anche la Fabbricazione di coke e prodotti derivanti</t>
  </si>
  <si>
    <t xml:space="preserve">  dalla raffinazione del petrolio, e interessa i Codici Ateco dal 19 al 22 </t>
  </si>
  <si>
    <t xml:space="preserve">  Il "Metalmeccanico" accorpa i Codici dal 24 al 30 più il Codice 33 (Riparazione, manutenzione ed </t>
  </si>
  <si>
    <t xml:space="preserve">  installazione di macchine ed apparecchiature).</t>
  </si>
  <si>
    <t xml:space="preserve">  Gli "Altri comparti industriali" comprendono l'Estrazione minerali (Cod. da 05 a 09), l'Industria </t>
  </si>
  <si>
    <t xml:space="preserve">  del legno (Cod.16), la Carta Stampa (Cod. 17 e 18), la Lavorazione minerali non metalliferi (Cod.</t>
  </si>
  <si>
    <t xml:space="preserve">  23), la Fabbricazione mobili (Cod. 31), le Altre industrie manifatturiere (Cod. 32), la Fornitura di</t>
  </si>
  <si>
    <t xml:space="preserve">  Energia elettrica, gas … (Cod. 35) e il ramo Acqua, rifiuti e riciclaggio (Cod. da 36 a 39).</t>
  </si>
  <si>
    <t xml:space="preserve">  Nel terziario, i "Servizi avanzati alle imprese" comprendono i Servizi di informazione e comunica-</t>
  </si>
  <si>
    <t xml:space="preserve">  zione (Cod. da 58 a 63) e le Attività professionali, scientifiche e tecniche (Cod. da 69 a 75).</t>
  </si>
  <si>
    <t xml:space="preserve">  Nei "Servizi tradizionali alle imprese" rientra per intero la voce Noleggio, Agenzie di viaggio,</t>
  </si>
  <si>
    <t xml:space="preserve">  servizi di supporto alle imprese (Cod. da 77 a 82), che includono anche pulizie, vigilanza, </t>
  </si>
  <si>
    <t xml:space="preserve">  imballaggio, ecc.</t>
  </si>
  <si>
    <t xml:space="preserve">  Tra gli "Altri servizi" troviamo le Attività finanziarie e assicurative (Cod. da 64 a 66), le Attività</t>
  </si>
  <si>
    <t xml:space="preserve">  immobiliari (Cod. 68), la Pubblica Amministrazione e difesa e l'Assicurazione Sociale obbligatoria</t>
  </si>
  <si>
    <t xml:space="preserve">  (Cod. 84), le Attività artistiche, sportive, di intrattenimento e divertimento (Cod. da 90 a 93), le</t>
  </si>
  <si>
    <t xml:space="preserve">  Altre attività di servizi (Cod. da 94 a 96), e le Organizzazioni e organismi extraterritoriali (Cod. 99).</t>
  </si>
  <si>
    <t xml:space="preserve">  Il "Lavoro domestico" include il Cod. 97 (Attività di famiglie e convivenze come datori di lavoro per</t>
  </si>
  <si>
    <t xml:space="preserve">  personale domestico).</t>
  </si>
  <si>
    <t xml:space="preserve">  Qualifiche di assunzione (foglio di lavoro "Assunzioni - 2")</t>
  </si>
  <si>
    <t xml:space="preserve">  Il riferimento è agli otto Grandi Gruppi Professionali, cioè al primo digit del codice della</t>
  </si>
  <si>
    <t xml:space="preserve">  classificazione delle professioni ISTAT 2011 adottato per le comunicazioni obbligatorie a partire </t>
  </si>
  <si>
    <t xml:space="preserve">  da novembre 2011. I dati precedenti sono stati ricondotti ai nuovi codici. I Grandi Gruppi sono</t>
  </si>
  <si>
    <t xml:space="preserve">  stati a loro volta accorpati in tre macro-aree (livello superiore / intermedio / inferiore).</t>
  </si>
  <si>
    <t xml:space="preserve">  Le ore di CIG autorizzate dall'INPS si riferiscono alle pratiche chiuse nel periodo di riferimento,</t>
  </si>
  <si>
    <t xml:space="preserve">  indipendentemente dalla data di inizio del periodo di integrazione salariale richiesto, e possono</t>
  </si>
  <si>
    <t xml:space="preserve">  quindi includere istanze di CIG risalenti a molti mesi addietro, a seconda dei tempi di istruttoria.</t>
  </si>
  <si>
    <t xml:space="preserve">  bare anche ore previste nell'anno seguente, se la durata è relativamente lunga. I dati relativi alle </t>
  </si>
  <si>
    <t xml:space="preserve">     Alimentare</t>
  </si>
  <si>
    <t xml:space="preserve">     Tessile-Abbigliam.-Pelli</t>
  </si>
  <si>
    <t xml:space="preserve">     Commercio</t>
  </si>
  <si>
    <t xml:space="preserve">     Alloggio e ristorazione</t>
  </si>
  <si>
    <t xml:space="preserve">     Servizi avanzati imprese</t>
  </si>
  <si>
    <t xml:space="preserve">     Istruzione e F.P.</t>
  </si>
  <si>
    <t xml:space="preserve">     Sanità e assistenza</t>
  </si>
  <si>
    <t xml:space="preserve">     Altri servizi</t>
  </si>
  <si>
    <t xml:space="preserve">     Lavoro domestico</t>
  </si>
  <si>
    <t xml:space="preserve">   Livello prof.le superiore</t>
  </si>
  <si>
    <t xml:space="preserve">   Dato non disponibile</t>
  </si>
  <si>
    <t>Numero procedure (*)</t>
  </si>
  <si>
    <t>Media
2013</t>
  </si>
  <si>
    <t>2013</t>
  </si>
  <si>
    <t xml:space="preserve">    Industria in s.stretto</t>
  </si>
  <si>
    <t xml:space="preserve">     Chimica, Gomma-Plast.</t>
  </si>
  <si>
    <t xml:space="preserve">     Trasporto e magazzin.</t>
  </si>
  <si>
    <t xml:space="preserve">     Servizi tradizion.imprese</t>
  </si>
  <si>
    <t xml:space="preserve">    Imprenditori e dirigenti</t>
  </si>
  <si>
    <t xml:space="preserve">    Elevate specializzazioni</t>
  </si>
  <si>
    <t xml:space="preserve">    Professioni tecniche</t>
  </si>
  <si>
    <t xml:space="preserve">  Livello prof.le intermedio</t>
  </si>
  <si>
    <t xml:space="preserve">    Impiegati esecutivi</t>
  </si>
  <si>
    <t xml:space="preserve">    Profess.qualificate servizi</t>
  </si>
  <si>
    <t xml:space="preserve">  Livello prof.le inferiore</t>
  </si>
  <si>
    <t xml:space="preserve">    Personale non qualificato</t>
  </si>
  <si>
    <t>Inattivi</t>
  </si>
  <si>
    <t xml:space="preserve">   Forze di lavoro potenziali</t>
  </si>
  <si>
    <t xml:space="preserve">  Tessile-abbigliam.-pelli</t>
  </si>
  <si>
    <t xml:space="preserve">  Chimica gomma-plast.</t>
  </si>
  <si>
    <t xml:space="preserve">  Commercio e Pubbl.Es.</t>
  </si>
  <si>
    <t xml:space="preserve">   Altre non cassaintegrab.</t>
  </si>
  <si>
    <t xml:space="preserve">CASSA 
INTEGRAZIONE </t>
  </si>
  <si>
    <t xml:space="preserve"> Inattivi</t>
  </si>
  <si>
    <t xml:space="preserve">  - gli Inattivi in età di lavoro (15-64 anni)</t>
  </si>
  <si>
    <t xml:space="preserve">  - gli Inattivi non in età di lavoro, cioè i giovani con meno di 15 anni e gli anziani a partire da 65 anni</t>
  </si>
  <si>
    <t xml:space="preserve">    di età, ma al netto di coloro che in quest'ultima fascia di età sono classificati come occupati o </t>
  </si>
  <si>
    <t xml:space="preserve">    in cerca di occupazione.</t>
  </si>
  <si>
    <t xml:space="preserve">   Gli inattivi in età di lavoro sono a loro volta ripartiti nelle due categorie riconducibili al concetto di</t>
  </si>
  <si>
    <t xml:space="preserve">   "Forze di lavoro potenziali", e nella popolazione inattiva a tutti gli effetti ("Altri inattivi") che non</t>
  </si>
  <si>
    <t xml:space="preserve">   risulta interessata a svolgere un'attività lavorativa.</t>
  </si>
  <si>
    <t xml:space="preserve">  I dati sulle domande di CIG in deroga presentate riguardano invece le istanze pervenute alla </t>
  </si>
  <si>
    <t xml:space="preserve">  Regione con inizio e fine del periodo di integrazione salariale richiesto nell'anno di riferimento, </t>
  </si>
  <si>
    <t xml:space="preserve">  indipendentemente dalla loro durata e dalla loro effettiva approvazione.</t>
  </si>
  <si>
    <t xml:space="preserve">  Come sopra indicato, le ore di CIG autorizzate dall'INPS non corrispondono a quelle effettivamente</t>
  </si>
  <si>
    <t xml:space="preserve">  richieste nell'annualità considerata, perché possono far riferimento a periodi precedenti, e inglo-</t>
  </si>
  <si>
    <t xml:space="preserve">  domande di CIG in deroga, invece, rientrano in modo puntuale entro l'annualità indicata.</t>
  </si>
  <si>
    <t xml:space="preserve">    Apprendistato</t>
  </si>
  <si>
    <t>Media
2014</t>
  </si>
  <si>
    <t>Totale</t>
  </si>
  <si>
    <t>Uomini</t>
  </si>
  <si>
    <t>Donne</t>
  </si>
  <si>
    <t xml:space="preserve"> Tasso attività 15-64 a.</t>
  </si>
  <si>
    <t xml:space="preserve">                                  </t>
  </si>
  <si>
    <t xml:space="preserve"> Tasso disoccupazione</t>
  </si>
  <si>
    <t xml:space="preserve"> Tasso occup. 20-64 a.</t>
  </si>
  <si>
    <t xml:space="preserve">  Commercio e alberghi</t>
  </si>
  <si>
    <t xml:space="preserve"> Tasso occup. 55-64 a.</t>
  </si>
  <si>
    <t xml:space="preserve">  Nel 2014 l'ISTAT ha interamente rivisto le serie storiche dal 2004 per adeguarle alla revisione</t>
  </si>
  <si>
    <t xml:space="preserve">  dei dati demografici.  I dati riportati nella tabella seguente sono quelli della nuova serie e </t>
  </si>
  <si>
    <t xml:space="preserve">  differiscono da quelli pubblicati in precedenza.</t>
  </si>
  <si>
    <r>
      <t xml:space="preserve">  L'ISTAT considera anche le cosiddette </t>
    </r>
    <r>
      <rPr>
        <b/>
        <sz val="10"/>
        <color indexed="8"/>
        <rFont val="Arial"/>
        <family val="2"/>
      </rPr>
      <t>Forze di lavoro potenziali</t>
    </r>
    <r>
      <rPr>
        <sz val="10"/>
        <color indexed="8"/>
        <rFont val="Arial"/>
        <family val="2"/>
      </rPr>
      <t xml:space="preserve">, appartengono ufficialmente </t>
    </r>
  </si>
  <si>
    <t xml:space="preserve">  alla popolazione inattiva, ma ricadono in una condizione particolare per il fatto di aver dichiarato </t>
  </si>
  <si>
    <t xml:space="preserve">  di essere interessati a svolgere un'attività lavorativa.</t>
  </si>
  <si>
    <t>2008 (*)</t>
  </si>
  <si>
    <t>Ore autorizzate</t>
  </si>
  <si>
    <t xml:space="preserve">  ed è quindi stata rivista rispetto ai dati pubblicati in precedenza.</t>
  </si>
  <si>
    <r>
      <rPr>
        <b/>
        <sz val="10"/>
        <rFont val="Arial"/>
        <family val="2"/>
      </rPr>
      <t xml:space="preserve"> Nota:  </t>
    </r>
    <r>
      <rPr>
        <sz val="10"/>
        <rFont val="Arial"/>
        <family val="2"/>
      </rPr>
      <t>dati al netto degli avviamenti giornalieri, che si chiudono il giorno stesso o quello successivo la data di assunzione</t>
    </r>
  </si>
  <si>
    <t xml:space="preserve">    Full-time</t>
  </si>
  <si>
    <t>Procedure di assunzione</t>
  </si>
  <si>
    <t xml:space="preserve">    Artigiani e operai special.</t>
  </si>
  <si>
    <t xml:space="preserve">   Operai semiqualific.ind.li</t>
  </si>
  <si>
    <t>Media
2015</t>
  </si>
  <si>
    <t xml:space="preserve">  Dati sulle procedure di assunzione </t>
  </si>
  <si>
    <r>
      <t xml:space="preserve">  Deroga  </t>
    </r>
    <r>
      <rPr>
        <b/>
        <sz val="10"/>
        <rFont val="Arial"/>
        <family val="2"/>
      </rPr>
      <t>(*)</t>
    </r>
  </si>
  <si>
    <t>2015 (**)</t>
  </si>
  <si>
    <t>Occupati alle dipendenze - Osservatorio INPS / 1</t>
  </si>
  <si>
    <t xml:space="preserve">   55-64 anni</t>
  </si>
  <si>
    <r>
      <t xml:space="preserve"> </t>
    </r>
    <r>
      <rPr>
        <b/>
        <sz val="10"/>
        <rFont val="Arial"/>
        <family val="2"/>
      </rPr>
      <t>N.B.</t>
    </r>
    <r>
      <rPr>
        <sz val="10"/>
        <rFont val="Arial"/>
        <family val="2"/>
      </rPr>
      <t xml:space="preserve">:  L'articolazione per qualifica non comprende la voce residuale "Altro" -  Il lavoro a tempo determinato include i lavoratori stagionali </t>
    </r>
  </si>
  <si>
    <t xml:space="preserve">           I dati fanno riferimento allo stock di occupati al 31 dicembre di ogni anno e non comprendono l'agricoltura e il pubblico impiego</t>
  </si>
  <si>
    <t>Occupati alle dipendenze - Osservatorio INPS / 2</t>
  </si>
  <si>
    <t>ATECO 2002</t>
  </si>
  <si>
    <t>ATECO 2007</t>
  </si>
  <si>
    <t xml:space="preserve"> I dati sono tratti dall'Osservatorio INPS sui lavoratori dipendenti, accessibile on-line in forma</t>
  </si>
  <si>
    <t xml:space="preserve"> Nell'ultimo foglio di lavoro, quindi, è riportato in alto l'andamento 2008-2013 e in basso quello</t>
  </si>
  <si>
    <t xml:space="preserve"> La base dati INPS non comprende i dipendenti in agricoltura e nel pubblico impiego. I dati fanno</t>
  </si>
  <si>
    <t xml:space="preserve"> riferimento al mese di dicembre di ogni anno, scelto come riferimento, ma l'INPS rende disponibile</t>
  </si>
  <si>
    <t xml:space="preserve"> la dinamica mensile, con il calcolo di una media annua e la possibilità di individuare i fattori di</t>
  </si>
  <si>
    <t xml:space="preserve"> stagionalità presenti in alcuni comparti, come quello turistico. Il livello territoriale minimo è la </t>
  </si>
  <si>
    <t xml:space="preserve"> provincia.</t>
  </si>
  <si>
    <t xml:space="preserve"> Nei dati basati sull'Ateco 2002 il comparto "Altri servizi" comprende le attività finanziarie, l'istru-</t>
  </si>
  <si>
    <t xml:space="preserve"> zione, sanità ed assistenza e gli altri servizi sociali e personali.</t>
  </si>
  <si>
    <t xml:space="preserve"> Nell'Ateco 2007 l'articolazione nei servizi è più ampia. I "Servizi avanzati alle imprese" compren-</t>
  </si>
  <si>
    <t xml:space="preserve"> dono i comparti "Servizi di informazione e conunicazione" e "Attività professionali, scientifiche e</t>
  </si>
  <si>
    <t xml:space="preserve"> Industria in senso stretto</t>
  </si>
  <si>
    <t xml:space="preserve"> di cui: Alimentare</t>
  </si>
  <si>
    <t xml:space="preserve">          Tessile-Abbigliamento-Pelli</t>
  </si>
  <si>
    <t xml:space="preserve">           Chimica, Gomma-Plastica</t>
  </si>
  <si>
    <t xml:space="preserve">           Metalmeccanico</t>
  </si>
  <si>
    <t xml:space="preserve">           Altri comparti industriali</t>
  </si>
  <si>
    <t xml:space="preserve"> di cui: Commercio</t>
  </si>
  <si>
    <t xml:space="preserve"> Servizi</t>
  </si>
  <si>
    <t xml:space="preserve"> Costruzioni</t>
  </si>
  <si>
    <t xml:space="preserve">           Alberghi e ristoranti</t>
  </si>
  <si>
    <t xml:space="preserve">           Trasporto e magazzinaggio</t>
  </si>
  <si>
    <t xml:space="preserve">           Servizi avanzati alle imprese</t>
  </si>
  <si>
    <t xml:space="preserve">           Altri servizi alle imprese</t>
  </si>
  <si>
    <t xml:space="preserve">           Istruzione, sanità e assistenza </t>
  </si>
  <si>
    <t xml:space="preserve">           Servizi vari e personali</t>
  </si>
  <si>
    <t xml:space="preserve">           Attiv.finanziarie e assicurazioni</t>
  </si>
  <si>
    <t xml:space="preserve"> tecniche"; la dizione "Altri servizi alle imprese" si riderisce al comparto denominato "Noleggio,</t>
  </si>
  <si>
    <t xml:space="preserve"> agenzie di viaggio e servizi di supporto alle imprese", in cui rientrano pulizie, vigilanza, confe-</t>
  </si>
  <si>
    <t xml:space="preserve"> zionamento merci, call center, agenzie per il lavoro …;  i "Servizi vari e personali" comprendono i </t>
  </si>
  <si>
    <t xml:space="preserve"> comparti "Attività immobiliari", ""Amministrazione Pubblica e difesa e Assicurazione sociale obbli-</t>
  </si>
  <si>
    <t xml:space="preserve"> gatoria", "Attività artistiche, sportive, di intrattenimento e divertimento", e le "Altre attività dei </t>
  </si>
  <si>
    <t xml:space="preserve"> servizi", dove si trovano organizzazioni associative, riparazioni di computer e beni personali e per </t>
  </si>
  <si>
    <t xml:space="preserve"> la casa, e servizi alla persona propriamente detti (lavanderie, saloni di barbiere e parrucchiere e di</t>
  </si>
  <si>
    <t xml:space="preserve"> estetica, pompe funebri e servizi termali, per citare le voci principali).</t>
  </si>
  <si>
    <r>
      <t xml:space="preserve"> Industria in senso stretto</t>
    </r>
  </si>
  <si>
    <t xml:space="preserve">           Trasporti e comunicazioni</t>
  </si>
  <si>
    <t xml:space="preserve">           Servizi alle imprese</t>
  </si>
  <si>
    <t xml:space="preserve">           Altri servizi</t>
  </si>
  <si>
    <t xml:space="preserve"> Lavorazione del legno e dei minerali non metalliferi (vetro, ceramica, abrasivi e prodotti vari per</t>
  </si>
  <si>
    <t xml:space="preserve"> La voce "Altri comparti industriali" comprende, sia nell'Ateco 2002 che nel 2007, Carta e stampa,</t>
  </si>
  <si>
    <t xml:space="preserve"> l'edilizia), Fabbricazione mobili e Altre manifatturiere (oreficeria, giocattoli, articoli sportivi, …), </t>
  </si>
  <si>
    <t xml:space="preserve"> nonché le cosiddette "utilities" (energia, gas, acqua). In questo ambito, nell'Ateco 2002 è inserita</t>
  </si>
  <si>
    <t xml:space="preserve"> compaiono i servizi di smaltimento rifiuti, che nell'Ateco 2002 rientravano tra i servizi vari.</t>
  </si>
  <si>
    <t xml:space="preserve"> anche l'Editoria, passata nella classificazione 2007 ai Servizi di informazione, mentre nel 2007 </t>
  </si>
  <si>
    <r>
      <t xml:space="preserve"> interattiva alla pagina </t>
    </r>
    <r>
      <rPr>
        <i/>
        <sz val="10"/>
        <rFont val="Arial"/>
        <family val="2"/>
      </rPr>
      <t>www.inps.it/webidentity/banchedatistatistiche/menu/dipendenti/main.html</t>
    </r>
    <r>
      <rPr>
        <sz val="10"/>
        <rFont val="Arial"/>
        <family val="2"/>
      </rPr>
      <t>.</t>
    </r>
  </si>
  <si>
    <t>Media
2016</t>
  </si>
  <si>
    <t>2016 (**)</t>
  </si>
  <si>
    <t xml:space="preserve"> (**)  I dati 2015 e 2016 non sono confrontabili con quelli degli anni precedenti, per i vincoli di utilizzo della CIG in deroga che sono stati introdotti (massimo</t>
  </si>
  <si>
    <t xml:space="preserve">       5 mesi di richiesta nel 2015, scesi a 3 nel 2016, aumento dell'anzianità di lavoro da 90 giorni a 1 anno, esclusione delle imprese in cessazione e dei </t>
  </si>
  <si>
    <t xml:space="preserve">    Collaborazioni</t>
  </si>
  <si>
    <t xml:space="preserve">    30-39 anni</t>
  </si>
  <si>
    <t xml:space="preserve">    40-49 anni</t>
  </si>
  <si>
    <t xml:space="preserve">     Altri servizi alle imprese</t>
  </si>
  <si>
    <t>Assunzioni di personale femminile</t>
  </si>
  <si>
    <t xml:space="preserve">    Fino a 29 anni</t>
  </si>
  <si>
    <t xml:space="preserve">   Altri inattivi in età di lavoro</t>
  </si>
  <si>
    <t xml:space="preserve"> Tasso occup. 15-29 a.</t>
  </si>
  <si>
    <t xml:space="preserve"> Tasso disocc. 15-29 a.</t>
  </si>
  <si>
    <t>Provincia di NOVARA</t>
  </si>
  <si>
    <t xml:space="preserve">    CPI di Borgomanero</t>
  </si>
  <si>
    <t xml:space="preserve">    CPI di Novara</t>
  </si>
  <si>
    <t xml:space="preserve">       datori non imprenditori, ad eccezione degli studi professionali).  La flessione che risulta dalle colonne con le variazioni è quindi dovuta essenzialmente</t>
  </si>
  <si>
    <t>Assunzioni di personale maschile</t>
  </si>
  <si>
    <t>di cui:</t>
  </si>
  <si>
    <t xml:space="preserve">  Crisi e riorganizzazione</t>
  </si>
  <si>
    <t xml:space="preserve">  Contratto di Solidarietà</t>
  </si>
  <si>
    <t>2008-2013
Var.ass.   Val. %</t>
  </si>
  <si>
    <r>
      <rPr>
        <b/>
        <sz val="10"/>
        <rFont val="Arial"/>
        <family val="2"/>
      </rPr>
      <t xml:space="preserve"> N.B.:</t>
    </r>
    <r>
      <rPr>
        <sz val="10"/>
        <rFont val="Arial"/>
        <family val="2"/>
      </rPr>
      <t xml:space="preserve">  I dati non comprendono l'agricoltura e il pubblico impiego e si riferiscono allo stock di occupati al 31 dicembre di ogni anno. Il quadro settoriale è</t>
    </r>
  </si>
  <si>
    <t xml:space="preserve">           articolato in base al codice Ateco 2002  fino al 2013 e in base al codice Ateco 2007 dal 2014. Vedi le Note tecniche al primo foglio di lavoro, al fondo.</t>
  </si>
  <si>
    <t xml:space="preserve">  La serie storica delle ore autorizzate 2008-2016 è quella diffusa dall'INPS ad inizio giugno 2017,</t>
  </si>
  <si>
    <t>Var.%
 16-17</t>
  </si>
  <si>
    <t>Var.%
 2016-17</t>
  </si>
  <si>
    <t>Media
2017</t>
  </si>
  <si>
    <t>Var.%  09-16</t>
  </si>
  <si>
    <t xml:space="preserve"> =</t>
  </si>
  <si>
    <r>
      <t xml:space="preserve"> </t>
    </r>
    <r>
      <rPr>
        <b/>
        <u val="single"/>
        <sz val="11"/>
        <rFont val="Arial"/>
        <family val="2"/>
      </rPr>
      <t>Occupazione dipendente INPS</t>
    </r>
  </si>
  <si>
    <t>2017 (**)</t>
  </si>
  <si>
    <t xml:space="preserve">       entrato in vigore il sistema dei Fondi di Solidarietà, a intera gestione INPS, che ha sostituito la deroga.</t>
  </si>
  <si>
    <t xml:space="preserve">       a questi fattori di ordine tecnico, e non rispecchia l'andamento reale della domanda. L'esercizio della CIG in deroga è terminato nel 2016, dal 2017 è</t>
  </si>
  <si>
    <t>Var.ass.
 2016-17</t>
  </si>
  <si>
    <t xml:space="preserve"> I dati settoriali, inoltre, sono articolati in base al Codice Ateco 2002 fino al 2013 e dal 2014</t>
  </si>
  <si>
    <t xml:space="preserve"> in base al Codice Ateco 2007, con una rottura di serie per le modifiche apportate dalla nuova</t>
  </si>
  <si>
    <t xml:space="preserve"> classificazione, adottata molto in ritardo dall'INPS e solo in relazione all'ultimo periodo.</t>
  </si>
  <si>
    <t xml:space="preserve"> 2014-2017, con una differente articolazione settoriale nel ramo dei servizi.</t>
  </si>
  <si>
    <t>Media
2018</t>
  </si>
  <si>
    <t>Var.%
 2017-18</t>
  </si>
  <si>
    <t>Var.% 2008-18</t>
  </si>
  <si>
    <t>Var.%
 17-18</t>
  </si>
  <si>
    <t>Var.%  08-18</t>
  </si>
  <si>
    <r>
      <rPr>
        <b/>
        <sz val="11"/>
        <rFont val="Arial"/>
        <family val="2"/>
      </rPr>
      <t xml:space="preserve">  </t>
    </r>
    <r>
      <rPr>
        <b/>
        <u val="single"/>
        <sz val="11"/>
        <rFont val="Arial"/>
        <family val="2"/>
      </rPr>
      <t>Dati sul ricorso alla Cassa Integrazione</t>
    </r>
  </si>
  <si>
    <t>Numero procedure</t>
  </si>
  <si>
    <t>Dati al netto degli avviamenti giornalieri</t>
  </si>
  <si>
    <t xml:space="preserve"> (*)  Il dato sulle domande di CIG in deroga presentate nel 2008 non è confrontabile con quello degli anni successivi perché le modalità di gestione della CIGD sono cambiate</t>
  </si>
  <si>
    <t xml:space="preserve">       radicalmente dal 2009 - La variazione % alla cella R12 non è calcolata perché la CIG in deroga si è esaurita all'inizio del 2017, e le ore rilevate si riferiscono solo a code di pagamenti pregressi.</t>
  </si>
  <si>
    <t xml:space="preserve">  ==</t>
  </si>
  <si>
    <t>% F
2018</t>
  </si>
  <si>
    <t>Var.ass.
 2017-18</t>
  </si>
  <si>
    <t>2008-2018
Var.ass.  val.%</t>
  </si>
  <si>
    <t>2014-2018
Var.ass.   Val. %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</si>
</sst>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_ ;\-0.0\ "/>
    <numFmt numFmtId="173" formatCode="#,##0_ ;\-#,##0\ "/>
    <numFmt numFmtId="174" formatCode="0.0%"/>
    <numFmt numFmtId="175" formatCode="#,##0.0_ ;\-#,##0.0\ "/>
    <numFmt numFmtId="176" formatCode="0.0"/>
    <numFmt numFmtId="177" formatCode="0_ ;\-0\ "/>
    <numFmt numFmtId="178" formatCode="#,##0_ ;[Red]\-#,##0\ "/>
    <numFmt numFmtId="179" formatCode="_ * #,##0_ ;_ * \-#,##0_ ;_ * &quot;-&quot;_ ;_ @_ "/>
    <numFmt numFmtId="180" formatCode="_ &quot;L.&quot;\ * #,##0_ ;_ &quot;L.&quot;\ * \-#,##0_ ;_ &quot;L.&quot;\ * &quot;-&quot;_ ;_ @_ "/>
    <numFmt numFmtId="181" formatCode="0.00_ ;\-0.00\ "/>
    <numFmt numFmtId="182" formatCode="_-* #,##0.0_-;\-* #,##0.0_-;_-* &quot;-&quot;?_-;_-@_-"/>
    <numFmt numFmtId="183" formatCode="hh\.mm\.ss"/>
    <numFmt numFmtId="184" formatCode="[$-410]dddd\ d\ mmmm\ yyyy"/>
  </numFmts>
  <fonts count="56">
    <font>
      <sz val="10"/>
      <name val="Arial"/>
      <family val="0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3"/>
      <color indexed="8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1"/>
      <name val="Arial"/>
      <family val="2"/>
    </font>
    <font>
      <b/>
      <sz val="11"/>
      <color indexed="12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1"/>
      <color rgb="FFFF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medium">
        <color indexed="20"/>
      </top>
      <bottom style="dashed"/>
    </border>
    <border>
      <left>
        <color indexed="63"/>
      </left>
      <right style="dashed"/>
      <top style="medium">
        <color indexed="20"/>
      </top>
      <bottom style="dashed"/>
    </border>
    <border>
      <left style="dashed"/>
      <right style="double"/>
      <top style="medium">
        <color indexed="20"/>
      </top>
      <bottom style="dash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 style="double"/>
      <top style="dashed"/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double"/>
      <top style="dashed"/>
      <bottom style="dashed"/>
    </border>
    <border>
      <left style="thin"/>
      <right style="thin"/>
      <top>
        <color indexed="63"/>
      </top>
      <bottom style="double"/>
    </border>
    <border>
      <left style="thin"/>
      <right style="thin"/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double"/>
      <top style="dotted"/>
      <bottom style="double"/>
    </border>
    <border>
      <left style="thin"/>
      <right style="thin"/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 style="double"/>
      <top>
        <color indexed="63"/>
      </top>
      <bottom style="dashed"/>
    </border>
    <border>
      <left style="double"/>
      <right>
        <color indexed="63"/>
      </right>
      <top style="dashed"/>
      <bottom style="dashed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medium">
        <color indexed="20"/>
      </top>
      <bottom>
        <color indexed="63"/>
      </bottom>
    </border>
    <border>
      <left>
        <color indexed="63"/>
      </left>
      <right style="dashed"/>
      <top style="medium">
        <color indexed="20"/>
      </top>
      <bottom>
        <color indexed="63"/>
      </bottom>
    </border>
    <border>
      <left style="dashed"/>
      <right style="double"/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>
        <color indexed="20"/>
      </top>
      <bottom style="dashed"/>
    </border>
    <border>
      <left style="double"/>
      <right>
        <color indexed="63"/>
      </right>
      <top style="dashed"/>
      <bottom>
        <color indexed="63"/>
      </bottom>
    </border>
    <border>
      <left style="double"/>
      <right>
        <color indexed="63"/>
      </right>
      <top>
        <color indexed="63"/>
      </top>
      <bottom style="dashed"/>
    </border>
    <border>
      <left style="medium"/>
      <right style="thin"/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 style="dashed"/>
    </border>
    <border>
      <left style="double"/>
      <right style="medium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ouble"/>
      <top style="dashed"/>
      <bottom style="dashed"/>
    </border>
    <border>
      <left style="double"/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thin"/>
      <top style="dashed"/>
      <bottom style="dashed"/>
    </border>
    <border>
      <left style="thin"/>
      <right style="thin"/>
      <top style="dotted"/>
      <bottom style="dotted"/>
    </border>
    <border>
      <left style="thin"/>
      <right style="double"/>
      <top style="dashed"/>
      <bottom style="dashed"/>
    </border>
    <border>
      <left style="double"/>
      <right style="medium"/>
      <top style="medium">
        <color indexed="20"/>
      </top>
      <bottom>
        <color indexed="63"/>
      </bottom>
    </border>
    <border>
      <left style="medium"/>
      <right>
        <color indexed="63"/>
      </right>
      <top style="medium">
        <color indexed="20"/>
      </top>
      <bottom>
        <color indexed="63"/>
      </bottom>
    </border>
    <border>
      <left style="medium"/>
      <right style="thin"/>
      <top style="dashed"/>
      <bottom style="dashed"/>
    </border>
    <border>
      <left style="double"/>
      <right style="medium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>
        <color indexed="20"/>
      </bottom>
    </border>
    <border>
      <left style="thin"/>
      <right style="thin"/>
      <top style="thin"/>
      <bottom style="medium">
        <color indexed="20"/>
      </bottom>
    </border>
    <border>
      <left>
        <color indexed="63"/>
      </left>
      <right style="thin"/>
      <top style="thin"/>
      <bottom style="medium">
        <color indexed="20"/>
      </bottom>
    </border>
    <border>
      <left style="medium"/>
      <right style="thin"/>
      <top style="medium">
        <color indexed="20"/>
      </top>
      <bottom style="dashed"/>
    </border>
    <border>
      <left style="medium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ouble"/>
      <right>
        <color indexed="63"/>
      </right>
      <top style="dashed"/>
      <bottom style="double"/>
    </border>
    <border>
      <left style="medium"/>
      <right style="thin"/>
      <top style="dashed"/>
      <bottom style="double"/>
    </border>
    <border>
      <left style="thin"/>
      <right style="thin"/>
      <top style="dashed"/>
      <bottom style="double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 style="dashed"/>
      <top style="dashed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>
        <color indexed="20"/>
      </top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double"/>
      <top>
        <color indexed="63"/>
      </top>
      <bottom style="dashed"/>
    </border>
    <border>
      <left>
        <color indexed="63"/>
      </left>
      <right style="double"/>
      <top style="medium">
        <color indexed="20"/>
      </top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>
        <color indexed="20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 style="thin"/>
      <top style="medium">
        <color indexed="20"/>
      </top>
      <bottom style="thin"/>
    </border>
    <border>
      <left style="thin"/>
      <right style="double"/>
      <top style="medium">
        <color indexed="20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20"/>
      </top>
      <bottom>
        <color indexed="63"/>
      </bottom>
    </border>
    <border>
      <left>
        <color indexed="63"/>
      </left>
      <right style="double"/>
      <top style="medium">
        <color indexed="20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ash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thin"/>
      <top style="medium"/>
      <bottom style="medium">
        <color indexed="20"/>
      </bottom>
    </border>
    <border>
      <left style="thin"/>
      <right style="thin"/>
      <top style="medium"/>
      <bottom style="medium">
        <color indexed="20"/>
      </bottom>
    </border>
    <border>
      <left>
        <color indexed="63"/>
      </left>
      <right style="thin"/>
      <top style="medium"/>
      <bottom style="medium">
        <color indexed="20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>
        <color indexed="20"/>
      </bottom>
    </border>
    <border>
      <left>
        <color indexed="63"/>
      </left>
      <right style="double"/>
      <top style="thin"/>
      <bottom style="medium">
        <color indexed="20"/>
      </bottom>
    </border>
    <border>
      <left style="thin"/>
      <right>
        <color indexed="63"/>
      </right>
      <top style="medium">
        <color indexed="20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double"/>
      <top style="dashed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ouble"/>
    </border>
    <border>
      <left>
        <color indexed="63"/>
      </left>
      <right style="double"/>
      <top style="dashed"/>
      <bottom style="double"/>
    </border>
    <border>
      <left style="double"/>
      <right>
        <color indexed="63"/>
      </right>
      <top style="medium"/>
      <bottom style="medium">
        <color indexed="20"/>
      </bottom>
    </border>
    <border>
      <left style="thin"/>
      <right>
        <color indexed="63"/>
      </right>
      <top style="medium"/>
      <bottom style="medium">
        <color indexed="20"/>
      </bottom>
    </border>
    <border>
      <left style="thin"/>
      <right style="double"/>
      <top style="medium"/>
      <bottom style="medium">
        <color indexed="2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>
        <color indexed="20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>
        <color indexed="20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20"/>
      </bottom>
    </border>
    <border>
      <left style="thin"/>
      <right style="double"/>
      <top style="thin"/>
      <bottom style="medium">
        <color indexed="20"/>
      </bottom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>
        <color indexed="63"/>
      </left>
      <right>
        <color indexed="63"/>
      </right>
      <top style="medium">
        <color indexed="20"/>
      </top>
      <bottom style="medium">
        <color indexed="20"/>
      </bottom>
    </border>
    <border>
      <left style="thin"/>
      <right style="thin"/>
      <top style="dashed"/>
      <bottom style="medium">
        <color indexed="20"/>
      </bottom>
    </border>
    <border>
      <left style="double"/>
      <right style="medium"/>
      <top style="medium">
        <color indexed="20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 style="dotted"/>
      <bottom style="dashed"/>
    </border>
    <border>
      <left style="double"/>
      <right>
        <color indexed="63"/>
      </right>
      <top style="dotted"/>
      <bottom style="double"/>
    </border>
    <border>
      <left style="medium"/>
      <right style="thin"/>
      <top style="dotted"/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thin"/>
      <top style="dotted"/>
      <bottom style="dashed"/>
    </border>
    <border>
      <left>
        <color indexed="63"/>
      </left>
      <right style="dashed"/>
      <top style="dotted"/>
      <bottom style="dashed"/>
    </border>
    <border>
      <left style="dashed"/>
      <right style="double"/>
      <top style="dotted"/>
      <bottom style="dashed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double"/>
      <top>
        <color indexed="63"/>
      </top>
      <bottom>
        <color indexed="63"/>
      </bottom>
    </border>
    <border>
      <left style="thin"/>
      <right style="dashed"/>
      <top style="dashed"/>
      <bottom style="double"/>
    </border>
    <border>
      <left style="double"/>
      <right style="medium"/>
      <top>
        <color indexed="63"/>
      </top>
      <bottom style="medium">
        <color indexed="20"/>
      </bottom>
    </border>
    <border>
      <left style="thin">
        <color indexed="20"/>
      </left>
      <right style="thin">
        <color indexed="20"/>
      </right>
      <top>
        <color indexed="63"/>
      </top>
      <bottom style="medium">
        <color indexed="20"/>
      </bottom>
    </border>
    <border>
      <left style="thin"/>
      <right style="thin"/>
      <top>
        <color indexed="63"/>
      </top>
      <bottom style="medium">
        <color indexed="20"/>
      </bottom>
    </border>
    <border>
      <left style="thin"/>
      <right style="thin">
        <color indexed="20"/>
      </right>
      <top>
        <color indexed="63"/>
      </top>
      <bottom style="medium">
        <color indexed="20"/>
      </bottom>
    </border>
    <border>
      <left>
        <color indexed="63"/>
      </left>
      <right style="double"/>
      <top style="medium">
        <color indexed="20"/>
      </top>
      <bottom style="medium">
        <color indexed="20"/>
      </bottom>
    </border>
    <border>
      <left style="thin"/>
      <right style="thin"/>
      <top style="medium"/>
      <bottom style="thin"/>
    </border>
    <border>
      <left style="double"/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double"/>
      <top>
        <color indexed="63"/>
      </top>
      <bottom style="dash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 style="medium">
        <color indexed="20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ashed"/>
      <bottom style="double"/>
    </border>
    <border>
      <left style="thin"/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dotted"/>
      <bottom style="double"/>
    </border>
    <border>
      <left style="thin">
        <color theme="1"/>
      </left>
      <right style="thin"/>
      <top style="medium">
        <color indexed="20"/>
      </top>
      <bottom style="dashed"/>
    </border>
    <border>
      <left style="thin">
        <color theme="1"/>
      </left>
      <right style="thin"/>
      <top>
        <color indexed="63"/>
      </top>
      <bottom>
        <color indexed="63"/>
      </bottom>
    </border>
    <border>
      <left style="thin">
        <color theme="1"/>
      </left>
      <right style="thin"/>
      <top>
        <color indexed="63"/>
      </top>
      <bottom style="dashed"/>
    </border>
    <border>
      <left style="thin">
        <color theme="1"/>
      </left>
      <right style="thin"/>
      <top style="dotted"/>
      <bottom style="double"/>
    </border>
    <border>
      <left style="thin">
        <color theme="1"/>
      </left>
      <right>
        <color indexed="63"/>
      </right>
      <top style="medium">
        <color indexed="20"/>
      </top>
      <bottom style="dashed"/>
    </border>
    <border>
      <left style="thin">
        <color theme="1"/>
      </left>
      <right>
        <color indexed="63"/>
      </right>
      <top>
        <color indexed="63"/>
      </top>
      <bottom style="dashed"/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medium">
        <color indexed="20"/>
      </bottom>
    </border>
    <border>
      <left style="thin">
        <color theme="1"/>
      </left>
      <right style="thin"/>
      <top style="dashed"/>
      <bottom style="dashed"/>
    </border>
    <border>
      <left style="thin">
        <color theme="1"/>
      </left>
      <right style="thin"/>
      <top style="dashed"/>
      <bottom>
        <color indexed="63"/>
      </bottom>
    </border>
    <border>
      <left style="thin">
        <color theme="1"/>
      </left>
      <right style="thin"/>
      <top style="medium"/>
      <bottom style="medium"/>
    </border>
    <border>
      <left style="thin">
        <color theme="1"/>
      </left>
      <right style="thin"/>
      <top style="thin"/>
      <bottom>
        <color indexed="63"/>
      </bottom>
    </border>
    <border>
      <left style="thin">
        <color theme="1"/>
      </left>
      <right style="thin"/>
      <top style="thin"/>
      <bottom style="medium"/>
    </border>
    <border>
      <left style="thin">
        <color theme="1"/>
      </left>
      <right style="thin"/>
      <top style="medium">
        <color indexed="20"/>
      </top>
      <bottom>
        <color indexed="63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medium">
        <color indexed="20"/>
      </bottom>
    </border>
    <border>
      <left style="thin"/>
      <right>
        <color indexed="63"/>
      </right>
      <top style="dashed"/>
      <bottom style="medium">
        <color indexed="20"/>
      </bottom>
    </border>
    <border>
      <left>
        <color indexed="63"/>
      </left>
      <right>
        <color indexed="63"/>
      </right>
      <top style="dotted"/>
      <bottom style="dashed"/>
    </border>
    <border>
      <left style="thin">
        <color theme="1"/>
      </left>
      <right style="thin"/>
      <top style="dashed"/>
      <bottom style="medium">
        <color indexed="20"/>
      </bottom>
    </border>
    <border>
      <left style="thin">
        <color theme="1"/>
      </left>
      <right style="thin"/>
      <top style="dotted"/>
      <bottom style="dashed"/>
    </border>
    <border>
      <left>
        <color indexed="63"/>
      </left>
      <right style="medium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 style="dotted"/>
    </border>
    <border>
      <left style="medium"/>
      <right style="thin"/>
      <top style="medium">
        <color indexed="20"/>
      </top>
      <bottom style="thin"/>
    </border>
    <border>
      <left>
        <color indexed="63"/>
      </left>
      <right style="thin"/>
      <top style="medium">
        <color indexed="20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theme="1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04">
    <xf numFmtId="0" fontId="0" fillId="0" borderId="0" xfId="0" applyAlignment="1">
      <alignment/>
    </xf>
    <xf numFmtId="172" fontId="3" fillId="33" borderId="10" xfId="0" applyNumberFormat="1" applyFont="1" applyFill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Continuous"/>
    </xf>
    <xf numFmtId="172" fontId="3" fillId="33" borderId="13" xfId="0" applyNumberFormat="1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Continuous"/>
    </xf>
    <xf numFmtId="0" fontId="5" fillId="34" borderId="14" xfId="0" applyFont="1" applyFill="1" applyBorder="1" applyAlignment="1">
      <alignment horizontal="centerContinuous"/>
    </xf>
    <xf numFmtId="0" fontId="0" fillId="34" borderId="14" xfId="0" applyFont="1" applyFill="1" applyBorder="1" applyAlignment="1">
      <alignment horizontal="centerContinuous"/>
    </xf>
    <xf numFmtId="172" fontId="0" fillId="35" borderId="15" xfId="0" applyNumberFormat="1" applyFont="1" applyFill="1" applyBorder="1" applyAlignment="1">
      <alignment vertical="center"/>
    </xf>
    <xf numFmtId="172" fontId="0" fillId="35" borderId="16" xfId="0" applyNumberFormat="1" applyFont="1" applyFill="1" applyBorder="1" applyAlignment="1">
      <alignment vertical="center"/>
    </xf>
    <xf numFmtId="172" fontId="0" fillId="35" borderId="17" xfId="0" applyNumberFormat="1" applyFont="1" applyFill="1" applyBorder="1" applyAlignment="1">
      <alignment vertical="center"/>
    </xf>
    <xf numFmtId="172" fontId="0" fillId="0" borderId="18" xfId="0" applyNumberFormat="1" applyFont="1" applyFill="1" applyBorder="1" applyAlignment="1" quotePrefix="1">
      <alignment/>
    </xf>
    <xf numFmtId="172" fontId="0" fillId="0" borderId="19" xfId="0" applyNumberFormat="1" applyFont="1" applyFill="1" applyBorder="1" applyAlignment="1">
      <alignment/>
    </xf>
    <xf numFmtId="172" fontId="0" fillId="0" borderId="20" xfId="0" applyNumberFormat="1" applyFont="1" applyFill="1" applyBorder="1" applyAlignment="1">
      <alignment/>
    </xf>
    <xf numFmtId="172" fontId="0" fillId="0" borderId="21" xfId="0" applyNumberFormat="1" applyFont="1" applyFill="1" applyBorder="1" applyAlignment="1">
      <alignment vertical="top"/>
    </xf>
    <xf numFmtId="172" fontId="0" fillId="0" borderId="22" xfId="0" applyNumberFormat="1" applyFont="1" applyFill="1" applyBorder="1" applyAlignment="1">
      <alignment vertical="top"/>
    </xf>
    <xf numFmtId="172" fontId="0" fillId="0" borderId="23" xfId="0" applyNumberFormat="1" applyFont="1" applyFill="1" applyBorder="1" applyAlignment="1">
      <alignment vertical="top"/>
    </xf>
    <xf numFmtId="172" fontId="0" fillId="0" borderId="24" xfId="0" applyNumberFormat="1" applyFont="1" applyFill="1" applyBorder="1" applyAlignment="1">
      <alignment vertical="top"/>
    </xf>
    <xf numFmtId="172" fontId="0" fillId="0" borderId="25" xfId="0" applyNumberFormat="1" applyFont="1" applyFill="1" applyBorder="1" applyAlignment="1">
      <alignment vertical="top"/>
    </xf>
    <xf numFmtId="172" fontId="0" fillId="0" borderId="26" xfId="0" applyNumberFormat="1" applyFont="1" applyFill="1" applyBorder="1" applyAlignment="1">
      <alignment vertical="top"/>
    </xf>
    <xf numFmtId="172" fontId="0" fillId="0" borderId="24" xfId="0" applyNumberFormat="1" applyFont="1" applyFill="1" applyBorder="1" applyAlignment="1">
      <alignment/>
    </xf>
    <xf numFmtId="172" fontId="0" fillId="0" borderId="25" xfId="0" applyNumberFormat="1" applyFont="1" applyFill="1" applyBorder="1" applyAlignment="1">
      <alignment/>
    </xf>
    <xf numFmtId="172" fontId="0" fillId="0" borderId="26" xfId="0" applyNumberFormat="1" applyFont="1" applyFill="1" applyBorder="1" applyAlignment="1">
      <alignment/>
    </xf>
    <xf numFmtId="0" fontId="0" fillId="34" borderId="14" xfId="0" applyFont="1" applyFill="1" applyBorder="1" applyAlignment="1">
      <alignment horizontal="centerContinuous" vertical="center"/>
    </xf>
    <xf numFmtId="172" fontId="0" fillId="0" borderId="18" xfId="0" applyNumberFormat="1" applyFont="1" applyFill="1" applyBorder="1" applyAlignment="1" quotePrefix="1">
      <alignment vertical="center"/>
    </xf>
    <xf numFmtId="172" fontId="0" fillId="0" borderId="19" xfId="0" applyNumberFormat="1" applyFont="1" applyFill="1" applyBorder="1" applyAlignment="1">
      <alignment vertical="center"/>
    </xf>
    <xf numFmtId="172" fontId="0" fillId="0" borderId="20" xfId="0" applyNumberFormat="1" applyFont="1" applyFill="1" applyBorder="1" applyAlignment="1">
      <alignment vertical="center"/>
    </xf>
    <xf numFmtId="0" fontId="5" fillId="34" borderId="27" xfId="0" applyFont="1" applyFill="1" applyBorder="1" applyAlignment="1">
      <alignment horizontal="centerContinuous" vertical="center"/>
    </xf>
    <xf numFmtId="172" fontId="5" fillId="0" borderId="28" xfId="0" applyNumberFormat="1" applyFont="1" applyFill="1" applyBorder="1" applyAlignment="1">
      <alignment vertical="center"/>
    </xf>
    <xf numFmtId="172" fontId="5" fillId="0" borderId="29" xfId="0" applyNumberFormat="1" applyFont="1" applyFill="1" applyBorder="1" applyAlignment="1">
      <alignment vertical="center"/>
    </xf>
    <xf numFmtId="172" fontId="5" fillId="0" borderId="30" xfId="0" applyNumberFormat="1" applyFont="1" applyFill="1" applyBorder="1" applyAlignment="1">
      <alignment vertical="center"/>
    </xf>
    <xf numFmtId="0" fontId="0" fillId="34" borderId="14" xfId="0" applyFill="1" applyBorder="1" applyAlignment="1" applyProtection="1">
      <alignment horizontal="centerContinuous"/>
      <protection/>
    </xf>
    <xf numFmtId="172" fontId="5" fillId="0" borderId="18" xfId="0" applyNumberFormat="1" applyFont="1" applyFill="1" applyBorder="1" applyAlignment="1" applyProtection="1" quotePrefix="1">
      <alignment/>
      <protection/>
    </xf>
    <xf numFmtId="172" fontId="5" fillId="0" borderId="19" xfId="0" applyNumberFormat="1" applyFont="1" applyFill="1" applyBorder="1" applyAlignment="1" applyProtection="1">
      <alignment/>
      <protection/>
    </xf>
    <xf numFmtId="172" fontId="5" fillId="0" borderId="20" xfId="0" applyNumberFormat="1" applyFont="1" applyFill="1" applyBorder="1" applyAlignment="1" applyProtection="1">
      <alignment/>
      <protection/>
    </xf>
    <xf numFmtId="172" fontId="7" fillId="0" borderId="24" xfId="0" applyNumberFormat="1" applyFont="1" applyFill="1" applyBorder="1" applyAlignment="1" applyProtection="1">
      <alignment/>
      <protection/>
    </xf>
    <xf numFmtId="172" fontId="7" fillId="0" borderId="25" xfId="0" applyNumberFormat="1" applyFont="1" applyFill="1" applyBorder="1" applyAlignment="1" applyProtection="1">
      <alignment/>
      <protection/>
    </xf>
    <xf numFmtId="172" fontId="7" fillId="0" borderId="26" xfId="0" applyNumberFormat="1" applyFont="1" applyFill="1" applyBorder="1" applyAlignment="1" applyProtection="1">
      <alignment/>
      <protection/>
    </xf>
    <xf numFmtId="172" fontId="5" fillId="0" borderId="24" xfId="0" applyNumberFormat="1" applyFont="1" applyFill="1" applyBorder="1" applyAlignment="1" applyProtection="1">
      <alignment/>
      <protection/>
    </xf>
    <xf numFmtId="172" fontId="5" fillId="0" borderId="25" xfId="0" applyNumberFormat="1" applyFont="1" applyFill="1" applyBorder="1" applyAlignment="1" applyProtection="1">
      <alignment/>
      <protection/>
    </xf>
    <xf numFmtId="172" fontId="5" fillId="0" borderId="26" xfId="0" applyNumberFormat="1" applyFont="1" applyFill="1" applyBorder="1" applyAlignment="1" applyProtection="1">
      <alignment/>
      <protection/>
    </xf>
    <xf numFmtId="172" fontId="7" fillId="0" borderId="31" xfId="0" applyNumberFormat="1" applyFont="1" applyFill="1" applyBorder="1" applyAlignment="1" applyProtection="1">
      <alignment/>
      <protection/>
    </xf>
    <xf numFmtId="172" fontId="7" fillId="0" borderId="32" xfId="0" applyNumberFormat="1" applyFont="1" applyFill="1" applyBorder="1" applyAlignment="1" applyProtection="1">
      <alignment/>
      <protection/>
    </xf>
    <xf numFmtId="172" fontId="7" fillId="0" borderId="33" xfId="0" applyNumberFormat="1" applyFont="1" applyFill="1" applyBorder="1" applyAlignment="1" applyProtection="1">
      <alignment/>
      <protection/>
    </xf>
    <xf numFmtId="0" fontId="8" fillId="34" borderId="14" xfId="0" applyFont="1" applyFill="1" applyBorder="1" applyAlignment="1" applyProtection="1">
      <alignment horizontal="centerContinuous"/>
      <protection/>
    </xf>
    <xf numFmtId="172" fontId="8" fillId="0" borderId="21" xfId="0" applyNumberFormat="1" applyFont="1" applyFill="1" applyBorder="1" applyAlignment="1" applyProtection="1">
      <alignment/>
      <protection/>
    </xf>
    <xf numFmtId="172" fontId="8" fillId="0" borderId="22" xfId="0" applyNumberFormat="1" applyFont="1" applyFill="1" applyBorder="1" applyAlignment="1" applyProtection="1">
      <alignment/>
      <protection/>
    </xf>
    <xf numFmtId="172" fontId="8" fillId="0" borderId="23" xfId="0" applyNumberFormat="1" applyFont="1" applyFill="1" applyBorder="1" applyAlignment="1" applyProtection="1">
      <alignment/>
      <protection/>
    </xf>
    <xf numFmtId="172" fontId="7" fillId="0" borderId="31" xfId="0" applyNumberFormat="1" applyFont="1" applyFill="1" applyBorder="1" applyAlignment="1" applyProtection="1">
      <alignment vertical="top"/>
      <protection/>
    </xf>
    <xf numFmtId="172" fontId="7" fillId="0" borderId="32" xfId="0" applyNumberFormat="1" applyFont="1" applyFill="1" applyBorder="1" applyAlignment="1" applyProtection="1">
      <alignment vertical="top"/>
      <protection/>
    </xf>
    <xf numFmtId="172" fontId="7" fillId="0" borderId="33" xfId="0" applyNumberFormat="1" applyFont="1" applyFill="1" applyBorder="1" applyAlignment="1" applyProtection="1">
      <alignment vertical="top"/>
      <protection/>
    </xf>
    <xf numFmtId="172" fontId="0" fillId="0" borderId="18" xfId="0" applyNumberFormat="1" applyFont="1" applyFill="1" applyBorder="1" applyAlignment="1" applyProtection="1" quotePrefix="1">
      <alignment/>
      <protection/>
    </xf>
    <xf numFmtId="172" fontId="0" fillId="0" borderId="19" xfId="0" applyNumberFormat="1" applyFont="1" applyFill="1" applyBorder="1" applyAlignment="1" applyProtection="1">
      <alignment/>
      <protection/>
    </xf>
    <xf numFmtId="172" fontId="0" fillId="0" borderId="20" xfId="0" applyNumberFormat="1" applyFont="1" applyFill="1" applyBorder="1" applyAlignment="1" applyProtection="1">
      <alignment/>
      <protection/>
    </xf>
    <xf numFmtId="0" fontId="0" fillId="0" borderId="34" xfId="0" applyFont="1" applyBorder="1" applyAlignment="1">
      <alignment horizontal="left"/>
    </xf>
    <xf numFmtId="172" fontId="0" fillId="0" borderId="24" xfId="0" applyNumberFormat="1" applyFont="1" applyFill="1" applyBorder="1" applyAlignment="1" applyProtection="1" quotePrefix="1">
      <alignment/>
      <protection/>
    </xf>
    <xf numFmtId="172" fontId="0" fillId="0" borderId="25" xfId="0" applyNumberFormat="1" applyFont="1" applyFill="1" applyBorder="1" applyAlignment="1" applyProtection="1">
      <alignment/>
      <protection/>
    </xf>
    <xf numFmtId="172" fontId="0" fillId="0" borderId="26" xfId="0" applyNumberFormat="1" applyFont="1" applyFill="1" applyBorder="1" applyAlignment="1" applyProtection="1">
      <alignment/>
      <protection/>
    </xf>
    <xf numFmtId="172" fontId="0" fillId="0" borderId="24" xfId="0" applyNumberFormat="1" applyFont="1" applyFill="1" applyBorder="1" applyAlignment="1" applyProtection="1">
      <alignment/>
      <protection/>
    </xf>
    <xf numFmtId="172" fontId="0" fillId="0" borderId="24" xfId="0" applyNumberFormat="1" applyFont="1" applyFill="1" applyBorder="1" applyAlignment="1" applyProtection="1">
      <alignment vertical="top"/>
      <protection/>
    </xf>
    <xf numFmtId="172" fontId="0" fillId="0" borderId="25" xfId="0" applyNumberFormat="1" applyFont="1" applyFill="1" applyBorder="1" applyAlignment="1" applyProtection="1">
      <alignment vertical="top"/>
      <protection/>
    </xf>
    <xf numFmtId="172" fontId="0" fillId="0" borderId="26" xfId="0" applyNumberFormat="1" applyFont="1" applyFill="1" applyBorder="1" applyAlignment="1" applyProtection="1">
      <alignment vertical="top"/>
      <protection/>
    </xf>
    <xf numFmtId="172" fontId="5" fillId="35" borderId="12" xfId="0" applyNumberFormat="1" applyFont="1" applyFill="1" applyBorder="1" applyAlignment="1">
      <alignment vertical="center"/>
    </xf>
    <xf numFmtId="172" fontId="5" fillId="35" borderId="35" xfId="0" applyNumberFormat="1" applyFont="1" applyFill="1" applyBorder="1" applyAlignment="1">
      <alignment vertical="center"/>
    </xf>
    <xf numFmtId="172" fontId="5" fillId="35" borderId="36" xfId="0" applyNumberFormat="1" applyFont="1" applyFill="1" applyBorder="1" applyAlignment="1">
      <alignment vertical="center"/>
    </xf>
    <xf numFmtId="172" fontId="0" fillId="0" borderId="24" xfId="0" applyNumberFormat="1" applyFont="1" applyFill="1" applyBorder="1" applyAlignment="1" quotePrefix="1">
      <alignment/>
    </xf>
    <xf numFmtId="172" fontId="0" fillId="0" borderId="37" xfId="0" applyNumberFormat="1" applyFont="1" applyFill="1" applyBorder="1" applyAlignment="1" quotePrefix="1">
      <alignment/>
    </xf>
    <xf numFmtId="172" fontId="0" fillId="0" borderId="38" xfId="0" applyNumberFormat="1" applyFont="1" applyFill="1" applyBorder="1" applyAlignment="1">
      <alignment/>
    </xf>
    <xf numFmtId="172" fontId="0" fillId="0" borderId="39" xfId="0" applyNumberFormat="1" applyFont="1" applyFill="1" applyBorder="1" applyAlignment="1">
      <alignment/>
    </xf>
    <xf numFmtId="176" fontId="7" fillId="0" borderId="31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176" fontId="7" fillId="34" borderId="14" xfId="0" applyNumberFormat="1" applyFont="1" applyFill="1" applyBorder="1" applyAlignment="1">
      <alignment horizontal="centerContinuous"/>
    </xf>
    <xf numFmtId="176" fontId="7" fillId="0" borderId="33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6" fontId="7" fillId="0" borderId="25" xfId="0" applyNumberFormat="1" applyFont="1" applyFill="1" applyBorder="1" applyAlignment="1">
      <alignment/>
    </xf>
    <xf numFmtId="176" fontId="7" fillId="0" borderId="26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 vertical="top"/>
    </xf>
    <xf numFmtId="176" fontId="7" fillId="0" borderId="22" xfId="0" applyNumberFormat="1" applyFont="1" applyFill="1" applyBorder="1" applyAlignment="1">
      <alignment vertical="top"/>
    </xf>
    <xf numFmtId="176" fontId="7" fillId="0" borderId="23" xfId="0" applyNumberFormat="1" applyFont="1" applyFill="1" applyBorder="1" applyAlignment="1">
      <alignment vertical="top"/>
    </xf>
    <xf numFmtId="172" fontId="0" fillId="0" borderId="31" xfId="0" applyNumberFormat="1" applyFont="1" applyFill="1" applyBorder="1" applyAlignment="1">
      <alignment vertical="top"/>
    </xf>
    <xf numFmtId="172" fontId="0" fillId="0" borderId="32" xfId="0" applyNumberFormat="1" applyFont="1" applyFill="1" applyBorder="1" applyAlignment="1">
      <alignment vertical="top"/>
    </xf>
    <xf numFmtId="172" fontId="0" fillId="0" borderId="33" xfId="0" applyNumberFormat="1" applyFont="1" applyFill="1" applyBorder="1" applyAlignment="1">
      <alignment vertical="top"/>
    </xf>
    <xf numFmtId="176" fontId="7" fillId="0" borderId="31" xfId="0" applyNumberFormat="1" applyFont="1" applyFill="1" applyBorder="1" applyAlignment="1">
      <alignment vertical="top"/>
    </xf>
    <xf numFmtId="176" fontId="7" fillId="0" borderId="32" xfId="0" applyNumberFormat="1" applyFont="1" applyFill="1" applyBorder="1" applyAlignment="1">
      <alignment vertical="top"/>
    </xf>
    <xf numFmtId="176" fontId="0" fillId="34" borderId="14" xfId="0" applyNumberFormat="1" applyFill="1" applyBorder="1" applyAlignment="1">
      <alignment horizontal="centerContinuous" vertical="top"/>
    </xf>
    <xf numFmtId="0" fontId="0" fillId="34" borderId="40" xfId="48" applyFill="1" applyBorder="1" applyAlignment="1">
      <alignment horizontal="centerContinuous"/>
      <protection/>
    </xf>
    <xf numFmtId="0" fontId="0" fillId="34" borderId="41" xfId="48" applyFill="1" applyBorder="1" applyAlignment="1">
      <alignment horizontal="centerContinuous"/>
      <protection/>
    </xf>
    <xf numFmtId="0" fontId="0" fillId="0" borderId="0" xfId="48">
      <alignment/>
      <protection/>
    </xf>
    <xf numFmtId="0" fontId="0" fillId="34" borderId="0" xfId="48" applyFill="1" applyBorder="1" applyAlignment="1">
      <alignment horizontal="centerContinuous" vertical="top"/>
      <protection/>
    </xf>
    <xf numFmtId="0" fontId="0" fillId="34" borderId="42" xfId="48" applyFill="1" applyBorder="1" applyAlignment="1">
      <alignment horizontal="centerContinuous" vertical="top"/>
      <protection/>
    </xf>
    <xf numFmtId="0" fontId="0" fillId="0" borderId="43" xfId="48" applyBorder="1">
      <alignment/>
      <protection/>
    </xf>
    <xf numFmtId="0" fontId="0" fillId="0" borderId="44" xfId="48" applyBorder="1">
      <alignment/>
      <protection/>
    </xf>
    <xf numFmtId="0" fontId="0" fillId="0" borderId="45" xfId="48" applyBorder="1">
      <alignment/>
      <protection/>
    </xf>
    <xf numFmtId="0" fontId="0" fillId="34" borderId="12" xfId="48" applyFill="1" applyBorder="1" applyAlignment="1">
      <alignment horizontal="centerContinuous"/>
      <protection/>
    </xf>
    <xf numFmtId="0" fontId="5" fillId="36" borderId="46" xfId="48" applyFont="1" applyFill="1" applyBorder="1" applyAlignment="1">
      <alignment horizontal="center" vertical="center"/>
      <protection/>
    </xf>
    <xf numFmtId="0" fontId="0" fillId="34" borderId="14" xfId="48" applyFill="1" applyBorder="1" applyAlignment="1">
      <alignment horizontal="centerContinuous"/>
      <protection/>
    </xf>
    <xf numFmtId="0" fontId="0" fillId="0" borderId="47" xfId="48" applyFont="1" applyBorder="1" applyAlignment="1">
      <alignment horizontal="left"/>
      <protection/>
    </xf>
    <xf numFmtId="0" fontId="0" fillId="0" borderId="48" xfId="48" applyFont="1" applyBorder="1" applyAlignment="1">
      <alignment vertical="top"/>
      <protection/>
    </xf>
    <xf numFmtId="0" fontId="0" fillId="0" borderId="34" xfId="48" applyFont="1" applyBorder="1" applyAlignment="1">
      <alignment vertical="top"/>
      <protection/>
    </xf>
    <xf numFmtId="0" fontId="5" fillId="0" borderId="47" xfId="48" applyFont="1" applyBorder="1" applyAlignment="1">
      <alignment horizontal="left"/>
      <protection/>
    </xf>
    <xf numFmtId="0" fontId="5" fillId="0" borderId="34" xfId="48" applyFont="1" applyBorder="1">
      <alignment/>
      <protection/>
    </xf>
    <xf numFmtId="0" fontId="7" fillId="0" borderId="34" xfId="48" applyFont="1" applyBorder="1">
      <alignment/>
      <protection/>
    </xf>
    <xf numFmtId="0" fontId="7" fillId="0" borderId="49" xfId="48" applyFont="1" applyBorder="1">
      <alignment/>
      <protection/>
    </xf>
    <xf numFmtId="0" fontId="7" fillId="0" borderId="49" xfId="48" applyFont="1" applyBorder="1" applyAlignment="1">
      <alignment vertical="top"/>
      <protection/>
    </xf>
    <xf numFmtId="0" fontId="0" fillId="0" borderId="34" xfId="48" applyFont="1" applyBorder="1" applyAlignment="1">
      <alignment horizontal="left"/>
      <protection/>
    </xf>
    <xf numFmtId="0" fontId="0" fillId="0" borderId="48" xfId="48" applyFont="1" applyBorder="1" applyAlignment="1">
      <alignment horizontal="left"/>
      <protection/>
    </xf>
    <xf numFmtId="0" fontId="0" fillId="34" borderId="27" xfId="48" applyFill="1" applyBorder="1" applyAlignment="1">
      <alignment horizontal="centerContinuous"/>
      <protection/>
    </xf>
    <xf numFmtId="0" fontId="11" fillId="34" borderId="46" xfId="48" applyFont="1" applyFill="1" applyBorder="1" applyAlignment="1">
      <alignment horizontal="centerContinuous" vertical="top"/>
      <protection/>
    </xf>
    <xf numFmtId="0" fontId="0" fillId="0" borderId="44" xfId="48" applyFill="1" applyBorder="1">
      <alignment/>
      <protection/>
    </xf>
    <xf numFmtId="177" fontId="2" fillId="33" borderId="50" xfId="48" applyNumberFormat="1" applyFont="1" applyFill="1" applyBorder="1" applyAlignment="1" quotePrefix="1">
      <alignment horizontal="center" vertical="center"/>
      <protection/>
    </xf>
    <xf numFmtId="177" fontId="2" fillId="33" borderId="15" xfId="48" applyNumberFormat="1" applyFont="1" applyFill="1" applyBorder="1" applyAlignment="1" quotePrefix="1">
      <alignment horizontal="center" vertical="center"/>
      <protection/>
    </xf>
    <xf numFmtId="177" fontId="2" fillId="33" borderId="16" xfId="48" applyNumberFormat="1" applyFont="1" applyFill="1" applyBorder="1" applyAlignment="1" quotePrefix="1">
      <alignment horizontal="center" vertical="center"/>
      <protection/>
    </xf>
    <xf numFmtId="172" fontId="2" fillId="33" borderId="15" xfId="48" applyNumberFormat="1" applyFont="1" applyFill="1" applyBorder="1" applyAlignment="1">
      <alignment horizontal="center" vertical="center" wrapText="1"/>
      <protection/>
    </xf>
    <xf numFmtId="0" fontId="8" fillId="36" borderId="51" xfId="48" applyFont="1" applyFill="1" applyBorder="1" applyAlignment="1">
      <alignment horizontal="center" vertical="center"/>
      <protection/>
    </xf>
    <xf numFmtId="3" fontId="8" fillId="0" borderId="52" xfId="48" applyNumberFormat="1" applyFont="1" applyFill="1" applyBorder="1" applyAlignment="1">
      <alignment horizontal="right" vertical="center"/>
      <protection/>
    </xf>
    <xf numFmtId="3" fontId="8" fillId="0" borderId="12" xfId="48" applyNumberFormat="1" applyFont="1" applyFill="1" applyBorder="1" applyAlignment="1">
      <alignment horizontal="right" vertical="center"/>
      <protection/>
    </xf>
    <xf numFmtId="3" fontId="8" fillId="0" borderId="0" xfId="48" applyNumberFormat="1" applyFont="1" applyFill="1" applyBorder="1" applyAlignment="1">
      <alignment horizontal="right" vertical="center"/>
      <protection/>
    </xf>
    <xf numFmtId="3" fontId="8" fillId="0" borderId="14" xfId="48" applyNumberFormat="1" applyFont="1" applyFill="1" applyBorder="1" applyAlignment="1">
      <alignment horizontal="right" vertical="center"/>
      <protection/>
    </xf>
    <xf numFmtId="176" fontId="7" fillId="0" borderId="0" xfId="48" applyNumberFormat="1" applyFont="1" applyFill="1" applyBorder="1" applyAlignment="1">
      <alignment horizontal="right" vertical="center"/>
      <protection/>
    </xf>
    <xf numFmtId="176" fontId="7" fillId="0" borderId="14" xfId="48" applyNumberFormat="1" applyFont="1" applyFill="1" applyBorder="1" applyAlignment="1">
      <alignment horizontal="right" vertical="center"/>
      <protection/>
    </xf>
    <xf numFmtId="176" fontId="8" fillId="0" borderId="42" xfId="48" applyNumberFormat="1" applyFont="1" applyFill="1" applyBorder="1" applyAlignment="1">
      <alignment vertical="center"/>
      <protection/>
    </xf>
    <xf numFmtId="173" fontId="0" fillId="0" borderId="18" xfId="48" applyNumberFormat="1" applyFont="1" applyBorder="1" applyAlignment="1">
      <alignment horizontal="right"/>
      <protection/>
    </xf>
    <xf numFmtId="173" fontId="0" fillId="0" borderId="53" xfId="48" applyNumberFormat="1" applyFont="1" applyBorder="1" applyAlignment="1">
      <alignment horizontal="right"/>
      <protection/>
    </xf>
    <xf numFmtId="172" fontId="0" fillId="0" borderId="53" xfId="48" applyNumberFormat="1" applyFont="1" applyFill="1" applyBorder="1" applyAlignment="1" quotePrefix="1">
      <alignment/>
      <protection/>
    </xf>
    <xf numFmtId="172" fontId="0" fillId="0" borderId="20" xfId="48" applyNumberFormat="1" applyFont="1" applyFill="1" applyBorder="1" applyAlignment="1">
      <alignment/>
      <protection/>
    </xf>
    <xf numFmtId="0" fontId="0" fillId="0" borderId="54" xfId="48" applyFont="1" applyBorder="1" applyAlignment="1">
      <alignment/>
      <protection/>
    </xf>
    <xf numFmtId="173" fontId="0" fillId="0" borderId="55" xfId="48" applyNumberFormat="1" applyFont="1" applyBorder="1" applyAlignment="1">
      <alignment horizontal="right"/>
      <protection/>
    </xf>
    <xf numFmtId="173" fontId="0" fillId="0" borderId="24" xfId="48" applyNumberFormat="1" applyFont="1" applyBorder="1" applyAlignment="1">
      <alignment horizontal="right"/>
      <protection/>
    </xf>
    <xf numFmtId="172" fontId="0" fillId="0" borderId="55" xfId="48" applyNumberFormat="1" applyFont="1" applyFill="1" applyBorder="1" applyAlignment="1">
      <alignment/>
      <protection/>
    </xf>
    <xf numFmtId="172" fontId="0" fillId="0" borderId="24" xfId="48" applyNumberFormat="1" applyFont="1" applyFill="1" applyBorder="1" applyAlignment="1">
      <alignment/>
      <protection/>
    </xf>
    <xf numFmtId="172" fontId="0" fillId="0" borderId="56" xfId="48" applyNumberFormat="1" applyFont="1" applyFill="1" applyBorder="1" applyAlignment="1">
      <alignment/>
      <protection/>
    </xf>
    <xf numFmtId="0" fontId="0" fillId="0" borderId="51" xfId="48" applyFont="1" applyBorder="1" applyAlignment="1">
      <alignment/>
      <protection/>
    </xf>
    <xf numFmtId="173" fontId="0" fillId="0" borderId="0" xfId="48" applyNumberFormat="1" applyFont="1" applyBorder="1" applyAlignment="1">
      <alignment horizontal="right"/>
      <protection/>
    </xf>
    <xf numFmtId="173" fontId="0" fillId="0" borderId="14" xfId="48" applyNumberFormat="1" applyFont="1" applyBorder="1" applyAlignment="1">
      <alignment horizontal="right"/>
      <protection/>
    </xf>
    <xf numFmtId="172" fontId="0" fillId="0" borderId="0" xfId="48" applyNumberFormat="1" applyFont="1" applyFill="1" applyBorder="1" applyAlignment="1">
      <alignment/>
      <protection/>
    </xf>
    <xf numFmtId="172" fontId="0" fillId="0" borderId="14" xfId="48" applyNumberFormat="1" applyFont="1" applyFill="1" applyBorder="1" applyAlignment="1">
      <alignment/>
      <protection/>
    </xf>
    <xf numFmtId="172" fontId="0" fillId="0" borderId="42" xfId="48" applyNumberFormat="1" applyFont="1" applyFill="1" applyBorder="1" applyAlignment="1">
      <alignment/>
      <protection/>
    </xf>
    <xf numFmtId="0" fontId="7" fillId="0" borderId="51" xfId="48" applyFont="1" applyBorder="1" applyAlignment="1">
      <alignment/>
      <protection/>
    </xf>
    <xf numFmtId="173" fontId="0" fillId="0" borderId="24" xfId="48" applyNumberFormat="1" applyFont="1" applyBorder="1" applyAlignment="1">
      <alignment horizontal="right" vertical="top"/>
      <protection/>
    </xf>
    <xf numFmtId="173" fontId="0" fillId="0" borderId="55" xfId="48" applyNumberFormat="1" applyFont="1" applyBorder="1" applyAlignment="1">
      <alignment horizontal="right" vertical="top"/>
      <protection/>
    </xf>
    <xf numFmtId="172" fontId="0" fillId="0" borderId="55" xfId="48" applyNumberFormat="1" applyFont="1" applyFill="1" applyBorder="1" applyAlignment="1">
      <alignment vertical="top"/>
      <protection/>
    </xf>
    <xf numFmtId="172" fontId="0" fillId="0" borderId="24" xfId="48" applyNumberFormat="1" applyFont="1" applyFill="1" applyBorder="1" applyAlignment="1">
      <alignment vertical="top"/>
      <protection/>
    </xf>
    <xf numFmtId="172" fontId="0" fillId="0" borderId="26" xfId="48" applyNumberFormat="1" applyFont="1" applyFill="1" applyBorder="1" applyAlignment="1">
      <alignment vertical="top"/>
      <protection/>
    </xf>
    <xf numFmtId="0" fontId="0" fillId="0" borderId="57" xfId="48" applyFont="1" applyBorder="1" applyAlignment="1">
      <alignment horizontal="left"/>
      <protection/>
    </xf>
    <xf numFmtId="173" fontId="0" fillId="0" borderId="37" xfId="48" applyNumberFormat="1" applyFont="1" applyBorder="1" applyAlignment="1">
      <alignment horizontal="right"/>
      <protection/>
    </xf>
    <xf numFmtId="173" fontId="0" fillId="0" borderId="58" xfId="48" applyNumberFormat="1" applyFont="1" applyBorder="1" applyAlignment="1">
      <alignment horizontal="right"/>
      <protection/>
    </xf>
    <xf numFmtId="172" fontId="0" fillId="0" borderId="58" xfId="48" applyNumberFormat="1" applyFont="1" applyFill="1" applyBorder="1" applyAlignment="1" quotePrefix="1">
      <alignment/>
      <protection/>
    </xf>
    <xf numFmtId="172" fontId="0" fillId="0" borderId="39" xfId="48" applyNumberFormat="1" applyFont="1" applyFill="1" applyBorder="1" applyAlignment="1">
      <alignment/>
      <protection/>
    </xf>
    <xf numFmtId="173" fontId="0" fillId="0" borderId="14" xfId="48" applyNumberFormat="1" applyFont="1" applyFill="1" applyBorder="1" applyAlignment="1">
      <alignment horizontal="right"/>
      <protection/>
    </xf>
    <xf numFmtId="173" fontId="0" fillId="0" borderId="59" xfId="48" applyNumberFormat="1" applyFont="1" applyBorder="1" applyAlignment="1">
      <alignment horizontal="right"/>
      <protection/>
    </xf>
    <xf numFmtId="172" fontId="0" fillId="0" borderId="60" xfId="48" applyNumberFormat="1" applyFont="1" applyFill="1" applyBorder="1" applyAlignment="1">
      <alignment/>
      <protection/>
    </xf>
    <xf numFmtId="172" fontId="0" fillId="0" borderId="61" xfId="48" applyNumberFormat="1" applyFont="1" applyFill="1" applyBorder="1" applyAlignment="1">
      <alignment/>
      <protection/>
    </xf>
    <xf numFmtId="3" fontId="8" fillId="0" borderId="11" xfId="48" applyNumberFormat="1" applyFont="1" applyBorder="1" applyAlignment="1">
      <alignment horizontal="right"/>
      <protection/>
    </xf>
    <xf numFmtId="176" fontId="8" fillId="0" borderId="42" xfId="48" applyNumberFormat="1" applyFont="1" applyFill="1" applyBorder="1">
      <alignment/>
      <protection/>
    </xf>
    <xf numFmtId="0" fontId="0" fillId="0" borderId="51" xfId="48" applyFont="1" applyFill="1" applyBorder="1" applyAlignment="1">
      <alignment/>
      <protection/>
    </xf>
    <xf numFmtId="173" fontId="0" fillId="0" borderId="0" xfId="48" applyNumberFormat="1" applyFont="1" applyBorder="1" applyAlignment="1" quotePrefix="1">
      <alignment horizontal="center"/>
      <protection/>
    </xf>
    <xf numFmtId="0" fontId="0" fillId="0" borderId="54" xfId="48" applyFont="1" applyFill="1" applyBorder="1" applyAlignment="1">
      <alignment/>
      <protection/>
    </xf>
    <xf numFmtId="173" fontId="0" fillId="0" borderId="59" xfId="48" applyNumberFormat="1" applyFont="1" applyBorder="1" applyAlignment="1">
      <alignment horizontal="center"/>
      <protection/>
    </xf>
    <xf numFmtId="173" fontId="0" fillId="0" borderId="24" xfId="48" applyNumberFormat="1" applyFont="1" applyFill="1" applyBorder="1" applyAlignment="1">
      <alignment horizontal="right"/>
      <protection/>
    </xf>
    <xf numFmtId="0" fontId="0" fillId="0" borderId="51" xfId="48" applyFont="1" applyFill="1" applyBorder="1" applyAlignment="1">
      <alignment vertical="top"/>
      <protection/>
    </xf>
    <xf numFmtId="173" fontId="0" fillId="0" borderId="0" xfId="48" applyNumberFormat="1" applyFont="1" applyBorder="1" applyAlignment="1">
      <alignment horizontal="center" vertical="top"/>
      <protection/>
    </xf>
    <xf numFmtId="173" fontId="0" fillId="0" borderId="14" xfId="48" applyNumberFormat="1" applyFont="1" applyBorder="1" applyAlignment="1">
      <alignment horizontal="right" vertical="top"/>
      <protection/>
    </xf>
    <xf numFmtId="173" fontId="0" fillId="0" borderId="0" xfId="48" applyNumberFormat="1" applyFont="1" applyBorder="1" applyAlignment="1">
      <alignment horizontal="right" vertical="top"/>
      <protection/>
    </xf>
    <xf numFmtId="173" fontId="0" fillId="0" borderId="14" xfId="48" applyNumberFormat="1" applyFont="1" applyFill="1" applyBorder="1" applyAlignment="1">
      <alignment horizontal="right" vertical="top"/>
      <protection/>
    </xf>
    <xf numFmtId="172" fontId="0" fillId="0" borderId="14" xfId="48" applyNumberFormat="1" applyFont="1" applyFill="1" applyBorder="1" applyAlignment="1">
      <alignment vertical="top"/>
      <protection/>
    </xf>
    <xf numFmtId="0" fontId="5" fillId="36" borderId="62" xfId="48" applyFont="1" applyFill="1" applyBorder="1" applyAlignment="1">
      <alignment horizontal="center" vertical="center"/>
      <protection/>
    </xf>
    <xf numFmtId="173" fontId="8" fillId="0" borderId="63" xfId="48" applyNumberFormat="1" applyFont="1" applyBorder="1" applyAlignment="1">
      <alignment horizontal="right"/>
      <protection/>
    </xf>
    <xf numFmtId="173" fontId="8" fillId="0" borderId="37" xfId="48" applyNumberFormat="1" applyFont="1" applyBorder="1" applyAlignment="1">
      <alignment horizontal="right"/>
      <protection/>
    </xf>
    <xf numFmtId="173" fontId="8" fillId="0" borderId="58" xfId="48" applyNumberFormat="1" applyFont="1" applyBorder="1" applyAlignment="1">
      <alignment horizontal="right"/>
      <protection/>
    </xf>
    <xf numFmtId="0" fontId="0" fillId="0" borderId="46" xfId="48" applyFont="1" applyBorder="1" applyAlignment="1">
      <alignment horizontal="left"/>
      <protection/>
    </xf>
    <xf numFmtId="173" fontId="0" fillId="0" borderId="52" xfId="48" applyNumberFormat="1" applyFont="1" applyBorder="1" applyAlignment="1">
      <alignment horizontal="center"/>
      <protection/>
    </xf>
    <xf numFmtId="172" fontId="0" fillId="0" borderId="14" xfId="48" applyNumberFormat="1" applyFont="1" applyFill="1" applyBorder="1" applyAlignment="1" quotePrefix="1">
      <alignment/>
      <protection/>
    </xf>
    <xf numFmtId="172" fontId="0" fillId="34" borderId="14" xfId="48" applyNumberFormat="1" applyFill="1" applyBorder="1" applyAlignment="1">
      <alignment horizontal="centerContinuous"/>
      <protection/>
    </xf>
    <xf numFmtId="173" fontId="0" fillId="0" borderId="64" xfId="48" applyNumberFormat="1" applyFont="1" applyBorder="1" applyAlignment="1">
      <alignment horizontal="center"/>
      <protection/>
    </xf>
    <xf numFmtId="0" fontId="0" fillId="0" borderId="46" xfId="48" applyFont="1" applyBorder="1" applyAlignment="1">
      <alignment horizontal="left" vertical="top"/>
      <protection/>
    </xf>
    <xf numFmtId="173" fontId="0" fillId="0" borderId="52" xfId="48" applyNumberFormat="1" applyFont="1" applyBorder="1" applyAlignment="1">
      <alignment horizontal="center" vertical="top"/>
      <protection/>
    </xf>
    <xf numFmtId="173" fontId="0" fillId="0" borderId="63" xfId="48" applyNumberFormat="1" applyFont="1" applyBorder="1" applyAlignment="1">
      <alignment horizontal="right"/>
      <protection/>
    </xf>
    <xf numFmtId="172" fontId="0" fillId="0" borderId="37" xfId="48" applyNumberFormat="1" applyFont="1" applyFill="1" applyBorder="1" applyAlignment="1" quotePrefix="1">
      <alignment/>
      <protection/>
    </xf>
    <xf numFmtId="173" fontId="0" fillId="0" borderId="0" xfId="48" applyNumberFormat="1" applyFont="1" applyBorder="1" applyAlignment="1">
      <alignment horizontal="center"/>
      <protection/>
    </xf>
    <xf numFmtId="0" fontId="0" fillId="0" borderId="65" xfId="48" applyFont="1" applyFill="1" applyBorder="1" applyAlignment="1">
      <alignment/>
      <protection/>
    </xf>
    <xf numFmtId="173" fontId="0" fillId="0" borderId="66" xfId="48" applyNumberFormat="1" applyFont="1" applyBorder="1" applyAlignment="1">
      <alignment horizontal="center"/>
      <protection/>
    </xf>
    <xf numFmtId="173" fontId="0" fillId="0" borderId="21" xfId="48" applyNumberFormat="1" applyFont="1" applyBorder="1" applyAlignment="1">
      <alignment horizontal="right"/>
      <protection/>
    </xf>
    <xf numFmtId="173" fontId="0" fillId="0" borderId="67" xfId="48" applyNumberFormat="1" applyFont="1" applyBorder="1" applyAlignment="1">
      <alignment horizontal="right"/>
      <protection/>
    </xf>
    <xf numFmtId="0" fontId="5" fillId="0" borderId="51" xfId="48" applyFont="1" applyFill="1" applyBorder="1" applyAlignment="1">
      <alignment/>
      <protection/>
    </xf>
    <xf numFmtId="0" fontId="8" fillId="0" borderId="68" xfId="48" applyFont="1" applyBorder="1" applyAlignment="1">
      <alignment horizontal="left"/>
      <protection/>
    </xf>
    <xf numFmtId="173" fontId="0" fillId="0" borderId="69" xfId="48" applyNumberFormat="1" applyFont="1" applyBorder="1" applyAlignment="1">
      <alignment horizontal="right"/>
      <protection/>
    </xf>
    <xf numFmtId="173" fontId="0" fillId="0" borderId="27" xfId="48" applyNumberFormat="1" applyFont="1" applyBorder="1" applyAlignment="1">
      <alignment horizontal="right"/>
      <protection/>
    </xf>
    <xf numFmtId="176" fontId="0" fillId="0" borderId="27" xfId="48" applyNumberFormat="1" applyFont="1" applyFill="1" applyBorder="1" applyAlignment="1">
      <alignment/>
      <protection/>
    </xf>
    <xf numFmtId="176" fontId="0" fillId="0" borderId="70" xfId="48" applyNumberFormat="1" applyFont="1" applyFill="1" applyBorder="1" applyAlignment="1">
      <alignment/>
      <protection/>
    </xf>
    <xf numFmtId="0" fontId="0" fillId="0" borderId="0" xfId="48" applyFill="1">
      <alignment/>
      <protection/>
    </xf>
    <xf numFmtId="0" fontId="0" fillId="0" borderId="0" xfId="48" applyFont="1">
      <alignment/>
      <protection/>
    </xf>
    <xf numFmtId="0" fontId="0" fillId="0" borderId="0" xfId="48" applyFont="1" applyFill="1" applyBorder="1">
      <alignment/>
      <protection/>
    </xf>
    <xf numFmtId="0" fontId="1" fillId="33" borderId="71" xfId="48" applyFont="1" applyFill="1" applyBorder="1">
      <alignment/>
      <protection/>
    </xf>
    <xf numFmtId="0" fontId="2" fillId="33" borderId="72" xfId="48" applyNumberFormat="1" applyFont="1" applyFill="1" applyBorder="1" applyAlignment="1" quotePrefix="1">
      <alignment horizontal="center" vertical="center"/>
      <protection/>
    </xf>
    <xf numFmtId="0" fontId="2" fillId="33" borderId="14" xfId="48" applyNumberFormat="1" applyFont="1" applyFill="1" applyBorder="1" applyAlignment="1" quotePrefix="1">
      <alignment horizontal="center" vertical="center"/>
      <protection/>
    </xf>
    <xf numFmtId="0" fontId="2" fillId="33" borderId="12" xfId="48" applyNumberFormat="1" applyFont="1" applyFill="1" applyBorder="1" applyAlignment="1" quotePrefix="1">
      <alignment horizontal="center" vertical="center"/>
      <protection/>
    </xf>
    <xf numFmtId="0" fontId="2" fillId="33" borderId="0" xfId="48" applyNumberFormat="1" applyFont="1" applyFill="1" applyBorder="1" applyAlignment="1" quotePrefix="1">
      <alignment horizontal="center" vertical="center"/>
      <protection/>
    </xf>
    <xf numFmtId="172" fontId="2" fillId="33" borderId="10" xfId="48" applyNumberFormat="1" applyFont="1" applyFill="1" applyBorder="1" applyAlignment="1">
      <alignment horizontal="center" vertical="center" wrapText="1"/>
      <protection/>
    </xf>
    <xf numFmtId="172" fontId="2" fillId="33" borderId="11" xfId="48" applyNumberFormat="1" applyFont="1" applyFill="1" applyBorder="1" applyAlignment="1">
      <alignment horizontal="center" vertical="center" wrapText="1"/>
      <protection/>
    </xf>
    <xf numFmtId="172" fontId="2" fillId="33" borderId="13" xfId="48" applyNumberFormat="1" applyFont="1" applyFill="1" applyBorder="1" applyAlignment="1">
      <alignment horizontal="center" vertical="center" wrapText="1"/>
      <protection/>
    </xf>
    <xf numFmtId="173" fontId="5" fillId="35" borderId="73" xfId="48" applyNumberFormat="1" applyFont="1" applyFill="1" applyBorder="1" applyAlignment="1">
      <alignment horizontal="right" vertical="center"/>
      <protection/>
    </xf>
    <xf numFmtId="173" fontId="5" fillId="35" borderId="74" xfId="48" applyNumberFormat="1" applyFont="1" applyFill="1" applyBorder="1" applyAlignment="1">
      <alignment horizontal="right" vertical="center"/>
      <protection/>
    </xf>
    <xf numFmtId="174" fontId="5" fillId="35" borderId="74" xfId="48" applyNumberFormat="1" applyFont="1" applyFill="1" applyBorder="1" applyAlignment="1">
      <alignment horizontal="right" vertical="center"/>
      <protection/>
    </xf>
    <xf numFmtId="174" fontId="5" fillId="35" borderId="75" xfId="48" applyNumberFormat="1" applyFont="1" applyFill="1" applyBorder="1" applyAlignment="1">
      <alignment horizontal="right" vertical="center"/>
      <protection/>
    </xf>
    <xf numFmtId="173" fontId="5" fillId="35" borderId="75" xfId="48" applyNumberFormat="1" applyFont="1" applyFill="1" applyBorder="1" applyAlignment="1">
      <alignment vertical="center"/>
      <protection/>
    </xf>
    <xf numFmtId="173" fontId="0" fillId="34" borderId="14" xfId="48" applyNumberFormat="1" applyFill="1" applyBorder="1" applyAlignment="1">
      <alignment horizontal="centerContinuous"/>
      <protection/>
    </xf>
    <xf numFmtId="173" fontId="0" fillId="0" borderId="76" xfId="48" applyNumberFormat="1" applyFont="1" applyBorder="1" applyAlignment="1">
      <alignment horizontal="right"/>
      <protection/>
    </xf>
    <xf numFmtId="175" fontId="0" fillId="0" borderId="18" xfId="48" applyNumberFormat="1" applyFont="1" applyBorder="1" applyAlignment="1" quotePrefix="1">
      <alignment horizontal="center"/>
      <protection/>
    </xf>
    <xf numFmtId="175" fontId="0" fillId="0" borderId="53" xfId="48" applyNumberFormat="1" applyFont="1" applyBorder="1" applyAlignment="1" quotePrefix="1">
      <alignment horizontal="center"/>
      <protection/>
    </xf>
    <xf numFmtId="173" fontId="0" fillId="0" borderId="19" xfId="48" applyNumberFormat="1" applyFont="1" applyFill="1" applyBorder="1" applyAlignment="1">
      <alignment/>
      <protection/>
    </xf>
    <xf numFmtId="173" fontId="0" fillId="0" borderId="77" xfId="48" applyNumberFormat="1" applyFont="1" applyBorder="1" applyAlignment="1">
      <alignment horizontal="right" vertical="top"/>
      <protection/>
    </xf>
    <xf numFmtId="173" fontId="0" fillId="0" borderId="21" xfId="48" applyNumberFormat="1" applyFont="1" applyBorder="1" applyAlignment="1">
      <alignment horizontal="right" vertical="top"/>
      <protection/>
    </xf>
    <xf numFmtId="175" fontId="0" fillId="0" borderId="21" xfId="48" applyNumberFormat="1" applyFont="1" applyBorder="1" applyAlignment="1">
      <alignment horizontal="center" vertical="top"/>
      <protection/>
    </xf>
    <xf numFmtId="175" fontId="0" fillId="0" borderId="67" xfId="48" applyNumberFormat="1" applyFont="1" applyBorder="1" applyAlignment="1">
      <alignment horizontal="center" vertical="top"/>
      <protection/>
    </xf>
    <xf numFmtId="173" fontId="0" fillId="0" borderId="22" xfId="48" applyNumberFormat="1" applyFont="1" applyFill="1" applyBorder="1" applyAlignment="1">
      <alignment vertical="top"/>
      <protection/>
    </xf>
    <xf numFmtId="174" fontId="0" fillId="0" borderId="18" xfId="48" applyNumberFormat="1" applyFont="1" applyBorder="1" applyAlignment="1">
      <alignment horizontal="right"/>
      <protection/>
    </xf>
    <xf numFmtId="174" fontId="0" fillId="0" borderId="53" xfId="48" applyNumberFormat="1" applyFont="1" applyBorder="1" applyAlignment="1">
      <alignment horizontal="right"/>
      <protection/>
    </xf>
    <xf numFmtId="0" fontId="0" fillId="0" borderId="34" xfId="48" applyFont="1" applyBorder="1" applyAlignment="1">
      <alignment/>
      <protection/>
    </xf>
    <xf numFmtId="173" fontId="0" fillId="0" borderId="64" xfId="48" applyNumberFormat="1" applyFont="1" applyBorder="1" applyAlignment="1">
      <alignment horizontal="right"/>
      <protection/>
    </xf>
    <xf numFmtId="174" fontId="0" fillId="0" borderId="24" xfId="48" applyNumberFormat="1" applyFont="1" applyBorder="1" applyAlignment="1">
      <alignment horizontal="right"/>
      <protection/>
    </xf>
    <xf numFmtId="174" fontId="0" fillId="0" borderId="55" xfId="48" applyNumberFormat="1" applyFont="1" applyBorder="1" applyAlignment="1">
      <alignment horizontal="right"/>
      <protection/>
    </xf>
    <xf numFmtId="173" fontId="0" fillId="0" borderId="25" xfId="48" applyNumberFormat="1" applyFont="1" applyFill="1" applyBorder="1" applyAlignment="1">
      <alignment/>
      <protection/>
    </xf>
    <xf numFmtId="0" fontId="0" fillId="0" borderId="48" xfId="48" applyFont="1" applyBorder="1" applyAlignment="1">
      <alignment/>
      <protection/>
    </xf>
    <xf numFmtId="173" fontId="0" fillId="0" borderId="77" xfId="48" applyNumberFormat="1" applyFont="1" applyBorder="1" applyAlignment="1">
      <alignment horizontal="right"/>
      <protection/>
    </xf>
    <xf numFmtId="174" fontId="0" fillId="0" borderId="24" xfId="48" applyNumberFormat="1" applyFont="1" applyBorder="1" applyAlignment="1">
      <alignment horizontal="right" vertical="top"/>
      <protection/>
    </xf>
    <xf numFmtId="174" fontId="0" fillId="0" borderId="55" xfId="48" applyNumberFormat="1" applyFont="1" applyBorder="1" applyAlignment="1">
      <alignment horizontal="right" vertical="top"/>
      <protection/>
    </xf>
    <xf numFmtId="173" fontId="0" fillId="0" borderId="25" xfId="48" applyNumberFormat="1" applyFont="1" applyFill="1" applyBorder="1" applyAlignment="1">
      <alignment vertical="top"/>
      <protection/>
    </xf>
    <xf numFmtId="0" fontId="0" fillId="0" borderId="49" xfId="48" applyFont="1" applyBorder="1" applyAlignment="1">
      <alignment horizontal="left"/>
      <protection/>
    </xf>
    <xf numFmtId="173" fontId="0" fillId="0" borderId="78" xfId="48" applyNumberFormat="1" applyFont="1" applyBorder="1" applyAlignment="1">
      <alignment horizontal="right"/>
      <protection/>
    </xf>
    <xf numFmtId="173" fontId="0" fillId="0" borderId="31" xfId="48" applyNumberFormat="1" applyFont="1" applyBorder="1" applyAlignment="1">
      <alignment horizontal="right"/>
      <protection/>
    </xf>
    <xf numFmtId="174" fontId="0" fillId="0" borderId="31" xfId="48" applyNumberFormat="1" applyFont="1" applyBorder="1" applyAlignment="1">
      <alignment horizontal="right"/>
      <protection/>
    </xf>
    <xf numFmtId="174" fontId="0" fillId="0" borderId="79" xfId="48" applyNumberFormat="1" applyFont="1" applyBorder="1" applyAlignment="1">
      <alignment horizontal="right"/>
      <protection/>
    </xf>
    <xf numFmtId="173" fontId="0" fillId="0" borderId="32" xfId="48" applyNumberFormat="1" applyFont="1" applyFill="1" applyBorder="1" applyAlignment="1">
      <alignment/>
      <protection/>
    </xf>
    <xf numFmtId="169" fontId="0" fillId="0" borderId="34" xfId="48" applyNumberFormat="1" applyFont="1" applyBorder="1" applyAlignment="1">
      <alignment vertical="top"/>
      <protection/>
    </xf>
    <xf numFmtId="173" fontId="0" fillId="0" borderId="64" xfId="48" applyNumberFormat="1" applyFont="1" applyBorder="1" applyAlignment="1">
      <alignment horizontal="right" vertical="top"/>
      <protection/>
    </xf>
    <xf numFmtId="173" fontId="5" fillId="0" borderId="76" xfId="48" applyNumberFormat="1" applyFont="1" applyBorder="1" applyAlignment="1">
      <alignment horizontal="right"/>
      <protection/>
    </xf>
    <xf numFmtId="173" fontId="5" fillId="0" borderId="18" xfId="48" applyNumberFormat="1" applyFont="1" applyBorder="1" applyAlignment="1">
      <alignment horizontal="right"/>
      <protection/>
    </xf>
    <xf numFmtId="173" fontId="7" fillId="0" borderId="64" xfId="48" applyNumberFormat="1" applyFont="1" applyBorder="1" applyAlignment="1">
      <alignment horizontal="right"/>
      <protection/>
    </xf>
    <xf numFmtId="173" fontId="7" fillId="0" borderId="24" xfId="48" applyNumberFormat="1" applyFont="1" applyBorder="1" applyAlignment="1">
      <alignment horizontal="right"/>
      <protection/>
    </xf>
    <xf numFmtId="173" fontId="5" fillId="0" borderId="64" xfId="48" applyNumberFormat="1" applyFont="1" applyBorder="1" applyAlignment="1">
      <alignment horizontal="right"/>
      <protection/>
    </xf>
    <xf numFmtId="173" fontId="5" fillId="0" borderId="24" xfId="48" applyNumberFormat="1" applyFont="1" applyBorder="1" applyAlignment="1">
      <alignment horizontal="right"/>
      <protection/>
    </xf>
    <xf numFmtId="173" fontId="7" fillId="0" borderId="78" xfId="48" applyNumberFormat="1" applyFont="1" applyBorder="1" applyAlignment="1">
      <alignment horizontal="right"/>
      <protection/>
    </xf>
    <xf numFmtId="173" fontId="7" fillId="0" borderId="31" xfId="48" applyNumberFormat="1" applyFont="1" applyBorder="1" applyAlignment="1">
      <alignment horizontal="right"/>
      <protection/>
    </xf>
    <xf numFmtId="173" fontId="7" fillId="0" borderId="78" xfId="48" applyNumberFormat="1" applyFont="1" applyBorder="1" applyAlignment="1">
      <alignment horizontal="right" vertical="top"/>
      <protection/>
    </xf>
    <xf numFmtId="173" fontId="7" fillId="0" borderId="31" xfId="48" applyNumberFormat="1" applyFont="1" applyBorder="1" applyAlignment="1">
      <alignment horizontal="right" vertical="top"/>
      <protection/>
    </xf>
    <xf numFmtId="0" fontId="0" fillId="0" borderId="34" xfId="48" applyFont="1" applyBorder="1">
      <alignment/>
      <protection/>
    </xf>
    <xf numFmtId="0" fontId="0" fillId="0" borderId="80" xfId="48" applyFont="1" applyBorder="1" applyAlignment="1">
      <alignment vertical="top"/>
      <protection/>
    </xf>
    <xf numFmtId="173" fontId="0" fillId="0" borderId="81" xfId="48" applyNumberFormat="1" applyFont="1" applyBorder="1" applyAlignment="1">
      <alignment horizontal="right" vertical="top"/>
      <protection/>
    </xf>
    <xf numFmtId="173" fontId="0" fillId="0" borderId="82" xfId="48" applyNumberFormat="1" applyFont="1" applyBorder="1" applyAlignment="1">
      <alignment horizontal="right" vertical="top"/>
      <protection/>
    </xf>
    <xf numFmtId="174" fontId="0" fillId="0" borderId="82" xfId="48" applyNumberFormat="1" applyFont="1" applyBorder="1" applyAlignment="1">
      <alignment horizontal="right" vertical="top"/>
      <protection/>
    </xf>
    <xf numFmtId="174" fontId="0" fillId="0" borderId="83" xfId="48" applyNumberFormat="1" applyFont="1" applyBorder="1" applyAlignment="1">
      <alignment horizontal="right" vertical="top"/>
      <protection/>
    </xf>
    <xf numFmtId="173" fontId="0" fillId="0" borderId="84" xfId="48" applyNumberFormat="1" applyFont="1" applyFill="1" applyBorder="1" applyAlignment="1">
      <alignment vertical="top"/>
      <protection/>
    </xf>
    <xf numFmtId="0" fontId="0" fillId="0" borderId="0" xfId="48" applyFont="1" applyFill="1" applyBorder="1" applyAlignment="1">
      <alignment horizontal="left"/>
      <protection/>
    </xf>
    <xf numFmtId="177" fontId="2" fillId="33" borderId="11" xfId="48" applyNumberFormat="1" applyFont="1" applyFill="1" applyBorder="1" applyAlignment="1" quotePrefix="1">
      <alignment horizontal="center" vertical="center"/>
      <protection/>
    </xf>
    <xf numFmtId="177" fontId="2" fillId="33" borderId="85" xfId="48" applyNumberFormat="1" applyFont="1" applyFill="1" applyBorder="1" applyAlignment="1" quotePrefix="1">
      <alignment horizontal="center" vertical="center"/>
      <protection/>
    </xf>
    <xf numFmtId="173" fontId="0" fillId="0" borderId="86" xfId="48" applyNumberFormat="1" applyFont="1" applyBorder="1" applyAlignment="1">
      <alignment horizontal="right"/>
      <protection/>
    </xf>
    <xf numFmtId="173" fontId="5" fillId="0" borderId="86" xfId="48" applyNumberFormat="1" applyFont="1" applyBorder="1" applyAlignment="1">
      <alignment horizontal="right"/>
      <protection/>
    </xf>
    <xf numFmtId="173" fontId="5" fillId="0" borderId="53" xfId="48" applyNumberFormat="1" applyFont="1" applyBorder="1" applyAlignment="1">
      <alignment horizontal="right"/>
      <protection/>
    </xf>
    <xf numFmtId="173" fontId="5" fillId="0" borderId="87" xfId="48" applyNumberFormat="1" applyFont="1" applyBorder="1" applyAlignment="1">
      <alignment horizontal="right"/>
      <protection/>
    </xf>
    <xf numFmtId="173" fontId="5" fillId="0" borderId="55" xfId="48" applyNumberFormat="1" applyFont="1" applyBorder="1" applyAlignment="1">
      <alignment horizontal="right"/>
      <protection/>
    </xf>
    <xf numFmtId="172" fontId="5" fillId="0" borderId="24" xfId="48" applyNumberFormat="1" applyFont="1" applyFill="1" applyBorder="1" applyAlignment="1">
      <alignment/>
      <protection/>
    </xf>
    <xf numFmtId="173" fontId="7" fillId="0" borderId="87" xfId="48" applyNumberFormat="1" applyFont="1" applyBorder="1" applyAlignment="1">
      <alignment horizontal="right"/>
      <protection/>
    </xf>
    <xf numFmtId="173" fontId="7" fillId="0" borderId="55" xfId="48" applyNumberFormat="1" applyFont="1" applyBorder="1" applyAlignment="1">
      <alignment horizontal="right"/>
      <protection/>
    </xf>
    <xf numFmtId="172" fontId="7" fillId="0" borderId="24" xfId="48" applyNumberFormat="1" applyFont="1" applyFill="1" applyBorder="1" applyAlignment="1">
      <alignment/>
      <protection/>
    </xf>
    <xf numFmtId="173" fontId="7" fillId="0" borderId="24" xfId="48" applyNumberFormat="1" applyFont="1" applyBorder="1" applyAlignment="1">
      <alignment horizontal="right" vertical="top"/>
      <protection/>
    </xf>
    <xf numFmtId="173" fontId="7" fillId="0" borderId="55" xfId="48" applyNumberFormat="1" applyFont="1" applyBorder="1" applyAlignment="1">
      <alignment horizontal="right" vertical="top"/>
      <protection/>
    </xf>
    <xf numFmtId="172" fontId="7" fillId="0" borderId="24" xfId="48" applyNumberFormat="1" applyFont="1" applyFill="1" applyBorder="1" applyAlignment="1">
      <alignment vertical="top"/>
      <protection/>
    </xf>
    <xf numFmtId="173" fontId="0" fillId="0" borderId="31" xfId="48" applyNumberFormat="1" applyFont="1" applyBorder="1" applyAlignment="1">
      <alignment horizontal="right" vertical="top"/>
      <protection/>
    </xf>
    <xf numFmtId="172" fontId="0" fillId="0" borderId="31" xfId="48" applyNumberFormat="1" applyFont="1" applyFill="1" applyBorder="1" applyAlignment="1">
      <alignment vertical="top"/>
      <protection/>
    </xf>
    <xf numFmtId="172" fontId="0" fillId="0" borderId="88" xfId="48" applyNumberFormat="1" applyFont="1" applyFill="1" applyBorder="1" applyAlignment="1">
      <alignment vertical="top"/>
      <protection/>
    </xf>
    <xf numFmtId="172" fontId="0" fillId="0" borderId="89" xfId="48" applyNumberFormat="1" applyFont="1" applyFill="1" applyBorder="1" applyAlignment="1">
      <alignment/>
      <protection/>
    </xf>
    <xf numFmtId="173" fontId="0" fillId="0" borderId="87" xfId="48" applyNumberFormat="1" applyFont="1" applyBorder="1" applyAlignment="1">
      <alignment horizontal="right"/>
      <protection/>
    </xf>
    <xf numFmtId="173" fontId="0" fillId="0" borderId="90" xfId="48" applyNumberFormat="1" applyFont="1" applyBorder="1" applyAlignment="1">
      <alignment horizontal="right"/>
      <protection/>
    </xf>
    <xf numFmtId="173" fontId="8" fillId="0" borderId="0" xfId="48" applyNumberFormat="1" applyFont="1" applyBorder="1" applyAlignment="1">
      <alignment horizontal="right"/>
      <protection/>
    </xf>
    <xf numFmtId="172" fontId="2" fillId="33" borderId="85" xfId="48" applyNumberFormat="1" applyFont="1" applyFill="1" applyBorder="1" applyAlignment="1">
      <alignment horizontal="center" vertical="center" wrapText="1"/>
      <protection/>
    </xf>
    <xf numFmtId="172" fontId="5" fillId="35" borderId="15" xfId="48" applyNumberFormat="1" applyFont="1" applyFill="1" applyBorder="1" applyAlignment="1">
      <alignment horizontal="right" vertical="center"/>
      <protection/>
    </xf>
    <xf numFmtId="0" fontId="7" fillId="34" borderId="14" xfId="48" applyFont="1" applyFill="1" applyBorder="1" applyAlignment="1">
      <alignment horizontal="centerContinuous"/>
      <protection/>
    </xf>
    <xf numFmtId="0" fontId="5" fillId="0" borderId="91" xfId="48" applyFont="1" applyBorder="1" applyAlignment="1">
      <alignment/>
      <protection/>
    </xf>
    <xf numFmtId="173" fontId="5" fillId="0" borderId="92" xfId="48" applyNumberFormat="1" applyFont="1" applyBorder="1" applyAlignment="1">
      <alignment horizontal="right"/>
      <protection/>
    </xf>
    <xf numFmtId="0" fontId="0" fillId="0" borderId="93" xfId="48" applyFill="1" applyBorder="1" applyAlignment="1">
      <alignment horizontal="centerContinuous"/>
      <protection/>
    </xf>
    <xf numFmtId="173" fontId="5" fillId="0" borderId="92" xfId="48" applyNumberFormat="1" applyFont="1" applyFill="1" applyBorder="1" applyAlignment="1">
      <alignment horizontal="right"/>
      <protection/>
    </xf>
    <xf numFmtId="172" fontId="0" fillId="0" borderId="94" xfId="48" applyNumberFormat="1" applyFont="1" applyFill="1" applyBorder="1">
      <alignment/>
      <protection/>
    </xf>
    <xf numFmtId="172" fontId="5" fillId="0" borderId="95" xfId="48" applyNumberFormat="1" applyFont="1" applyFill="1" applyBorder="1">
      <alignment/>
      <protection/>
    </xf>
    <xf numFmtId="172" fontId="5" fillId="35" borderId="96" xfId="48" applyNumberFormat="1" applyFont="1" applyFill="1" applyBorder="1" applyAlignment="1" quotePrefix="1">
      <alignment horizontal="right" vertical="center"/>
      <protection/>
    </xf>
    <xf numFmtId="172" fontId="5" fillId="35" borderId="97" xfId="48" applyNumberFormat="1" applyFont="1" applyFill="1" applyBorder="1" applyAlignment="1">
      <alignment vertical="center"/>
      <protection/>
    </xf>
    <xf numFmtId="172" fontId="0" fillId="0" borderId="14" xfId="48" applyNumberFormat="1" applyFont="1" applyFill="1" applyBorder="1">
      <alignment/>
      <protection/>
    </xf>
    <xf numFmtId="172" fontId="0" fillId="0" borderId="42" xfId="48" applyNumberFormat="1" applyFont="1" applyFill="1" applyBorder="1">
      <alignment/>
      <protection/>
    </xf>
    <xf numFmtId="172" fontId="0" fillId="0" borderId="11" xfId="48" applyNumberFormat="1" applyFont="1" applyFill="1" applyBorder="1" applyAlignment="1">
      <alignment vertical="top"/>
      <protection/>
    </xf>
    <xf numFmtId="172" fontId="0" fillId="0" borderId="98" xfId="48" applyNumberFormat="1" applyFont="1" applyFill="1" applyBorder="1" applyAlignment="1">
      <alignment vertical="top"/>
      <protection/>
    </xf>
    <xf numFmtId="172" fontId="5" fillId="0" borderId="99" xfId="48" applyNumberFormat="1" applyFont="1" applyFill="1" applyBorder="1">
      <alignment/>
      <protection/>
    </xf>
    <xf numFmtId="172" fontId="0" fillId="0" borderId="42" xfId="48" applyNumberFormat="1" applyFont="1" applyFill="1" applyBorder="1" applyAlignment="1">
      <alignment vertical="top"/>
      <protection/>
    </xf>
    <xf numFmtId="172" fontId="0" fillId="0" borderId="14" xfId="48" applyNumberFormat="1" applyFont="1" applyFill="1" applyBorder="1" applyAlignment="1" quotePrefix="1">
      <alignment horizontal="right"/>
      <protection/>
    </xf>
    <xf numFmtId="3" fontId="0" fillId="0" borderId="100" xfId="48" applyNumberFormat="1" applyFont="1" applyFill="1" applyBorder="1" applyAlignment="1">
      <alignment horizontal="right"/>
      <protection/>
    </xf>
    <xf numFmtId="3" fontId="0" fillId="0" borderId="14" xfId="48" applyNumberFormat="1" applyFont="1" applyFill="1" applyBorder="1" applyAlignment="1">
      <alignment horizontal="right"/>
      <protection/>
    </xf>
    <xf numFmtId="3" fontId="0" fillId="0" borderId="0" xfId="48" applyNumberFormat="1" applyFont="1" applyFill="1" applyBorder="1" applyAlignment="1">
      <alignment horizontal="right"/>
      <protection/>
    </xf>
    <xf numFmtId="172" fontId="0" fillId="0" borderId="0" xfId="48" applyNumberFormat="1" applyFont="1" applyFill="1" applyBorder="1" applyAlignment="1">
      <alignment horizontal="right"/>
      <protection/>
    </xf>
    <xf numFmtId="172" fontId="0" fillId="0" borderId="100" xfId="48" applyNumberFormat="1" applyFont="1" applyFill="1" applyBorder="1" applyAlignment="1">
      <alignment horizontal="right"/>
      <protection/>
    </xf>
    <xf numFmtId="172" fontId="0" fillId="0" borderId="14" xfId="48" applyNumberFormat="1" applyFont="1" applyFill="1" applyBorder="1" applyAlignment="1">
      <alignment horizontal="right"/>
      <protection/>
    </xf>
    <xf numFmtId="172" fontId="0" fillId="0" borderId="101" xfId="48" applyNumberFormat="1" applyFont="1" applyFill="1" applyBorder="1" applyAlignment="1">
      <alignment horizontal="right"/>
      <protection/>
    </xf>
    <xf numFmtId="172" fontId="0" fillId="0" borderId="37" xfId="48" applyNumberFormat="1" applyFont="1" applyFill="1" applyBorder="1" applyAlignment="1">
      <alignment horizontal="right"/>
      <protection/>
    </xf>
    <xf numFmtId="172" fontId="0" fillId="0" borderId="58" xfId="48" applyNumberFormat="1" applyFont="1" applyFill="1" applyBorder="1" applyAlignment="1">
      <alignment horizontal="right"/>
      <protection/>
    </xf>
    <xf numFmtId="172" fontId="0" fillId="0" borderId="37" xfId="48" applyNumberFormat="1" applyFont="1" applyFill="1" applyBorder="1" applyAlignment="1" quotePrefix="1">
      <alignment horizontal="right"/>
      <protection/>
    </xf>
    <xf numFmtId="172" fontId="0" fillId="0" borderId="102" xfId="48" applyNumberFormat="1" applyFont="1" applyFill="1" applyBorder="1" applyAlignment="1">
      <alignment/>
      <protection/>
    </xf>
    <xf numFmtId="172" fontId="0" fillId="0" borderId="100" xfId="48" applyNumberFormat="1" applyFont="1" applyFill="1" applyBorder="1" applyAlignment="1">
      <alignment horizontal="right" vertical="top"/>
      <protection/>
    </xf>
    <xf numFmtId="172" fontId="0" fillId="0" borderId="14" xfId="48" applyNumberFormat="1" applyFont="1" applyFill="1" applyBorder="1" applyAlignment="1">
      <alignment horizontal="right" vertical="top"/>
      <protection/>
    </xf>
    <xf numFmtId="172" fontId="0" fillId="0" borderId="14" xfId="48" applyNumberFormat="1" applyFont="1" applyFill="1" applyBorder="1" applyAlignment="1" quotePrefix="1">
      <alignment horizontal="right" vertical="top"/>
      <protection/>
    </xf>
    <xf numFmtId="3" fontId="8" fillId="0" borderId="103" xfId="48" applyNumberFormat="1" applyFont="1" applyBorder="1" applyAlignment="1">
      <alignment horizontal="right"/>
      <protection/>
    </xf>
    <xf numFmtId="3" fontId="8" fillId="0" borderId="27" xfId="48" applyNumberFormat="1" applyFont="1" applyBorder="1" applyAlignment="1">
      <alignment horizontal="right"/>
      <protection/>
    </xf>
    <xf numFmtId="3" fontId="8" fillId="0" borderId="69" xfId="48" applyNumberFormat="1" applyFont="1" applyBorder="1" applyAlignment="1">
      <alignment horizontal="right"/>
      <protection/>
    </xf>
    <xf numFmtId="172" fontId="7" fillId="0" borderId="27" xfId="48" applyNumberFormat="1" applyFont="1" applyFill="1" applyBorder="1" applyAlignment="1">
      <alignment horizontal="right"/>
      <protection/>
    </xf>
    <xf numFmtId="172" fontId="7" fillId="0" borderId="69" xfId="48" applyNumberFormat="1" applyFont="1" applyFill="1" applyBorder="1">
      <alignment/>
      <protection/>
    </xf>
    <xf numFmtId="172" fontId="8" fillId="0" borderId="70" xfId="48" applyNumberFormat="1" applyFont="1" applyFill="1" applyBorder="1">
      <alignment/>
      <protection/>
    </xf>
    <xf numFmtId="0" fontId="13" fillId="0" borderId="0" xfId="48" applyFont="1">
      <alignment/>
      <protection/>
    </xf>
    <xf numFmtId="0" fontId="5" fillId="0" borderId="0" xfId="48" applyFont="1" applyBorder="1" applyAlignment="1">
      <alignment/>
      <protection/>
    </xf>
    <xf numFmtId="0" fontId="14" fillId="0" borderId="0" xfId="48" applyFont="1" applyBorder="1" applyAlignment="1">
      <alignment/>
      <protection/>
    </xf>
    <xf numFmtId="0" fontId="14" fillId="0" borderId="0" xfId="48" applyFont="1" applyAlignment="1">
      <alignment/>
      <protection/>
    </xf>
    <xf numFmtId="0" fontId="15" fillId="0" borderId="0" xfId="48" applyFont="1" applyAlignment="1">
      <alignment/>
      <protection/>
    </xf>
    <xf numFmtId="0" fontId="14" fillId="0" borderId="0" xfId="48" applyFont="1" applyBorder="1" applyAlignment="1">
      <alignment horizontal="justify"/>
      <protection/>
    </xf>
    <xf numFmtId="0" fontId="5" fillId="0" borderId="0" xfId="48" applyFont="1" applyBorder="1" applyAlignment="1">
      <alignment vertical="top"/>
      <protection/>
    </xf>
    <xf numFmtId="0" fontId="0" fillId="0" borderId="0" xfId="48" applyFont="1" applyBorder="1" applyAlignment="1">
      <alignment/>
      <protection/>
    </xf>
    <xf numFmtId="0" fontId="14" fillId="0" borderId="0" xfId="48" applyFont="1" applyBorder="1">
      <alignment/>
      <protection/>
    </xf>
    <xf numFmtId="0" fontId="16" fillId="0" borderId="0" xfId="48" applyFont="1">
      <alignment/>
      <protection/>
    </xf>
    <xf numFmtId="0" fontId="7" fillId="0" borderId="0" xfId="48" applyFont="1">
      <alignment/>
      <protection/>
    </xf>
    <xf numFmtId="0" fontId="11" fillId="34" borderId="104" xfId="48" applyFont="1" applyFill="1" applyBorder="1" applyAlignment="1">
      <alignment horizontal="centerContinuous" wrapText="1"/>
      <protection/>
    </xf>
    <xf numFmtId="172" fontId="8" fillId="0" borderId="39" xfId="48" applyNumberFormat="1" applyFont="1" applyFill="1" applyBorder="1" applyAlignment="1">
      <alignment/>
      <protection/>
    </xf>
    <xf numFmtId="172" fontId="0" fillId="0" borderId="105" xfId="48" applyNumberFormat="1" applyFont="1" applyFill="1" applyBorder="1" applyAlignment="1">
      <alignment/>
      <protection/>
    </xf>
    <xf numFmtId="172" fontId="0" fillId="0" borderId="0" xfId="48" applyNumberFormat="1" applyFont="1" applyFill="1" applyBorder="1" applyAlignment="1">
      <alignment horizontal="right" vertical="top"/>
      <protection/>
    </xf>
    <xf numFmtId="172" fontId="0" fillId="0" borderId="42" xfId="48" applyNumberFormat="1" applyFont="1" applyFill="1" applyBorder="1" applyAlignment="1">
      <alignment horizontal="right"/>
      <protection/>
    </xf>
    <xf numFmtId="172" fontId="0" fillId="0" borderId="42" xfId="48" applyNumberFormat="1" applyFont="1" applyFill="1" applyBorder="1" applyAlignment="1">
      <alignment horizontal="right" vertical="top"/>
      <protection/>
    </xf>
    <xf numFmtId="0" fontId="0" fillId="34" borderId="14" xfId="48" applyFont="1" applyFill="1" applyBorder="1" applyAlignment="1">
      <alignment horizontal="centerContinuous"/>
      <protection/>
    </xf>
    <xf numFmtId="172" fontId="5" fillId="35" borderId="17" xfId="48" applyNumberFormat="1" applyFont="1" applyFill="1" applyBorder="1" applyAlignment="1">
      <alignment horizontal="right" vertical="center"/>
      <protection/>
    </xf>
    <xf numFmtId="172" fontId="7" fillId="0" borderId="33" xfId="0" applyNumberFormat="1" applyFont="1" applyFill="1" applyBorder="1" applyAlignment="1">
      <alignment vertical="top"/>
    </xf>
    <xf numFmtId="172" fontId="0" fillId="0" borderId="106" xfId="48" applyNumberFormat="1" applyFont="1" applyFill="1" applyBorder="1" applyAlignment="1">
      <alignment/>
      <protection/>
    </xf>
    <xf numFmtId="172" fontId="0" fillId="0" borderId="18" xfId="48" applyNumberFormat="1" applyFont="1" applyFill="1" applyBorder="1" applyAlignment="1" quotePrefix="1">
      <alignment/>
      <protection/>
    </xf>
    <xf numFmtId="176" fontId="0" fillId="0" borderId="103" xfId="48" applyNumberFormat="1" applyFont="1" applyFill="1" applyBorder="1" applyAlignment="1">
      <alignment/>
      <protection/>
    </xf>
    <xf numFmtId="0" fontId="2" fillId="33" borderId="15" xfId="48" applyNumberFormat="1" applyFont="1" applyFill="1" applyBorder="1" applyAlignment="1" quotePrefix="1">
      <alignment horizontal="center" vertical="center"/>
      <protection/>
    </xf>
    <xf numFmtId="173" fontId="5" fillId="35" borderId="107" xfId="0" applyNumberFormat="1" applyFont="1" applyFill="1" applyBorder="1" applyAlignment="1">
      <alignment horizontal="right" vertical="center"/>
    </xf>
    <xf numFmtId="173" fontId="5" fillId="35" borderId="108" xfId="0" applyNumberFormat="1" applyFont="1" applyFill="1" applyBorder="1" applyAlignment="1">
      <alignment horizontal="right" vertical="center"/>
    </xf>
    <xf numFmtId="173" fontId="5" fillId="35" borderId="109" xfId="0" applyNumberFormat="1" applyFont="1" applyFill="1" applyBorder="1" applyAlignment="1">
      <alignment horizontal="right" vertical="center"/>
    </xf>
    <xf numFmtId="0" fontId="0" fillId="0" borderId="51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46" xfId="0" applyFont="1" applyBorder="1" applyAlignment="1">
      <alignment horizontal="left" vertical="top"/>
    </xf>
    <xf numFmtId="0" fontId="5" fillId="36" borderId="62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left"/>
    </xf>
    <xf numFmtId="0" fontId="17" fillId="33" borderId="110" xfId="48" applyFont="1" applyFill="1" applyBorder="1" applyAlignment="1">
      <alignment horizontal="center" vertical="center" wrapText="1"/>
      <protection/>
    </xf>
    <xf numFmtId="0" fontId="1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5" fillId="0" borderId="0" xfId="0" applyFont="1" applyBorder="1" applyAlignment="1">
      <alignment/>
    </xf>
    <xf numFmtId="172" fontId="2" fillId="33" borderId="111" xfId="48" applyNumberFormat="1" applyFont="1" applyFill="1" applyBorder="1" applyAlignment="1">
      <alignment horizontal="centerContinuous" vertical="center" wrapText="1"/>
      <protection/>
    </xf>
    <xf numFmtId="172" fontId="2" fillId="33" borderId="98" xfId="48" applyNumberFormat="1" applyFont="1" applyFill="1" applyBorder="1" applyAlignment="1">
      <alignment horizontal="centerContinuous" vertical="center" wrapText="1"/>
      <protection/>
    </xf>
    <xf numFmtId="173" fontId="5" fillId="35" borderId="112" xfId="48" applyNumberFormat="1" applyFont="1" applyFill="1" applyBorder="1" applyAlignment="1">
      <alignment vertical="center"/>
      <protection/>
    </xf>
    <xf numFmtId="175" fontId="5" fillId="35" borderId="113" xfId="48" applyNumberFormat="1" applyFont="1" applyFill="1" applyBorder="1" applyAlignment="1">
      <alignment vertical="center"/>
      <protection/>
    </xf>
    <xf numFmtId="173" fontId="0" fillId="0" borderId="114" xfId="48" applyNumberFormat="1" applyFont="1" applyFill="1" applyBorder="1" applyAlignment="1">
      <alignment/>
      <protection/>
    </xf>
    <xf numFmtId="175" fontId="0" fillId="0" borderId="89" xfId="48" applyNumberFormat="1" applyFont="1" applyFill="1" applyBorder="1" applyAlignment="1">
      <alignment/>
      <protection/>
    </xf>
    <xf numFmtId="173" fontId="0" fillId="0" borderId="115" xfId="48" applyNumberFormat="1" applyFont="1" applyFill="1" applyBorder="1" applyAlignment="1">
      <alignment vertical="top"/>
      <protection/>
    </xf>
    <xf numFmtId="175" fontId="0" fillId="0" borderId="116" xfId="48" applyNumberFormat="1" applyFont="1" applyFill="1" applyBorder="1" applyAlignment="1">
      <alignment vertical="top"/>
      <protection/>
    </xf>
    <xf numFmtId="173" fontId="0" fillId="0" borderId="117" xfId="48" applyNumberFormat="1" applyFont="1" applyFill="1" applyBorder="1" applyAlignment="1">
      <alignment/>
      <protection/>
    </xf>
    <xf numFmtId="175" fontId="0" fillId="0" borderId="56" xfId="48" applyNumberFormat="1" applyFont="1" applyFill="1" applyBorder="1" applyAlignment="1">
      <alignment/>
      <protection/>
    </xf>
    <xf numFmtId="173" fontId="0" fillId="0" borderId="117" xfId="48" applyNumberFormat="1" applyFont="1" applyFill="1" applyBorder="1" applyAlignment="1">
      <alignment vertical="top"/>
      <protection/>
    </xf>
    <xf numFmtId="175" fontId="0" fillId="0" borderId="56" xfId="48" applyNumberFormat="1" applyFont="1" applyFill="1" applyBorder="1" applyAlignment="1">
      <alignment vertical="top"/>
      <protection/>
    </xf>
    <xf numFmtId="173" fontId="0" fillId="0" borderId="118" xfId="48" applyNumberFormat="1" applyFont="1" applyFill="1" applyBorder="1" applyAlignment="1">
      <alignment/>
      <protection/>
    </xf>
    <xf numFmtId="175" fontId="0" fillId="0" borderId="88" xfId="48" applyNumberFormat="1" applyFont="1" applyFill="1" applyBorder="1" applyAlignment="1">
      <alignment/>
      <protection/>
    </xf>
    <xf numFmtId="173" fontId="0" fillId="0" borderId="119" xfId="48" applyNumberFormat="1" applyFont="1" applyFill="1" applyBorder="1" applyAlignment="1">
      <alignment vertical="top"/>
      <protection/>
    </xf>
    <xf numFmtId="175" fontId="0" fillId="0" borderId="120" xfId="48" applyNumberFormat="1" applyFont="1" applyFill="1" applyBorder="1" applyAlignment="1">
      <alignment vertical="top"/>
      <protection/>
    </xf>
    <xf numFmtId="3" fontId="5" fillId="35" borderId="121" xfId="0" applyNumberFormat="1" applyFont="1" applyFill="1" applyBorder="1" applyAlignment="1">
      <alignment horizontal="center" vertical="center"/>
    </xf>
    <xf numFmtId="172" fontId="5" fillId="35" borderId="122" xfId="0" applyNumberFormat="1" applyFont="1" applyFill="1" applyBorder="1" applyAlignment="1">
      <alignment vertical="center"/>
    </xf>
    <xf numFmtId="172" fontId="5" fillId="35" borderId="108" xfId="0" applyNumberFormat="1" applyFont="1" applyFill="1" applyBorder="1" applyAlignment="1">
      <alignment vertical="center"/>
    </xf>
    <xf numFmtId="172" fontId="5" fillId="35" borderId="123" xfId="0" applyNumberFormat="1" applyFont="1" applyFill="1" applyBorder="1" applyAlignment="1">
      <alignment vertical="center"/>
    </xf>
    <xf numFmtId="3" fontId="8" fillId="0" borderId="124" xfId="48" applyNumberFormat="1" applyFont="1" applyFill="1" applyBorder="1" applyAlignment="1">
      <alignment horizontal="right" vertical="center"/>
      <protection/>
    </xf>
    <xf numFmtId="3" fontId="8" fillId="0" borderId="125" xfId="48" applyNumberFormat="1" applyFont="1" applyFill="1" applyBorder="1" applyAlignment="1">
      <alignment horizontal="right" vertical="center"/>
      <protection/>
    </xf>
    <xf numFmtId="176" fontId="7" fillId="0" borderId="100" xfId="48" applyNumberFormat="1" applyFont="1" applyFill="1" applyBorder="1" applyAlignment="1">
      <alignment horizontal="right" vertical="center"/>
      <protection/>
    </xf>
    <xf numFmtId="176" fontId="7" fillId="0" borderId="126" xfId="48" applyNumberFormat="1" applyFont="1" applyFill="1" applyBorder="1" applyAlignment="1">
      <alignment horizontal="right" vertical="center"/>
      <protection/>
    </xf>
    <xf numFmtId="0" fontId="11" fillId="34" borderId="40" xfId="48" applyFont="1" applyFill="1" applyBorder="1" applyAlignment="1">
      <alignment horizontal="centerContinuous" wrapText="1"/>
      <protection/>
    </xf>
    <xf numFmtId="0" fontId="11" fillId="34" borderId="0" xfId="48" applyFont="1" applyFill="1" applyBorder="1" applyAlignment="1">
      <alignment horizontal="centerContinuous" vertical="top"/>
      <protection/>
    </xf>
    <xf numFmtId="2" fontId="11" fillId="33" borderId="0" xfId="48" applyNumberFormat="1" applyFont="1" applyFill="1" applyBorder="1" applyAlignment="1">
      <alignment vertical="center"/>
      <protection/>
    </xf>
    <xf numFmtId="0" fontId="5" fillId="0" borderId="92" xfId="48" applyFont="1" applyBorder="1" applyAlignment="1">
      <alignment/>
      <protection/>
    </xf>
    <xf numFmtId="0" fontId="5" fillId="36" borderId="10" xfId="48" applyFont="1" applyFill="1" applyBorder="1" applyAlignment="1" quotePrefix="1">
      <alignment horizontal="center" vertical="center"/>
      <protection/>
    </xf>
    <xf numFmtId="2" fontId="11" fillId="33" borderId="127" xfId="48" applyNumberFormat="1" applyFont="1" applyFill="1" applyBorder="1" applyAlignment="1">
      <alignment vertical="center"/>
      <protection/>
    </xf>
    <xf numFmtId="0" fontId="5" fillId="36" borderId="128" xfId="48" applyFont="1" applyFill="1" applyBorder="1" applyAlignment="1" quotePrefix="1">
      <alignment horizontal="center" vertical="center"/>
      <protection/>
    </xf>
    <xf numFmtId="0" fontId="0" fillId="0" borderId="46" xfId="48" applyFont="1" applyBorder="1" applyAlignment="1">
      <alignment/>
      <protection/>
    </xf>
    <xf numFmtId="0" fontId="0" fillId="0" borderId="71" xfId="48" applyFont="1" applyBorder="1" applyAlignment="1">
      <alignment vertical="top"/>
      <protection/>
    </xf>
    <xf numFmtId="0" fontId="0" fillId="0" borderId="46" xfId="48" applyFont="1" applyBorder="1" applyAlignment="1">
      <alignment vertical="top"/>
      <protection/>
    </xf>
    <xf numFmtId="0" fontId="5" fillId="36" borderId="128" xfId="48" applyFont="1" applyFill="1" applyBorder="1" applyAlignment="1">
      <alignment horizontal="center" vertical="center"/>
      <protection/>
    </xf>
    <xf numFmtId="0" fontId="0" fillId="0" borderId="46" xfId="48" applyFont="1" applyFill="1" applyBorder="1" applyAlignment="1">
      <alignment horizontal="left"/>
      <protection/>
    </xf>
    <xf numFmtId="0" fontId="0" fillId="0" borderId="129" xfId="48" applyFont="1" applyFill="1" applyBorder="1" applyAlignment="1">
      <alignment horizontal="left" vertical="top"/>
      <protection/>
    </xf>
    <xf numFmtId="0" fontId="0" fillId="0" borderId="57" xfId="48" applyFont="1" applyFill="1" applyBorder="1" applyAlignment="1">
      <alignment/>
      <protection/>
    </xf>
    <xf numFmtId="0" fontId="0" fillId="0" borderId="46" xfId="48" applyFont="1" applyFill="1" applyBorder="1" applyAlignment="1">
      <alignment horizontal="left" vertical="top"/>
      <protection/>
    </xf>
    <xf numFmtId="169" fontId="5" fillId="0" borderId="130" xfId="48" applyNumberFormat="1" applyFont="1" applyBorder="1" applyAlignment="1">
      <alignment vertical="center"/>
      <protection/>
    </xf>
    <xf numFmtId="0" fontId="5" fillId="36" borderId="131" xfId="48" applyFont="1" applyFill="1" applyBorder="1" applyAlignment="1">
      <alignment horizontal="center" vertical="center" wrapText="1"/>
      <protection/>
    </xf>
    <xf numFmtId="0" fontId="5" fillId="36" borderId="132" xfId="48" applyFont="1" applyFill="1" applyBorder="1" applyAlignment="1">
      <alignment horizontal="center" vertical="center" wrapText="1"/>
      <protection/>
    </xf>
    <xf numFmtId="0" fontId="5" fillId="0" borderId="93" xfId="48" applyFont="1" applyBorder="1" applyAlignment="1">
      <alignment/>
      <protection/>
    </xf>
    <xf numFmtId="0" fontId="0" fillId="0" borderId="133" xfId="48" applyFont="1" applyBorder="1" applyAlignment="1">
      <alignment/>
      <protection/>
    </xf>
    <xf numFmtId="0" fontId="5" fillId="0" borderId="134" xfId="48" applyFont="1" applyBorder="1" applyAlignment="1">
      <alignment/>
      <protection/>
    </xf>
    <xf numFmtId="0" fontId="7" fillId="0" borderId="134" xfId="48" applyFont="1" applyBorder="1" applyAlignment="1">
      <alignment/>
      <protection/>
    </xf>
    <xf numFmtId="0" fontId="7" fillId="0" borderId="135" xfId="48" applyFont="1" applyBorder="1" applyAlignment="1">
      <alignment vertical="top"/>
      <protection/>
    </xf>
    <xf numFmtId="0" fontId="5" fillId="36" borderId="136" xfId="48" applyFont="1" applyFill="1" applyBorder="1" applyAlignment="1" quotePrefix="1">
      <alignment horizontal="center" vertical="center"/>
      <protection/>
    </xf>
    <xf numFmtId="0" fontId="5" fillId="36" borderId="136" xfId="48" applyFont="1" applyFill="1" applyBorder="1" applyAlignment="1">
      <alignment horizontal="center" vertical="center"/>
      <protection/>
    </xf>
    <xf numFmtId="0" fontId="0" fillId="0" borderId="133" xfId="48" applyFont="1" applyFill="1" applyBorder="1" applyAlignment="1">
      <alignment horizontal="left"/>
      <protection/>
    </xf>
    <xf numFmtId="0" fontId="0" fillId="0" borderId="134" xfId="48" applyFont="1" applyFill="1" applyBorder="1" applyAlignment="1">
      <alignment horizontal="left"/>
      <protection/>
    </xf>
    <xf numFmtId="0" fontId="0" fillId="0" borderId="137" xfId="48" applyFont="1" applyFill="1" applyBorder="1" applyAlignment="1">
      <alignment/>
      <protection/>
    </xf>
    <xf numFmtId="0" fontId="0" fillId="0" borderId="134" xfId="48" applyFont="1" applyFill="1" applyBorder="1" applyAlignment="1">
      <alignment horizontal="left" vertical="top"/>
      <protection/>
    </xf>
    <xf numFmtId="169" fontId="5" fillId="0" borderId="138" xfId="48" applyNumberFormat="1" applyFont="1" applyBorder="1" applyAlignment="1">
      <alignment vertical="center"/>
      <protection/>
    </xf>
    <xf numFmtId="0" fontId="0" fillId="0" borderId="134" xfId="48" applyFont="1" applyBorder="1" applyAlignment="1">
      <alignment/>
      <protection/>
    </xf>
    <xf numFmtId="0" fontId="0" fillId="0" borderId="135" xfId="48" applyFont="1" applyBorder="1" applyAlignment="1">
      <alignment vertical="top"/>
      <protection/>
    </xf>
    <xf numFmtId="0" fontId="0" fillId="0" borderId="135" xfId="48" applyFont="1" applyFill="1" applyBorder="1" applyAlignment="1">
      <alignment horizontal="left" vertical="top"/>
      <protection/>
    </xf>
    <xf numFmtId="0" fontId="0" fillId="0" borderId="139" xfId="48" applyFont="1" applyBorder="1" applyAlignment="1">
      <alignment vertical="top"/>
      <protection/>
    </xf>
    <xf numFmtId="172" fontId="0" fillId="0" borderId="140" xfId="48" applyNumberFormat="1" applyFont="1" applyFill="1" applyBorder="1" applyAlignment="1" quotePrefix="1">
      <alignment/>
      <protection/>
    </xf>
    <xf numFmtId="172" fontId="0" fillId="0" borderId="141" xfId="48" applyNumberFormat="1" applyFont="1" applyFill="1" applyBorder="1" applyAlignment="1">
      <alignment vertical="top"/>
      <protection/>
    </xf>
    <xf numFmtId="172" fontId="0" fillId="0" borderId="142" xfId="48" applyNumberFormat="1" applyFont="1" applyFill="1" applyBorder="1" applyAlignment="1">
      <alignment/>
      <protection/>
    </xf>
    <xf numFmtId="172" fontId="2" fillId="33" borderId="50" xfId="48" applyNumberFormat="1" applyFont="1" applyFill="1" applyBorder="1" applyAlignment="1">
      <alignment horizontal="center" vertical="center" wrapText="1"/>
      <protection/>
    </xf>
    <xf numFmtId="0" fontId="0" fillId="0" borderId="143" xfId="48" applyBorder="1">
      <alignment/>
      <protection/>
    </xf>
    <xf numFmtId="172" fontId="2" fillId="33" borderId="52" xfId="48" applyNumberFormat="1" applyFont="1" applyFill="1" applyBorder="1" applyAlignment="1" quotePrefix="1">
      <alignment horizontal="center" vertical="center"/>
      <protection/>
    </xf>
    <xf numFmtId="172" fontId="2" fillId="33" borderId="14" xfId="48" applyNumberFormat="1" applyFont="1" applyFill="1" applyBorder="1" applyAlignment="1" quotePrefix="1">
      <alignment horizontal="center" vertical="center"/>
      <protection/>
    </xf>
    <xf numFmtId="0" fontId="2" fillId="33" borderId="10" xfId="48" applyNumberFormat="1" applyFont="1" applyFill="1" applyBorder="1" applyAlignment="1">
      <alignment horizontal="center" vertical="center" wrapText="1"/>
      <protection/>
    </xf>
    <xf numFmtId="0" fontId="2" fillId="33" borderId="15" xfId="48" applyNumberFormat="1" applyFont="1" applyFill="1" applyBorder="1" applyAlignment="1">
      <alignment horizontal="center" vertical="center" wrapText="1"/>
      <protection/>
    </xf>
    <xf numFmtId="172" fontId="3" fillId="33" borderId="11" xfId="48" applyNumberFormat="1" applyFont="1" applyFill="1" applyBorder="1" applyAlignment="1">
      <alignment horizontal="center" vertical="center" wrapText="1"/>
      <protection/>
    </xf>
    <xf numFmtId="0" fontId="4" fillId="34" borderId="12" xfId="48" applyFont="1" applyFill="1" applyBorder="1" applyAlignment="1">
      <alignment horizontal="centerContinuous"/>
      <protection/>
    </xf>
    <xf numFmtId="172" fontId="3" fillId="33" borderId="13" xfId="48" applyNumberFormat="1" applyFont="1" applyFill="1" applyBorder="1" applyAlignment="1">
      <alignment horizontal="center" vertical="center" wrapText="1"/>
      <protection/>
    </xf>
    <xf numFmtId="173" fontId="5" fillId="0" borderId="73" xfId="48" applyNumberFormat="1" applyFont="1" applyFill="1" applyBorder="1" applyAlignment="1">
      <alignment horizontal="right" vertical="center"/>
      <protection/>
    </xf>
    <xf numFmtId="173" fontId="5" fillId="0" borderId="144" xfId="48" applyNumberFormat="1" applyFont="1" applyFill="1" applyBorder="1" applyAlignment="1">
      <alignment horizontal="right" vertical="center"/>
      <protection/>
    </xf>
    <xf numFmtId="173" fontId="5" fillId="0" borderId="75" xfId="48" applyNumberFormat="1" applyFont="1" applyFill="1" applyBorder="1" applyAlignment="1">
      <alignment horizontal="right" vertical="center"/>
      <protection/>
    </xf>
    <xf numFmtId="172" fontId="5" fillId="0" borderId="112" xfId="48" applyNumberFormat="1" applyFont="1" applyFill="1" applyBorder="1" applyAlignment="1">
      <alignment vertical="center"/>
      <protection/>
    </xf>
    <xf numFmtId="172" fontId="5" fillId="0" borderId="75" xfId="48" applyNumberFormat="1" applyFont="1" applyFill="1" applyBorder="1" applyAlignment="1">
      <alignment vertical="center"/>
      <protection/>
    </xf>
    <xf numFmtId="172" fontId="5" fillId="0" borderId="145" xfId="48" applyNumberFormat="1" applyFont="1" applyFill="1" applyBorder="1" applyAlignment="1">
      <alignment vertical="center"/>
      <protection/>
    </xf>
    <xf numFmtId="0" fontId="0" fillId="0" borderId="0" xfId="48" applyFill="1" applyBorder="1">
      <alignment/>
      <protection/>
    </xf>
    <xf numFmtId="0" fontId="5" fillId="36" borderId="146" xfId="48" applyFont="1" applyFill="1" applyBorder="1" applyAlignment="1">
      <alignment horizontal="center" vertical="center"/>
      <protection/>
    </xf>
    <xf numFmtId="173" fontId="5" fillId="35" borderId="72" xfId="48" applyNumberFormat="1" applyFont="1" applyFill="1" applyBorder="1" applyAlignment="1">
      <alignment horizontal="right" vertical="center"/>
      <protection/>
    </xf>
    <xf numFmtId="0" fontId="5" fillId="34" borderId="14" xfId="48" applyFont="1" applyFill="1" applyBorder="1" applyAlignment="1">
      <alignment horizontal="centerContinuous"/>
      <protection/>
    </xf>
    <xf numFmtId="173" fontId="5" fillId="35" borderId="12" xfId="48" applyNumberFormat="1" applyFont="1" applyFill="1" applyBorder="1" applyAlignment="1">
      <alignment horizontal="right" vertical="center"/>
      <protection/>
    </xf>
    <xf numFmtId="173" fontId="5" fillId="35" borderId="35" xfId="48" applyNumberFormat="1" applyFont="1" applyFill="1" applyBorder="1" applyAlignment="1">
      <alignment horizontal="right" vertical="center"/>
      <protection/>
    </xf>
    <xf numFmtId="172" fontId="5" fillId="35" borderId="12" xfId="48" applyNumberFormat="1" applyFont="1" applyFill="1" applyBorder="1" applyAlignment="1">
      <alignment vertical="center"/>
      <protection/>
    </xf>
    <xf numFmtId="172" fontId="5" fillId="35" borderId="35" xfId="48" applyNumberFormat="1" applyFont="1" applyFill="1" applyBorder="1" applyAlignment="1">
      <alignment vertical="center"/>
      <protection/>
    </xf>
    <xf numFmtId="172" fontId="5" fillId="35" borderId="36" xfId="48" applyNumberFormat="1" applyFont="1" applyFill="1" applyBorder="1" applyAlignment="1">
      <alignment vertical="center"/>
      <protection/>
    </xf>
    <xf numFmtId="0" fontId="0" fillId="36" borderId="43" xfId="48" applyFont="1" applyFill="1" applyBorder="1" applyAlignment="1">
      <alignment horizontal="center" vertical="center"/>
      <protection/>
    </xf>
    <xf numFmtId="173" fontId="0" fillId="35" borderId="50" xfId="48" applyNumberFormat="1" applyFont="1" applyFill="1" applyBorder="1" applyAlignment="1">
      <alignment horizontal="right" vertical="center"/>
      <protection/>
    </xf>
    <xf numFmtId="173" fontId="0" fillId="35" borderId="15" xfId="48" applyNumberFormat="1" applyFont="1" applyFill="1" applyBorder="1" applyAlignment="1">
      <alignment horizontal="right" vertical="center"/>
      <protection/>
    </xf>
    <xf numFmtId="173" fontId="0" fillId="35" borderId="16" xfId="48" applyNumberFormat="1" applyFont="1" applyFill="1" applyBorder="1" applyAlignment="1">
      <alignment horizontal="right" vertical="center"/>
      <protection/>
    </xf>
    <xf numFmtId="172" fontId="0" fillId="35" borderId="15" xfId="48" applyNumberFormat="1" applyFont="1" applyFill="1" applyBorder="1" applyAlignment="1">
      <alignment vertical="center"/>
      <protection/>
    </xf>
    <xf numFmtId="172" fontId="0" fillId="35" borderId="16" xfId="48" applyNumberFormat="1" applyFont="1" applyFill="1" applyBorder="1" applyAlignment="1">
      <alignment vertical="center"/>
      <protection/>
    </xf>
    <xf numFmtId="172" fontId="0" fillId="35" borderId="17" xfId="48" applyNumberFormat="1" applyFont="1" applyFill="1" applyBorder="1" applyAlignment="1">
      <alignment vertical="center"/>
      <protection/>
    </xf>
    <xf numFmtId="0" fontId="0" fillId="36" borderId="147" xfId="48" applyFont="1" applyFill="1" applyBorder="1" applyAlignment="1">
      <alignment horizontal="center" vertical="center"/>
      <protection/>
    </xf>
    <xf numFmtId="173" fontId="0" fillId="0" borderId="148" xfId="48" applyNumberFormat="1" applyFont="1" applyFill="1" applyBorder="1" applyAlignment="1">
      <alignment horizontal="right"/>
      <protection/>
    </xf>
    <xf numFmtId="172" fontId="0" fillId="0" borderId="148" xfId="48" applyNumberFormat="1" applyFont="1" applyFill="1" applyBorder="1" applyAlignment="1" quotePrefix="1">
      <alignment/>
      <protection/>
    </xf>
    <xf numFmtId="172" fontId="0" fillId="0" borderId="148" xfId="48" applyNumberFormat="1" applyFont="1" applyFill="1" applyBorder="1" applyAlignment="1">
      <alignment/>
      <protection/>
    </xf>
    <xf numFmtId="172" fontId="0" fillId="0" borderId="19" xfId="48" applyNumberFormat="1" applyFont="1" applyFill="1" applyBorder="1" applyAlignment="1">
      <alignment/>
      <protection/>
    </xf>
    <xf numFmtId="173" fontId="0" fillId="0" borderId="90" xfId="48" applyNumberFormat="1" applyFont="1" applyBorder="1" applyAlignment="1">
      <alignment horizontal="right" vertical="top"/>
      <protection/>
    </xf>
    <xf numFmtId="173" fontId="0" fillId="0" borderId="149" xfId="48" applyNumberFormat="1" applyFont="1" applyBorder="1" applyAlignment="1">
      <alignment horizontal="right" vertical="top"/>
      <protection/>
    </xf>
    <xf numFmtId="172" fontId="0" fillId="0" borderId="21" xfId="48" applyNumberFormat="1" applyFont="1" applyFill="1" applyBorder="1" applyAlignment="1">
      <alignment vertical="top"/>
      <protection/>
    </xf>
    <xf numFmtId="172" fontId="0" fillId="0" borderId="22" xfId="48" applyNumberFormat="1" applyFont="1" applyFill="1" applyBorder="1" applyAlignment="1">
      <alignment vertical="top"/>
      <protection/>
    </xf>
    <xf numFmtId="172" fontId="0" fillId="0" borderId="23" xfId="48" applyNumberFormat="1" applyFont="1" applyFill="1" applyBorder="1" applyAlignment="1">
      <alignment vertical="top"/>
      <protection/>
    </xf>
    <xf numFmtId="173" fontId="0" fillId="0" borderId="87" xfId="48" applyNumberFormat="1" applyFont="1" applyBorder="1" applyAlignment="1">
      <alignment horizontal="right" vertical="top"/>
      <protection/>
    </xf>
    <xf numFmtId="172" fontId="0" fillId="0" borderId="25" xfId="48" applyNumberFormat="1" applyFont="1" applyFill="1" applyBorder="1" applyAlignment="1">
      <alignment vertical="top"/>
      <protection/>
    </xf>
    <xf numFmtId="173" fontId="0" fillId="0" borderId="55" xfId="48" applyNumberFormat="1" applyFont="1" applyFill="1" applyBorder="1" applyAlignment="1">
      <alignment horizontal="right"/>
      <protection/>
    </xf>
    <xf numFmtId="172" fontId="0" fillId="0" borderId="25" xfId="48" applyNumberFormat="1" applyFont="1" applyFill="1" applyBorder="1" applyAlignment="1">
      <alignment/>
      <protection/>
    </xf>
    <xf numFmtId="172" fontId="0" fillId="0" borderId="26" xfId="48" applyNumberFormat="1" applyFont="1" applyFill="1" applyBorder="1" applyAlignment="1">
      <alignment/>
      <protection/>
    </xf>
    <xf numFmtId="173" fontId="0" fillId="0" borderId="24" xfId="48" applyNumberFormat="1" applyFont="1" applyFill="1" applyBorder="1" applyAlignment="1">
      <alignment horizontal="right" vertical="top"/>
      <protection/>
    </xf>
    <xf numFmtId="173" fontId="0" fillId="0" borderId="55" xfId="48" applyNumberFormat="1" applyFont="1" applyFill="1" applyBorder="1" applyAlignment="1">
      <alignment horizontal="right" vertical="top"/>
      <protection/>
    </xf>
    <xf numFmtId="0" fontId="0" fillId="0" borderId="150" xfId="48" applyFont="1" applyBorder="1" applyAlignment="1">
      <alignment horizontal="left"/>
      <protection/>
    </xf>
    <xf numFmtId="173" fontId="0" fillId="0" borderId="151" xfId="48" applyNumberFormat="1" applyFont="1" applyBorder="1" applyAlignment="1">
      <alignment horizontal="right"/>
      <protection/>
    </xf>
    <xf numFmtId="173" fontId="0" fillId="0" borderId="152" xfId="48" applyNumberFormat="1" applyFont="1" applyBorder="1" applyAlignment="1">
      <alignment horizontal="right"/>
      <protection/>
    </xf>
    <xf numFmtId="173" fontId="0" fillId="0" borderId="0" xfId="48" applyNumberFormat="1">
      <alignment/>
      <protection/>
    </xf>
    <xf numFmtId="172" fontId="5" fillId="0" borderId="18" xfId="48" applyNumberFormat="1" applyFont="1" applyFill="1" applyBorder="1" applyAlignment="1" quotePrefix="1">
      <alignment/>
      <protection/>
    </xf>
    <xf numFmtId="172" fontId="5" fillId="0" borderId="19" xfId="48" applyNumberFormat="1" applyFont="1" applyFill="1" applyBorder="1" applyAlignment="1">
      <alignment/>
      <protection/>
    </xf>
    <xf numFmtId="172" fontId="5" fillId="0" borderId="20" xfId="48" applyNumberFormat="1" applyFont="1" applyFill="1" applyBorder="1" applyAlignment="1">
      <alignment/>
      <protection/>
    </xf>
    <xf numFmtId="172" fontId="5" fillId="0" borderId="25" xfId="48" applyNumberFormat="1" applyFont="1" applyFill="1" applyBorder="1" applyAlignment="1">
      <alignment/>
      <protection/>
    </xf>
    <xf numFmtId="172" fontId="5" fillId="0" borderId="26" xfId="48" applyNumberFormat="1" applyFont="1" applyFill="1" applyBorder="1" applyAlignment="1">
      <alignment/>
      <protection/>
    </xf>
    <xf numFmtId="172" fontId="7" fillId="0" borderId="25" xfId="48" applyNumberFormat="1" applyFont="1" applyFill="1" applyBorder="1" applyAlignment="1">
      <alignment/>
      <protection/>
    </xf>
    <xf numFmtId="172" fontId="7" fillId="0" borderId="26" xfId="48" applyNumberFormat="1" applyFont="1" applyFill="1" applyBorder="1" applyAlignment="1">
      <alignment/>
      <protection/>
    </xf>
    <xf numFmtId="173" fontId="7" fillId="0" borderId="151" xfId="48" applyNumberFormat="1" applyFont="1" applyBorder="1" applyAlignment="1">
      <alignment horizontal="right"/>
      <protection/>
    </xf>
    <xf numFmtId="173" fontId="7" fillId="0" borderId="79" xfId="48" applyNumberFormat="1" applyFont="1" applyBorder="1" applyAlignment="1">
      <alignment horizontal="right"/>
      <protection/>
    </xf>
    <xf numFmtId="172" fontId="7" fillId="0" borderId="31" xfId="48" applyNumberFormat="1" applyFont="1" applyFill="1" applyBorder="1" applyAlignment="1">
      <alignment/>
      <protection/>
    </xf>
    <xf numFmtId="172" fontId="7" fillId="0" borderId="32" xfId="48" applyNumberFormat="1" applyFont="1" applyFill="1" applyBorder="1" applyAlignment="1">
      <alignment/>
      <protection/>
    </xf>
    <xf numFmtId="172" fontId="7" fillId="0" borderId="33" xfId="48" applyNumberFormat="1" applyFont="1" applyFill="1" applyBorder="1" applyAlignment="1">
      <alignment/>
      <protection/>
    </xf>
    <xf numFmtId="0" fontId="7" fillId="0" borderId="48" xfId="48" applyFont="1" applyBorder="1" applyAlignment="1">
      <alignment vertical="top"/>
      <protection/>
    </xf>
    <xf numFmtId="173" fontId="7" fillId="0" borderId="90" xfId="48" applyNumberFormat="1" applyFont="1" applyBorder="1" applyAlignment="1">
      <alignment horizontal="right" vertical="top"/>
      <protection/>
    </xf>
    <xf numFmtId="172" fontId="7" fillId="0" borderId="25" xfId="48" applyNumberFormat="1" applyFont="1" applyFill="1" applyBorder="1" applyAlignment="1">
      <alignment vertical="top"/>
      <protection/>
    </xf>
    <xf numFmtId="172" fontId="7" fillId="0" borderId="26" xfId="48" applyNumberFormat="1" applyFont="1" applyFill="1" applyBorder="1" applyAlignment="1">
      <alignment vertical="top"/>
      <protection/>
    </xf>
    <xf numFmtId="0" fontId="0" fillId="0" borderId="47" xfId="48" applyFont="1" applyBorder="1" applyAlignment="1">
      <alignment horizontal="left" vertical="center"/>
      <protection/>
    </xf>
    <xf numFmtId="173" fontId="0" fillId="0" borderId="86" xfId="48" applyNumberFormat="1" applyFont="1" applyBorder="1" applyAlignment="1">
      <alignment horizontal="right" vertical="center"/>
      <protection/>
    </xf>
    <xf numFmtId="0" fontId="0" fillId="34" borderId="14" xfId="48" applyFont="1" applyFill="1" applyBorder="1" applyAlignment="1">
      <alignment horizontal="centerContinuous" vertical="center"/>
      <protection/>
    </xf>
    <xf numFmtId="173" fontId="0" fillId="0" borderId="18" xfId="48" applyNumberFormat="1" applyFont="1" applyBorder="1" applyAlignment="1">
      <alignment horizontal="right" vertical="center"/>
      <protection/>
    </xf>
    <xf numFmtId="173" fontId="0" fillId="0" borderId="53" xfId="48" applyNumberFormat="1" applyFont="1" applyBorder="1" applyAlignment="1">
      <alignment horizontal="right" vertical="center"/>
      <protection/>
    </xf>
    <xf numFmtId="172" fontId="0" fillId="0" borderId="18" xfId="48" applyNumberFormat="1" applyFont="1" applyFill="1" applyBorder="1" applyAlignment="1" quotePrefix="1">
      <alignment vertical="center"/>
      <protection/>
    </xf>
    <xf numFmtId="172" fontId="0" fillId="0" borderId="19" xfId="48" applyNumberFormat="1" applyFont="1" applyFill="1" applyBorder="1" applyAlignment="1">
      <alignment vertical="center"/>
      <protection/>
    </xf>
    <xf numFmtId="172" fontId="0" fillId="0" borderId="20" xfId="48" applyNumberFormat="1" applyFont="1" applyFill="1" applyBorder="1" applyAlignment="1">
      <alignment vertical="center"/>
      <protection/>
    </xf>
    <xf numFmtId="0" fontId="5" fillId="0" borderId="153" xfId="48" applyFont="1" applyFill="1" applyBorder="1" applyAlignment="1">
      <alignment horizontal="center" vertical="center"/>
      <protection/>
    </xf>
    <xf numFmtId="173" fontId="5" fillId="0" borderId="154" xfId="48" applyNumberFormat="1" applyFont="1" applyFill="1" applyBorder="1" applyAlignment="1">
      <alignment horizontal="right" vertical="center"/>
      <protection/>
    </xf>
    <xf numFmtId="0" fontId="5" fillId="34" borderId="27" xfId="48" applyFont="1" applyFill="1" applyBorder="1" applyAlignment="1">
      <alignment horizontal="centerContinuous" vertical="center"/>
      <protection/>
    </xf>
    <xf numFmtId="173" fontId="5" fillId="0" borderId="28" xfId="48" applyNumberFormat="1" applyFont="1" applyFill="1" applyBorder="1" applyAlignment="1">
      <alignment horizontal="right" vertical="center"/>
      <protection/>
    </xf>
    <xf numFmtId="173" fontId="5" fillId="0" borderId="29" xfId="48" applyNumberFormat="1" applyFont="1" applyFill="1" applyBorder="1" applyAlignment="1">
      <alignment horizontal="right" vertical="center"/>
      <protection/>
    </xf>
    <xf numFmtId="172" fontId="5" fillId="0" borderId="28" xfId="48" applyNumberFormat="1" applyFont="1" applyFill="1" applyBorder="1" applyAlignment="1">
      <alignment vertical="center"/>
      <protection/>
    </xf>
    <xf numFmtId="172" fontId="5" fillId="0" borderId="29" xfId="48" applyNumberFormat="1" applyFont="1" applyFill="1" applyBorder="1" applyAlignment="1">
      <alignment vertical="center"/>
      <protection/>
    </xf>
    <xf numFmtId="172" fontId="5" fillId="0" borderId="30" xfId="48" applyNumberFormat="1" applyFont="1" applyFill="1" applyBorder="1" applyAlignment="1">
      <alignment vertical="center"/>
      <protection/>
    </xf>
    <xf numFmtId="0" fontId="12" fillId="34" borderId="40" xfId="48" applyFont="1" applyFill="1" applyBorder="1" applyAlignment="1">
      <alignment horizontal="centerContinuous"/>
      <protection/>
    </xf>
    <xf numFmtId="0" fontId="6" fillId="0" borderId="0" xfId="48" applyFont="1">
      <alignment/>
      <protection/>
    </xf>
    <xf numFmtId="0" fontId="12" fillId="34" borderId="0" xfId="48" applyFont="1" applyFill="1" applyBorder="1" applyAlignment="1">
      <alignment horizontal="centerContinuous" vertical="top"/>
      <protection/>
    </xf>
    <xf numFmtId="172" fontId="2" fillId="33" borderId="12" xfId="48" applyNumberFormat="1" applyFont="1" applyFill="1" applyBorder="1" applyAlignment="1" quotePrefix="1">
      <alignment horizontal="center" vertical="center"/>
      <protection/>
    </xf>
    <xf numFmtId="173" fontId="5" fillId="35" borderId="75" xfId="48" applyNumberFormat="1" applyFont="1" applyFill="1" applyBorder="1" applyAlignment="1">
      <alignment horizontal="right" vertical="center"/>
      <protection/>
    </xf>
    <xf numFmtId="0" fontId="0" fillId="34" borderId="14" xfId="48" applyFill="1" applyBorder="1" applyAlignment="1" applyProtection="1">
      <alignment horizontal="centerContinuous"/>
      <protection/>
    </xf>
    <xf numFmtId="0" fontId="0" fillId="34" borderId="14" xfId="48" applyFill="1" applyBorder="1" applyAlignment="1" applyProtection="1">
      <alignment horizontal="centerContinuous"/>
      <protection locked="0"/>
    </xf>
    <xf numFmtId="173" fontId="7" fillId="0" borderId="24" xfId="48" applyNumberFormat="1" applyFont="1" applyBorder="1" applyAlignment="1" applyProtection="1">
      <alignment horizontal="right"/>
      <protection locked="0"/>
    </xf>
    <xf numFmtId="173" fontId="7" fillId="0" borderId="55" xfId="48" applyNumberFormat="1" applyFont="1" applyBorder="1" applyAlignment="1" applyProtection="1">
      <alignment horizontal="right"/>
      <protection locked="0"/>
    </xf>
    <xf numFmtId="173" fontId="7" fillId="0" borderId="31" xfId="48" applyNumberFormat="1" applyFont="1" applyBorder="1" applyAlignment="1" applyProtection="1">
      <alignment horizontal="right"/>
      <protection locked="0"/>
    </xf>
    <xf numFmtId="173" fontId="7" fillId="0" borderId="79" xfId="48" applyNumberFormat="1" applyFont="1" applyBorder="1" applyAlignment="1" applyProtection="1">
      <alignment horizontal="right"/>
      <protection locked="0"/>
    </xf>
    <xf numFmtId="0" fontId="7" fillId="0" borderId="48" xfId="48" applyFont="1" applyBorder="1" applyAlignment="1">
      <alignment horizontal="left"/>
      <protection/>
    </xf>
    <xf numFmtId="173" fontId="7" fillId="0" borderId="90" xfId="48" applyNumberFormat="1" applyFont="1" applyBorder="1" applyAlignment="1">
      <alignment horizontal="right"/>
      <protection/>
    </xf>
    <xf numFmtId="0" fontId="7" fillId="34" borderId="14" xfId="48" applyFont="1" applyFill="1" applyBorder="1" applyAlignment="1" applyProtection="1">
      <alignment horizontal="centerContinuous"/>
      <protection locked="0"/>
    </xf>
    <xf numFmtId="173" fontId="7" fillId="0" borderId="21" xfId="48" applyNumberFormat="1" applyFont="1" applyBorder="1" applyAlignment="1">
      <alignment horizontal="right"/>
      <protection/>
    </xf>
    <xf numFmtId="173" fontId="7" fillId="0" borderId="21" xfId="48" applyNumberFormat="1" applyFont="1" applyBorder="1" applyAlignment="1" applyProtection="1">
      <alignment horizontal="right"/>
      <protection locked="0"/>
    </xf>
    <xf numFmtId="173" fontId="7" fillId="0" borderId="67" xfId="48" applyNumberFormat="1" applyFont="1" applyBorder="1" applyAlignment="1" applyProtection="1">
      <alignment horizontal="right"/>
      <protection locked="0"/>
    </xf>
    <xf numFmtId="173" fontId="7" fillId="0" borderId="151" xfId="48" applyNumberFormat="1" applyFont="1" applyBorder="1" applyAlignment="1">
      <alignment horizontal="right" vertical="top"/>
      <protection/>
    </xf>
    <xf numFmtId="173" fontId="7" fillId="0" borderId="79" xfId="48" applyNumberFormat="1" applyFont="1" applyBorder="1" applyAlignment="1">
      <alignment horizontal="right" vertical="top"/>
      <protection/>
    </xf>
    <xf numFmtId="173" fontId="0" fillId="0" borderId="18" xfId="48" applyNumberFormat="1" applyFont="1" applyBorder="1" applyAlignment="1" applyProtection="1">
      <alignment horizontal="right"/>
      <protection locked="0"/>
    </xf>
    <xf numFmtId="173" fontId="0" fillId="0" borderId="53" xfId="48" applyNumberFormat="1" applyFont="1" applyBorder="1" applyAlignment="1" applyProtection="1">
      <alignment horizontal="right"/>
      <protection locked="0"/>
    </xf>
    <xf numFmtId="172" fontId="0" fillId="0" borderId="18" xfId="48" applyNumberFormat="1" applyFont="1" applyFill="1" applyBorder="1" applyAlignment="1" applyProtection="1" quotePrefix="1">
      <alignment/>
      <protection/>
    </xf>
    <xf numFmtId="172" fontId="0" fillId="0" borderId="19" xfId="48" applyNumberFormat="1" applyFont="1" applyFill="1" applyBorder="1" applyAlignment="1" applyProtection="1">
      <alignment/>
      <protection/>
    </xf>
    <xf numFmtId="172" fontId="0" fillId="0" borderId="20" xfId="48" applyNumberFormat="1" applyFont="1" applyFill="1" applyBorder="1" applyAlignment="1" applyProtection="1">
      <alignment/>
      <protection/>
    </xf>
    <xf numFmtId="173" fontId="0" fillId="0" borderId="24" xfId="48" applyNumberFormat="1" applyFont="1" applyBorder="1" applyAlignment="1" applyProtection="1">
      <alignment horizontal="right"/>
      <protection locked="0"/>
    </xf>
    <xf numFmtId="173" fontId="0" fillId="0" borderId="55" xfId="48" applyNumberFormat="1" applyFont="1" applyBorder="1" applyAlignment="1" applyProtection="1">
      <alignment horizontal="right"/>
      <protection locked="0"/>
    </xf>
    <xf numFmtId="173" fontId="0" fillId="0" borderId="24" xfId="48" applyNumberFormat="1" applyFont="1" applyBorder="1" applyAlignment="1" applyProtection="1">
      <alignment horizontal="right" vertical="top"/>
      <protection locked="0"/>
    </xf>
    <xf numFmtId="173" fontId="0" fillId="0" borderId="55" xfId="48" applyNumberFormat="1" applyFont="1" applyBorder="1" applyAlignment="1" applyProtection="1">
      <alignment horizontal="right" vertical="top"/>
      <protection locked="0"/>
    </xf>
    <xf numFmtId="173" fontId="0" fillId="0" borderId="21" xfId="48" applyNumberFormat="1" applyFont="1" applyBorder="1" applyAlignment="1" applyProtection="1">
      <alignment horizontal="right"/>
      <protection locked="0"/>
    </xf>
    <xf numFmtId="173" fontId="0" fillId="0" borderId="67" xfId="48" applyNumberFormat="1" applyFont="1" applyBorder="1" applyAlignment="1" applyProtection="1">
      <alignment horizontal="right"/>
      <protection locked="0"/>
    </xf>
    <xf numFmtId="172" fontId="0" fillId="0" borderId="21" xfId="48" applyNumberFormat="1" applyFont="1" applyFill="1" applyBorder="1" applyAlignment="1" applyProtection="1">
      <alignment/>
      <protection/>
    </xf>
    <xf numFmtId="172" fontId="0" fillId="0" borderId="22" xfId="48" applyNumberFormat="1" applyFont="1" applyFill="1" applyBorder="1" applyAlignment="1" applyProtection="1">
      <alignment/>
      <protection/>
    </xf>
    <xf numFmtId="172" fontId="0" fillId="0" borderId="23" xfId="48" applyNumberFormat="1" applyFont="1" applyFill="1" applyBorder="1" applyAlignment="1" applyProtection="1">
      <alignment/>
      <protection/>
    </xf>
    <xf numFmtId="173" fontId="0" fillId="0" borderId="52" xfId="48" applyNumberFormat="1" applyFont="1" applyBorder="1" applyAlignment="1">
      <alignment horizontal="right"/>
      <protection/>
    </xf>
    <xf numFmtId="0" fontId="10" fillId="33" borderId="155" xfId="48" applyFont="1" applyFill="1" applyBorder="1" applyAlignment="1">
      <alignment horizontal="centerContinuous" vertical="top"/>
      <protection/>
    </xf>
    <xf numFmtId="0" fontId="1" fillId="33" borderId="93" xfId="48" applyFont="1" applyFill="1" applyBorder="1" applyAlignment="1">
      <alignment horizontal="centerContinuous"/>
      <protection/>
    </xf>
    <xf numFmtId="0" fontId="1" fillId="33" borderId="99" xfId="48" applyFont="1" applyFill="1" applyBorder="1" applyAlignment="1">
      <alignment horizontal="centerContinuous"/>
      <protection/>
    </xf>
    <xf numFmtId="173" fontId="5" fillId="35" borderId="72" xfId="48" applyNumberFormat="1" applyFont="1" applyFill="1" applyBorder="1" applyAlignment="1" applyProtection="1">
      <alignment horizontal="right" vertical="center"/>
      <protection/>
    </xf>
    <xf numFmtId="0" fontId="0" fillId="34" borderId="14" xfId="48" applyFont="1" applyFill="1" applyBorder="1" applyAlignment="1" applyProtection="1">
      <alignment horizontal="centerContinuous"/>
      <protection/>
    </xf>
    <xf numFmtId="173" fontId="5" fillId="35" borderId="12" xfId="48" applyNumberFormat="1" applyFont="1" applyFill="1" applyBorder="1" applyAlignment="1" applyProtection="1">
      <alignment horizontal="right" vertical="center"/>
      <protection/>
    </xf>
    <xf numFmtId="173" fontId="5" fillId="35" borderId="35" xfId="48" applyNumberFormat="1" applyFont="1" applyFill="1" applyBorder="1" applyAlignment="1" applyProtection="1">
      <alignment horizontal="right" vertical="center"/>
      <protection/>
    </xf>
    <xf numFmtId="173" fontId="0" fillId="35" borderId="50" xfId="48" applyNumberFormat="1" applyFont="1" applyFill="1" applyBorder="1" applyAlignment="1" applyProtection="1">
      <alignment horizontal="right" vertical="center"/>
      <protection locked="0"/>
    </xf>
    <xf numFmtId="0" fontId="0" fillId="34" borderId="14" xfId="48" applyFont="1" applyFill="1" applyBorder="1" applyAlignment="1" applyProtection="1">
      <alignment horizontal="centerContinuous"/>
      <protection locked="0"/>
    </xf>
    <xf numFmtId="173" fontId="0" fillId="35" borderId="15" xfId="48" applyNumberFormat="1" applyFont="1" applyFill="1" applyBorder="1" applyAlignment="1" applyProtection="1">
      <alignment horizontal="right" vertical="center"/>
      <protection locked="0"/>
    </xf>
    <xf numFmtId="173" fontId="0" fillId="35" borderId="16" xfId="48" applyNumberFormat="1" applyFont="1" applyFill="1" applyBorder="1" applyAlignment="1" applyProtection="1">
      <alignment horizontal="right" vertical="center"/>
      <protection locked="0"/>
    </xf>
    <xf numFmtId="173" fontId="0" fillId="0" borderId="86" xfId="48" applyNumberFormat="1" applyFont="1" applyBorder="1" applyAlignment="1" applyProtection="1">
      <alignment horizontal="right"/>
      <protection locked="0"/>
    </xf>
    <xf numFmtId="173" fontId="0" fillId="0" borderId="90" xfId="48" applyNumberFormat="1" applyFont="1" applyBorder="1" applyAlignment="1" applyProtection="1">
      <alignment horizontal="right" vertical="top"/>
      <protection locked="0"/>
    </xf>
    <xf numFmtId="173" fontId="0" fillId="0" borderId="21" xfId="48" applyNumberFormat="1" applyFont="1" applyBorder="1" applyAlignment="1" applyProtection="1">
      <alignment horizontal="right" vertical="top"/>
      <protection locked="0"/>
    </xf>
    <xf numFmtId="173" fontId="0" fillId="0" borderId="67" xfId="48" applyNumberFormat="1" applyFont="1" applyBorder="1" applyAlignment="1" applyProtection="1">
      <alignment horizontal="right" vertical="top"/>
      <protection locked="0"/>
    </xf>
    <xf numFmtId="10" fontId="9" fillId="0" borderId="0" xfId="48" applyNumberFormat="1" applyFont="1">
      <alignment/>
      <protection/>
    </xf>
    <xf numFmtId="173" fontId="0" fillId="0" borderId="63" xfId="48" applyNumberFormat="1" applyFont="1" applyBorder="1" applyAlignment="1" applyProtection="1">
      <alignment horizontal="right"/>
      <protection locked="0"/>
    </xf>
    <xf numFmtId="173" fontId="0" fillId="0" borderId="37" xfId="48" applyNumberFormat="1" applyFont="1" applyBorder="1" applyAlignment="1" applyProtection="1">
      <alignment horizontal="right"/>
      <protection locked="0"/>
    </xf>
    <xf numFmtId="173" fontId="0" fillId="0" borderId="58" xfId="48" applyNumberFormat="1" applyFont="1" applyBorder="1" applyAlignment="1" applyProtection="1">
      <alignment horizontal="right"/>
      <protection locked="0"/>
    </xf>
    <xf numFmtId="172" fontId="0" fillId="0" borderId="38" xfId="48" applyNumberFormat="1" applyFont="1" applyFill="1" applyBorder="1" applyAlignment="1">
      <alignment/>
      <protection/>
    </xf>
    <xf numFmtId="0" fontId="7" fillId="0" borderId="49" xfId="48" applyFont="1" applyBorder="1" applyAlignment="1">
      <alignment horizontal="left"/>
      <protection/>
    </xf>
    <xf numFmtId="3" fontId="7" fillId="0" borderId="151" xfId="48" applyNumberFormat="1" applyFont="1" applyBorder="1" applyAlignment="1" applyProtection="1">
      <alignment horizontal="right"/>
      <protection locked="0"/>
    </xf>
    <xf numFmtId="3" fontId="7" fillId="34" borderId="14" xfId="48" applyNumberFormat="1" applyFont="1" applyFill="1" applyBorder="1" applyAlignment="1" applyProtection="1">
      <alignment horizontal="centerContinuous"/>
      <protection locked="0"/>
    </xf>
    <xf numFmtId="3" fontId="7" fillId="0" borderId="31" xfId="48" applyNumberFormat="1" applyFont="1" applyBorder="1" applyAlignment="1" applyProtection="1">
      <alignment horizontal="right"/>
      <protection locked="0"/>
    </xf>
    <xf numFmtId="3" fontId="7" fillId="0" borderId="79" xfId="48" applyNumberFormat="1" applyFont="1" applyBorder="1" applyAlignment="1" applyProtection="1">
      <alignment horizontal="right"/>
      <protection locked="0"/>
    </xf>
    <xf numFmtId="3" fontId="7" fillId="34" borderId="14" xfId="48" applyNumberFormat="1" applyFont="1" applyFill="1" applyBorder="1" applyAlignment="1">
      <alignment horizontal="centerContinuous"/>
      <protection/>
    </xf>
    <xf numFmtId="9" fontId="0" fillId="0" borderId="0" xfId="55" applyFont="1" applyAlignment="1">
      <alignment/>
    </xf>
    <xf numFmtId="0" fontId="7" fillId="0" borderId="34" xfId="48" applyFont="1" applyBorder="1" applyAlignment="1">
      <alignment/>
      <protection/>
    </xf>
    <xf numFmtId="3" fontId="7" fillId="0" borderId="87" xfId="48" applyNumberFormat="1" applyFont="1" applyBorder="1" applyAlignment="1" applyProtection="1">
      <alignment horizontal="right"/>
      <protection locked="0"/>
    </xf>
    <xf numFmtId="3" fontId="7" fillId="0" borderId="24" xfId="48" applyNumberFormat="1" applyFont="1" applyBorder="1" applyAlignment="1" applyProtection="1">
      <alignment horizontal="right"/>
      <protection locked="0"/>
    </xf>
    <xf numFmtId="3" fontId="7" fillId="0" borderId="55" xfId="48" applyNumberFormat="1" applyFont="1" applyBorder="1" applyAlignment="1" applyProtection="1">
      <alignment horizontal="right"/>
      <protection locked="0"/>
    </xf>
    <xf numFmtId="3" fontId="7" fillId="0" borderId="90" xfId="48" applyNumberFormat="1" applyFont="1" applyBorder="1" applyAlignment="1" applyProtection="1">
      <alignment horizontal="right" vertical="top"/>
      <protection locked="0"/>
    </xf>
    <xf numFmtId="3" fontId="7" fillId="0" borderId="21" xfId="48" applyNumberFormat="1" applyFont="1" applyBorder="1" applyAlignment="1" applyProtection="1">
      <alignment horizontal="right" vertical="top"/>
      <protection locked="0"/>
    </xf>
    <xf numFmtId="3" fontId="7" fillId="0" borderId="67" xfId="48" applyNumberFormat="1" applyFont="1" applyBorder="1" applyAlignment="1" applyProtection="1">
      <alignment horizontal="right" vertical="top"/>
      <protection locked="0"/>
    </xf>
    <xf numFmtId="173" fontId="0" fillId="0" borderId="52" xfId="48" applyNumberFormat="1" applyFont="1" applyBorder="1" applyAlignment="1" applyProtection="1">
      <alignment horizontal="right" vertical="top"/>
      <protection locked="0"/>
    </xf>
    <xf numFmtId="173" fontId="0" fillId="0" borderId="31" xfId="48" applyNumberFormat="1" applyFont="1" applyBorder="1" applyAlignment="1" applyProtection="1">
      <alignment horizontal="right" vertical="top"/>
      <protection locked="0"/>
    </xf>
    <xf numFmtId="173" fontId="0" fillId="0" borderId="79" xfId="48" applyNumberFormat="1" applyFont="1" applyBorder="1" applyAlignment="1" applyProtection="1">
      <alignment horizontal="right" vertical="top"/>
      <protection locked="0"/>
    </xf>
    <xf numFmtId="173" fontId="0" fillId="0" borderId="87" xfId="48" applyNumberFormat="1" applyFont="1" applyBorder="1" applyAlignment="1" applyProtection="1">
      <alignment horizontal="right"/>
      <protection/>
    </xf>
    <xf numFmtId="173" fontId="0" fillId="0" borderId="24" xfId="48" applyNumberFormat="1" applyFont="1" applyBorder="1" applyAlignment="1" applyProtection="1">
      <alignment horizontal="right"/>
      <protection/>
    </xf>
    <xf numFmtId="173" fontId="0" fillId="0" borderId="55" xfId="48" applyNumberFormat="1" applyFont="1" applyBorder="1" applyAlignment="1" applyProtection="1">
      <alignment horizontal="right"/>
      <protection/>
    </xf>
    <xf numFmtId="173" fontId="0" fillId="0" borderId="87" xfId="48" applyNumberFormat="1" applyFont="1" applyBorder="1" applyAlignment="1" applyProtection="1">
      <alignment horizontal="right"/>
      <protection locked="0"/>
    </xf>
    <xf numFmtId="3" fontId="7" fillId="0" borderId="151" xfId="48" applyNumberFormat="1" applyFont="1" applyBorder="1" applyAlignment="1" applyProtection="1">
      <alignment horizontal="right" vertical="top"/>
      <protection locked="0"/>
    </xf>
    <xf numFmtId="3" fontId="0" fillId="34" borderId="14" xfId="48" applyNumberFormat="1" applyFill="1" applyBorder="1" applyAlignment="1" applyProtection="1">
      <alignment horizontal="centerContinuous" vertical="top"/>
      <protection locked="0"/>
    </xf>
    <xf numFmtId="3" fontId="7" fillId="0" borderId="31" xfId="48" applyNumberFormat="1" applyFont="1" applyBorder="1" applyAlignment="1" applyProtection="1">
      <alignment horizontal="right" vertical="top"/>
      <protection locked="0"/>
    </xf>
    <xf numFmtId="3" fontId="7" fillId="0" borderId="79" xfId="48" applyNumberFormat="1" applyFont="1" applyBorder="1" applyAlignment="1" applyProtection="1">
      <alignment horizontal="right" vertical="top"/>
      <protection locked="0"/>
    </xf>
    <xf numFmtId="0" fontId="0" fillId="34" borderId="14" xfId="48" applyFill="1" applyBorder="1" applyAlignment="1">
      <alignment horizontal="centerContinuous" vertical="top"/>
      <protection/>
    </xf>
    <xf numFmtId="173" fontId="0" fillId="0" borderId="86" xfId="48" applyNumberFormat="1" applyFont="1" applyBorder="1" applyAlignment="1" applyProtection="1">
      <alignment horizontal="right" vertical="center"/>
      <protection locked="0"/>
    </xf>
    <xf numFmtId="0" fontId="0" fillId="34" borderId="14" xfId="48" applyFont="1" applyFill="1" applyBorder="1" applyAlignment="1" applyProtection="1">
      <alignment horizontal="centerContinuous" vertical="center"/>
      <protection locked="0"/>
    </xf>
    <xf numFmtId="173" fontId="0" fillId="0" borderId="18" xfId="48" applyNumberFormat="1" applyFont="1" applyBorder="1" applyAlignment="1" applyProtection="1">
      <alignment horizontal="right" vertical="center"/>
      <protection locked="0"/>
    </xf>
    <xf numFmtId="173" fontId="0" fillId="0" borderId="53" xfId="48" applyNumberFormat="1" applyFont="1" applyBorder="1" applyAlignment="1" applyProtection="1">
      <alignment horizontal="right" vertical="center"/>
      <protection locked="0"/>
    </xf>
    <xf numFmtId="173" fontId="5" fillId="0" borderId="103" xfId="48" applyNumberFormat="1" applyFont="1" applyFill="1" applyBorder="1" applyAlignment="1">
      <alignment horizontal="right" vertical="center"/>
      <protection/>
    </xf>
    <xf numFmtId="173" fontId="0" fillId="0" borderId="101" xfId="48" applyNumberFormat="1" applyFont="1" applyBorder="1" applyAlignment="1">
      <alignment horizontal="right"/>
      <protection/>
    </xf>
    <xf numFmtId="173" fontId="0" fillId="0" borderId="156" xfId="48" applyNumberFormat="1" applyFont="1" applyBorder="1" applyAlignment="1">
      <alignment horizontal="right"/>
      <protection/>
    </xf>
    <xf numFmtId="173" fontId="0" fillId="0" borderId="59" xfId="48" applyNumberFormat="1" applyFont="1" applyBorder="1" applyAlignment="1">
      <alignment horizontal="right" vertical="top"/>
      <protection/>
    </xf>
    <xf numFmtId="172" fontId="0" fillId="0" borderId="152" xfId="48" applyNumberFormat="1" applyFont="1" applyFill="1" applyBorder="1" applyAlignment="1" quotePrefix="1">
      <alignment/>
      <protection/>
    </xf>
    <xf numFmtId="172" fontId="0" fillId="0" borderId="157" xfId="48" applyNumberFormat="1" applyFont="1" applyFill="1" applyBorder="1" applyAlignment="1">
      <alignment/>
      <protection/>
    </xf>
    <xf numFmtId="172" fontId="0" fillId="0" borderId="158" xfId="48" applyNumberFormat="1" applyFont="1" applyFill="1" applyBorder="1" applyAlignment="1">
      <alignment/>
      <protection/>
    </xf>
    <xf numFmtId="172" fontId="0" fillId="0" borderId="159" xfId="48" applyNumberFormat="1" applyFont="1" applyFill="1" applyBorder="1" applyAlignment="1">
      <alignment/>
      <protection/>
    </xf>
    <xf numFmtId="172" fontId="0" fillId="0" borderId="160" xfId="48" applyNumberFormat="1" applyFont="1" applyFill="1" applyBorder="1" applyAlignment="1">
      <alignment/>
      <protection/>
    </xf>
    <xf numFmtId="176" fontId="7" fillId="0" borderId="21" xfId="0" applyNumberFormat="1" applyFont="1" applyFill="1" applyBorder="1" applyAlignment="1" quotePrefix="1">
      <alignment horizontal="center" vertical="top"/>
    </xf>
    <xf numFmtId="176" fontId="7" fillId="0" borderId="23" xfId="0" applyNumberFormat="1" applyFont="1" applyFill="1" applyBorder="1" applyAlignment="1" quotePrefix="1">
      <alignment horizontal="center" vertical="top"/>
    </xf>
    <xf numFmtId="3" fontId="5" fillId="0" borderId="92" xfId="48" applyNumberFormat="1" applyFont="1" applyBorder="1" applyAlignment="1">
      <alignment horizontal="right"/>
      <protection/>
    </xf>
    <xf numFmtId="3" fontId="0" fillId="0" borderId="93" xfId="48" applyNumberFormat="1" applyFill="1" applyBorder="1" applyAlignment="1">
      <alignment horizontal="centerContinuous"/>
      <protection/>
    </xf>
    <xf numFmtId="3" fontId="5" fillId="0" borderId="92" xfId="48" applyNumberFormat="1" applyFont="1" applyFill="1" applyBorder="1" applyAlignment="1">
      <alignment horizontal="right"/>
      <protection/>
    </xf>
    <xf numFmtId="3" fontId="5" fillId="0" borderId="94" xfId="48" applyNumberFormat="1" applyFont="1" applyFill="1" applyBorder="1" applyAlignment="1">
      <alignment horizontal="right"/>
      <protection/>
    </xf>
    <xf numFmtId="0" fontId="0" fillId="0" borderId="0" xfId="48" applyAlignment="1">
      <alignment horizontal="center"/>
      <protection/>
    </xf>
    <xf numFmtId="176" fontId="0" fillId="0" borderId="0" xfId="48" applyNumberFormat="1">
      <alignment/>
      <protection/>
    </xf>
    <xf numFmtId="172" fontId="0" fillId="0" borderId="0" xfId="48" applyNumberFormat="1">
      <alignment/>
      <protection/>
    </xf>
    <xf numFmtId="173" fontId="0" fillId="34" borderId="14" xfId="48" applyNumberFormat="1" applyFill="1" applyBorder="1" applyAlignment="1">
      <alignment horizontal="centerContinuous" vertical="top"/>
      <protection/>
    </xf>
    <xf numFmtId="169" fontId="0" fillId="0" borderId="34" xfId="48" applyNumberFormat="1" applyFont="1" applyBorder="1" applyAlignment="1">
      <alignment/>
      <protection/>
    </xf>
    <xf numFmtId="0" fontId="0" fillId="34" borderId="27" xfId="48" applyFill="1" applyBorder="1" applyAlignment="1">
      <alignment horizontal="centerContinuous" vertical="top"/>
      <protection/>
    </xf>
    <xf numFmtId="173" fontId="0" fillId="34" borderId="27" xfId="48" applyNumberFormat="1" applyFill="1" applyBorder="1" applyAlignment="1">
      <alignment horizontal="centerContinuous" vertical="top"/>
      <protection/>
    </xf>
    <xf numFmtId="173" fontId="7" fillId="0" borderId="31" xfId="50" applyNumberFormat="1" applyFont="1" applyFill="1" applyBorder="1">
      <alignment/>
      <protection/>
    </xf>
    <xf numFmtId="0" fontId="5" fillId="0" borderId="49" xfId="48" applyFont="1" applyBorder="1" applyAlignment="1">
      <alignment horizontal="left"/>
      <protection/>
    </xf>
    <xf numFmtId="173" fontId="5" fillId="0" borderId="31" xfId="50" applyNumberFormat="1" applyFont="1" applyFill="1" applyBorder="1">
      <alignment/>
      <protection/>
    </xf>
    <xf numFmtId="0" fontId="7" fillId="0" borderId="34" xfId="48" applyFont="1" applyBorder="1" applyAlignment="1">
      <alignment horizontal="left"/>
      <protection/>
    </xf>
    <xf numFmtId="173" fontId="7" fillId="0" borderId="24" xfId="50" applyNumberFormat="1" applyFont="1" applyFill="1" applyBorder="1" applyAlignment="1">
      <alignment/>
      <protection/>
    </xf>
    <xf numFmtId="173" fontId="7" fillId="0" borderId="24" xfId="50" applyNumberFormat="1" applyFont="1" applyFill="1" applyBorder="1">
      <alignment/>
      <protection/>
    </xf>
    <xf numFmtId="0" fontId="7" fillId="0" borderId="80" xfId="48" applyFont="1" applyBorder="1" applyAlignment="1">
      <alignment vertical="top"/>
      <protection/>
    </xf>
    <xf numFmtId="173" fontId="0" fillId="0" borderId="161" xfId="48" applyNumberFormat="1" applyFont="1" applyFill="1" applyBorder="1" applyAlignment="1">
      <alignment vertical="top"/>
      <protection/>
    </xf>
    <xf numFmtId="173" fontId="7" fillId="0" borderId="82" xfId="50" applyNumberFormat="1" applyFont="1" applyFill="1" applyBorder="1" applyAlignment="1">
      <alignment vertical="top"/>
      <protection/>
    </xf>
    <xf numFmtId="173" fontId="5" fillId="35" borderId="74" xfId="48" applyNumberFormat="1" applyFont="1" applyFill="1" applyBorder="1" applyAlignment="1" quotePrefix="1">
      <alignment horizontal="center" vertical="center"/>
      <protection/>
    </xf>
    <xf numFmtId="173" fontId="5" fillId="0" borderId="18" xfId="48" applyNumberFormat="1" applyFont="1" applyBorder="1" applyAlignment="1" quotePrefix="1">
      <alignment horizontal="center"/>
      <protection/>
    </xf>
    <xf numFmtId="173" fontId="7" fillId="0" borderId="24" xfId="48" applyNumberFormat="1" applyFont="1" applyBorder="1" applyAlignment="1" quotePrefix="1">
      <alignment horizontal="center"/>
      <protection/>
    </xf>
    <xf numFmtId="173" fontId="5" fillId="0" borderId="24" xfId="48" applyNumberFormat="1" applyFont="1" applyBorder="1" applyAlignment="1" quotePrefix="1">
      <alignment horizontal="center"/>
      <protection/>
    </xf>
    <xf numFmtId="173" fontId="7" fillId="0" borderId="31" xfId="48" applyNumberFormat="1" applyFont="1" applyBorder="1" applyAlignment="1" quotePrefix="1">
      <alignment horizontal="center"/>
      <protection/>
    </xf>
    <xf numFmtId="173" fontId="7" fillId="0" borderId="31" xfId="48" applyNumberFormat="1" applyFont="1" applyBorder="1" applyAlignment="1" quotePrefix="1">
      <alignment horizontal="center" vertical="top"/>
      <protection/>
    </xf>
    <xf numFmtId="173" fontId="5" fillId="35" borderId="73" xfId="48" applyNumberFormat="1" applyFont="1" applyFill="1" applyBorder="1" applyAlignment="1" quotePrefix="1">
      <alignment horizontal="center" vertical="center"/>
      <protection/>
    </xf>
    <xf numFmtId="173" fontId="5" fillId="0" borderId="76" xfId="48" applyNumberFormat="1" applyFont="1" applyBorder="1" applyAlignment="1" quotePrefix="1">
      <alignment horizontal="center"/>
      <protection/>
    </xf>
    <xf numFmtId="173" fontId="0" fillId="0" borderId="78" xfId="48" applyNumberFormat="1" applyFont="1" applyBorder="1" applyAlignment="1" quotePrefix="1">
      <alignment horizontal="center"/>
      <protection/>
    </xf>
    <xf numFmtId="173" fontId="0" fillId="0" borderId="64" xfId="48" applyNumberFormat="1" applyFont="1" applyBorder="1" applyAlignment="1" quotePrefix="1">
      <alignment horizontal="center"/>
      <protection/>
    </xf>
    <xf numFmtId="173" fontId="0" fillId="0" borderId="81" xfId="48" applyNumberFormat="1" applyFont="1" applyBorder="1" applyAlignment="1" quotePrefix="1">
      <alignment horizontal="center" vertical="top"/>
      <protection/>
    </xf>
    <xf numFmtId="173" fontId="0" fillId="0" borderId="31" xfId="50" applyNumberFormat="1" applyFont="1" applyFill="1" applyBorder="1" applyAlignment="1" quotePrefix="1">
      <alignment horizontal="center"/>
      <protection/>
    </xf>
    <xf numFmtId="173" fontId="0" fillId="0" borderId="24" xfId="50" applyNumberFormat="1" applyFont="1" applyFill="1" applyBorder="1" applyAlignment="1" quotePrefix="1">
      <alignment horizontal="center"/>
      <protection/>
    </xf>
    <xf numFmtId="173" fontId="0" fillId="0" borderId="82" xfId="50" applyNumberFormat="1" applyFont="1" applyFill="1" applyBorder="1" applyAlignment="1" quotePrefix="1">
      <alignment horizontal="center"/>
      <protection/>
    </xf>
    <xf numFmtId="0" fontId="54" fillId="33" borderId="71" xfId="48" applyFont="1" applyFill="1" applyBorder="1" applyAlignment="1">
      <alignment horizontal="center" vertical="center"/>
      <protection/>
    </xf>
    <xf numFmtId="0" fontId="5" fillId="36" borderId="146" xfId="53" applyNumberFormat="1" applyFont="1" applyFill="1" applyBorder="1" applyAlignment="1">
      <alignment horizontal="center" vertical="center"/>
    </xf>
    <xf numFmtId="0" fontId="1" fillId="33" borderId="92" xfId="48" applyFont="1" applyFill="1" applyBorder="1" applyAlignment="1">
      <alignment horizontal="centerContinuous"/>
      <protection/>
    </xf>
    <xf numFmtId="169" fontId="0" fillId="0" borderId="49" xfId="48" applyNumberFormat="1" applyFont="1" applyBorder="1" applyAlignment="1">
      <alignment vertical="top"/>
      <protection/>
    </xf>
    <xf numFmtId="173" fontId="0" fillId="0" borderId="151" xfId="48" applyNumberFormat="1" applyFont="1" applyBorder="1" applyAlignment="1">
      <alignment horizontal="right" vertical="top"/>
      <protection/>
    </xf>
    <xf numFmtId="173" fontId="0" fillId="0" borderId="79" xfId="48" applyNumberFormat="1" applyFont="1" applyBorder="1" applyAlignment="1">
      <alignment horizontal="right" vertical="top"/>
      <protection/>
    </xf>
    <xf numFmtId="172" fontId="0" fillId="0" borderId="32" xfId="48" applyNumberFormat="1" applyFont="1" applyFill="1" applyBorder="1" applyAlignment="1">
      <alignment vertical="top"/>
      <protection/>
    </xf>
    <xf numFmtId="172" fontId="0" fillId="0" borderId="33" xfId="48" applyNumberFormat="1" applyFont="1" applyFill="1" applyBorder="1" applyAlignment="1">
      <alignment vertical="top"/>
      <protection/>
    </xf>
    <xf numFmtId="173" fontId="0" fillId="0" borderId="52" xfId="48" applyNumberFormat="1" applyFont="1" applyBorder="1" applyAlignment="1">
      <alignment horizontal="right" vertical="top"/>
      <protection/>
    </xf>
    <xf numFmtId="172" fontId="0" fillId="0" borderId="0" xfId="48" applyNumberFormat="1" applyFont="1" applyFill="1" applyBorder="1" applyAlignment="1">
      <alignment vertical="top"/>
      <protection/>
    </xf>
    <xf numFmtId="0" fontId="0" fillId="0" borderId="162" xfId="48" applyFont="1" applyBorder="1" applyAlignment="1">
      <alignment vertical="top"/>
      <protection/>
    </xf>
    <xf numFmtId="0" fontId="0" fillId="34" borderId="163" xfId="48" applyFill="1" applyBorder="1" applyAlignment="1">
      <alignment horizontal="centerContinuous"/>
      <protection/>
    </xf>
    <xf numFmtId="173" fontId="0" fillId="0" borderId="164" xfId="48" applyNumberFormat="1" applyFont="1" applyBorder="1" applyAlignment="1">
      <alignment horizontal="right" vertical="top"/>
      <protection/>
    </xf>
    <xf numFmtId="172" fontId="0" fillId="0" borderId="165" xfId="48" applyNumberFormat="1" applyFont="1" applyFill="1" applyBorder="1" applyAlignment="1">
      <alignment vertical="top"/>
      <protection/>
    </xf>
    <xf numFmtId="172" fontId="0" fillId="0" borderId="166" xfId="48" applyNumberFormat="1" applyFont="1" applyFill="1" applyBorder="1" applyAlignment="1">
      <alignment/>
      <protection/>
    </xf>
    <xf numFmtId="172" fontId="0" fillId="0" borderId="31" xfId="48" applyNumberFormat="1" applyFont="1" applyFill="1" applyBorder="1" applyAlignment="1">
      <alignment/>
      <protection/>
    </xf>
    <xf numFmtId="172" fontId="0" fillId="0" borderId="32" xfId="48" applyNumberFormat="1" applyFont="1" applyFill="1" applyBorder="1" applyAlignment="1">
      <alignment/>
      <protection/>
    </xf>
    <xf numFmtId="172" fontId="0" fillId="0" borderId="33" xfId="48" applyNumberFormat="1" applyFont="1" applyFill="1" applyBorder="1" applyAlignment="1">
      <alignment/>
      <protection/>
    </xf>
    <xf numFmtId="173" fontId="0" fillId="0" borderId="79" xfId="48" applyNumberFormat="1" applyFont="1" applyBorder="1" applyAlignment="1">
      <alignment horizontal="right"/>
      <protection/>
    </xf>
    <xf numFmtId="0" fontId="0" fillId="0" borderId="47" xfId="48" applyFont="1" applyFill="1" applyBorder="1" applyAlignment="1">
      <alignment horizontal="left"/>
      <protection/>
    </xf>
    <xf numFmtId="0" fontId="0" fillId="0" borderId="34" xfId="48" applyFont="1" applyFill="1" applyBorder="1" applyAlignment="1">
      <alignment horizontal="left"/>
      <protection/>
    </xf>
    <xf numFmtId="0" fontId="0" fillId="0" borderId="34" xfId="48" applyFont="1" applyFill="1" applyBorder="1">
      <alignment/>
      <protection/>
    </xf>
    <xf numFmtId="0" fontId="0" fillId="0" borderId="34" xfId="48" applyFont="1" applyFill="1" applyBorder="1" applyAlignment="1">
      <alignment vertical="top"/>
      <protection/>
    </xf>
    <xf numFmtId="172" fontId="0" fillId="0" borderId="159" xfId="48" applyNumberFormat="1" applyFont="1" applyFill="1" applyBorder="1" applyAlignment="1">
      <alignment vertical="top"/>
      <protection/>
    </xf>
    <xf numFmtId="172" fontId="0" fillId="0" borderId="160" xfId="48" applyNumberFormat="1" applyFont="1" applyFill="1" applyBorder="1" applyAlignment="1">
      <alignment vertical="top"/>
      <protection/>
    </xf>
    <xf numFmtId="172" fontId="0" fillId="0" borderId="12" xfId="48" applyNumberFormat="1" applyFont="1" applyFill="1" applyBorder="1" applyAlignment="1">
      <alignment/>
      <protection/>
    </xf>
    <xf numFmtId="172" fontId="0" fillId="0" borderId="36" xfId="48" applyNumberFormat="1" applyFont="1" applyFill="1" applyBorder="1" applyAlignment="1" quotePrefix="1">
      <alignment/>
      <protection/>
    </xf>
    <xf numFmtId="0" fontId="0" fillId="34" borderId="14" xfId="48" applyFont="1" applyFill="1" applyBorder="1" applyAlignment="1">
      <alignment horizontal="centerContinuous" vertical="top"/>
      <protection/>
    </xf>
    <xf numFmtId="172" fontId="0" fillId="0" borderId="140" xfId="48" applyNumberFormat="1" applyFont="1" applyFill="1" applyBorder="1" applyAlignment="1" quotePrefix="1">
      <alignment vertical="top"/>
      <protection/>
    </xf>
    <xf numFmtId="173" fontId="5" fillId="35" borderId="167" xfId="48" applyNumberFormat="1" applyFont="1" applyFill="1" applyBorder="1" applyAlignment="1" applyProtection="1">
      <alignment horizontal="right" vertical="center"/>
      <protection/>
    </xf>
    <xf numFmtId="0" fontId="0" fillId="0" borderId="51" xfId="48" applyFont="1" applyBorder="1" applyAlignment="1">
      <alignment horizontal="center"/>
      <protection/>
    </xf>
    <xf numFmtId="0" fontId="7" fillId="0" borderId="168" xfId="48" applyFont="1" applyBorder="1" applyAlignment="1">
      <alignment/>
      <protection/>
    </xf>
    <xf numFmtId="173" fontId="18" fillId="0" borderId="169" xfId="0" applyNumberFormat="1" applyFont="1" applyBorder="1" applyAlignment="1">
      <alignment horizontal="right"/>
    </xf>
    <xf numFmtId="172" fontId="0" fillId="0" borderId="170" xfId="48" applyNumberFormat="1" applyFont="1" applyFill="1" applyBorder="1" applyAlignment="1">
      <alignment/>
      <protection/>
    </xf>
    <xf numFmtId="172" fontId="0" fillId="0" borderId="171" xfId="48" applyNumberFormat="1" applyFont="1" applyFill="1" applyBorder="1" applyAlignment="1">
      <alignment/>
      <protection/>
    </xf>
    <xf numFmtId="173" fontId="18" fillId="0" borderId="0" xfId="0" applyNumberFormat="1" applyFont="1" applyBorder="1" applyAlignment="1">
      <alignment horizontal="right"/>
    </xf>
    <xf numFmtId="172" fontId="0" fillId="0" borderId="172" xfId="48" applyNumberFormat="1" applyFont="1" applyFill="1" applyBorder="1" applyAlignment="1">
      <alignment/>
      <protection/>
    </xf>
    <xf numFmtId="172" fontId="0" fillId="0" borderId="173" xfId="48" applyNumberFormat="1" applyFont="1" applyFill="1" applyBorder="1" applyAlignment="1">
      <alignment/>
      <protection/>
    </xf>
    <xf numFmtId="0" fontId="0" fillId="34" borderId="104" xfId="48" applyFill="1" applyBorder="1" applyAlignment="1">
      <alignment horizontal="centerContinuous"/>
      <protection/>
    </xf>
    <xf numFmtId="0" fontId="0" fillId="34" borderId="174" xfId="48" applyFill="1" applyBorder="1" applyAlignment="1">
      <alignment horizontal="centerContinuous"/>
      <protection/>
    </xf>
    <xf numFmtId="0" fontId="0" fillId="34" borderId="71" xfId="48" applyFill="1" applyBorder="1" applyAlignment="1">
      <alignment horizontal="centerContinuous" vertical="top"/>
      <protection/>
    </xf>
    <xf numFmtId="0" fontId="0" fillId="34" borderId="10" xfId="48" applyFill="1" applyBorder="1" applyAlignment="1">
      <alignment horizontal="centerContinuous" vertical="top"/>
      <protection/>
    </xf>
    <xf numFmtId="0" fontId="0" fillId="34" borderId="98" xfId="48" applyFill="1" applyBorder="1" applyAlignment="1">
      <alignment horizontal="centerContinuous" vertical="top"/>
      <protection/>
    </xf>
    <xf numFmtId="0" fontId="0" fillId="34" borderId="175" xfId="48" applyFill="1" applyBorder="1" applyAlignment="1">
      <alignment horizontal="centerContinuous" vertical="top"/>
      <protection/>
    </xf>
    <xf numFmtId="0" fontId="0" fillId="0" borderId="98" xfId="48" applyBorder="1">
      <alignment/>
      <protection/>
    </xf>
    <xf numFmtId="0" fontId="2" fillId="33" borderId="44" xfId="48" applyNumberFormat="1" applyFont="1" applyFill="1" applyBorder="1" applyAlignment="1" quotePrefix="1">
      <alignment horizontal="center" vertical="center"/>
      <protection/>
    </xf>
    <xf numFmtId="173" fontId="5" fillId="35" borderId="144" xfId="48" applyNumberFormat="1" applyFont="1" applyFill="1" applyBorder="1" applyAlignment="1" quotePrefix="1">
      <alignment horizontal="center" vertical="center"/>
      <protection/>
    </xf>
    <xf numFmtId="173" fontId="5" fillId="35" borderId="75" xfId="48" applyNumberFormat="1" applyFont="1" applyFill="1" applyBorder="1" applyAlignment="1" quotePrefix="1">
      <alignment vertical="center"/>
      <protection/>
    </xf>
    <xf numFmtId="175" fontId="5" fillId="35" borderId="113" xfId="48" applyNumberFormat="1" applyFont="1" applyFill="1" applyBorder="1" applyAlignment="1" quotePrefix="1">
      <alignment vertical="center"/>
      <protection/>
    </xf>
    <xf numFmtId="173" fontId="5" fillId="0" borderId="53" xfId="48" applyNumberFormat="1" applyFont="1" applyBorder="1" applyAlignment="1" quotePrefix="1">
      <alignment horizontal="center"/>
      <protection/>
    </xf>
    <xf numFmtId="173" fontId="5" fillId="0" borderId="176" xfId="48" applyNumberFormat="1" applyFont="1" applyBorder="1" applyAlignment="1" quotePrefix="1">
      <alignment/>
      <protection/>
    </xf>
    <xf numFmtId="175" fontId="5" fillId="0" borderId="89" xfId="48" applyNumberFormat="1" applyFont="1" applyBorder="1" applyAlignment="1" quotePrefix="1">
      <alignment/>
      <protection/>
    </xf>
    <xf numFmtId="173" fontId="7" fillId="0" borderId="55" xfId="48" applyNumberFormat="1" applyFont="1" applyBorder="1" applyAlignment="1" quotePrefix="1">
      <alignment horizontal="center"/>
      <protection/>
    </xf>
    <xf numFmtId="173" fontId="7" fillId="0" borderId="59" xfId="48" applyNumberFormat="1" applyFont="1" applyBorder="1" applyAlignment="1" quotePrefix="1">
      <alignment/>
      <protection/>
    </xf>
    <xf numFmtId="175" fontId="7" fillId="0" borderId="56" xfId="48" applyNumberFormat="1" applyFont="1" applyBorder="1" applyAlignment="1" quotePrefix="1">
      <alignment/>
      <protection/>
    </xf>
    <xf numFmtId="173" fontId="5" fillId="0" borderId="55" xfId="48" applyNumberFormat="1" applyFont="1" applyBorder="1" applyAlignment="1" quotePrefix="1">
      <alignment horizontal="center"/>
      <protection/>
    </xf>
    <xf numFmtId="173" fontId="5" fillId="0" borderId="59" xfId="48" applyNumberFormat="1" applyFont="1" applyBorder="1" applyAlignment="1" quotePrefix="1">
      <alignment/>
      <protection/>
    </xf>
    <xf numFmtId="175" fontId="5" fillId="0" borderId="56" xfId="48" applyNumberFormat="1" applyFont="1" applyBorder="1" applyAlignment="1" quotePrefix="1">
      <alignment/>
      <protection/>
    </xf>
    <xf numFmtId="173" fontId="7" fillId="0" borderId="79" xfId="48" applyNumberFormat="1" applyFont="1" applyBorder="1" applyAlignment="1" quotePrefix="1">
      <alignment horizontal="center"/>
      <protection/>
    </xf>
    <xf numFmtId="173" fontId="7" fillId="0" borderId="177" xfId="48" applyNumberFormat="1" applyFont="1" applyBorder="1" applyAlignment="1" quotePrefix="1">
      <alignment/>
      <protection/>
    </xf>
    <xf numFmtId="175" fontId="7" fillId="0" borderId="88" xfId="48" applyNumberFormat="1" applyFont="1" applyBorder="1" applyAlignment="1" quotePrefix="1">
      <alignment/>
      <protection/>
    </xf>
    <xf numFmtId="173" fontId="7" fillId="0" borderId="79" xfId="48" applyNumberFormat="1" applyFont="1" applyBorder="1" applyAlignment="1" quotePrefix="1">
      <alignment horizontal="center" vertical="top"/>
      <protection/>
    </xf>
    <xf numFmtId="173" fontId="7" fillId="0" borderId="100" xfId="48" applyNumberFormat="1" applyFont="1" applyBorder="1" applyAlignment="1" quotePrefix="1">
      <alignment vertical="top"/>
      <protection/>
    </xf>
    <xf numFmtId="175" fontId="7" fillId="0" borderId="42" xfId="48" applyNumberFormat="1" applyFont="1" applyBorder="1" applyAlignment="1" quotePrefix="1">
      <alignment vertical="top"/>
      <protection/>
    </xf>
    <xf numFmtId="172" fontId="2" fillId="33" borderId="45" xfId="48" applyNumberFormat="1" applyFont="1" applyFill="1" applyBorder="1" applyAlignment="1">
      <alignment horizontal="centerContinuous" vertical="center" wrapText="1"/>
      <protection/>
    </xf>
    <xf numFmtId="173" fontId="5" fillId="35" borderId="144" xfId="48" applyNumberFormat="1" applyFont="1" applyFill="1" applyBorder="1" applyAlignment="1">
      <alignment horizontal="right" vertical="center"/>
      <protection/>
    </xf>
    <xf numFmtId="175" fontId="5" fillId="35" borderId="145" xfId="48" applyNumberFormat="1" applyFont="1" applyFill="1" applyBorder="1" applyAlignment="1">
      <alignment vertical="center"/>
      <protection/>
    </xf>
    <xf numFmtId="173" fontId="5" fillId="0" borderId="176" xfId="48" applyNumberFormat="1" applyFont="1" applyBorder="1" applyAlignment="1">
      <alignment horizontal="right"/>
      <protection/>
    </xf>
    <xf numFmtId="175" fontId="5" fillId="0" borderId="89" xfId="48" applyNumberFormat="1" applyFont="1" applyBorder="1" applyAlignment="1">
      <alignment horizontal="right"/>
      <protection/>
    </xf>
    <xf numFmtId="173" fontId="7" fillId="0" borderId="79" xfId="50" applyNumberFormat="1" applyFont="1" applyFill="1" applyBorder="1">
      <alignment/>
      <protection/>
    </xf>
    <xf numFmtId="173" fontId="7" fillId="0" borderId="177" xfId="50" applyNumberFormat="1" applyFont="1" applyFill="1" applyBorder="1">
      <alignment/>
      <protection/>
    </xf>
    <xf numFmtId="175" fontId="7" fillId="0" borderId="88" xfId="50" applyNumberFormat="1" applyFont="1" applyFill="1" applyBorder="1">
      <alignment/>
      <protection/>
    </xf>
    <xf numFmtId="173" fontId="5" fillId="0" borderId="79" xfId="50" applyNumberFormat="1" applyFont="1" applyFill="1" applyBorder="1">
      <alignment/>
      <protection/>
    </xf>
    <xf numFmtId="173" fontId="5" fillId="0" borderId="177" xfId="50" applyNumberFormat="1" applyFont="1" applyFill="1" applyBorder="1">
      <alignment/>
      <protection/>
    </xf>
    <xf numFmtId="175" fontId="5" fillId="0" borderId="88" xfId="50" applyNumberFormat="1" applyFont="1" applyFill="1" applyBorder="1">
      <alignment/>
      <protection/>
    </xf>
    <xf numFmtId="173" fontId="7" fillId="0" borderId="55" xfId="50" applyNumberFormat="1" applyFont="1" applyFill="1" applyBorder="1" applyAlignment="1">
      <alignment/>
      <protection/>
    </xf>
    <xf numFmtId="173" fontId="7" fillId="0" borderId="59" xfId="50" applyNumberFormat="1" applyFont="1" applyFill="1" applyBorder="1" applyAlignment="1">
      <alignment/>
      <protection/>
    </xf>
    <xf numFmtId="175" fontId="7" fillId="0" borderId="56" xfId="50" applyNumberFormat="1" applyFont="1" applyFill="1" applyBorder="1" applyAlignment="1">
      <alignment/>
      <protection/>
    </xf>
    <xf numFmtId="173" fontId="7" fillId="0" borderId="55" xfId="50" applyNumberFormat="1" applyFont="1" applyFill="1" applyBorder="1">
      <alignment/>
      <protection/>
    </xf>
    <xf numFmtId="173" fontId="7" fillId="0" borderId="59" xfId="50" applyNumberFormat="1" applyFont="1" applyFill="1" applyBorder="1">
      <alignment/>
      <protection/>
    </xf>
    <xf numFmtId="175" fontId="7" fillId="0" borderId="56" xfId="50" applyNumberFormat="1" applyFont="1" applyFill="1" applyBorder="1">
      <alignment/>
      <protection/>
    </xf>
    <xf numFmtId="173" fontId="7" fillId="0" borderId="83" xfId="50" applyNumberFormat="1" applyFont="1" applyFill="1" applyBorder="1" applyAlignment="1">
      <alignment vertical="top"/>
      <protection/>
    </xf>
    <xf numFmtId="173" fontId="0" fillId="34" borderId="27" xfId="48" applyNumberFormat="1" applyFill="1" applyBorder="1" applyAlignment="1">
      <alignment horizontal="centerContinuous"/>
      <protection/>
    </xf>
    <xf numFmtId="173" fontId="7" fillId="0" borderId="178" xfId="50" applyNumberFormat="1" applyFont="1" applyFill="1" applyBorder="1" applyAlignment="1">
      <alignment vertical="top"/>
      <protection/>
    </xf>
    <xf numFmtId="175" fontId="7" fillId="0" borderId="120" xfId="50" applyNumberFormat="1" applyFont="1" applyFill="1" applyBorder="1" applyAlignment="1">
      <alignment vertical="top"/>
      <protection/>
    </xf>
    <xf numFmtId="173" fontId="18" fillId="0" borderId="142" xfId="0" applyNumberFormat="1" applyFont="1" applyBorder="1" applyAlignment="1">
      <alignment horizontal="right"/>
    </xf>
    <xf numFmtId="173" fontId="18" fillId="0" borderId="170" xfId="0" applyNumberFormat="1" applyFont="1" applyBorder="1" applyAlignment="1">
      <alignment horizontal="right"/>
    </xf>
    <xf numFmtId="173" fontId="18" fillId="0" borderId="142" xfId="48" applyNumberFormat="1" applyFont="1" applyBorder="1" applyAlignment="1">
      <alignment horizontal="right"/>
      <protection/>
    </xf>
    <xf numFmtId="173" fontId="18" fillId="0" borderId="14" xfId="0" applyNumberFormat="1" applyFont="1" applyBorder="1" applyAlignment="1">
      <alignment horizontal="right"/>
    </xf>
    <xf numFmtId="173" fontId="18" fillId="0" borderId="14" xfId="48" applyNumberFormat="1" applyFont="1" applyBorder="1" applyAlignment="1">
      <alignment horizontal="right"/>
      <protection/>
    </xf>
    <xf numFmtId="0" fontId="11" fillId="0" borderId="0" xfId="48" applyFont="1">
      <alignment/>
      <protection/>
    </xf>
    <xf numFmtId="0" fontId="2" fillId="33" borderId="12" xfId="48" applyNumberFormat="1" applyFont="1" applyFill="1" applyBorder="1" applyAlignment="1">
      <alignment horizontal="center" vertical="center" wrapText="1"/>
      <protection/>
    </xf>
    <xf numFmtId="173" fontId="5" fillId="35" borderId="100" xfId="48" applyNumberFormat="1" applyFont="1" applyFill="1" applyBorder="1" applyAlignment="1">
      <alignment horizontal="right" vertical="center"/>
      <protection/>
    </xf>
    <xf numFmtId="173" fontId="0" fillId="0" borderId="0" xfId="48" applyNumberFormat="1" applyFont="1" applyFill="1" applyBorder="1" applyAlignment="1">
      <alignment horizontal="right"/>
      <protection/>
    </xf>
    <xf numFmtId="173" fontId="5" fillId="0" borderId="35" xfId="48" applyNumberFormat="1" applyFont="1" applyFill="1" applyBorder="1" applyAlignment="1">
      <alignment horizontal="right" vertical="center"/>
      <protection/>
    </xf>
    <xf numFmtId="173" fontId="0" fillId="0" borderId="79" xfId="48" applyNumberFormat="1" applyFont="1" applyBorder="1" applyAlignment="1" applyProtection="1">
      <alignment horizontal="right"/>
      <protection locked="0"/>
    </xf>
    <xf numFmtId="0" fontId="0" fillId="34" borderId="100" xfId="48" applyFill="1" applyBorder="1" applyAlignment="1">
      <alignment horizontal="centerContinuous"/>
      <protection/>
    </xf>
    <xf numFmtId="0" fontId="5" fillId="34" borderId="100" xfId="48" applyFont="1" applyFill="1" applyBorder="1" applyAlignment="1">
      <alignment horizontal="centerContinuous"/>
      <protection/>
    </xf>
    <xf numFmtId="0" fontId="0" fillId="34" borderId="100" xfId="48" applyFont="1" applyFill="1" applyBorder="1" applyAlignment="1">
      <alignment horizontal="centerContinuous"/>
      <protection/>
    </xf>
    <xf numFmtId="173" fontId="0" fillId="0" borderId="117" xfId="48" applyNumberFormat="1" applyFont="1" applyBorder="1" applyAlignment="1">
      <alignment horizontal="right"/>
      <protection/>
    </xf>
    <xf numFmtId="173" fontId="0" fillId="0" borderId="117" xfId="48" applyNumberFormat="1" applyFont="1" applyBorder="1" applyAlignment="1">
      <alignment horizontal="right" vertical="top"/>
      <protection/>
    </xf>
    <xf numFmtId="173" fontId="0" fillId="0" borderId="179" xfId="48" applyNumberFormat="1" applyFont="1" applyBorder="1" applyAlignment="1" applyProtection="1">
      <alignment horizontal="right"/>
      <protection locked="0"/>
    </xf>
    <xf numFmtId="3" fontId="7" fillId="0" borderId="118" xfId="48" applyNumberFormat="1" applyFont="1" applyBorder="1" applyAlignment="1" applyProtection="1">
      <alignment horizontal="right"/>
      <protection locked="0"/>
    </xf>
    <xf numFmtId="3" fontId="7" fillId="0" borderId="117" xfId="48" applyNumberFormat="1" applyFont="1" applyBorder="1" applyAlignment="1" applyProtection="1">
      <alignment horizontal="right"/>
      <protection locked="0"/>
    </xf>
    <xf numFmtId="3" fontId="7" fillId="0" borderId="115" xfId="48" applyNumberFormat="1" applyFont="1" applyBorder="1" applyAlignment="1" applyProtection="1">
      <alignment horizontal="right" vertical="top"/>
      <protection locked="0"/>
    </xf>
    <xf numFmtId="173" fontId="0" fillId="0" borderId="118" xfId="48" applyNumberFormat="1" applyFont="1" applyBorder="1" applyAlignment="1" applyProtection="1">
      <alignment horizontal="right" vertical="top"/>
      <protection locked="0"/>
    </xf>
    <xf numFmtId="173" fontId="0" fillId="0" borderId="114" xfId="48" applyNumberFormat="1" applyFont="1" applyBorder="1" applyAlignment="1" applyProtection="1">
      <alignment horizontal="right"/>
      <protection locked="0"/>
    </xf>
    <xf numFmtId="173" fontId="0" fillId="0" borderId="117" xfId="48" applyNumberFormat="1" applyFont="1" applyBorder="1" applyAlignment="1" applyProtection="1">
      <alignment horizontal="right"/>
      <protection/>
    </xf>
    <xf numFmtId="173" fontId="0" fillId="0" borderId="117" xfId="48" applyNumberFormat="1" applyFont="1" applyBorder="1" applyAlignment="1" applyProtection="1">
      <alignment horizontal="right"/>
      <protection locked="0"/>
    </xf>
    <xf numFmtId="3" fontId="7" fillId="0" borderId="118" xfId="48" applyNumberFormat="1" applyFont="1" applyBorder="1" applyAlignment="1" applyProtection="1">
      <alignment horizontal="right" vertical="top"/>
      <protection locked="0"/>
    </xf>
    <xf numFmtId="173" fontId="0" fillId="0" borderId="114" xfId="48" applyNumberFormat="1" applyFont="1" applyBorder="1" applyAlignment="1" applyProtection="1">
      <alignment horizontal="right" vertical="center"/>
      <protection locked="0"/>
    </xf>
    <xf numFmtId="173" fontId="5" fillId="0" borderId="119" xfId="48" applyNumberFormat="1" applyFont="1" applyFill="1" applyBorder="1" applyAlignment="1">
      <alignment horizontal="right" vertical="center"/>
      <protection/>
    </xf>
    <xf numFmtId="0" fontId="0" fillId="0" borderId="14" xfId="48" applyBorder="1">
      <alignment/>
      <protection/>
    </xf>
    <xf numFmtId="173" fontId="0" fillId="0" borderId="58" xfId="48" applyNumberFormat="1" applyFont="1" applyFill="1" applyBorder="1" applyAlignment="1">
      <alignment horizontal="right"/>
      <protection/>
    </xf>
    <xf numFmtId="0" fontId="7" fillId="34" borderId="100" xfId="48" applyFont="1" applyFill="1" applyBorder="1" applyAlignment="1">
      <alignment horizontal="centerContinuous"/>
      <protection/>
    </xf>
    <xf numFmtId="173" fontId="5" fillId="0" borderId="180" xfId="48" applyNumberFormat="1" applyFont="1" applyFill="1" applyBorder="1" applyAlignment="1">
      <alignment horizontal="right" vertical="center"/>
      <protection/>
    </xf>
    <xf numFmtId="0" fontId="0" fillId="34" borderId="100" xfId="48" applyFont="1" applyFill="1" applyBorder="1" applyAlignment="1">
      <alignment horizontal="centerContinuous" vertical="center"/>
      <protection/>
    </xf>
    <xf numFmtId="0" fontId="5" fillId="34" borderId="103" xfId="48" applyFont="1" applyFill="1" applyBorder="1" applyAlignment="1">
      <alignment horizontal="centerContinuous" vertical="center"/>
      <protection/>
    </xf>
    <xf numFmtId="173" fontId="7" fillId="0" borderId="149" xfId="48" applyNumberFormat="1" applyFont="1" applyBorder="1" applyAlignment="1">
      <alignment horizontal="right" vertical="top"/>
      <protection/>
    </xf>
    <xf numFmtId="173" fontId="0" fillId="0" borderId="181" xfId="48" applyNumberFormat="1" applyFont="1" applyBorder="1" applyAlignment="1">
      <alignment horizontal="right"/>
      <protection/>
    </xf>
    <xf numFmtId="173" fontId="0" fillId="0" borderId="182" xfId="48" applyNumberFormat="1" applyFont="1" applyBorder="1" applyAlignment="1">
      <alignment horizontal="right" vertical="top"/>
      <protection/>
    </xf>
    <xf numFmtId="173" fontId="0" fillId="0" borderId="183" xfId="48" applyNumberFormat="1" applyFont="1" applyBorder="1" applyAlignment="1">
      <alignment horizontal="right" vertical="top"/>
      <protection/>
    </xf>
    <xf numFmtId="173" fontId="0" fillId="0" borderId="181" xfId="48" applyNumberFormat="1" applyFont="1" applyBorder="1" applyAlignment="1">
      <alignment horizontal="right" vertical="center"/>
      <protection/>
    </xf>
    <xf numFmtId="173" fontId="5" fillId="0" borderId="184" xfId="48" applyNumberFormat="1" applyFont="1" applyFill="1" applyBorder="1" applyAlignment="1">
      <alignment horizontal="right" vertical="center"/>
      <protection/>
    </xf>
    <xf numFmtId="173" fontId="0" fillId="0" borderId="185" xfId="48" applyNumberFormat="1" applyFont="1" applyBorder="1" applyAlignment="1">
      <alignment horizontal="right"/>
      <protection/>
    </xf>
    <xf numFmtId="173" fontId="0" fillId="0" borderId="186" xfId="48" applyNumberFormat="1" applyFont="1" applyBorder="1" applyAlignment="1">
      <alignment horizontal="right" vertical="top"/>
      <protection/>
    </xf>
    <xf numFmtId="173" fontId="0" fillId="0" borderId="187" xfId="48" applyNumberFormat="1" applyFont="1" applyBorder="1" applyAlignment="1">
      <alignment horizontal="right"/>
      <protection/>
    </xf>
    <xf numFmtId="173" fontId="0" fillId="0" borderId="188" xfId="48" applyNumberFormat="1" applyFont="1" applyBorder="1" applyAlignment="1">
      <alignment horizontal="right" vertical="top"/>
      <protection/>
    </xf>
    <xf numFmtId="173" fontId="5" fillId="0" borderId="181" xfId="48" applyNumberFormat="1" applyFont="1" applyBorder="1" applyAlignment="1">
      <alignment horizontal="right"/>
      <protection/>
    </xf>
    <xf numFmtId="173" fontId="7" fillId="0" borderId="189" xfId="48" applyNumberFormat="1" applyFont="1" applyBorder="1" applyAlignment="1" applyProtection="1">
      <alignment horizontal="right"/>
      <protection locked="0"/>
    </xf>
    <xf numFmtId="173" fontId="5" fillId="0" borderId="189" xfId="48" applyNumberFormat="1" applyFont="1" applyBorder="1" applyAlignment="1">
      <alignment horizontal="right"/>
      <protection/>
    </xf>
    <xf numFmtId="173" fontId="7" fillId="0" borderId="183" xfId="48" applyNumberFormat="1" applyFont="1" applyBorder="1" applyAlignment="1" applyProtection="1">
      <alignment horizontal="right"/>
      <protection locked="0"/>
    </xf>
    <xf numFmtId="173" fontId="7" fillId="0" borderId="190" xfId="48" applyNumberFormat="1" applyFont="1" applyBorder="1" applyAlignment="1" applyProtection="1">
      <alignment horizontal="right"/>
      <protection locked="0"/>
    </xf>
    <xf numFmtId="173" fontId="7" fillId="0" borderId="183" xfId="48" applyNumberFormat="1" applyFont="1" applyBorder="1" applyAlignment="1">
      <alignment horizontal="right" vertical="top"/>
      <protection/>
    </xf>
    <xf numFmtId="173" fontId="0" fillId="0" borderId="181" xfId="48" applyNumberFormat="1" applyFont="1" applyBorder="1" applyAlignment="1" applyProtection="1">
      <alignment horizontal="right"/>
      <protection locked="0"/>
    </xf>
    <xf numFmtId="173" fontId="0" fillId="0" borderId="189" xfId="48" applyNumberFormat="1" applyFont="1" applyBorder="1" applyAlignment="1" applyProtection="1">
      <alignment horizontal="right"/>
      <protection locked="0"/>
    </xf>
    <xf numFmtId="173" fontId="0" fillId="0" borderId="189" xfId="48" applyNumberFormat="1" applyFont="1" applyBorder="1" applyAlignment="1" applyProtection="1">
      <alignment horizontal="right" vertical="top"/>
      <protection locked="0"/>
    </xf>
    <xf numFmtId="173" fontId="0" fillId="0" borderId="190" xfId="48" applyNumberFormat="1" applyFont="1" applyBorder="1" applyAlignment="1" applyProtection="1">
      <alignment horizontal="right"/>
      <protection locked="0"/>
    </xf>
    <xf numFmtId="0" fontId="1" fillId="33" borderId="191" xfId="48" applyFont="1" applyFill="1" applyBorder="1" applyAlignment="1">
      <alignment horizontal="centerContinuous"/>
      <protection/>
    </xf>
    <xf numFmtId="173" fontId="5" fillId="35" borderId="192" xfId="48" applyNumberFormat="1" applyFont="1" applyFill="1" applyBorder="1" applyAlignment="1" applyProtection="1">
      <alignment horizontal="right" vertical="center"/>
      <protection/>
    </xf>
    <xf numFmtId="173" fontId="0" fillId="35" borderId="193" xfId="48" applyNumberFormat="1" applyFont="1" applyFill="1" applyBorder="1" applyAlignment="1" applyProtection="1">
      <alignment horizontal="right" vertical="center"/>
      <protection locked="0"/>
    </xf>
    <xf numFmtId="173" fontId="5" fillId="35" borderId="0" xfId="48" applyNumberFormat="1" applyFont="1" applyFill="1" applyBorder="1" applyAlignment="1">
      <alignment horizontal="right" vertical="center"/>
      <protection/>
    </xf>
    <xf numFmtId="173" fontId="0" fillId="35" borderId="44" xfId="48" applyNumberFormat="1" applyFont="1" applyFill="1" applyBorder="1" applyAlignment="1">
      <alignment horizontal="right" vertical="center"/>
      <protection/>
    </xf>
    <xf numFmtId="173" fontId="5" fillId="35" borderId="194" xfId="48" applyNumberFormat="1" applyFont="1" applyFill="1" applyBorder="1" applyAlignment="1">
      <alignment horizontal="right" vertical="center"/>
      <protection/>
    </xf>
    <xf numFmtId="173" fontId="0" fillId="35" borderId="195" xfId="48" applyNumberFormat="1" applyFont="1" applyFill="1" applyBorder="1" applyAlignment="1">
      <alignment horizontal="right" vertical="center"/>
      <protection/>
    </xf>
    <xf numFmtId="173" fontId="0" fillId="35" borderId="196" xfId="48" applyNumberFormat="1" applyFont="1" applyFill="1" applyBorder="1" applyAlignment="1">
      <alignment horizontal="right" vertical="center"/>
      <protection/>
    </xf>
    <xf numFmtId="173" fontId="0" fillId="0" borderId="179" xfId="48" applyNumberFormat="1" applyFont="1" applyBorder="1" applyAlignment="1">
      <alignment horizontal="right"/>
      <protection/>
    </xf>
    <xf numFmtId="173" fontId="0" fillId="0" borderId="197" xfId="48" applyNumberFormat="1" applyFont="1" applyBorder="1" applyAlignment="1">
      <alignment horizontal="right" vertical="top"/>
      <protection/>
    </xf>
    <xf numFmtId="173" fontId="0" fillId="0" borderId="198" xfId="48" applyNumberFormat="1" applyFont="1" applyBorder="1" applyAlignment="1">
      <alignment horizontal="right"/>
      <protection/>
    </xf>
    <xf numFmtId="173" fontId="5" fillId="0" borderId="69" xfId="48" applyNumberFormat="1" applyFont="1" applyFill="1" applyBorder="1" applyAlignment="1">
      <alignment horizontal="right" vertical="center"/>
      <protection/>
    </xf>
    <xf numFmtId="173" fontId="0" fillId="0" borderId="194" xfId="48" applyNumberFormat="1" applyFont="1" applyBorder="1" applyAlignment="1">
      <alignment horizontal="right"/>
      <protection/>
    </xf>
    <xf numFmtId="173" fontId="0" fillId="0" borderId="199" xfId="48" applyNumberFormat="1" applyFont="1" applyBorder="1" applyAlignment="1">
      <alignment horizontal="right" vertical="top"/>
      <protection/>
    </xf>
    <xf numFmtId="173" fontId="0" fillId="0" borderId="189" xfId="48" applyNumberFormat="1" applyFont="1" applyBorder="1" applyAlignment="1">
      <alignment horizontal="right" vertical="top"/>
      <protection/>
    </xf>
    <xf numFmtId="173" fontId="0" fillId="0" borderId="189" xfId="48" applyNumberFormat="1" applyFont="1" applyFill="1" applyBorder="1" applyAlignment="1">
      <alignment horizontal="right"/>
      <protection/>
    </xf>
    <xf numFmtId="173" fontId="0" fillId="0" borderId="189" xfId="48" applyNumberFormat="1" applyFont="1" applyFill="1" applyBorder="1" applyAlignment="1">
      <alignment horizontal="right" vertical="top"/>
      <protection/>
    </xf>
    <xf numFmtId="173" fontId="0" fillId="0" borderId="200" xfId="48" applyNumberFormat="1" applyFont="1" applyBorder="1" applyAlignment="1">
      <alignment horizontal="right"/>
      <protection/>
    </xf>
    <xf numFmtId="173" fontId="0" fillId="0" borderId="189" xfId="48" applyNumberFormat="1" applyFont="1" applyBorder="1" applyAlignment="1">
      <alignment horizontal="right"/>
      <protection/>
    </xf>
    <xf numFmtId="173" fontId="7" fillId="0" borderId="189" xfId="48" applyNumberFormat="1" applyFont="1" applyBorder="1" applyAlignment="1">
      <alignment horizontal="right"/>
      <protection/>
    </xf>
    <xf numFmtId="173" fontId="7" fillId="0" borderId="183" xfId="48" applyNumberFormat="1" applyFont="1" applyBorder="1" applyAlignment="1">
      <alignment horizontal="right"/>
      <protection/>
    </xf>
    <xf numFmtId="173" fontId="7" fillId="0" borderId="189" xfId="48" applyNumberFormat="1" applyFont="1" applyBorder="1" applyAlignment="1">
      <alignment horizontal="right" vertical="top"/>
      <protection/>
    </xf>
    <xf numFmtId="0" fontId="4" fillId="34" borderId="14" xfId="0" applyFont="1" applyFill="1" applyBorder="1" applyAlignment="1">
      <alignment horizontal="centerContinuous"/>
    </xf>
    <xf numFmtId="172" fontId="0" fillId="0" borderId="169" xfId="48" applyNumberFormat="1" applyFont="1" applyFill="1" applyBorder="1" applyAlignment="1">
      <alignment horizontal="center"/>
      <protection/>
    </xf>
    <xf numFmtId="172" fontId="0" fillId="0" borderId="106" xfId="48" applyNumberFormat="1" applyFont="1" applyFill="1" applyBorder="1" applyAlignment="1">
      <alignment horizontal="center"/>
      <protection/>
    </xf>
    <xf numFmtId="172" fontId="0" fillId="0" borderId="106" xfId="48" applyNumberFormat="1" applyFont="1" applyFill="1" applyBorder="1" applyAlignment="1">
      <alignment horizontal="center" vertical="top"/>
      <protection/>
    </xf>
    <xf numFmtId="173" fontId="8" fillId="0" borderId="58" xfId="48" applyNumberFormat="1" applyFont="1" applyBorder="1" applyAlignment="1">
      <alignment horizontal="center"/>
      <protection/>
    </xf>
    <xf numFmtId="176" fontId="7" fillId="0" borderId="101" xfId="48" applyNumberFormat="1" applyFont="1" applyFill="1" applyBorder="1" applyAlignment="1">
      <alignment horizontal="center"/>
      <protection/>
    </xf>
    <xf numFmtId="172" fontId="0" fillId="0" borderId="100" xfId="48" applyNumberFormat="1" applyFont="1" applyFill="1" applyBorder="1" applyAlignment="1">
      <alignment horizontal="center"/>
      <protection/>
    </xf>
    <xf numFmtId="173" fontId="0" fillId="0" borderId="55" xfId="48" applyNumberFormat="1" applyFont="1" applyBorder="1" applyAlignment="1">
      <alignment horizontal="center"/>
      <protection/>
    </xf>
    <xf numFmtId="172" fontId="0" fillId="0" borderId="59" xfId="48" applyNumberFormat="1" applyFont="1" applyFill="1" applyBorder="1" applyAlignment="1">
      <alignment horizontal="center"/>
      <protection/>
    </xf>
    <xf numFmtId="172" fontId="0" fillId="0" borderId="100" xfId="48" applyNumberFormat="1" applyFont="1" applyFill="1" applyBorder="1" applyAlignment="1">
      <alignment horizontal="center" vertical="top"/>
      <protection/>
    </xf>
    <xf numFmtId="173" fontId="0" fillId="0" borderId="58" xfId="48" applyNumberFormat="1" applyFont="1" applyBorder="1" applyAlignment="1">
      <alignment horizontal="center"/>
      <protection/>
    </xf>
    <xf numFmtId="172" fontId="0" fillId="0" borderId="101" xfId="48" applyNumberFormat="1" applyFont="1" applyFill="1" applyBorder="1" applyAlignment="1">
      <alignment horizontal="center"/>
      <protection/>
    </xf>
    <xf numFmtId="176" fontId="0" fillId="0" borderId="101" xfId="48" applyNumberFormat="1" applyFont="1" applyFill="1" applyBorder="1" applyAlignment="1">
      <alignment horizontal="center"/>
      <protection/>
    </xf>
    <xf numFmtId="172" fontId="0" fillId="0" borderId="0" xfId="48" applyNumberFormat="1" applyFont="1" applyFill="1" applyBorder="1" applyAlignment="1">
      <alignment horizontal="center"/>
      <protection/>
    </xf>
    <xf numFmtId="172" fontId="0" fillId="0" borderId="67" xfId="48" applyNumberFormat="1" applyFont="1" applyFill="1" applyBorder="1" applyAlignment="1">
      <alignment horizontal="center"/>
      <protection/>
    </xf>
    <xf numFmtId="173" fontId="0" fillId="0" borderId="24" xfId="48" applyNumberFormat="1" applyFont="1" applyBorder="1" applyAlignment="1" quotePrefix="1">
      <alignment horizontal="center"/>
      <protection/>
    </xf>
    <xf numFmtId="173" fontId="0" fillId="0" borderId="55" xfId="48" applyNumberFormat="1" applyFont="1" applyBorder="1" applyAlignment="1" quotePrefix="1">
      <alignment horizontal="center"/>
      <protection/>
    </xf>
    <xf numFmtId="0" fontId="0" fillId="0" borderId="92" xfId="48" applyFill="1" applyBorder="1" applyAlignment="1">
      <alignment horizontal="centerContinuous"/>
      <protection/>
    </xf>
    <xf numFmtId="172" fontId="0" fillId="0" borderId="92" xfId="48" applyNumberFormat="1" applyFont="1" applyFill="1" applyBorder="1">
      <alignment/>
      <protection/>
    </xf>
    <xf numFmtId="172" fontId="5" fillId="0" borderId="92" xfId="48" applyNumberFormat="1" applyFont="1" applyFill="1" applyBorder="1">
      <alignment/>
      <protection/>
    </xf>
    <xf numFmtId="0" fontId="5" fillId="36" borderId="43" xfId="48" applyFont="1" applyFill="1" applyBorder="1" applyAlignment="1">
      <alignment horizontal="center" vertical="center"/>
      <protection/>
    </xf>
    <xf numFmtId="0" fontId="5" fillId="36" borderId="201" xfId="48" applyFont="1" applyFill="1" applyBorder="1" applyAlignment="1">
      <alignment horizontal="center" vertical="center"/>
      <protection/>
    </xf>
    <xf numFmtId="3" fontId="0" fillId="0" borderId="72" xfId="48" applyNumberFormat="1" applyFont="1" applyFill="1" applyBorder="1" applyAlignment="1">
      <alignment horizontal="right"/>
      <protection/>
    </xf>
    <xf numFmtId="3" fontId="0" fillId="0" borderId="12" xfId="48" applyNumberFormat="1" applyFont="1" applyFill="1" applyBorder="1" applyAlignment="1">
      <alignment horizontal="right"/>
      <protection/>
    </xf>
    <xf numFmtId="3" fontId="0" fillId="0" borderId="35" xfId="48" applyNumberFormat="1" applyFont="1" applyFill="1" applyBorder="1" applyAlignment="1">
      <alignment horizontal="right"/>
      <protection/>
    </xf>
    <xf numFmtId="3" fontId="0" fillId="0" borderId="143" xfId="48" applyNumberFormat="1" applyFont="1" applyFill="1" applyBorder="1" applyAlignment="1">
      <alignment horizontal="right"/>
      <protection/>
    </xf>
    <xf numFmtId="172" fontId="2" fillId="33" borderId="44" xfId="48" applyNumberFormat="1" applyFont="1" applyFill="1" applyBorder="1" applyAlignment="1">
      <alignment horizontal="centerContinuous" vertical="center" wrapText="1"/>
      <protection/>
    </xf>
    <xf numFmtId="0" fontId="17" fillId="33" borderId="202" xfId="48" applyFont="1" applyFill="1" applyBorder="1" applyAlignment="1">
      <alignment horizontal="center" vertical="center"/>
      <protection/>
    </xf>
    <xf numFmtId="177" fontId="2" fillId="33" borderId="203" xfId="48" applyNumberFormat="1" applyFont="1" applyFill="1" applyBorder="1" applyAlignment="1">
      <alignment horizontal="center" vertical="center"/>
      <protection/>
    </xf>
    <xf numFmtId="177" fontId="2" fillId="33" borderId="204" xfId="48" applyNumberFormat="1" applyFont="1" applyFill="1" applyBorder="1" applyAlignment="1" quotePrefix="1">
      <alignment horizontal="center" vertical="center"/>
      <protection/>
    </xf>
    <xf numFmtId="177" fontId="2" fillId="33" borderId="11" xfId="48" applyNumberFormat="1" applyFont="1" applyFill="1" applyBorder="1" applyAlignment="1">
      <alignment horizontal="center" vertical="center"/>
      <protection/>
    </xf>
    <xf numFmtId="177" fontId="2" fillId="33" borderId="85" xfId="48" applyNumberFormat="1" applyFont="1" applyFill="1" applyBorder="1" applyAlignment="1">
      <alignment horizontal="center" vertical="center"/>
      <protection/>
    </xf>
    <xf numFmtId="0" fontId="8" fillId="0" borderId="202" xfId="48" applyFont="1" applyBorder="1" applyAlignment="1">
      <alignment/>
      <protection/>
    </xf>
    <xf numFmtId="3" fontId="8" fillId="0" borderId="85" xfId="48" applyNumberFormat="1" applyFont="1" applyBorder="1" applyAlignment="1">
      <alignment horizontal="right"/>
      <protection/>
    </xf>
    <xf numFmtId="3" fontId="8" fillId="0" borderId="10" xfId="48" applyNumberFormat="1" applyFont="1" applyBorder="1" applyAlignment="1">
      <alignment horizontal="right"/>
      <protection/>
    </xf>
    <xf numFmtId="176" fontId="7" fillId="0" borderId="204" xfId="48" applyNumberFormat="1" applyFont="1" applyFill="1" applyBorder="1">
      <alignment/>
      <protection/>
    </xf>
    <xf numFmtId="176" fontId="7" fillId="0" borderId="11" xfId="48" applyNumberFormat="1" applyFont="1" applyFill="1" applyBorder="1">
      <alignment/>
      <protection/>
    </xf>
    <xf numFmtId="176" fontId="8" fillId="0" borderId="13" xfId="48" applyNumberFormat="1" applyFont="1" applyFill="1" applyBorder="1">
      <alignment/>
      <protection/>
    </xf>
    <xf numFmtId="0" fontId="0" fillId="0" borderId="0" xfId="48" applyBorder="1">
      <alignment/>
      <protection/>
    </xf>
    <xf numFmtId="173" fontId="0" fillId="34" borderId="14" xfId="0" applyNumberFormat="1" applyFill="1" applyBorder="1" applyAlignment="1">
      <alignment horizontal="centerContinuous"/>
    </xf>
    <xf numFmtId="173" fontId="5" fillId="35" borderId="122" xfId="0" applyNumberFormat="1" applyFont="1" applyFill="1" applyBorder="1" applyAlignment="1">
      <alignment horizontal="right" vertical="center"/>
    </xf>
    <xf numFmtId="173" fontId="0" fillId="0" borderId="86" xfId="48" applyNumberFormat="1" applyFont="1" applyBorder="1" applyAlignment="1">
      <alignment/>
      <protection/>
    </xf>
    <xf numFmtId="173" fontId="18" fillId="34" borderId="14" xfId="0" applyNumberFormat="1" applyFont="1" applyFill="1" applyBorder="1" applyAlignment="1">
      <alignment horizontal="centerContinuous"/>
    </xf>
    <xf numFmtId="173" fontId="0" fillId="0" borderId="0" xfId="48" applyNumberFormat="1" applyFont="1" applyBorder="1" applyAlignment="1" quotePrefix="1">
      <alignment/>
      <protection/>
    </xf>
    <xf numFmtId="173" fontId="0" fillId="0" borderId="87" xfId="48" applyNumberFormat="1" applyFont="1" applyBorder="1" applyAlignment="1">
      <alignment vertical="top"/>
      <protection/>
    </xf>
    <xf numFmtId="173" fontId="0" fillId="0" borderId="63" xfId="48" applyNumberFormat="1" applyFont="1" applyBorder="1" applyAlignment="1">
      <alignment horizontal="left"/>
      <protection/>
    </xf>
    <xf numFmtId="173" fontId="0" fillId="0" borderId="60" xfId="48" applyNumberFormat="1" applyFont="1" applyBorder="1" applyAlignment="1">
      <alignment horizontal="right"/>
      <protection/>
    </xf>
    <xf numFmtId="173" fontId="0" fillId="0" borderId="106" xfId="48" applyNumberFormat="1" applyFont="1" applyBorder="1" applyAlignment="1">
      <alignment horizontal="right"/>
      <protection/>
    </xf>
    <xf numFmtId="173" fontId="0" fillId="0" borderId="60" xfId="48" applyNumberFormat="1" applyFont="1" applyFill="1" applyBorder="1" applyAlignment="1">
      <alignment horizontal="right"/>
      <protection/>
    </xf>
    <xf numFmtId="173" fontId="0" fillId="0" borderId="205" xfId="48" applyNumberFormat="1" applyFont="1" applyBorder="1" applyAlignment="1">
      <alignment horizontal="right"/>
      <protection/>
    </xf>
    <xf numFmtId="173" fontId="0" fillId="0" borderId="14" xfId="48" applyNumberFormat="1" applyFont="1" applyBorder="1" applyAlignment="1">
      <alignment horizontal="center"/>
      <protection/>
    </xf>
    <xf numFmtId="173" fontId="0" fillId="0" borderId="24" xfId="48" applyNumberFormat="1" applyFont="1" applyBorder="1" applyAlignment="1">
      <alignment horizontal="center"/>
      <protection/>
    </xf>
    <xf numFmtId="173" fontId="8" fillId="0" borderId="37" xfId="48" applyNumberFormat="1" applyFont="1" applyBorder="1" applyAlignment="1">
      <alignment horizontal="center"/>
      <protection/>
    </xf>
    <xf numFmtId="173" fontId="0" fillId="0" borderId="37" xfId="48" applyNumberFormat="1" applyFont="1" applyBorder="1" applyAlignment="1">
      <alignment horizontal="center"/>
      <protection/>
    </xf>
    <xf numFmtId="173" fontId="0" fillId="0" borderId="21" xfId="48" applyNumberFormat="1" applyFont="1" applyBorder="1" applyAlignment="1">
      <alignment horizontal="center"/>
      <protection/>
    </xf>
    <xf numFmtId="172" fontId="0" fillId="0" borderId="142" xfId="48" applyNumberFormat="1" applyFont="1" applyFill="1" applyBorder="1" applyAlignment="1">
      <alignment horizontal="center"/>
      <protection/>
    </xf>
    <xf numFmtId="172" fontId="0" fillId="0" borderId="60" xfId="48" applyNumberFormat="1" applyFont="1" applyFill="1" applyBorder="1" applyAlignment="1">
      <alignment horizontal="center"/>
      <protection/>
    </xf>
    <xf numFmtId="172" fontId="0" fillId="0" borderId="60" xfId="48" applyNumberFormat="1" applyFont="1" applyFill="1" applyBorder="1" applyAlignment="1">
      <alignment horizontal="center" vertical="top"/>
      <protection/>
    </xf>
    <xf numFmtId="176" fontId="7" fillId="0" borderId="37" xfId="48" applyNumberFormat="1" applyFont="1" applyFill="1" applyBorder="1" applyAlignment="1" quotePrefix="1">
      <alignment horizontal="center"/>
      <protection/>
    </xf>
    <xf numFmtId="172" fontId="0" fillId="0" borderId="14" xfId="48" applyNumberFormat="1" applyFont="1" applyFill="1" applyBorder="1" applyAlignment="1" quotePrefix="1">
      <alignment horizontal="center"/>
      <protection/>
    </xf>
    <xf numFmtId="172" fontId="0" fillId="0" borderId="24" xfId="48" applyNumberFormat="1" applyFont="1" applyFill="1" applyBorder="1" applyAlignment="1" quotePrefix="1">
      <alignment horizontal="center"/>
      <protection/>
    </xf>
    <xf numFmtId="172" fontId="0" fillId="0" borderId="14" xfId="48" applyNumberFormat="1" applyFont="1" applyFill="1" applyBorder="1" applyAlignment="1" quotePrefix="1">
      <alignment horizontal="center" vertical="top"/>
      <protection/>
    </xf>
    <xf numFmtId="172" fontId="0" fillId="0" borderId="37" xfId="48" applyNumberFormat="1" applyFont="1" applyFill="1" applyBorder="1" applyAlignment="1" quotePrefix="1">
      <alignment horizontal="center"/>
      <protection/>
    </xf>
    <xf numFmtId="176" fontId="0" fillId="0" borderId="37" xfId="48" applyNumberFormat="1" applyFont="1" applyFill="1" applyBorder="1" applyAlignment="1" quotePrefix="1">
      <alignment horizontal="center"/>
      <protection/>
    </xf>
    <xf numFmtId="172" fontId="0" fillId="0" borderId="14" xfId="48" applyNumberFormat="1" applyFont="1" applyFill="1" applyBorder="1" applyAlignment="1">
      <alignment horizontal="center"/>
      <protection/>
    </xf>
    <xf numFmtId="172" fontId="0" fillId="0" borderId="21" xfId="48" applyNumberFormat="1" applyFont="1" applyFill="1" applyBorder="1" applyAlignment="1">
      <alignment horizontal="center"/>
      <protection/>
    </xf>
    <xf numFmtId="173" fontId="0" fillId="0" borderId="0" xfId="48" applyNumberFormat="1" applyBorder="1" applyProtection="1">
      <alignment/>
      <protection locked="0"/>
    </xf>
    <xf numFmtId="173" fontId="0" fillId="35" borderId="44" xfId="48" applyNumberFormat="1" applyFont="1" applyFill="1" applyBorder="1" applyAlignment="1" applyProtection="1">
      <alignment horizontal="right" vertical="center"/>
      <protection locked="0"/>
    </xf>
    <xf numFmtId="0" fontId="5" fillId="0" borderId="134" xfId="48" applyFont="1" applyFill="1" applyBorder="1" applyAlignment="1">
      <alignment horizontal="left"/>
      <protection/>
    </xf>
    <xf numFmtId="0" fontId="55" fillId="0" borderId="0" xfId="48" applyFont="1" applyFill="1">
      <alignment/>
      <protection/>
    </xf>
    <xf numFmtId="173" fontId="5" fillId="35" borderId="206" xfId="48" applyNumberFormat="1" applyFont="1" applyFill="1" applyBorder="1" applyAlignment="1">
      <alignment horizontal="right" vertical="center"/>
      <protection/>
    </xf>
    <xf numFmtId="173" fontId="5" fillId="35" borderId="96" xfId="48" applyNumberFormat="1" applyFont="1" applyFill="1" applyBorder="1" applyAlignment="1">
      <alignment horizontal="right" vertical="center"/>
      <protection/>
    </xf>
    <xf numFmtId="173" fontId="5" fillId="35" borderId="207" xfId="48" applyNumberFormat="1" applyFont="1" applyFill="1" applyBorder="1" applyAlignment="1">
      <alignment horizontal="right" vertical="center"/>
      <protection/>
    </xf>
    <xf numFmtId="173" fontId="5" fillId="35" borderId="167" xfId="48" applyNumberFormat="1" applyFont="1" applyFill="1" applyBorder="1" applyAlignment="1">
      <alignment horizontal="right" vertical="center"/>
      <protection/>
    </xf>
    <xf numFmtId="173" fontId="5" fillId="35" borderId="208" xfId="48" applyNumberFormat="1" applyFont="1" applyFill="1" applyBorder="1" applyAlignment="1">
      <alignment horizontal="right" vertical="center"/>
      <protection/>
    </xf>
    <xf numFmtId="173" fontId="0" fillId="0" borderId="100" xfId="48" applyNumberFormat="1" applyFont="1" applyBorder="1" applyAlignment="1">
      <alignment horizontal="right"/>
      <protection/>
    </xf>
    <xf numFmtId="173" fontId="0" fillId="0" borderId="35" xfId="48" applyNumberFormat="1" applyFont="1" applyBorder="1" applyAlignment="1">
      <alignment horizontal="right"/>
      <protection/>
    </xf>
    <xf numFmtId="173" fontId="0" fillId="0" borderId="12" xfId="48" applyNumberFormat="1" applyFont="1" applyBorder="1" applyAlignment="1">
      <alignment horizontal="right"/>
      <protection/>
    </xf>
    <xf numFmtId="173" fontId="0" fillId="0" borderId="100" xfId="48" applyNumberFormat="1" applyFont="1" applyBorder="1" applyAlignment="1">
      <alignment horizontal="right" vertical="top"/>
      <protection/>
    </xf>
    <xf numFmtId="173" fontId="0" fillId="0" borderId="35" xfId="48" applyNumberFormat="1" applyFont="1" applyFill="1" applyBorder="1" applyAlignment="1">
      <alignment horizontal="right"/>
      <protection/>
    </xf>
    <xf numFmtId="173" fontId="0" fillId="0" borderId="12" xfId="48" applyNumberFormat="1" applyFont="1" applyFill="1" applyBorder="1" applyAlignment="1">
      <alignment horizontal="right"/>
      <protection/>
    </xf>
    <xf numFmtId="173" fontId="0" fillId="0" borderId="143" xfId="48" applyNumberFormat="1" applyFont="1" applyFill="1" applyBorder="1" applyAlignment="1">
      <alignment horizontal="right"/>
      <protection/>
    </xf>
    <xf numFmtId="173" fontId="0" fillId="34" borderId="14" xfId="48" applyNumberFormat="1" applyFont="1" applyFill="1" applyBorder="1" applyAlignment="1">
      <alignment horizontal="centerContinuous"/>
      <protection/>
    </xf>
    <xf numFmtId="173" fontId="0" fillId="0" borderId="209" xfId="48" applyNumberFormat="1" applyFont="1" applyFill="1" applyBorder="1" applyAlignment="1">
      <alignment horizontal="right" vertical="top"/>
      <protection/>
    </xf>
    <xf numFmtId="173" fontId="0" fillId="0" borderId="0" xfId="48" applyNumberFormat="1" applyFont="1" applyFill="1" applyBorder="1" applyAlignment="1">
      <alignment horizontal="right" vertical="top"/>
      <protection/>
    </xf>
    <xf numFmtId="173" fontId="0" fillId="0" borderId="93" xfId="48" applyNumberFormat="1" applyFill="1" applyBorder="1" applyAlignment="1">
      <alignment horizontal="centerContinuous"/>
      <protection/>
    </xf>
    <xf numFmtId="173" fontId="5" fillId="0" borderId="94" xfId="48" applyNumberFormat="1" applyFont="1" applyFill="1" applyBorder="1" applyAlignment="1">
      <alignment horizontal="right"/>
      <protection/>
    </xf>
    <xf numFmtId="173" fontId="5" fillId="35" borderId="210" xfId="48" applyNumberFormat="1" applyFont="1" applyFill="1" applyBorder="1" applyAlignment="1">
      <alignment horizontal="right" vertical="center"/>
      <protection/>
    </xf>
    <xf numFmtId="173" fontId="0" fillId="0" borderId="209" xfId="48" applyNumberFormat="1" applyFont="1" applyBorder="1" applyAlignment="1">
      <alignment horizontal="right" vertical="top"/>
      <protection/>
    </xf>
    <xf numFmtId="173" fontId="0" fillId="0" borderId="100" xfId="48" applyNumberFormat="1" applyFont="1" applyFill="1" applyBorder="1" applyAlignment="1">
      <alignment horizontal="right"/>
      <protection/>
    </xf>
    <xf numFmtId="173" fontId="0" fillId="0" borderId="100" xfId="48" applyNumberFormat="1" applyFont="1" applyFill="1" applyBorder="1" applyAlignment="1">
      <alignment horizontal="right" vertical="top"/>
      <protection/>
    </xf>
    <xf numFmtId="173" fontId="0" fillId="34" borderId="14" xfId="48" applyNumberFormat="1" applyFont="1" applyFill="1" applyBorder="1" applyAlignment="1">
      <alignment horizontal="centerContinuous" vertical="top"/>
      <protection/>
    </xf>
    <xf numFmtId="173" fontId="0" fillId="0" borderId="211" xfId="48" applyNumberFormat="1" applyFont="1" applyFill="1" applyBorder="1" applyAlignment="1">
      <alignment horizontal="right" vertical="top"/>
      <protection/>
    </xf>
    <xf numFmtId="173" fontId="0" fillId="0" borderId="212" xfId="48" applyNumberFormat="1" applyFont="1" applyFill="1" applyBorder="1" applyAlignment="1">
      <alignment horizontal="right" vertical="top"/>
      <protection/>
    </xf>
    <xf numFmtId="173" fontId="5" fillId="35" borderId="50" xfId="48" applyNumberFormat="1" applyFont="1" applyFill="1" applyBorder="1" applyAlignment="1">
      <alignment horizontal="right" vertical="center"/>
      <protection/>
    </xf>
    <xf numFmtId="173" fontId="5" fillId="35" borderId="15" xfId="48" applyNumberFormat="1" applyFont="1" applyFill="1" applyBorder="1" applyAlignment="1">
      <alignment horizontal="right" vertical="center"/>
      <protection/>
    </xf>
    <xf numFmtId="173" fontId="5" fillId="35" borderId="16" xfId="48" applyNumberFormat="1" applyFont="1" applyFill="1" applyBorder="1" applyAlignment="1">
      <alignment horizontal="right" vertical="center"/>
      <protection/>
    </xf>
    <xf numFmtId="0" fontId="2" fillId="33" borderId="52" xfId="48" applyNumberFormat="1" applyFont="1" applyFill="1" applyBorder="1" applyAlignment="1" quotePrefix="1">
      <alignment horizontal="center" vertical="center"/>
      <protection/>
    </xf>
    <xf numFmtId="173" fontId="5" fillId="0" borderId="151" xfId="48" applyNumberFormat="1" applyFont="1" applyBorder="1" applyAlignment="1">
      <alignment horizontal="right"/>
      <protection/>
    </xf>
    <xf numFmtId="173" fontId="5" fillId="0" borderId="31" xfId="48" applyNumberFormat="1" applyFont="1" applyBorder="1" applyAlignment="1">
      <alignment horizontal="right"/>
      <protection/>
    </xf>
    <xf numFmtId="173" fontId="5" fillId="0" borderId="79" xfId="48" applyNumberFormat="1" applyFont="1" applyBorder="1" applyAlignment="1">
      <alignment horizontal="right"/>
      <protection/>
    </xf>
    <xf numFmtId="173" fontId="5" fillId="0" borderId="183" xfId="48" applyNumberFormat="1" applyFont="1" applyBorder="1" applyAlignment="1">
      <alignment horizontal="right"/>
      <protection/>
    </xf>
    <xf numFmtId="172" fontId="5" fillId="0" borderId="31" xfId="48" applyNumberFormat="1" applyFont="1" applyFill="1" applyBorder="1" applyAlignment="1" quotePrefix="1">
      <alignment/>
      <protection/>
    </xf>
    <xf numFmtId="172" fontId="5" fillId="0" borderId="32" xfId="48" applyNumberFormat="1" applyFont="1" applyFill="1" applyBorder="1" applyAlignment="1">
      <alignment/>
      <protection/>
    </xf>
    <xf numFmtId="172" fontId="5" fillId="0" borderId="33" xfId="48" applyNumberFormat="1" applyFont="1" applyFill="1" applyBorder="1" applyAlignment="1">
      <alignment/>
      <protection/>
    </xf>
    <xf numFmtId="0" fontId="0" fillId="0" borderId="71" xfId="48" applyFont="1" applyBorder="1" applyAlignment="1">
      <alignment horizontal="left"/>
      <protection/>
    </xf>
    <xf numFmtId="173" fontId="0" fillId="0" borderId="203" xfId="48" applyNumberFormat="1" applyFont="1" applyBorder="1" applyAlignment="1">
      <alignment horizontal="right"/>
      <protection/>
    </xf>
    <xf numFmtId="173" fontId="0" fillId="0" borderId="11" xfId="48" applyNumberFormat="1" applyFont="1" applyBorder="1" applyAlignment="1">
      <alignment horizontal="right"/>
      <protection/>
    </xf>
    <xf numFmtId="173" fontId="0" fillId="0" borderId="11" xfId="48" applyNumberFormat="1" applyFont="1" applyBorder="1" applyAlignment="1" applyProtection="1">
      <alignment horizontal="right"/>
      <protection locked="0"/>
    </xf>
    <xf numFmtId="173" fontId="0" fillId="0" borderId="10" xfId="48" applyNumberFormat="1" applyFont="1" applyBorder="1" applyAlignment="1" applyProtection="1">
      <alignment horizontal="right"/>
      <protection locked="0"/>
    </xf>
    <xf numFmtId="173" fontId="0" fillId="0" borderId="213" xfId="48" applyNumberFormat="1" applyFont="1" applyBorder="1" applyAlignment="1" applyProtection="1">
      <alignment horizontal="right"/>
      <protection locked="0"/>
    </xf>
    <xf numFmtId="172" fontId="0" fillId="0" borderId="11" xfId="48" applyNumberFormat="1" applyFont="1" applyFill="1" applyBorder="1" applyAlignment="1" applyProtection="1">
      <alignment/>
      <protection/>
    </xf>
    <xf numFmtId="172" fontId="0" fillId="0" borderId="85" xfId="48" applyNumberFormat="1" applyFont="1" applyFill="1" applyBorder="1" applyAlignment="1" applyProtection="1">
      <alignment/>
      <protection/>
    </xf>
    <xf numFmtId="172" fontId="0" fillId="0" borderId="13" xfId="48" applyNumberFormat="1" applyFont="1" applyFill="1" applyBorder="1" applyAlignment="1" applyProtection="1">
      <alignment/>
      <protection/>
    </xf>
    <xf numFmtId="0" fontId="8" fillId="0" borderId="131" xfId="48" applyFont="1" applyBorder="1" applyAlignment="1">
      <alignment horizontal="left"/>
      <protection/>
    </xf>
    <xf numFmtId="173" fontId="8" fillId="0" borderId="125" xfId="48" applyNumberFormat="1" applyFont="1" applyBorder="1" applyAlignment="1">
      <alignment horizontal="right"/>
      <protection/>
    </xf>
    <xf numFmtId="0" fontId="0" fillId="0" borderId="212" xfId="48" applyFill="1" applyBorder="1" applyAlignment="1">
      <alignment horizontal="centerContinuous"/>
      <protection/>
    </xf>
    <xf numFmtId="176" fontId="7" fillId="0" borderId="125" xfId="48" applyNumberFormat="1" applyFont="1" applyFill="1" applyBorder="1" applyAlignment="1">
      <alignment horizontal="right"/>
      <protection/>
    </xf>
    <xf numFmtId="176" fontId="7" fillId="0" borderId="0" xfId="48" applyNumberFormat="1" applyFont="1" applyFill="1" applyBorder="1">
      <alignment/>
      <protection/>
    </xf>
    <xf numFmtId="0" fontId="0" fillId="34" borderId="11" xfId="48" applyFill="1" applyBorder="1" applyAlignment="1" applyProtection="1">
      <alignment horizontal="centerContinuous"/>
      <protection locked="0"/>
    </xf>
    <xf numFmtId="0" fontId="7" fillId="33" borderId="71" xfId="48" applyFont="1" applyFill="1" applyBorder="1" applyAlignment="1">
      <alignment horizontal="center" vertical="center" wrapText="1"/>
      <protection/>
    </xf>
    <xf numFmtId="172" fontId="0" fillId="0" borderId="42" xfId="48" applyNumberFormat="1" applyFont="1" applyFill="1" applyBorder="1" applyAlignment="1" quotePrefix="1">
      <alignment horizontal="center"/>
      <protection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1°Quadrim." xfId="44"/>
    <cellStyle name="Comma [0]" xfId="45"/>
    <cellStyle name="Migliaia [0] 2" xfId="46"/>
    <cellStyle name="Neutrale" xfId="47"/>
    <cellStyle name="Normale 2" xfId="48"/>
    <cellStyle name="Normale 2 4" xfId="49"/>
    <cellStyle name="Normale 3" xfId="50"/>
    <cellStyle name="Nota" xfId="51"/>
    <cellStyle name="Output" xfId="52"/>
    <cellStyle name="Percent" xfId="53"/>
    <cellStyle name="Percentuale 2" xfId="54"/>
    <cellStyle name="Percentuale 2 2" xfId="55"/>
    <cellStyle name="Percentuale 2 3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Valuta (0)_1°Quadrim." xfId="68"/>
    <cellStyle name="Currency [0]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87" customWidth="1"/>
  </cols>
  <sheetData>
    <row r="1" ht="18" customHeight="1">
      <c r="A1" s="312" t="s">
        <v>101</v>
      </c>
    </row>
    <row r="3" ht="15">
      <c r="A3" s="321" t="s">
        <v>102</v>
      </c>
    </row>
    <row r="4" ht="18" customHeight="1">
      <c r="A4" s="322" t="s">
        <v>230</v>
      </c>
    </row>
    <row r="5" ht="12.75">
      <c r="A5" s="322" t="s">
        <v>231</v>
      </c>
    </row>
    <row r="6" ht="12.75">
      <c r="A6" s="322" t="s">
        <v>232</v>
      </c>
    </row>
    <row r="8" ht="12.75">
      <c r="A8" s="313" t="s">
        <v>103</v>
      </c>
    </row>
    <row r="9" ht="6" customHeight="1">
      <c r="A9" s="314"/>
    </row>
    <row r="10" ht="12.75">
      <c r="A10" s="314" t="s">
        <v>104</v>
      </c>
    </row>
    <row r="11" ht="12.75">
      <c r="A11" s="314" t="s">
        <v>105</v>
      </c>
    </row>
    <row r="12" ht="12.75">
      <c r="A12" s="314" t="s">
        <v>106</v>
      </c>
    </row>
    <row r="13" ht="12.75">
      <c r="A13" s="314" t="s">
        <v>107</v>
      </c>
    </row>
    <row r="14" ht="12.75">
      <c r="A14" s="314" t="s">
        <v>108</v>
      </c>
    </row>
    <row r="15" ht="12.75">
      <c r="A15" s="314" t="s">
        <v>109</v>
      </c>
    </row>
    <row r="16" ht="12.75">
      <c r="A16" s="314" t="s">
        <v>110</v>
      </c>
    </row>
    <row r="17" ht="12.75">
      <c r="A17" s="314" t="s">
        <v>111</v>
      </c>
    </row>
    <row r="18" ht="12.75">
      <c r="A18" s="314" t="s">
        <v>112</v>
      </c>
    </row>
    <row r="19" ht="9.75" customHeight="1">
      <c r="A19" s="315"/>
    </row>
    <row r="20" ht="12.75">
      <c r="A20" s="316" t="s">
        <v>113</v>
      </c>
    </row>
    <row r="21" ht="12.75">
      <c r="A21" s="315" t="s">
        <v>114</v>
      </c>
    </row>
    <row r="22" ht="12.75">
      <c r="A22" s="315" t="s">
        <v>115</v>
      </c>
    </row>
    <row r="23" ht="12.75">
      <c r="A23" s="315" t="s">
        <v>116</v>
      </c>
    </row>
    <row r="24" ht="9.75" customHeight="1">
      <c r="A24" s="315"/>
    </row>
    <row r="25" ht="12.75">
      <c r="A25" s="313" t="s">
        <v>117</v>
      </c>
    </row>
    <row r="26" ht="6" customHeight="1">
      <c r="A26" s="313"/>
    </row>
    <row r="27" ht="12.75">
      <c r="A27" s="314" t="s">
        <v>118</v>
      </c>
    </row>
    <row r="28" ht="12.75">
      <c r="A28" s="314" t="s">
        <v>119</v>
      </c>
    </row>
    <row r="29" ht="12.75">
      <c r="A29" s="314" t="s">
        <v>120</v>
      </c>
    </row>
    <row r="30" ht="12.75">
      <c r="A30" s="314" t="s">
        <v>121</v>
      </c>
    </row>
    <row r="31" ht="12.75">
      <c r="A31" s="314" t="s">
        <v>122</v>
      </c>
    </row>
    <row r="32" ht="12.75">
      <c r="A32" s="314" t="s">
        <v>123</v>
      </c>
    </row>
    <row r="33" ht="12.75">
      <c r="A33" s="317"/>
    </row>
    <row r="34" ht="12.75">
      <c r="A34" s="345" t="s">
        <v>233</v>
      </c>
    </row>
    <row r="35" ht="12.75">
      <c r="A35" s="345" t="s">
        <v>234</v>
      </c>
    </row>
    <row r="36" ht="12.75">
      <c r="A36" s="345" t="s">
        <v>235</v>
      </c>
    </row>
    <row r="37" ht="9.75" customHeight="1">
      <c r="A37" s="345"/>
    </row>
    <row r="38" ht="12.75">
      <c r="A38" s="346" t="s">
        <v>124</v>
      </c>
    </row>
    <row r="39" ht="12.75">
      <c r="A39" s="345" t="s">
        <v>125</v>
      </c>
    </row>
    <row r="40" ht="9.75" customHeight="1">
      <c r="A40" s="345"/>
    </row>
    <row r="41" ht="12.75">
      <c r="A41" s="347" t="s">
        <v>205</v>
      </c>
    </row>
    <row r="42" ht="12.75">
      <c r="A42" s="345" t="s">
        <v>126</v>
      </c>
    </row>
    <row r="43" ht="12.75">
      <c r="A43" s="345" t="s">
        <v>127</v>
      </c>
    </row>
    <row r="44" ht="12.75">
      <c r="A44" s="345" t="s">
        <v>206</v>
      </c>
    </row>
    <row r="45" ht="12.75">
      <c r="A45" s="345" t="s">
        <v>207</v>
      </c>
    </row>
    <row r="46" ht="12.75">
      <c r="A46" s="345" t="s">
        <v>208</v>
      </c>
    </row>
    <row r="47" ht="12.75">
      <c r="A47" s="345" t="s">
        <v>209</v>
      </c>
    </row>
    <row r="48" ht="12.75">
      <c r="A48" s="345" t="s">
        <v>210</v>
      </c>
    </row>
    <row r="49" ht="12.75">
      <c r="A49" s="345" t="s">
        <v>211</v>
      </c>
    </row>
    <row r="50" ht="12.75">
      <c r="A50" s="345" t="s">
        <v>212</v>
      </c>
    </row>
    <row r="51" ht="12.75" customHeight="1">
      <c r="A51" s="314"/>
    </row>
    <row r="52" ht="12.75">
      <c r="A52" s="318" t="s">
        <v>128</v>
      </c>
    </row>
    <row r="53" ht="12.75">
      <c r="A53" s="319" t="s">
        <v>129</v>
      </c>
    </row>
    <row r="54" ht="15.75" customHeight="1">
      <c r="A54" s="313" t="s">
        <v>130</v>
      </c>
    </row>
    <row r="55" ht="12.75">
      <c r="A55" s="319" t="s">
        <v>131</v>
      </c>
    </row>
    <row r="56" ht="15.75" customHeight="1">
      <c r="A56" s="313" t="s">
        <v>132</v>
      </c>
    </row>
    <row r="57" ht="12.75">
      <c r="A57" s="319" t="s">
        <v>133</v>
      </c>
    </row>
    <row r="58" ht="12.75">
      <c r="A58" s="320" t="s">
        <v>134</v>
      </c>
    </row>
    <row r="59" ht="12.75">
      <c r="A59" s="320" t="s">
        <v>135</v>
      </c>
    </row>
    <row r="61" ht="15">
      <c r="A61" s="321" t="s">
        <v>245</v>
      </c>
    </row>
    <row r="62" ht="9.75" customHeight="1"/>
    <row r="63" ht="12.75">
      <c r="A63" s="190" t="s">
        <v>136</v>
      </c>
    </row>
    <row r="64" ht="12.75">
      <c r="A64" s="190" t="s">
        <v>137</v>
      </c>
    </row>
    <row r="65" ht="12.75">
      <c r="A65" s="190" t="s">
        <v>138</v>
      </c>
    </row>
    <row r="66" ht="12.75">
      <c r="A66" s="190" t="s">
        <v>139</v>
      </c>
    </row>
    <row r="67" ht="9.75" customHeight="1"/>
    <row r="68" ht="12.75">
      <c r="A68" s="322" t="s">
        <v>140</v>
      </c>
    </row>
    <row r="69" ht="15" customHeight="1">
      <c r="A69" s="190" t="s">
        <v>141</v>
      </c>
    </row>
    <row r="70" ht="12.75">
      <c r="A70" s="190" t="s">
        <v>142</v>
      </c>
    </row>
    <row r="71" ht="12.75">
      <c r="A71" s="190" t="s">
        <v>143</v>
      </c>
    </row>
    <row r="72" ht="12.75">
      <c r="A72" s="190" t="s">
        <v>144</v>
      </c>
    </row>
    <row r="73" ht="12.75">
      <c r="A73" s="190" t="s">
        <v>145</v>
      </c>
    </row>
    <row r="74" ht="12.75">
      <c r="A74" s="190" t="s">
        <v>146</v>
      </c>
    </row>
    <row r="75" ht="12.75">
      <c r="A75" s="190" t="s">
        <v>147</v>
      </c>
    </row>
    <row r="76" ht="12.75">
      <c r="A76" s="190" t="s">
        <v>148</v>
      </c>
    </row>
    <row r="77" ht="12.75">
      <c r="A77" s="190" t="s">
        <v>149</v>
      </c>
    </row>
    <row r="78" ht="12.75">
      <c r="A78" s="190" t="s">
        <v>150</v>
      </c>
    </row>
    <row r="79" ht="12.75">
      <c r="A79" s="190" t="s">
        <v>151</v>
      </c>
    </row>
    <row r="80" ht="12.75">
      <c r="A80" s="190" t="s">
        <v>152</v>
      </c>
    </row>
    <row r="81" ht="12.75">
      <c r="A81" s="190" t="s">
        <v>153</v>
      </c>
    </row>
    <row r="82" ht="12.75">
      <c r="A82" s="190" t="s">
        <v>154</v>
      </c>
    </row>
    <row r="83" ht="12.75">
      <c r="A83" s="190" t="s">
        <v>155</v>
      </c>
    </row>
    <row r="84" ht="12.75">
      <c r="A84" s="190" t="s">
        <v>156</v>
      </c>
    </row>
    <row r="85" ht="12.75">
      <c r="A85" s="190" t="s">
        <v>157</v>
      </c>
    </row>
    <row r="86" ht="12.75">
      <c r="A86" s="190" t="s">
        <v>158</v>
      </c>
    </row>
    <row r="87" ht="12.75">
      <c r="A87" s="190" t="s">
        <v>159</v>
      </c>
    </row>
    <row r="88" ht="12.75">
      <c r="A88" s="190" t="s">
        <v>160</v>
      </c>
    </row>
    <row r="89" ht="12.75">
      <c r="A89" s="190" t="s">
        <v>161</v>
      </c>
    </row>
    <row r="90" ht="12.75">
      <c r="A90" s="190" t="s">
        <v>162</v>
      </c>
    </row>
    <row r="91" ht="9.75" customHeight="1">
      <c r="A91" s="190"/>
    </row>
    <row r="92" ht="12.75">
      <c r="A92" s="322" t="s">
        <v>163</v>
      </c>
    </row>
    <row r="93" ht="15" customHeight="1">
      <c r="A93" s="190" t="s">
        <v>164</v>
      </c>
    </row>
    <row r="94" ht="12.75">
      <c r="A94" s="190" t="s">
        <v>165</v>
      </c>
    </row>
    <row r="95" ht="12.75">
      <c r="A95" s="190" t="s">
        <v>166</v>
      </c>
    </row>
    <row r="96" ht="12.75">
      <c r="A96" s="190" t="s">
        <v>167</v>
      </c>
    </row>
    <row r="98" ht="15">
      <c r="A98" s="321" t="s">
        <v>345</v>
      </c>
    </row>
    <row r="99" ht="9.75" customHeight="1"/>
    <row r="100" ht="12.75">
      <c r="A100" s="190" t="s">
        <v>168</v>
      </c>
    </row>
    <row r="101" ht="12.75">
      <c r="A101" s="190" t="s">
        <v>169</v>
      </c>
    </row>
    <row r="102" ht="12.75">
      <c r="A102" s="190" t="s">
        <v>170</v>
      </c>
    </row>
    <row r="103" ht="12.75">
      <c r="A103" s="190" t="s">
        <v>213</v>
      </c>
    </row>
    <row r="104" ht="12.75">
      <c r="A104" s="190" t="s">
        <v>214</v>
      </c>
    </row>
    <row r="105" ht="12.75">
      <c r="A105" s="190" t="s">
        <v>215</v>
      </c>
    </row>
    <row r="106" ht="12.75">
      <c r="A106" s="190" t="s">
        <v>216</v>
      </c>
    </row>
    <row r="107" ht="12.75">
      <c r="A107" s="190" t="s">
        <v>217</v>
      </c>
    </row>
    <row r="108" ht="12.75">
      <c r="A108" s="190" t="s">
        <v>171</v>
      </c>
    </row>
    <row r="109" ht="12.75">
      <c r="A109" s="190" t="s">
        <v>218</v>
      </c>
    </row>
    <row r="110" ht="12.75">
      <c r="A110" s="190" t="s">
        <v>325</v>
      </c>
    </row>
    <row r="111" ht="12.75">
      <c r="A111" s="190" t="s">
        <v>238</v>
      </c>
    </row>
    <row r="112" ht="12.75">
      <c r="A112" s="190"/>
    </row>
    <row r="113" ht="15">
      <c r="A113" s="312" t="s">
        <v>331</v>
      </c>
    </row>
    <row r="114" ht="9.75" customHeight="1"/>
    <row r="115" ht="12.75">
      <c r="A115" s="87" t="s">
        <v>255</v>
      </c>
    </row>
    <row r="116" ht="12.75">
      <c r="A116" s="87" t="s">
        <v>300</v>
      </c>
    </row>
    <row r="117" ht="12.75">
      <c r="A117" s="87" t="s">
        <v>257</v>
      </c>
    </row>
    <row r="118" ht="12.75">
      <c r="A118" s="87" t="s">
        <v>258</v>
      </c>
    </row>
    <row r="119" ht="12.75">
      <c r="A119" s="87" t="s">
        <v>259</v>
      </c>
    </row>
    <row r="120" ht="12.75">
      <c r="A120" s="87" t="s">
        <v>260</v>
      </c>
    </row>
    <row r="121" ht="12.75">
      <c r="A121" s="87" t="s">
        <v>261</v>
      </c>
    </row>
    <row r="122" ht="12.75">
      <c r="A122" s="87" t="s">
        <v>336</v>
      </c>
    </row>
    <row r="123" ht="12.75">
      <c r="A123" s="87" t="s">
        <v>337</v>
      </c>
    </row>
    <row r="124" ht="12.75">
      <c r="A124" s="87" t="s">
        <v>338</v>
      </c>
    </row>
    <row r="125" ht="12.75">
      <c r="A125" s="87" t="s">
        <v>256</v>
      </c>
    </row>
    <row r="126" ht="12.75">
      <c r="A126" s="87" t="s">
        <v>339</v>
      </c>
    </row>
    <row r="127" ht="12.75">
      <c r="A127" s="87" t="s">
        <v>295</v>
      </c>
    </row>
    <row r="128" ht="12.75">
      <c r="A128" s="87" t="s">
        <v>294</v>
      </c>
    </row>
    <row r="129" ht="12.75">
      <c r="A129" s="87" t="s">
        <v>296</v>
      </c>
    </row>
    <row r="130" ht="12.75">
      <c r="A130" s="87" t="s">
        <v>297</v>
      </c>
    </row>
    <row r="131" ht="12.75">
      <c r="A131" s="87" t="s">
        <v>299</v>
      </c>
    </row>
    <row r="132" ht="12.75">
      <c r="A132" s="87" t="s">
        <v>298</v>
      </c>
    </row>
    <row r="133" ht="12.75">
      <c r="A133" s="87" t="s">
        <v>262</v>
      </c>
    </row>
    <row r="134" ht="12.75">
      <c r="A134" s="87" t="s">
        <v>263</v>
      </c>
    </row>
    <row r="135" ht="12.75">
      <c r="A135" s="87" t="s">
        <v>264</v>
      </c>
    </row>
    <row r="136" ht="12.75">
      <c r="A136" s="87" t="s">
        <v>265</v>
      </c>
    </row>
    <row r="137" ht="12.75">
      <c r="A137" s="87" t="s">
        <v>282</v>
      </c>
    </row>
    <row r="138" ht="12.75">
      <c r="A138" s="87" t="s">
        <v>283</v>
      </c>
    </row>
    <row r="139" ht="12.75">
      <c r="A139" s="87" t="s">
        <v>284</v>
      </c>
    </row>
    <row r="140" ht="12.75">
      <c r="A140" s="87" t="s">
        <v>285</v>
      </c>
    </row>
    <row r="141" ht="12.75">
      <c r="A141" s="87" t="s">
        <v>286</v>
      </c>
    </row>
    <row r="142" ht="12.75">
      <c r="A142" s="87" t="s">
        <v>287</v>
      </c>
    </row>
    <row r="143" ht="12.75">
      <c r="A143" s="87" t="s">
        <v>288</v>
      </c>
    </row>
    <row r="144" ht="12.75">
      <c r="A144" s="87" t="s">
        <v>289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7109375" style="87" customWidth="1"/>
    <col min="2" max="2" width="6.7109375" style="87" customWidth="1"/>
    <col min="3" max="3" width="8.140625" style="87" customWidth="1"/>
    <col min="4" max="4" width="1.1484375" style="87" customWidth="1"/>
    <col min="5" max="14" width="8.140625" style="87" customWidth="1"/>
    <col min="15" max="15" width="1.1484375" style="87" customWidth="1"/>
    <col min="16" max="17" width="7.8515625" style="189" customWidth="1"/>
    <col min="18" max="18" width="1.1484375" style="189" customWidth="1"/>
    <col min="19" max="19" width="7.57421875" style="87" customWidth="1"/>
    <col min="20" max="16384" width="9.140625" style="87" customWidth="1"/>
  </cols>
  <sheetData>
    <row r="1" spans="1:19" ht="21.75" customHeight="1" thickTop="1">
      <c r="A1" s="323" t="s">
        <v>314</v>
      </c>
      <c r="B1" s="372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6"/>
    </row>
    <row r="2" spans="1:19" ht="21.75" customHeight="1">
      <c r="A2" s="107" t="s">
        <v>88</v>
      </c>
      <c r="B2" s="373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9"/>
    </row>
    <row r="3" spans="1:19" ht="9.75" customHeight="1">
      <c r="A3" s="90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108"/>
      <c r="Q3" s="108"/>
      <c r="R3" s="108"/>
      <c r="S3" s="92"/>
    </row>
    <row r="4" spans="1:19" ht="30" customHeight="1">
      <c r="A4" s="377"/>
      <c r="B4" s="374"/>
      <c r="C4" s="409" t="s">
        <v>89</v>
      </c>
      <c r="D4" s="93"/>
      <c r="E4" s="112" t="s">
        <v>90</v>
      </c>
      <c r="F4" s="197" t="s">
        <v>91</v>
      </c>
      <c r="G4" s="198" t="s">
        <v>92</v>
      </c>
      <c r="H4" s="274" t="s">
        <v>93</v>
      </c>
      <c r="I4" s="274" t="s">
        <v>184</v>
      </c>
      <c r="J4" s="274" t="s">
        <v>220</v>
      </c>
      <c r="K4" s="274" t="s">
        <v>244</v>
      </c>
      <c r="L4" s="274" t="s">
        <v>301</v>
      </c>
      <c r="M4" s="274" t="s">
        <v>328</v>
      </c>
      <c r="N4" s="274" t="s">
        <v>340</v>
      </c>
      <c r="O4" s="93"/>
      <c r="P4" s="198" t="s">
        <v>327</v>
      </c>
      <c r="Q4" s="198" t="s">
        <v>341</v>
      </c>
      <c r="R4" s="93"/>
      <c r="S4" s="199" t="s">
        <v>342</v>
      </c>
    </row>
    <row r="5" spans="1:19" ht="18" customHeight="1" thickBot="1">
      <c r="A5" s="388" t="s">
        <v>94</v>
      </c>
      <c r="B5" s="389"/>
      <c r="C5" s="876">
        <v>358100</v>
      </c>
      <c r="D5" s="205"/>
      <c r="E5" s="877">
        <v>361900</v>
      </c>
      <c r="F5" s="877">
        <v>364200</v>
      </c>
      <c r="G5" s="878">
        <v>366200</v>
      </c>
      <c r="H5" s="877">
        <v>367100</v>
      </c>
      <c r="I5" s="877">
        <v>368500</v>
      </c>
      <c r="J5" s="877">
        <v>369300</v>
      </c>
      <c r="K5" s="877">
        <v>368700</v>
      </c>
      <c r="L5" s="877">
        <v>367800</v>
      </c>
      <c r="M5" s="877">
        <v>367100</v>
      </c>
      <c r="N5" s="877">
        <v>366200</v>
      </c>
      <c r="O5" s="95"/>
      <c r="P5" s="275">
        <f>M5/L5%-100</f>
        <v>-0.19032082653616555</v>
      </c>
      <c r="Q5" s="275">
        <f>N5/M5%-100</f>
        <v>-0.24516480523018913</v>
      </c>
      <c r="R5" s="329"/>
      <c r="S5" s="330">
        <f>N5/C5%-100</f>
        <v>2.261938006143538</v>
      </c>
    </row>
    <row r="6" spans="1:19" ht="9.75" customHeight="1" thickBot="1">
      <c r="A6" s="277"/>
      <c r="B6" s="390"/>
      <c r="C6" s="588"/>
      <c r="D6" s="589"/>
      <c r="E6" s="590"/>
      <c r="F6" s="591"/>
      <c r="G6" s="590"/>
      <c r="H6" s="590"/>
      <c r="I6" s="590"/>
      <c r="J6" s="590"/>
      <c r="K6" s="590"/>
      <c r="L6" s="590"/>
      <c r="M6" s="590"/>
      <c r="N6" s="590"/>
      <c r="O6" s="279"/>
      <c r="P6" s="281"/>
      <c r="Q6" s="281"/>
      <c r="R6" s="279"/>
      <c r="S6" s="282"/>
    </row>
    <row r="7" spans="1:19" ht="18" customHeight="1">
      <c r="A7" s="378" t="s">
        <v>95</v>
      </c>
      <c r="B7" s="376"/>
      <c r="C7" s="852">
        <v>156300</v>
      </c>
      <c r="D7" s="205"/>
      <c r="E7" s="853">
        <v>154400</v>
      </c>
      <c r="F7" s="853">
        <v>155500</v>
      </c>
      <c r="G7" s="854">
        <v>159700</v>
      </c>
      <c r="H7" s="855">
        <v>152800</v>
      </c>
      <c r="I7" s="856">
        <v>147900</v>
      </c>
      <c r="J7" s="856">
        <v>149500</v>
      </c>
      <c r="K7" s="856">
        <v>154100</v>
      </c>
      <c r="L7" s="856">
        <v>150600</v>
      </c>
      <c r="M7" s="856">
        <v>149400</v>
      </c>
      <c r="N7" s="856">
        <v>153300</v>
      </c>
      <c r="O7" s="95"/>
      <c r="P7" s="283">
        <f aca="true" t="shared" si="0" ref="P7:P26">M7/L7%-100</f>
        <v>-0.7968127490039905</v>
      </c>
      <c r="Q7" s="283">
        <f aca="true" t="shared" si="1" ref="Q7:Q26">N7/M7%-100</f>
        <v>2.6104417670682665</v>
      </c>
      <c r="R7" s="95"/>
      <c r="S7" s="284">
        <f aca="true" t="shared" si="2" ref="S7:S26">N7/C7%-100</f>
        <v>-1.9193857965451002</v>
      </c>
    </row>
    <row r="8" spans="1:19" ht="16.5" customHeight="1">
      <c r="A8" s="379" t="s">
        <v>84</v>
      </c>
      <c r="B8" s="391"/>
      <c r="C8" s="857">
        <v>91400</v>
      </c>
      <c r="D8" s="205"/>
      <c r="E8" s="133">
        <v>88600</v>
      </c>
      <c r="F8" s="133">
        <v>88900</v>
      </c>
      <c r="G8" s="858">
        <v>89600</v>
      </c>
      <c r="H8" s="133">
        <v>85000</v>
      </c>
      <c r="I8" s="132">
        <v>83500</v>
      </c>
      <c r="J8" s="859">
        <v>84800</v>
      </c>
      <c r="K8" s="859">
        <v>86400</v>
      </c>
      <c r="L8" s="859">
        <v>82300</v>
      </c>
      <c r="M8" s="859">
        <v>83000</v>
      </c>
      <c r="N8" s="859">
        <v>87500</v>
      </c>
      <c r="O8" s="95"/>
      <c r="P8" s="285">
        <f t="shared" si="0"/>
        <v>0.8505467800729036</v>
      </c>
      <c r="Q8" s="285">
        <f t="shared" si="1"/>
        <v>5.421686746987959</v>
      </c>
      <c r="R8" s="95"/>
      <c r="S8" s="286">
        <f t="shared" si="2"/>
        <v>-4.2669584245076635</v>
      </c>
    </row>
    <row r="9" spans="1:19" ht="16.5" customHeight="1">
      <c r="A9" s="380" t="s">
        <v>85</v>
      </c>
      <c r="B9" s="405"/>
      <c r="C9" s="860">
        <v>64900.00000000001</v>
      </c>
      <c r="D9" s="205"/>
      <c r="E9" s="161">
        <v>65900</v>
      </c>
      <c r="F9" s="161">
        <v>66600</v>
      </c>
      <c r="G9" s="860">
        <v>70100</v>
      </c>
      <c r="H9" s="161">
        <v>67800</v>
      </c>
      <c r="I9" s="162">
        <v>64400.00000000001</v>
      </c>
      <c r="J9" s="161">
        <v>64700</v>
      </c>
      <c r="K9" s="161">
        <v>67700</v>
      </c>
      <c r="L9" s="161">
        <v>68300</v>
      </c>
      <c r="M9" s="161">
        <v>66400</v>
      </c>
      <c r="N9" s="161">
        <v>65800</v>
      </c>
      <c r="O9" s="95"/>
      <c r="P9" s="287">
        <f t="shared" si="0"/>
        <v>-2.7818448023426043</v>
      </c>
      <c r="Q9" s="287">
        <f t="shared" si="1"/>
        <v>-0.9036144578313241</v>
      </c>
      <c r="R9" s="95"/>
      <c r="S9" s="288">
        <f t="shared" si="2"/>
        <v>1.3867488443759441</v>
      </c>
    </row>
    <row r="10" spans="1:20" ht="18" customHeight="1">
      <c r="A10" s="383" t="s">
        <v>86</v>
      </c>
      <c r="B10" s="850"/>
      <c r="C10" s="861">
        <v>3900</v>
      </c>
      <c r="D10" s="205"/>
      <c r="E10" s="862">
        <v>2400</v>
      </c>
      <c r="F10" s="862">
        <v>2800</v>
      </c>
      <c r="G10" s="861">
        <v>2600</v>
      </c>
      <c r="H10" s="862">
        <v>1500</v>
      </c>
      <c r="I10" s="863">
        <v>1000</v>
      </c>
      <c r="J10" s="862">
        <v>900</v>
      </c>
      <c r="K10" s="862">
        <v>1400</v>
      </c>
      <c r="L10" s="862">
        <v>800</v>
      </c>
      <c r="M10" s="862">
        <v>100</v>
      </c>
      <c r="N10" s="862">
        <v>300</v>
      </c>
      <c r="O10" s="95"/>
      <c r="P10" s="171">
        <f t="shared" si="0"/>
        <v>-87.5</v>
      </c>
      <c r="Q10" s="171">
        <f t="shared" si="1"/>
        <v>200</v>
      </c>
      <c r="R10" s="95"/>
      <c r="S10" s="406">
        <f t="shared" si="2"/>
        <v>-92.3076923076923</v>
      </c>
      <c r="T10" s="851"/>
    </row>
    <row r="11" spans="1:19" ht="12.75">
      <c r="A11" s="379" t="s">
        <v>87</v>
      </c>
      <c r="B11" s="392"/>
      <c r="C11" s="857">
        <v>43600</v>
      </c>
      <c r="D11" s="864"/>
      <c r="E11" s="133">
        <v>42700</v>
      </c>
      <c r="F11" s="133">
        <v>41100</v>
      </c>
      <c r="G11" s="857">
        <v>44800</v>
      </c>
      <c r="H11" s="133">
        <v>43400</v>
      </c>
      <c r="I11" s="132">
        <v>39600</v>
      </c>
      <c r="J11" s="133">
        <v>35500</v>
      </c>
      <c r="K11" s="133">
        <v>34700</v>
      </c>
      <c r="L11" s="133">
        <v>37500</v>
      </c>
      <c r="M11" s="133">
        <v>42800</v>
      </c>
      <c r="N11" s="133">
        <v>46800</v>
      </c>
      <c r="O11" s="329"/>
      <c r="P11" s="135">
        <f t="shared" si="0"/>
        <v>14.13333333333334</v>
      </c>
      <c r="Q11" s="135">
        <f t="shared" si="1"/>
        <v>9.34579439252336</v>
      </c>
      <c r="R11" s="329"/>
      <c r="S11" s="406">
        <f t="shared" si="2"/>
        <v>7.339449541284409</v>
      </c>
    </row>
    <row r="12" spans="1:19" ht="12.75">
      <c r="A12" s="379" t="s">
        <v>53</v>
      </c>
      <c r="B12" s="393"/>
      <c r="C12" s="857">
        <v>12900</v>
      </c>
      <c r="D12" s="864"/>
      <c r="E12" s="133">
        <v>13200</v>
      </c>
      <c r="F12" s="133">
        <v>14800</v>
      </c>
      <c r="G12" s="857">
        <v>12800</v>
      </c>
      <c r="H12" s="148">
        <v>10600</v>
      </c>
      <c r="I12" s="715">
        <v>8600</v>
      </c>
      <c r="J12" s="148">
        <v>8500</v>
      </c>
      <c r="K12" s="148">
        <v>9200</v>
      </c>
      <c r="L12" s="148">
        <v>9200</v>
      </c>
      <c r="M12" s="148">
        <v>9500</v>
      </c>
      <c r="N12" s="148">
        <v>7100</v>
      </c>
      <c r="O12" s="329"/>
      <c r="P12" s="135">
        <f t="shared" si="0"/>
        <v>3.2608695652173907</v>
      </c>
      <c r="Q12" s="135">
        <f t="shared" si="1"/>
        <v>-25.263157894736835</v>
      </c>
      <c r="R12" s="329"/>
      <c r="S12" s="406">
        <f t="shared" si="2"/>
        <v>-44.96124031007752</v>
      </c>
    </row>
    <row r="13" spans="1:19" ht="12.75">
      <c r="A13" s="379" t="s">
        <v>228</v>
      </c>
      <c r="B13" s="392"/>
      <c r="C13" s="857">
        <v>28900</v>
      </c>
      <c r="D13" s="864"/>
      <c r="E13" s="133">
        <v>27400</v>
      </c>
      <c r="F13" s="133">
        <v>28200</v>
      </c>
      <c r="G13" s="857">
        <v>29200</v>
      </c>
      <c r="H13" s="133">
        <v>26600</v>
      </c>
      <c r="I13" s="132">
        <v>27900</v>
      </c>
      <c r="J13" s="133">
        <v>31600</v>
      </c>
      <c r="K13" s="133">
        <v>34200</v>
      </c>
      <c r="L13" s="133">
        <v>32300</v>
      </c>
      <c r="M13" s="133">
        <v>32200</v>
      </c>
      <c r="N13" s="133">
        <v>30400</v>
      </c>
      <c r="O13" s="329"/>
      <c r="P13" s="135">
        <f t="shared" si="0"/>
        <v>-0.30959752321980716</v>
      </c>
      <c r="Q13" s="135">
        <f t="shared" si="1"/>
        <v>-5.590062111801245</v>
      </c>
      <c r="R13" s="329"/>
      <c r="S13" s="406">
        <f t="shared" si="2"/>
        <v>5.190311418685127</v>
      </c>
    </row>
    <row r="14" spans="1:19" ht="18" customHeight="1" thickBot="1">
      <c r="A14" s="381" t="s">
        <v>54</v>
      </c>
      <c r="B14" s="394"/>
      <c r="C14" s="860">
        <v>67000</v>
      </c>
      <c r="D14" s="864"/>
      <c r="E14" s="161">
        <v>68800</v>
      </c>
      <c r="F14" s="161">
        <v>68600</v>
      </c>
      <c r="G14" s="860">
        <v>70300</v>
      </c>
      <c r="H14" s="865">
        <v>70800</v>
      </c>
      <c r="I14" s="866">
        <v>70900</v>
      </c>
      <c r="J14" s="865">
        <v>72900</v>
      </c>
      <c r="K14" s="865">
        <v>74600</v>
      </c>
      <c r="L14" s="865">
        <v>70700</v>
      </c>
      <c r="M14" s="865">
        <v>64900</v>
      </c>
      <c r="N14" s="865">
        <v>68800</v>
      </c>
      <c r="O14" s="329"/>
      <c r="P14" s="164">
        <f t="shared" si="0"/>
        <v>-8.203677510608202</v>
      </c>
      <c r="Q14" s="164">
        <f t="shared" si="1"/>
        <v>6.009244992295834</v>
      </c>
      <c r="R14" s="329"/>
      <c r="S14" s="407">
        <f t="shared" si="2"/>
        <v>2.6865671641791096</v>
      </c>
    </row>
    <row r="15" spans="1:19" ht="9.75" customHeight="1" thickBot="1">
      <c r="A15" s="277"/>
      <c r="B15" s="375"/>
      <c r="C15" s="278"/>
      <c r="D15" s="867"/>
      <c r="E15" s="280"/>
      <c r="F15" s="868"/>
      <c r="G15" s="280"/>
      <c r="H15" s="280"/>
      <c r="I15" s="280"/>
      <c r="J15" s="280"/>
      <c r="K15" s="280"/>
      <c r="L15" s="280"/>
      <c r="M15" s="280"/>
      <c r="N15" s="280"/>
      <c r="O15" s="279"/>
      <c r="P15" s="281"/>
      <c r="Q15" s="281"/>
      <c r="R15" s="279"/>
      <c r="S15" s="289"/>
    </row>
    <row r="16" spans="1:19" ht="18" customHeight="1">
      <c r="A16" s="378" t="s">
        <v>96</v>
      </c>
      <c r="B16" s="395"/>
      <c r="C16" s="854">
        <v>9100</v>
      </c>
      <c r="D16" s="205"/>
      <c r="E16" s="853">
        <v>12400</v>
      </c>
      <c r="F16" s="853">
        <v>12600</v>
      </c>
      <c r="G16" s="854">
        <v>13400</v>
      </c>
      <c r="H16" s="855">
        <v>17400</v>
      </c>
      <c r="I16" s="869">
        <v>20700</v>
      </c>
      <c r="J16" s="855">
        <v>19000</v>
      </c>
      <c r="K16" s="855">
        <v>15500</v>
      </c>
      <c r="L16" s="855">
        <v>15700</v>
      </c>
      <c r="M16" s="855">
        <v>18800</v>
      </c>
      <c r="N16" s="855">
        <v>14200</v>
      </c>
      <c r="O16" s="95"/>
      <c r="P16" s="283">
        <f t="shared" si="0"/>
        <v>19.745222929936304</v>
      </c>
      <c r="Q16" s="283">
        <f t="shared" si="1"/>
        <v>-24.468085106382972</v>
      </c>
      <c r="R16" s="95"/>
      <c r="S16" s="284">
        <f t="shared" si="2"/>
        <v>56.04395604395606</v>
      </c>
    </row>
    <row r="17" spans="1:19" ht="18" customHeight="1">
      <c r="A17" s="379" t="s">
        <v>68</v>
      </c>
      <c r="B17" s="402"/>
      <c r="C17" s="857">
        <v>4000</v>
      </c>
      <c r="D17" s="205"/>
      <c r="E17" s="133">
        <v>6400</v>
      </c>
      <c r="F17" s="133">
        <v>6700</v>
      </c>
      <c r="G17" s="857">
        <v>7000</v>
      </c>
      <c r="H17" s="133">
        <v>7200</v>
      </c>
      <c r="I17" s="132">
        <v>11200</v>
      </c>
      <c r="J17" s="133">
        <v>10100</v>
      </c>
      <c r="K17" s="133">
        <v>8700</v>
      </c>
      <c r="L17" s="133">
        <v>7700</v>
      </c>
      <c r="M17" s="133">
        <v>8800</v>
      </c>
      <c r="N17" s="133">
        <v>5800</v>
      </c>
      <c r="O17" s="95"/>
      <c r="P17" s="285">
        <f t="shared" si="0"/>
        <v>14.285714285714292</v>
      </c>
      <c r="Q17" s="285">
        <f t="shared" si="1"/>
        <v>-34.09090909090909</v>
      </c>
      <c r="R17" s="95"/>
      <c r="S17" s="286">
        <f t="shared" si="2"/>
        <v>45</v>
      </c>
    </row>
    <row r="18" spans="1:19" ht="18" customHeight="1" thickBot="1">
      <c r="A18" s="381" t="s">
        <v>69</v>
      </c>
      <c r="B18" s="403"/>
      <c r="C18" s="860">
        <v>5100</v>
      </c>
      <c r="D18" s="205"/>
      <c r="E18" s="161">
        <v>6000</v>
      </c>
      <c r="F18" s="161">
        <v>5900</v>
      </c>
      <c r="G18" s="860">
        <v>6400</v>
      </c>
      <c r="H18" s="870">
        <v>10200</v>
      </c>
      <c r="I18" s="162">
        <v>9500</v>
      </c>
      <c r="J18" s="870">
        <v>8900</v>
      </c>
      <c r="K18" s="870">
        <v>6700</v>
      </c>
      <c r="L18" s="870">
        <v>8000</v>
      </c>
      <c r="M18" s="870">
        <v>10000</v>
      </c>
      <c r="N18" s="870">
        <v>8400</v>
      </c>
      <c r="O18" s="95"/>
      <c r="P18" s="164">
        <f t="shared" si="0"/>
        <v>25</v>
      </c>
      <c r="Q18" s="164">
        <f t="shared" si="1"/>
        <v>-16</v>
      </c>
      <c r="R18" s="95"/>
      <c r="S18" s="290">
        <f t="shared" si="2"/>
        <v>64.70588235294119</v>
      </c>
    </row>
    <row r="19" spans="1:19" ht="9.75" customHeight="1" thickBot="1">
      <c r="A19" s="277"/>
      <c r="B19" s="375"/>
      <c r="C19" s="278"/>
      <c r="D19" s="867"/>
      <c r="E19" s="280"/>
      <c r="F19" s="868"/>
      <c r="G19" s="280"/>
      <c r="H19" s="280"/>
      <c r="I19" s="280"/>
      <c r="J19" s="280"/>
      <c r="K19" s="280"/>
      <c r="L19" s="280"/>
      <c r="M19" s="280"/>
      <c r="N19" s="280"/>
      <c r="O19" s="279"/>
      <c r="P19" s="281"/>
      <c r="Q19" s="281"/>
      <c r="R19" s="279"/>
      <c r="S19" s="289"/>
    </row>
    <row r="20" spans="1:19" ht="18" customHeight="1">
      <c r="A20" s="382" t="s">
        <v>198</v>
      </c>
      <c r="B20" s="396"/>
      <c r="C20" s="852">
        <v>192700</v>
      </c>
      <c r="D20" s="205"/>
      <c r="E20" s="853">
        <v>195100</v>
      </c>
      <c r="F20" s="853">
        <v>196100</v>
      </c>
      <c r="G20" s="854">
        <v>193100</v>
      </c>
      <c r="H20" s="855">
        <v>196900</v>
      </c>
      <c r="I20" s="869">
        <v>199900</v>
      </c>
      <c r="J20" s="855">
        <v>200800</v>
      </c>
      <c r="K20" s="855">
        <v>199100</v>
      </c>
      <c r="L20" s="855">
        <v>201600</v>
      </c>
      <c r="M20" s="855">
        <v>198900</v>
      </c>
      <c r="N20" s="855">
        <v>198700</v>
      </c>
      <c r="O20" s="95"/>
      <c r="P20" s="283">
        <f t="shared" si="0"/>
        <v>-1.3392857142857082</v>
      </c>
      <c r="Q20" s="283">
        <f t="shared" si="1"/>
        <v>-0.10055304172951196</v>
      </c>
      <c r="R20" s="95"/>
      <c r="S20" s="284">
        <f t="shared" si="2"/>
        <v>3.1136481577581776</v>
      </c>
    </row>
    <row r="21" spans="1:19" ht="15.75" customHeight="1">
      <c r="A21" s="379" t="s">
        <v>68</v>
      </c>
      <c r="B21" s="398"/>
      <c r="C21" s="871">
        <v>78200</v>
      </c>
      <c r="D21" s="864"/>
      <c r="E21" s="148">
        <v>80600</v>
      </c>
      <c r="F21" s="148">
        <v>80800</v>
      </c>
      <c r="G21" s="871">
        <v>80800</v>
      </c>
      <c r="H21" s="148">
        <v>85700</v>
      </c>
      <c r="I21" s="715">
        <v>84000</v>
      </c>
      <c r="J21" s="148">
        <v>84300</v>
      </c>
      <c r="K21" s="148">
        <v>83900</v>
      </c>
      <c r="L21" s="148">
        <v>88700</v>
      </c>
      <c r="M21" s="148">
        <v>86600</v>
      </c>
      <c r="N21" s="148">
        <v>84700</v>
      </c>
      <c r="O21" s="329"/>
      <c r="P21" s="647">
        <f t="shared" si="0"/>
        <v>-2.367531003382183</v>
      </c>
      <c r="Q21" s="647">
        <f t="shared" si="1"/>
        <v>-2.1939953810623507</v>
      </c>
      <c r="R21" s="329"/>
      <c r="S21" s="648">
        <f t="shared" si="2"/>
        <v>8.312020460358056</v>
      </c>
    </row>
    <row r="22" spans="1:19" ht="15.75" customHeight="1">
      <c r="A22" s="381" t="s">
        <v>69</v>
      </c>
      <c r="B22" s="398"/>
      <c r="C22" s="872">
        <v>114500</v>
      </c>
      <c r="D22" s="873"/>
      <c r="E22" s="163">
        <v>114500</v>
      </c>
      <c r="F22" s="163">
        <v>115300</v>
      </c>
      <c r="G22" s="872">
        <v>112300</v>
      </c>
      <c r="H22" s="163">
        <v>111200</v>
      </c>
      <c r="I22" s="866">
        <v>115900</v>
      </c>
      <c r="J22" s="163">
        <v>116500</v>
      </c>
      <c r="K22" s="163">
        <v>115200</v>
      </c>
      <c r="L22" s="163">
        <v>112900</v>
      </c>
      <c r="M22" s="163">
        <v>112300</v>
      </c>
      <c r="N22" s="163">
        <v>114000</v>
      </c>
      <c r="O22" s="329"/>
      <c r="P22" s="164">
        <f t="shared" si="0"/>
        <v>-0.5314437555358751</v>
      </c>
      <c r="Q22" s="164">
        <f t="shared" si="1"/>
        <v>1.5138023152270677</v>
      </c>
      <c r="R22" s="649"/>
      <c r="S22" s="650">
        <f t="shared" si="2"/>
        <v>-0.4366812227074206</v>
      </c>
    </row>
    <row r="23" spans="1:19" ht="15.75" customHeight="1">
      <c r="A23" s="383" t="s">
        <v>97</v>
      </c>
      <c r="B23" s="398"/>
      <c r="C23" s="871">
        <v>47300</v>
      </c>
      <c r="D23" s="205"/>
      <c r="E23" s="148">
        <v>48300</v>
      </c>
      <c r="F23" s="148">
        <v>49000</v>
      </c>
      <c r="G23" s="871">
        <v>49500</v>
      </c>
      <c r="H23" s="148">
        <v>49900</v>
      </c>
      <c r="I23" s="715">
        <v>50100</v>
      </c>
      <c r="J23" s="148">
        <v>50200</v>
      </c>
      <c r="K23" s="148">
        <v>49800</v>
      </c>
      <c r="L23" s="148">
        <v>49200</v>
      </c>
      <c r="M23" s="148">
        <v>48900</v>
      </c>
      <c r="N23" s="148">
        <v>48300</v>
      </c>
      <c r="O23" s="95"/>
      <c r="P23" s="135">
        <f t="shared" si="0"/>
        <v>-0.6097560975609753</v>
      </c>
      <c r="Q23" s="135">
        <f t="shared" si="1"/>
        <v>-1.2269938650306784</v>
      </c>
      <c r="R23" s="329"/>
      <c r="S23" s="406">
        <f t="shared" si="2"/>
        <v>2.1141649048625766</v>
      </c>
    </row>
    <row r="24" spans="1:19" ht="12.75">
      <c r="A24" s="383" t="s">
        <v>98</v>
      </c>
      <c r="B24" s="398"/>
      <c r="C24" s="871">
        <v>72600</v>
      </c>
      <c r="D24" s="205"/>
      <c r="E24" s="148">
        <v>74000</v>
      </c>
      <c r="F24" s="148">
        <v>74500</v>
      </c>
      <c r="G24" s="871">
        <v>73700</v>
      </c>
      <c r="H24" s="148">
        <v>75000</v>
      </c>
      <c r="I24" s="715">
        <v>76900</v>
      </c>
      <c r="J24" s="148">
        <v>76600</v>
      </c>
      <c r="K24" s="148">
        <v>82300</v>
      </c>
      <c r="L24" s="148">
        <v>79900</v>
      </c>
      <c r="M24" s="148">
        <v>80700</v>
      </c>
      <c r="N24" s="148">
        <v>81400</v>
      </c>
      <c r="O24" s="95"/>
      <c r="P24" s="135">
        <f t="shared" si="0"/>
        <v>1.001251564455572</v>
      </c>
      <c r="Q24" s="135">
        <f t="shared" si="1"/>
        <v>0.8674101610904614</v>
      </c>
      <c r="R24" s="329"/>
      <c r="S24" s="406">
        <f t="shared" si="2"/>
        <v>12.121212121212125</v>
      </c>
    </row>
    <row r="25" spans="1:19" ht="12.75">
      <c r="A25" s="383" t="s">
        <v>199</v>
      </c>
      <c r="B25" s="398"/>
      <c r="C25" s="871">
        <v>6700</v>
      </c>
      <c r="D25" s="205"/>
      <c r="E25" s="148">
        <v>4700</v>
      </c>
      <c r="F25" s="148">
        <v>5800</v>
      </c>
      <c r="G25" s="871">
        <v>7200</v>
      </c>
      <c r="H25" s="148">
        <v>11300</v>
      </c>
      <c r="I25" s="715">
        <v>11800</v>
      </c>
      <c r="J25" s="148">
        <v>13600</v>
      </c>
      <c r="K25" s="148">
        <v>12900</v>
      </c>
      <c r="L25" s="148">
        <v>14200</v>
      </c>
      <c r="M25" s="148">
        <v>17400</v>
      </c>
      <c r="N25" s="148">
        <v>11500</v>
      </c>
      <c r="O25" s="95"/>
      <c r="P25" s="135">
        <f t="shared" si="0"/>
        <v>22.535211267605632</v>
      </c>
      <c r="Q25" s="135">
        <f t="shared" si="1"/>
        <v>-33.9080459770115</v>
      </c>
      <c r="R25" s="329"/>
      <c r="S25" s="406">
        <f t="shared" si="2"/>
        <v>71.64179104477611</v>
      </c>
    </row>
    <row r="26" spans="1:19" ht="18" customHeight="1" thickBot="1">
      <c r="A26" s="384" t="s">
        <v>311</v>
      </c>
      <c r="B26" s="404"/>
      <c r="C26" s="874">
        <v>66100</v>
      </c>
      <c r="D26" s="205"/>
      <c r="E26" s="865">
        <v>68100</v>
      </c>
      <c r="F26" s="865">
        <v>66800</v>
      </c>
      <c r="G26" s="874">
        <v>62700</v>
      </c>
      <c r="H26" s="865">
        <v>60700</v>
      </c>
      <c r="I26" s="875">
        <v>61100</v>
      </c>
      <c r="J26" s="865">
        <v>60400</v>
      </c>
      <c r="K26" s="865">
        <v>54100</v>
      </c>
      <c r="L26" s="865">
        <v>58300</v>
      </c>
      <c r="M26" s="865">
        <f>M20-M25-M24-M23</f>
        <v>51900</v>
      </c>
      <c r="N26" s="865">
        <f>N20-N25-N24-N23</f>
        <v>57500</v>
      </c>
      <c r="O26" s="95"/>
      <c r="P26" s="164">
        <f t="shared" si="0"/>
        <v>-10.977701543739286</v>
      </c>
      <c r="Q26" s="164">
        <f t="shared" si="1"/>
        <v>10.78998073217727</v>
      </c>
      <c r="R26" s="329"/>
      <c r="S26" s="407">
        <f t="shared" si="2"/>
        <v>-13.0105900151286</v>
      </c>
    </row>
    <row r="27" spans="1:19" ht="9.75" customHeight="1">
      <c r="A27" s="375"/>
      <c r="B27" s="375"/>
      <c r="C27" s="278"/>
      <c r="D27" s="799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799"/>
      <c r="P27" s="800"/>
      <c r="Q27" s="800"/>
      <c r="R27" s="799"/>
      <c r="S27" s="801"/>
    </row>
    <row r="28" spans="1:19" ht="18" customHeight="1">
      <c r="A28" s="802" t="s">
        <v>99</v>
      </c>
      <c r="B28" s="803"/>
      <c r="C28" s="804"/>
      <c r="D28" s="95"/>
      <c r="E28" s="805"/>
      <c r="F28" s="805"/>
      <c r="G28" s="806"/>
      <c r="H28" s="806"/>
      <c r="I28" s="807"/>
      <c r="J28" s="805"/>
      <c r="K28" s="805"/>
      <c r="L28" s="805"/>
      <c r="M28" s="805"/>
      <c r="N28" s="805"/>
      <c r="O28" s="95"/>
      <c r="P28" s="808" t="s">
        <v>100</v>
      </c>
      <c r="Q28" s="808"/>
      <c r="R28" s="808"/>
      <c r="S28" s="686"/>
    </row>
    <row r="29" spans="1:19" ht="6" customHeight="1">
      <c r="A29" s="383"/>
      <c r="B29" s="397"/>
      <c r="C29" s="292"/>
      <c r="D29" s="95"/>
      <c r="E29" s="293"/>
      <c r="F29" s="293"/>
      <c r="G29" s="292"/>
      <c r="H29" s="293"/>
      <c r="I29" s="294"/>
      <c r="J29" s="293"/>
      <c r="K29" s="293"/>
      <c r="L29" s="293"/>
      <c r="M29" s="293"/>
      <c r="N29" s="293"/>
      <c r="O29" s="95"/>
      <c r="P29" s="291"/>
      <c r="Q29" s="295"/>
      <c r="R29" s="95"/>
      <c r="S29" s="286"/>
    </row>
    <row r="30" spans="1:19" ht="12.75">
      <c r="A30" s="383" t="s">
        <v>224</v>
      </c>
      <c r="B30" s="398" t="s">
        <v>221</v>
      </c>
      <c r="C30" s="296">
        <v>69.11165</v>
      </c>
      <c r="D30" s="95"/>
      <c r="E30" s="297">
        <v>69.383801</v>
      </c>
      <c r="F30" s="297">
        <v>69.644547</v>
      </c>
      <c r="G30" s="296">
        <v>70.845089</v>
      </c>
      <c r="H30" s="297">
        <v>69.821579</v>
      </c>
      <c r="I30" s="295">
        <v>69.430657</v>
      </c>
      <c r="J30" s="297">
        <v>68.919379</v>
      </c>
      <c r="K30" s="297">
        <v>70.341024</v>
      </c>
      <c r="L30" s="297">
        <v>69.20168085079264</v>
      </c>
      <c r="M30" s="297">
        <v>70.41468870598682</v>
      </c>
      <c r="N30" s="297">
        <v>70.45513282751466</v>
      </c>
      <c r="O30" s="95"/>
      <c r="P30" s="291">
        <f>M30-L30</f>
        <v>1.2130078551941779</v>
      </c>
      <c r="Q30" s="291">
        <f>N30-M30</f>
        <v>0.04044412152784105</v>
      </c>
      <c r="R30" s="95"/>
      <c r="S30" s="286">
        <f>N30-C30</f>
        <v>1.3434828275146629</v>
      </c>
    </row>
    <row r="31" spans="1:19" ht="12.75">
      <c r="A31" s="383" t="s">
        <v>225</v>
      </c>
      <c r="B31" s="398" t="s">
        <v>222</v>
      </c>
      <c r="C31" s="296">
        <v>79.108025</v>
      </c>
      <c r="D31" s="95"/>
      <c r="E31" s="297">
        <v>78.44417</v>
      </c>
      <c r="F31" s="297">
        <v>78.887489</v>
      </c>
      <c r="G31" s="296">
        <v>78.330709</v>
      </c>
      <c r="H31" s="297">
        <v>74.995405</v>
      </c>
      <c r="I31" s="295">
        <v>77.441432</v>
      </c>
      <c r="J31" s="297">
        <v>76.602792</v>
      </c>
      <c r="K31" s="297">
        <v>78.063198</v>
      </c>
      <c r="L31" s="297">
        <v>74.20687208595176</v>
      </c>
      <c r="M31" s="297">
        <v>76.4973400419145</v>
      </c>
      <c r="N31" s="297">
        <v>77.96895443828689</v>
      </c>
      <c r="O31" s="95"/>
      <c r="P31" s="291">
        <f aca="true" t="shared" si="3" ref="P31:P48">M31-L31</f>
        <v>2.2904679559627397</v>
      </c>
      <c r="Q31" s="291">
        <f aca="true" t="shared" si="4" ref="Q31:Q48">N31-M31</f>
        <v>1.471614396372388</v>
      </c>
      <c r="R31" s="95"/>
      <c r="S31" s="286">
        <f aca="true" t="shared" si="5" ref="S31:S48">N31-C31</f>
        <v>-1.1390705617131118</v>
      </c>
    </row>
    <row r="32" spans="1:19" ht="12.75">
      <c r="A32" s="383"/>
      <c r="B32" s="398" t="s">
        <v>223</v>
      </c>
      <c r="C32" s="296">
        <v>58.97197</v>
      </c>
      <c r="D32" s="95"/>
      <c r="E32" s="297">
        <v>60.214981</v>
      </c>
      <c r="F32" s="297">
        <v>60.329189</v>
      </c>
      <c r="G32" s="296">
        <v>63.331633</v>
      </c>
      <c r="H32" s="297">
        <v>64.62625</v>
      </c>
      <c r="I32" s="295">
        <v>61.360273</v>
      </c>
      <c r="J32" s="297">
        <v>61.166253</v>
      </c>
      <c r="K32" s="297">
        <v>62.539928</v>
      </c>
      <c r="L32" s="297">
        <v>64.1354251271748</v>
      </c>
      <c r="M32" s="297">
        <v>64.25607230923885</v>
      </c>
      <c r="N32" s="297">
        <v>62.86208067779485</v>
      </c>
      <c r="O32" s="95"/>
      <c r="P32" s="291">
        <f t="shared" si="3"/>
        <v>0.12064718206404734</v>
      </c>
      <c r="Q32" s="291">
        <f t="shared" si="4"/>
        <v>-1.3939916314439955</v>
      </c>
      <c r="R32" s="95"/>
      <c r="S32" s="286">
        <f t="shared" si="5"/>
        <v>3.8901106777948513</v>
      </c>
    </row>
    <row r="33" spans="1:19" ht="6" customHeight="1" thickBot="1">
      <c r="A33" s="383"/>
      <c r="B33" s="398"/>
      <c r="C33" s="296"/>
      <c r="D33" s="95"/>
      <c r="E33" s="297"/>
      <c r="F33" s="297"/>
      <c r="G33" s="296"/>
      <c r="H33" s="297"/>
      <c r="I33" s="295"/>
      <c r="J33" s="297"/>
      <c r="K33" s="297"/>
      <c r="L33" s="297"/>
      <c r="M33" s="297"/>
      <c r="N33" s="297"/>
      <c r="O33" s="95"/>
      <c r="P33" s="291"/>
      <c r="Q33" s="291"/>
      <c r="R33" s="95"/>
      <c r="S33" s="286"/>
    </row>
    <row r="34" spans="1:19" ht="18" customHeight="1">
      <c r="A34" s="385" t="s">
        <v>227</v>
      </c>
      <c r="B34" s="399" t="s">
        <v>221</v>
      </c>
      <c r="C34" s="298">
        <v>69.51022</v>
      </c>
      <c r="D34" s="95"/>
      <c r="E34" s="299">
        <v>68.135185</v>
      </c>
      <c r="F34" s="299">
        <v>68.224019</v>
      </c>
      <c r="G34" s="298">
        <v>69.50039</v>
      </c>
      <c r="H34" s="299">
        <v>66.832836</v>
      </c>
      <c r="I34" s="300">
        <v>64.941893</v>
      </c>
      <c r="J34" s="299">
        <v>65.386184</v>
      </c>
      <c r="K34" s="299">
        <v>68.427247</v>
      </c>
      <c r="L34" s="299">
        <v>67.377528</v>
      </c>
      <c r="M34" s="299">
        <v>66.661949</v>
      </c>
      <c r="N34" s="299">
        <v>64.346141</v>
      </c>
      <c r="O34" s="95"/>
      <c r="P34" s="301">
        <f t="shared" si="3"/>
        <v>-0.7155789999999911</v>
      </c>
      <c r="Q34" s="301">
        <f t="shared" si="4"/>
        <v>-2.315808000000004</v>
      </c>
      <c r="R34" s="95"/>
      <c r="S34" s="302">
        <f t="shared" si="5"/>
        <v>-5.164079000000001</v>
      </c>
    </row>
    <row r="35" spans="1:19" ht="12.75">
      <c r="A35" s="383"/>
      <c r="B35" s="398" t="s">
        <v>222</v>
      </c>
      <c r="C35" s="296">
        <v>80.330286</v>
      </c>
      <c r="D35" s="95"/>
      <c r="E35" s="297">
        <v>78.042225</v>
      </c>
      <c r="F35" s="297">
        <v>77.42506</v>
      </c>
      <c r="G35" s="296">
        <v>77.22594</v>
      </c>
      <c r="H35" s="297">
        <v>74.81313</v>
      </c>
      <c r="I35" s="295">
        <v>73.908924</v>
      </c>
      <c r="J35" s="297">
        <v>74.286526</v>
      </c>
      <c r="K35" s="297">
        <v>76.501659</v>
      </c>
      <c r="L35" s="297">
        <v>74.326668</v>
      </c>
      <c r="M35" s="297">
        <v>74.375338</v>
      </c>
      <c r="N35" s="297">
        <v>72.995914</v>
      </c>
      <c r="O35" s="95"/>
      <c r="P35" s="291">
        <f t="shared" si="3"/>
        <v>0.04867000000000132</v>
      </c>
      <c r="Q35" s="291">
        <f t="shared" si="4"/>
        <v>-1.3794240000000002</v>
      </c>
      <c r="R35" s="95"/>
      <c r="S35" s="286">
        <f t="shared" si="5"/>
        <v>-7.334372000000002</v>
      </c>
    </row>
    <row r="36" spans="1:19" ht="12.75">
      <c r="A36" s="383"/>
      <c r="B36" s="398" t="s">
        <v>223</v>
      </c>
      <c r="C36" s="296">
        <v>58.497929</v>
      </c>
      <c r="D36" s="95"/>
      <c r="E36" s="297">
        <v>58.305443</v>
      </c>
      <c r="F36" s="297">
        <v>58.98094</v>
      </c>
      <c r="G36" s="296">
        <v>61.750876</v>
      </c>
      <c r="H36" s="297">
        <v>59.031844</v>
      </c>
      <c r="I36" s="295">
        <v>56.19831</v>
      </c>
      <c r="J36" s="297">
        <v>56.675813</v>
      </c>
      <c r="K36" s="297">
        <v>60.44103</v>
      </c>
      <c r="L36" s="297">
        <v>60.636902</v>
      </c>
      <c r="M36" s="297">
        <v>58.990283</v>
      </c>
      <c r="N36" s="297">
        <v>55.606034</v>
      </c>
      <c r="O36" s="95"/>
      <c r="P36" s="291">
        <f t="shared" si="3"/>
        <v>-1.6466190000000012</v>
      </c>
      <c r="Q36" s="291">
        <f t="shared" si="4"/>
        <v>-3.384248999999997</v>
      </c>
      <c r="R36" s="95"/>
      <c r="S36" s="286">
        <f t="shared" si="5"/>
        <v>-2.891894999999998</v>
      </c>
    </row>
    <row r="37" spans="1:19" ht="18" customHeight="1">
      <c r="A37" s="383" t="s">
        <v>312</v>
      </c>
      <c r="B37" s="398" t="s">
        <v>221</v>
      </c>
      <c r="C37" s="296">
        <v>48.01280701418535</v>
      </c>
      <c r="D37" s="95"/>
      <c r="E37" s="297">
        <v>42.51053562842489</v>
      </c>
      <c r="F37" s="297">
        <v>40.22059889503082</v>
      </c>
      <c r="G37" s="296">
        <v>42.035393099930054</v>
      </c>
      <c r="H37" s="297">
        <v>39.16914033397434</v>
      </c>
      <c r="I37" s="295">
        <v>31.37656435548652</v>
      </c>
      <c r="J37" s="297">
        <v>29.449494875081648</v>
      </c>
      <c r="K37" s="297">
        <v>37.53025379884092</v>
      </c>
      <c r="L37" s="297">
        <v>31.496466875945735</v>
      </c>
      <c r="M37" s="297">
        <v>34.173482</v>
      </c>
      <c r="N37" s="297">
        <v>35.631959</v>
      </c>
      <c r="O37" s="95"/>
      <c r="P37" s="291">
        <f t="shared" si="3"/>
        <v>2.6770151240542646</v>
      </c>
      <c r="Q37" s="291">
        <f t="shared" si="4"/>
        <v>1.458477000000002</v>
      </c>
      <c r="R37" s="95"/>
      <c r="S37" s="286">
        <f t="shared" si="5"/>
        <v>-12.380848014185347</v>
      </c>
    </row>
    <row r="38" spans="1:19" ht="12.75">
      <c r="A38" s="383"/>
      <c r="B38" s="398" t="s">
        <v>222</v>
      </c>
      <c r="C38" s="296">
        <v>54.21440184868763</v>
      </c>
      <c r="D38" s="95"/>
      <c r="E38" s="297">
        <v>45.94363153273179</v>
      </c>
      <c r="F38" s="297">
        <v>46.75186500464762</v>
      </c>
      <c r="G38" s="296">
        <v>47.840268447377824</v>
      </c>
      <c r="H38" s="297">
        <v>38.926639025779394</v>
      </c>
      <c r="I38" s="295">
        <v>32.915849152573514</v>
      </c>
      <c r="J38" s="297">
        <v>31.81154821719327</v>
      </c>
      <c r="K38" s="297">
        <v>41.89303434725064</v>
      </c>
      <c r="L38" s="297">
        <v>31.284714360725864</v>
      </c>
      <c r="M38" s="297">
        <v>37.76173</v>
      </c>
      <c r="N38" s="297">
        <v>38.114925</v>
      </c>
      <c r="O38" s="95"/>
      <c r="P38" s="291">
        <f t="shared" si="3"/>
        <v>6.477015639274136</v>
      </c>
      <c r="Q38" s="291">
        <f t="shared" si="4"/>
        <v>0.3531949999999995</v>
      </c>
      <c r="R38" s="95"/>
      <c r="S38" s="286">
        <f t="shared" si="5"/>
        <v>-16.09947684868763</v>
      </c>
    </row>
    <row r="39" spans="1:19" ht="12.75">
      <c r="A39" s="383"/>
      <c r="B39" s="398" t="s">
        <v>223</v>
      </c>
      <c r="C39" s="296">
        <v>41.592933283463466</v>
      </c>
      <c r="D39" s="95"/>
      <c r="E39" s="297">
        <v>38.985216457682526</v>
      </c>
      <c r="F39" s="297">
        <v>33.55205522654799</v>
      </c>
      <c r="G39" s="296">
        <v>36.1261321861099</v>
      </c>
      <c r="H39" s="297">
        <v>39.41662865469134</v>
      </c>
      <c r="I39" s="295">
        <v>29.80125306660887</v>
      </c>
      <c r="J39" s="297">
        <v>27.02871224506844</v>
      </c>
      <c r="K39" s="297">
        <v>33.02948190876036</v>
      </c>
      <c r="L39" s="297">
        <v>31.718120318040448</v>
      </c>
      <c r="M39" s="297">
        <v>30.37139</v>
      </c>
      <c r="N39" s="297">
        <v>32.991066000000004</v>
      </c>
      <c r="O39" s="95"/>
      <c r="P39" s="291">
        <f t="shared" si="3"/>
        <v>-1.3467303180404464</v>
      </c>
      <c r="Q39" s="291">
        <f t="shared" si="4"/>
        <v>2.619676000000002</v>
      </c>
      <c r="R39" s="95"/>
      <c r="S39" s="286">
        <f t="shared" si="5"/>
        <v>-8.601867283463463</v>
      </c>
    </row>
    <row r="40" spans="1:19" ht="18" customHeight="1">
      <c r="A40" s="383" t="s">
        <v>229</v>
      </c>
      <c r="B40" s="398" t="s">
        <v>221</v>
      </c>
      <c r="C40" s="296">
        <v>29.789639</v>
      </c>
      <c r="D40" s="95"/>
      <c r="E40" s="297">
        <v>34.699756</v>
      </c>
      <c r="F40" s="297">
        <v>37.888523</v>
      </c>
      <c r="G40" s="296">
        <v>38.334549</v>
      </c>
      <c r="H40" s="297">
        <v>40.203798</v>
      </c>
      <c r="I40" s="295">
        <v>48.854211</v>
      </c>
      <c r="J40" s="297">
        <v>48.693523</v>
      </c>
      <c r="K40" s="297">
        <v>51.803494</v>
      </c>
      <c r="L40" s="297">
        <v>48.600178</v>
      </c>
      <c r="M40" s="297">
        <v>46.834822</v>
      </c>
      <c r="N40" s="297">
        <v>48.946758</v>
      </c>
      <c r="O40" s="95"/>
      <c r="P40" s="291">
        <f t="shared" si="3"/>
        <v>-1.765355999999997</v>
      </c>
      <c r="Q40" s="291">
        <f t="shared" si="4"/>
        <v>2.111936</v>
      </c>
      <c r="R40" s="95"/>
      <c r="S40" s="327">
        <f t="shared" si="5"/>
        <v>19.157119</v>
      </c>
    </row>
    <row r="41" spans="1:19" ht="12.75">
      <c r="A41" s="383"/>
      <c r="B41" s="398" t="s">
        <v>222</v>
      </c>
      <c r="C41" s="296">
        <v>41.89696</v>
      </c>
      <c r="D41" s="95"/>
      <c r="E41" s="297">
        <v>46.141805</v>
      </c>
      <c r="F41" s="297">
        <v>46.836241</v>
      </c>
      <c r="G41" s="296">
        <v>42.883402</v>
      </c>
      <c r="H41" s="297">
        <v>41.120048</v>
      </c>
      <c r="I41" s="295">
        <v>55.092312</v>
      </c>
      <c r="J41" s="297">
        <v>53.459681</v>
      </c>
      <c r="K41" s="297">
        <v>58.238625</v>
      </c>
      <c r="L41" s="297">
        <v>55.152657</v>
      </c>
      <c r="M41" s="297">
        <v>50.344361</v>
      </c>
      <c r="N41" s="297">
        <v>56.641788</v>
      </c>
      <c r="O41" s="95"/>
      <c r="P41" s="291">
        <f t="shared" si="3"/>
        <v>-4.808295999999999</v>
      </c>
      <c r="Q41" s="291">
        <f t="shared" si="4"/>
        <v>6.297426999999999</v>
      </c>
      <c r="R41" s="95"/>
      <c r="S41" s="327">
        <f t="shared" si="5"/>
        <v>14.744827999999998</v>
      </c>
    </row>
    <row r="42" spans="1:19" ht="18" customHeight="1" thickBot="1">
      <c r="A42" s="386"/>
      <c r="B42" s="400" t="s">
        <v>223</v>
      </c>
      <c r="C42" s="303">
        <v>19.16414</v>
      </c>
      <c r="D42" s="95"/>
      <c r="E42" s="304">
        <v>24.082696</v>
      </c>
      <c r="F42" s="304">
        <v>29.077133</v>
      </c>
      <c r="G42" s="303">
        <v>33.808969</v>
      </c>
      <c r="H42" s="304">
        <v>39.325333</v>
      </c>
      <c r="I42" s="326">
        <v>42.441233</v>
      </c>
      <c r="J42" s="304">
        <v>43.709116</v>
      </c>
      <c r="K42" s="304">
        <v>45.13636</v>
      </c>
      <c r="L42" s="304">
        <v>41.691317</v>
      </c>
      <c r="M42" s="304">
        <v>43.131406</v>
      </c>
      <c r="N42" s="304">
        <v>41.554319</v>
      </c>
      <c r="O42" s="95"/>
      <c r="P42" s="305">
        <f t="shared" si="3"/>
        <v>1.4400890000000004</v>
      </c>
      <c r="Q42" s="305">
        <f t="shared" si="4"/>
        <v>-1.5770869999999988</v>
      </c>
      <c r="R42" s="95"/>
      <c r="S42" s="328">
        <f t="shared" si="5"/>
        <v>22.390179</v>
      </c>
    </row>
    <row r="43" spans="1:19" ht="18" customHeight="1">
      <c r="A43" s="385" t="s">
        <v>226</v>
      </c>
      <c r="B43" s="399" t="s">
        <v>221</v>
      </c>
      <c r="C43" s="298">
        <v>5.510683</v>
      </c>
      <c r="D43" s="95"/>
      <c r="E43" s="299">
        <v>7.41176</v>
      </c>
      <c r="F43" s="299">
        <v>7.509308</v>
      </c>
      <c r="G43" s="298">
        <v>7.745059</v>
      </c>
      <c r="H43" s="299">
        <v>10.236045</v>
      </c>
      <c r="I43" s="300">
        <v>12.274469</v>
      </c>
      <c r="J43" s="299">
        <v>11.275205</v>
      </c>
      <c r="K43" s="299">
        <v>9.124094047991129</v>
      </c>
      <c r="L43" s="299">
        <v>9.432055392796771</v>
      </c>
      <c r="M43" s="299">
        <v>11.15412749103495</v>
      </c>
      <c r="N43" s="299">
        <v>8.503133</v>
      </c>
      <c r="O43" s="95"/>
      <c r="P43" s="301">
        <f t="shared" si="3"/>
        <v>1.7220720982381792</v>
      </c>
      <c r="Q43" s="301">
        <f t="shared" si="4"/>
        <v>-2.6509944910349503</v>
      </c>
      <c r="R43" s="95"/>
      <c r="S43" s="302">
        <f t="shared" si="5"/>
        <v>2.99245</v>
      </c>
    </row>
    <row r="44" spans="1:19" ht="12.75">
      <c r="A44" s="383"/>
      <c r="B44" s="398" t="s">
        <v>222</v>
      </c>
      <c r="C44" s="296">
        <v>4.218206</v>
      </c>
      <c r="D44" s="95"/>
      <c r="E44" s="297">
        <v>6.696654</v>
      </c>
      <c r="F44" s="297">
        <v>7.041827</v>
      </c>
      <c r="G44" s="296">
        <v>7.213461</v>
      </c>
      <c r="H44" s="297">
        <v>7.803989</v>
      </c>
      <c r="I44" s="295">
        <v>11.842453</v>
      </c>
      <c r="J44" s="297">
        <v>10.656299</v>
      </c>
      <c r="K44" s="297">
        <v>9.183533988749277</v>
      </c>
      <c r="L44" s="297">
        <v>8.543931008423908</v>
      </c>
      <c r="M44" s="297">
        <v>9.530657602300952</v>
      </c>
      <c r="N44" s="297">
        <v>6.247522</v>
      </c>
      <c r="O44" s="95"/>
      <c r="P44" s="291">
        <f t="shared" si="3"/>
        <v>0.9867265938770444</v>
      </c>
      <c r="Q44" s="291">
        <f t="shared" si="4"/>
        <v>-3.283135602300952</v>
      </c>
      <c r="R44" s="95"/>
      <c r="S44" s="286">
        <f t="shared" si="5"/>
        <v>2.0293159999999997</v>
      </c>
    </row>
    <row r="45" spans="1:19" ht="12.75">
      <c r="A45" s="383"/>
      <c r="B45" s="398" t="s">
        <v>223</v>
      </c>
      <c r="C45" s="296">
        <v>7.271818</v>
      </c>
      <c r="D45" s="95"/>
      <c r="E45" s="297">
        <v>8.35641</v>
      </c>
      <c r="F45" s="297">
        <v>8.12638</v>
      </c>
      <c r="G45" s="296">
        <v>8.413753</v>
      </c>
      <c r="H45" s="297">
        <v>13.107362</v>
      </c>
      <c r="I45" s="295">
        <v>12.827073</v>
      </c>
      <c r="J45" s="297">
        <v>12.073794</v>
      </c>
      <c r="K45" s="297">
        <v>9.048181769350593</v>
      </c>
      <c r="L45" s="297">
        <v>10.4801374444255</v>
      </c>
      <c r="M45" s="297">
        <v>13.105480259281084</v>
      </c>
      <c r="N45" s="297">
        <v>11.338623</v>
      </c>
      <c r="O45" s="95"/>
      <c r="P45" s="291">
        <f t="shared" si="3"/>
        <v>2.6253428148555837</v>
      </c>
      <c r="Q45" s="291">
        <f t="shared" si="4"/>
        <v>-1.7668572592810836</v>
      </c>
      <c r="R45" s="95"/>
      <c r="S45" s="286">
        <f t="shared" si="5"/>
        <v>4.0668050000000004</v>
      </c>
    </row>
    <row r="46" spans="1:19" ht="18" customHeight="1">
      <c r="A46" s="383" t="s">
        <v>313</v>
      </c>
      <c r="B46" s="398" t="s">
        <v>221</v>
      </c>
      <c r="C46" s="296">
        <v>14.026859268641536</v>
      </c>
      <c r="D46" s="95"/>
      <c r="E46" s="297">
        <v>15.355524607955527</v>
      </c>
      <c r="F46" s="297">
        <v>18.275500647369853</v>
      </c>
      <c r="G46" s="296">
        <v>17.957053930562914</v>
      </c>
      <c r="H46" s="297">
        <v>20.49527772032109</v>
      </c>
      <c r="I46" s="295">
        <v>31.659319798619826</v>
      </c>
      <c r="J46" s="297">
        <v>30.62399415030793</v>
      </c>
      <c r="K46" s="297">
        <v>22.619653198009207</v>
      </c>
      <c r="L46" s="297">
        <v>23.539747852922176</v>
      </c>
      <c r="M46" s="297">
        <v>24.02972</v>
      </c>
      <c r="N46" s="297">
        <v>18.639979</v>
      </c>
      <c r="O46" s="95"/>
      <c r="P46" s="291">
        <f t="shared" si="3"/>
        <v>0.4899721470778253</v>
      </c>
      <c r="Q46" s="291">
        <f t="shared" si="4"/>
        <v>-5.389741000000001</v>
      </c>
      <c r="R46" s="95"/>
      <c r="S46" s="286">
        <f t="shared" si="5"/>
        <v>4.613119731358465</v>
      </c>
    </row>
    <row r="47" spans="1:19" ht="12.75">
      <c r="A47" s="383"/>
      <c r="B47" s="398" t="s">
        <v>222</v>
      </c>
      <c r="C47" s="296">
        <v>11.54228183592041</v>
      </c>
      <c r="D47" s="95"/>
      <c r="E47" s="297">
        <v>14.701986522286012</v>
      </c>
      <c r="F47" s="297">
        <v>18.68420136269195</v>
      </c>
      <c r="G47" s="296">
        <v>17.025955496795216</v>
      </c>
      <c r="H47" s="297">
        <v>18.58068476195668</v>
      </c>
      <c r="I47" s="295">
        <v>32.636797213591656</v>
      </c>
      <c r="J47" s="297">
        <v>31.073407129416463</v>
      </c>
      <c r="K47" s="297">
        <v>23.875109919798277</v>
      </c>
      <c r="L47" s="297">
        <v>20.302429350520573</v>
      </c>
      <c r="M47" s="297">
        <v>18.504164</v>
      </c>
      <c r="N47" s="297">
        <v>18.89427</v>
      </c>
      <c r="O47" s="95"/>
      <c r="P47" s="291">
        <f t="shared" si="3"/>
        <v>-1.7982653505205732</v>
      </c>
      <c r="Q47" s="291">
        <f t="shared" si="4"/>
        <v>0.3901059999999994</v>
      </c>
      <c r="R47" s="95"/>
      <c r="S47" s="286">
        <f t="shared" si="5"/>
        <v>7.351988164079589</v>
      </c>
    </row>
    <row r="48" spans="1:19" ht="12.75">
      <c r="A48" s="383"/>
      <c r="B48" s="398" t="s">
        <v>223</v>
      </c>
      <c r="C48" s="296">
        <v>17.166228919261798</v>
      </c>
      <c r="D48" s="95"/>
      <c r="E48" s="297">
        <v>16.133131833792138</v>
      </c>
      <c r="F48" s="297">
        <v>17.68691075471157</v>
      </c>
      <c r="G48" s="296">
        <v>19.179659641845344</v>
      </c>
      <c r="H48" s="297">
        <v>22.33595260464791</v>
      </c>
      <c r="I48" s="295">
        <v>30.519690271612234</v>
      </c>
      <c r="J48" s="297">
        <v>30.074044725278114</v>
      </c>
      <c r="K48" s="297">
        <v>20.9130056984844</v>
      </c>
      <c r="L48" s="297">
        <v>26.61729501196959</v>
      </c>
      <c r="M48" s="297">
        <v>30.261322</v>
      </c>
      <c r="N48" s="297">
        <v>18.32466</v>
      </c>
      <c r="O48" s="95"/>
      <c r="P48" s="291">
        <f t="shared" si="3"/>
        <v>3.6440269880304115</v>
      </c>
      <c r="Q48" s="291">
        <f t="shared" si="4"/>
        <v>-11.936661999999998</v>
      </c>
      <c r="R48" s="95"/>
      <c r="S48" s="286">
        <f t="shared" si="5"/>
        <v>1.1584310807382039</v>
      </c>
    </row>
    <row r="49" spans="1:19" ht="6" customHeight="1" thickBot="1">
      <c r="A49" s="387"/>
      <c r="B49" s="401"/>
      <c r="C49" s="306"/>
      <c r="D49" s="106"/>
      <c r="E49" s="307"/>
      <c r="F49" s="307"/>
      <c r="G49" s="307"/>
      <c r="H49" s="307"/>
      <c r="I49" s="308"/>
      <c r="J49" s="307"/>
      <c r="K49" s="307"/>
      <c r="L49" s="307"/>
      <c r="M49" s="307"/>
      <c r="N49" s="307"/>
      <c r="O49" s="106"/>
      <c r="P49" s="309"/>
      <c r="Q49" s="310"/>
      <c r="R49" s="106"/>
      <c r="S49" s="311"/>
    </row>
    <row r="50" ht="13.5" thickTop="1"/>
    <row r="51" spans="1:2" ht="12.75">
      <c r="A51" s="190"/>
      <c r="B51" s="190"/>
    </row>
  </sheetData>
  <sheetProtection/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landscape" paperSize="9" scale="90" r:id="rId1"/>
  <rowBreaks count="1" manualBreakCount="1">
    <brk id="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4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4.00390625" style="87" customWidth="1"/>
    <col min="2" max="2" width="7.421875" style="87" customWidth="1"/>
    <col min="3" max="3" width="1.421875" style="87" customWidth="1"/>
    <col min="4" max="13" width="7.421875" style="87" customWidth="1"/>
    <col min="14" max="14" width="0.9921875" style="87" customWidth="1"/>
    <col min="15" max="15" width="6.00390625" style="189" customWidth="1"/>
    <col min="16" max="16" width="7.28125" style="189" customWidth="1"/>
    <col min="17" max="17" width="1.28515625" style="189" customWidth="1"/>
    <col min="18" max="18" width="6.7109375" style="87" customWidth="1"/>
    <col min="19" max="16384" width="9.140625" style="87" customWidth="1"/>
  </cols>
  <sheetData>
    <row r="1" spans="1:18" ht="21.75" customHeight="1" thickTop="1">
      <c r="A1" s="323" t="s">
        <v>314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6"/>
    </row>
    <row r="2" spans="1:18" ht="21.75" customHeight="1">
      <c r="A2" s="107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9"/>
    </row>
    <row r="3" spans="1:18" ht="9.75" customHeight="1">
      <c r="A3" s="90"/>
      <c r="B3" s="91"/>
      <c r="C3" s="410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108"/>
      <c r="P3" s="108"/>
      <c r="Q3" s="108"/>
      <c r="R3" s="92"/>
    </row>
    <row r="4" spans="1:18" ht="30" customHeight="1">
      <c r="A4" s="192"/>
      <c r="B4" s="879">
        <v>2008</v>
      </c>
      <c r="C4" s="93"/>
      <c r="D4" s="194">
        <v>2009</v>
      </c>
      <c r="E4" s="194">
        <v>2010</v>
      </c>
      <c r="F4" s="414">
        <v>2011</v>
      </c>
      <c r="G4" s="414">
        <v>2012</v>
      </c>
      <c r="H4" s="413">
        <v>2013</v>
      </c>
      <c r="I4" s="414">
        <v>2014</v>
      </c>
      <c r="J4" s="713">
        <v>2015</v>
      </c>
      <c r="K4" s="713">
        <v>2016</v>
      </c>
      <c r="L4" s="414">
        <v>2017</v>
      </c>
      <c r="M4" s="414">
        <v>2018</v>
      </c>
      <c r="N4" s="93"/>
      <c r="O4" s="415" t="s">
        <v>326</v>
      </c>
      <c r="P4" s="415" t="s">
        <v>343</v>
      </c>
      <c r="Q4" s="416"/>
      <c r="R4" s="417" t="s">
        <v>344</v>
      </c>
    </row>
    <row r="5" spans="1:20" ht="18" customHeight="1" thickBot="1">
      <c r="A5" s="94" t="s">
        <v>6</v>
      </c>
      <c r="B5" s="418"/>
      <c r="C5" s="95"/>
      <c r="D5" s="419"/>
      <c r="E5" s="419"/>
      <c r="F5" s="419"/>
      <c r="G5" s="419"/>
      <c r="H5" s="419"/>
      <c r="I5" s="419"/>
      <c r="J5" s="419"/>
      <c r="K5" s="419"/>
      <c r="L5" s="716"/>
      <c r="M5" s="716"/>
      <c r="N5" s="95"/>
      <c r="O5" s="421"/>
      <c r="P5" s="422"/>
      <c r="Q5" s="95"/>
      <c r="R5" s="423"/>
      <c r="T5" s="424"/>
    </row>
    <row r="6" spans="1:18" ht="15.75" customHeight="1">
      <c r="A6" s="425" t="s">
        <v>183</v>
      </c>
      <c r="B6" s="426">
        <v>49227</v>
      </c>
      <c r="C6" s="427"/>
      <c r="D6" s="428">
        <v>38466</v>
      </c>
      <c r="E6" s="428">
        <v>39501</v>
      </c>
      <c r="F6" s="428">
        <v>42700</v>
      </c>
      <c r="G6" s="428">
        <v>40139</v>
      </c>
      <c r="H6" s="428">
        <v>35076</v>
      </c>
      <c r="I6" s="429">
        <v>38738</v>
      </c>
      <c r="J6" s="714">
        <v>43010</v>
      </c>
      <c r="K6" s="763">
        <v>40586</v>
      </c>
      <c r="L6" s="765">
        <v>47486</v>
      </c>
      <c r="M6" s="765">
        <v>49464</v>
      </c>
      <c r="N6" s="720"/>
      <c r="O6" s="430">
        <f>L6/K6%-100</f>
        <v>17.000936283447487</v>
      </c>
      <c r="P6" s="431">
        <f>M6/L6%-100</f>
        <v>4.165438234426986</v>
      </c>
      <c r="Q6" s="427"/>
      <c r="R6" s="432">
        <f>M6/B6%-100</f>
        <v>0.4814431104881436</v>
      </c>
    </row>
    <row r="7" spans="1:18" ht="15.75" customHeight="1">
      <c r="A7" s="433" t="s">
        <v>38</v>
      </c>
      <c r="B7" s="434">
        <v>35074</v>
      </c>
      <c r="C7" s="329"/>
      <c r="D7" s="435">
        <v>29359</v>
      </c>
      <c r="E7" s="435">
        <v>29872</v>
      </c>
      <c r="F7" s="435">
        <v>30873</v>
      </c>
      <c r="G7" s="435">
        <v>28865</v>
      </c>
      <c r="H7" s="435">
        <v>25341</v>
      </c>
      <c r="I7" s="436">
        <v>27725</v>
      </c>
      <c r="J7" s="436">
        <v>30711</v>
      </c>
      <c r="K7" s="764">
        <v>28699</v>
      </c>
      <c r="L7" s="766">
        <v>33640</v>
      </c>
      <c r="M7" s="766">
        <v>36492</v>
      </c>
      <c r="N7" s="720"/>
      <c r="O7" s="437">
        <f aca="true" t="shared" si="0" ref="O7:O43">L7/K7%-100</f>
        <v>17.2166277570647</v>
      </c>
      <c r="P7" s="438">
        <f aca="true" t="shared" si="1" ref="P7:P43">M7/L7%-100</f>
        <v>8.478002378121289</v>
      </c>
      <c r="Q7" s="329"/>
      <c r="R7" s="439">
        <f aca="true" t="shared" si="2" ref="R7:R43">M7/B7%-100</f>
        <v>4.042880766379653</v>
      </c>
    </row>
    <row r="8" spans="1:23" ht="15.75" customHeight="1" thickBot="1">
      <c r="A8" s="440" t="s">
        <v>39</v>
      </c>
      <c r="B8" s="434">
        <v>8611</v>
      </c>
      <c r="C8" s="329"/>
      <c r="D8" s="435">
        <v>7837</v>
      </c>
      <c r="E8" s="435">
        <v>7722</v>
      </c>
      <c r="F8" s="435">
        <v>8154</v>
      </c>
      <c r="G8" s="435">
        <v>8033</v>
      </c>
      <c r="H8" s="435">
        <v>7405</v>
      </c>
      <c r="I8" s="436">
        <v>7162</v>
      </c>
      <c r="J8" s="436">
        <v>7726</v>
      </c>
      <c r="K8" s="764">
        <v>7081</v>
      </c>
      <c r="L8" s="767">
        <v>7630</v>
      </c>
      <c r="M8" s="767">
        <v>7816</v>
      </c>
      <c r="N8" s="720"/>
      <c r="O8" s="437">
        <f t="shared" si="0"/>
        <v>7.753142211552031</v>
      </c>
      <c r="P8" s="438">
        <f t="shared" si="1"/>
        <v>2.4377457404980447</v>
      </c>
      <c r="Q8" s="329"/>
      <c r="R8" s="439">
        <f t="shared" si="2"/>
        <v>-9.232377191963764</v>
      </c>
      <c r="W8" s="712"/>
    </row>
    <row r="9" spans="1:18" ht="7.5" customHeight="1" thickBot="1">
      <c r="A9" s="96"/>
      <c r="B9" s="441"/>
      <c r="C9" s="441"/>
      <c r="D9" s="441"/>
      <c r="E9" s="441"/>
      <c r="F9" s="441"/>
      <c r="G9" s="441"/>
      <c r="H9" s="441"/>
      <c r="I9" s="441"/>
      <c r="J9" s="441"/>
      <c r="K9" s="441"/>
      <c r="L9" s="715"/>
      <c r="M9" s="715"/>
      <c r="N9" s="441"/>
      <c r="O9" s="442"/>
      <c r="P9" s="443"/>
      <c r="Q9" s="441"/>
      <c r="R9" s="270"/>
    </row>
    <row r="10" spans="1:21" ht="18" customHeight="1">
      <c r="A10" s="96" t="s">
        <v>8</v>
      </c>
      <c r="B10" s="255">
        <v>23587</v>
      </c>
      <c r="C10" s="95"/>
      <c r="D10" s="121">
        <v>18689</v>
      </c>
      <c r="E10" s="121">
        <v>19834</v>
      </c>
      <c r="F10" s="121">
        <v>21286</v>
      </c>
      <c r="G10" s="121">
        <v>19526</v>
      </c>
      <c r="H10" s="121">
        <v>17357</v>
      </c>
      <c r="I10" s="144">
        <v>20116</v>
      </c>
      <c r="J10" s="144">
        <v>22497</v>
      </c>
      <c r="K10" s="768">
        <v>21123</v>
      </c>
      <c r="L10" s="772">
        <v>25076</v>
      </c>
      <c r="M10" s="772">
        <v>26213</v>
      </c>
      <c r="N10" s="718"/>
      <c r="O10" s="333">
        <f t="shared" si="0"/>
        <v>18.71419779387398</v>
      </c>
      <c r="P10" s="444">
        <f t="shared" si="1"/>
        <v>4.534215983410434</v>
      </c>
      <c r="Q10" s="95"/>
      <c r="R10" s="124">
        <f t="shared" si="2"/>
        <v>11.13325136727859</v>
      </c>
      <c r="U10" s="460"/>
    </row>
    <row r="11" spans="1:18" ht="18" customHeight="1" thickBot="1">
      <c r="A11" s="97" t="s">
        <v>9</v>
      </c>
      <c r="B11" s="445">
        <v>25640</v>
      </c>
      <c r="C11" s="95"/>
      <c r="D11" s="211">
        <v>19777</v>
      </c>
      <c r="E11" s="211">
        <v>19667</v>
      </c>
      <c r="F11" s="138">
        <v>21414</v>
      </c>
      <c r="G11" s="138">
        <v>20613</v>
      </c>
      <c r="H11" s="138">
        <v>17719</v>
      </c>
      <c r="I11" s="446">
        <v>18622</v>
      </c>
      <c r="J11" s="446">
        <v>20513</v>
      </c>
      <c r="K11" s="769">
        <v>19463</v>
      </c>
      <c r="L11" s="773">
        <v>22410</v>
      </c>
      <c r="M11" s="773">
        <v>23251</v>
      </c>
      <c r="N11" s="718"/>
      <c r="O11" s="447">
        <f t="shared" si="0"/>
        <v>15.141550634537325</v>
      </c>
      <c r="P11" s="448">
        <f t="shared" si="1"/>
        <v>3.752788933511823</v>
      </c>
      <c r="Q11" s="95"/>
      <c r="R11" s="449">
        <f t="shared" si="2"/>
        <v>-9.317472698907949</v>
      </c>
    </row>
    <row r="12" spans="1:18" ht="18" customHeight="1">
      <c r="A12" s="96" t="s">
        <v>10</v>
      </c>
      <c r="B12" s="255">
        <v>45848</v>
      </c>
      <c r="C12" s="95"/>
      <c r="D12" s="121">
        <v>35459</v>
      </c>
      <c r="E12" s="121">
        <v>36287</v>
      </c>
      <c r="F12" s="144">
        <v>39172</v>
      </c>
      <c r="G12" s="144">
        <v>36540</v>
      </c>
      <c r="H12" s="144">
        <v>31996</v>
      </c>
      <c r="I12" s="121">
        <v>35786</v>
      </c>
      <c r="J12" s="121">
        <v>40511</v>
      </c>
      <c r="K12" s="122">
        <v>38316</v>
      </c>
      <c r="L12" s="741">
        <v>44912</v>
      </c>
      <c r="M12" s="741">
        <v>46584</v>
      </c>
      <c r="N12" s="718"/>
      <c r="O12" s="333">
        <f t="shared" si="0"/>
        <v>17.21474057834847</v>
      </c>
      <c r="P12" s="444">
        <f t="shared" si="1"/>
        <v>3.722835767723552</v>
      </c>
      <c r="Q12" s="95"/>
      <c r="R12" s="124">
        <f t="shared" si="2"/>
        <v>1.6053044843831685</v>
      </c>
    </row>
    <row r="13" spans="1:21" ht="18" customHeight="1" thickBot="1">
      <c r="A13" s="98" t="s">
        <v>11</v>
      </c>
      <c r="B13" s="450">
        <v>3379</v>
      </c>
      <c r="C13" s="95"/>
      <c r="D13" s="138">
        <v>3007</v>
      </c>
      <c r="E13" s="138">
        <v>3214</v>
      </c>
      <c r="F13" s="446">
        <v>3528</v>
      </c>
      <c r="G13" s="446">
        <v>3599</v>
      </c>
      <c r="H13" s="446">
        <v>3080</v>
      </c>
      <c r="I13" s="138">
        <v>2952</v>
      </c>
      <c r="J13" s="138">
        <v>2499</v>
      </c>
      <c r="K13" s="139">
        <v>2270</v>
      </c>
      <c r="L13" s="774">
        <v>2574</v>
      </c>
      <c r="M13" s="774">
        <v>2880</v>
      </c>
      <c r="N13" s="718"/>
      <c r="O13" s="141">
        <f t="shared" si="0"/>
        <v>13.392070484581495</v>
      </c>
      <c r="P13" s="451">
        <f t="shared" si="1"/>
        <v>11.888111888111894</v>
      </c>
      <c r="Q13" s="95"/>
      <c r="R13" s="142">
        <f t="shared" si="2"/>
        <v>-14.76768274637466</v>
      </c>
      <c r="U13" s="460"/>
    </row>
    <row r="14" spans="1:18" ht="18" customHeight="1">
      <c r="A14" s="96" t="s">
        <v>12</v>
      </c>
      <c r="B14" s="255">
        <v>9183</v>
      </c>
      <c r="C14" s="95"/>
      <c r="D14" s="121">
        <v>4939</v>
      </c>
      <c r="E14" s="121">
        <v>6591</v>
      </c>
      <c r="F14" s="144">
        <v>8101</v>
      </c>
      <c r="G14" s="144">
        <v>7266</v>
      </c>
      <c r="H14" s="144">
        <v>7232</v>
      </c>
      <c r="I14" s="121">
        <v>8060</v>
      </c>
      <c r="J14" s="121">
        <v>9332</v>
      </c>
      <c r="K14" s="122">
        <v>10420</v>
      </c>
      <c r="L14" s="741">
        <v>12020</v>
      </c>
      <c r="M14" s="741">
        <v>10463</v>
      </c>
      <c r="N14" s="718"/>
      <c r="O14" s="333">
        <f t="shared" si="0"/>
        <v>15.355086372360844</v>
      </c>
      <c r="P14" s="444">
        <f t="shared" si="1"/>
        <v>-12.953410981697175</v>
      </c>
      <c r="Q14" s="95"/>
      <c r="R14" s="124">
        <f t="shared" si="2"/>
        <v>13.938799956441258</v>
      </c>
    </row>
    <row r="15" spans="1:18" ht="12.75">
      <c r="A15" s="217" t="s">
        <v>13</v>
      </c>
      <c r="B15" s="271">
        <v>451</v>
      </c>
      <c r="C15" s="95"/>
      <c r="D15" s="127">
        <v>1396</v>
      </c>
      <c r="E15" s="127">
        <v>2042</v>
      </c>
      <c r="F15" s="158">
        <v>2743</v>
      </c>
      <c r="G15" s="158">
        <v>2705</v>
      </c>
      <c r="H15" s="158">
        <v>1112</v>
      </c>
      <c r="I15" s="158">
        <v>983</v>
      </c>
      <c r="J15" s="158">
        <v>695</v>
      </c>
      <c r="K15" s="452">
        <v>632</v>
      </c>
      <c r="L15" s="775">
        <v>2037</v>
      </c>
      <c r="M15" s="775">
        <v>2505</v>
      </c>
      <c r="N15" s="718"/>
      <c r="O15" s="129">
        <f t="shared" si="0"/>
        <v>222.31012658227849</v>
      </c>
      <c r="P15" s="453">
        <f t="shared" si="1"/>
        <v>22.974963181148738</v>
      </c>
      <c r="Q15" s="95"/>
      <c r="R15" s="454">
        <f t="shared" si="2"/>
        <v>455.4323725055433</v>
      </c>
    </row>
    <row r="16" spans="1:18" ht="18" customHeight="1" thickBot="1">
      <c r="A16" s="97" t="s">
        <v>305</v>
      </c>
      <c r="B16" s="445">
        <v>2976</v>
      </c>
      <c r="C16" s="95"/>
      <c r="D16" s="138">
        <v>2518</v>
      </c>
      <c r="E16" s="138">
        <v>2704</v>
      </c>
      <c r="F16" s="455">
        <v>2959</v>
      </c>
      <c r="G16" s="455">
        <v>3030</v>
      </c>
      <c r="H16" s="455">
        <v>2583</v>
      </c>
      <c r="I16" s="455">
        <v>2399</v>
      </c>
      <c r="J16" s="455">
        <v>1827</v>
      </c>
      <c r="K16" s="456">
        <v>1858</v>
      </c>
      <c r="L16" s="776">
        <v>2093</v>
      </c>
      <c r="M16" s="776">
        <v>2312</v>
      </c>
      <c r="N16" s="718"/>
      <c r="O16" s="141">
        <f t="shared" si="0"/>
        <v>12.648008611410134</v>
      </c>
      <c r="P16" s="451">
        <f t="shared" si="1"/>
        <v>10.463449593884377</v>
      </c>
      <c r="Q16" s="95"/>
      <c r="R16" s="142">
        <f t="shared" si="2"/>
        <v>-22.311827956989248</v>
      </c>
    </row>
    <row r="17" spans="1:21" ht="18" customHeight="1">
      <c r="A17" s="457" t="s">
        <v>240</v>
      </c>
      <c r="B17" s="255">
        <v>36368</v>
      </c>
      <c r="C17" s="95"/>
      <c r="D17" s="121">
        <v>26742</v>
      </c>
      <c r="E17" s="121">
        <v>28278</v>
      </c>
      <c r="F17" s="144">
        <v>30865</v>
      </c>
      <c r="G17" s="144">
        <v>28236</v>
      </c>
      <c r="H17" s="144">
        <v>24349</v>
      </c>
      <c r="I17" s="144">
        <v>27500</v>
      </c>
      <c r="J17" s="144">
        <v>29981</v>
      </c>
      <c r="K17" s="145">
        <v>27561</v>
      </c>
      <c r="L17" s="772">
        <v>32051</v>
      </c>
      <c r="M17" s="772">
        <v>34213</v>
      </c>
      <c r="N17" s="718"/>
      <c r="O17" s="177">
        <f t="shared" si="0"/>
        <v>16.291136025543338</v>
      </c>
      <c r="P17" s="546">
        <f t="shared" si="1"/>
        <v>6.745499360394376</v>
      </c>
      <c r="Q17" s="95"/>
      <c r="R17" s="147">
        <f t="shared" si="2"/>
        <v>-5.925538935327765</v>
      </c>
      <c r="U17" s="460"/>
    </row>
    <row r="18" spans="1:18" ht="12.75">
      <c r="A18" s="227" t="s">
        <v>14</v>
      </c>
      <c r="B18" s="458">
        <v>12859</v>
      </c>
      <c r="C18" s="95"/>
      <c r="D18" s="229">
        <v>11724</v>
      </c>
      <c r="E18" s="229">
        <v>11223</v>
      </c>
      <c r="F18" s="459">
        <v>11835</v>
      </c>
      <c r="G18" s="459">
        <v>11903</v>
      </c>
      <c r="H18" s="459">
        <v>10727</v>
      </c>
      <c r="I18" s="459">
        <v>11238</v>
      </c>
      <c r="J18" s="459">
        <v>13029</v>
      </c>
      <c r="K18" s="770">
        <v>13025</v>
      </c>
      <c r="L18" s="777">
        <v>15435</v>
      </c>
      <c r="M18" s="777">
        <v>15251</v>
      </c>
      <c r="N18" s="718"/>
      <c r="O18" s="581">
        <f t="shared" si="0"/>
        <v>18.502879078694818</v>
      </c>
      <c r="P18" s="582">
        <f t="shared" si="1"/>
        <v>-1.1920958859734299</v>
      </c>
      <c r="Q18" s="95"/>
      <c r="R18" s="583">
        <f t="shared" si="2"/>
        <v>18.601757523913207</v>
      </c>
    </row>
    <row r="19" spans="1:18" ht="17.25" customHeight="1">
      <c r="A19" s="227" t="s">
        <v>15</v>
      </c>
      <c r="B19" s="458">
        <v>35786</v>
      </c>
      <c r="C19" s="95"/>
      <c r="D19" s="127">
        <v>29833</v>
      </c>
      <c r="E19" s="127">
        <v>30554</v>
      </c>
      <c r="F19" s="229">
        <v>32350</v>
      </c>
      <c r="G19" s="229">
        <v>30242</v>
      </c>
      <c r="H19" s="127">
        <v>27083</v>
      </c>
      <c r="I19" s="127">
        <v>29755</v>
      </c>
      <c r="J19" s="127">
        <v>29907</v>
      </c>
      <c r="K19" s="126">
        <v>30766</v>
      </c>
      <c r="L19" s="778">
        <v>38720</v>
      </c>
      <c r="M19" s="778">
        <v>39466</v>
      </c>
      <c r="N19" s="718"/>
      <c r="O19" s="171">
        <f t="shared" si="0"/>
        <v>25.85321458753168</v>
      </c>
      <c r="P19" s="584">
        <f t="shared" si="1"/>
        <v>1.9266528925619895</v>
      </c>
      <c r="Q19" s="95"/>
      <c r="R19" s="585">
        <f t="shared" si="2"/>
        <v>10.283351031129484</v>
      </c>
    </row>
    <row r="20" spans="1:21" ht="12.75">
      <c r="A20" s="227" t="s">
        <v>219</v>
      </c>
      <c r="B20" s="458">
        <v>1857</v>
      </c>
      <c r="C20" s="95"/>
      <c r="D20" s="229">
        <v>1303</v>
      </c>
      <c r="E20" s="229">
        <v>1184</v>
      </c>
      <c r="F20" s="229">
        <v>1163</v>
      </c>
      <c r="G20" s="127">
        <v>1222</v>
      </c>
      <c r="H20" s="127">
        <v>1074</v>
      </c>
      <c r="I20" s="127">
        <v>1314</v>
      </c>
      <c r="J20" s="127">
        <v>1044</v>
      </c>
      <c r="K20" s="126">
        <v>1239</v>
      </c>
      <c r="L20" s="778">
        <v>1391</v>
      </c>
      <c r="M20" s="778">
        <v>1596</v>
      </c>
      <c r="N20" s="718"/>
      <c r="O20" s="581">
        <f t="shared" si="0"/>
        <v>12.267958030669888</v>
      </c>
      <c r="P20" s="582">
        <f t="shared" si="1"/>
        <v>14.73759884974838</v>
      </c>
      <c r="Q20" s="95"/>
      <c r="R20" s="583">
        <f t="shared" si="2"/>
        <v>-14.054927302100168</v>
      </c>
      <c r="U20" s="460"/>
    </row>
    <row r="21" spans="1:18" ht="18" customHeight="1" thickBot="1">
      <c r="A21" s="233" t="s">
        <v>16</v>
      </c>
      <c r="B21" s="450">
        <v>11584</v>
      </c>
      <c r="C21" s="95"/>
      <c r="D21" s="138">
        <v>9533</v>
      </c>
      <c r="E21" s="138">
        <v>8947</v>
      </c>
      <c r="F21" s="267">
        <v>10350</v>
      </c>
      <c r="G21" s="138">
        <v>9897</v>
      </c>
      <c r="H21" s="138">
        <v>6919</v>
      </c>
      <c r="I21" s="138">
        <v>7669</v>
      </c>
      <c r="J21" s="138">
        <v>12059</v>
      </c>
      <c r="K21" s="139">
        <v>8581</v>
      </c>
      <c r="L21" s="774">
        <v>7375</v>
      </c>
      <c r="M21" s="774">
        <v>8402</v>
      </c>
      <c r="N21" s="718"/>
      <c r="O21" s="141">
        <f t="shared" si="0"/>
        <v>-14.054306024938825</v>
      </c>
      <c r="P21" s="451">
        <f t="shared" si="1"/>
        <v>13.925423728813556</v>
      </c>
      <c r="Q21" s="95"/>
      <c r="R21" s="142">
        <f t="shared" si="2"/>
        <v>-27.46892265193371</v>
      </c>
    </row>
    <row r="22" spans="1:24" ht="18" customHeight="1">
      <c r="A22" s="96" t="s">
        <v>17</v>
      </c>
      <c r="B22" s="255">
        <v>40183</v>
      </c>
      <c r="C22" s="205"/>
      <c r="D22" s="121">
        <v>31043</v>
      </c>
      <c r="E22" s="121">
        <v>31604</v>
      </c>
      <c r="F22" s="121">
        <v>34049</v>
      </c>
      <c r="G22" s="121">
        <v>32322</v>
      </c>
      <c r="H22" s="121">
        <v>27901</v>
      </c>
      <c r="I22" s="121">
        <v>31265</v>
      </c>
      <c r="J22" s="121">
        <v>35356</v>
      </c>
      <c r="K22" s="122">
        <v>33397</v>
      </c>
      <c r="L22" s="741">
        <v>39093</v>
      </c>
      <c r="M22" s="741">
        <v>40387</v>
      </c>
      <c r="N22" s="718"/>
      <c r="O22" s="333">
        <f t="shared" si="0"/>
        <v>17.055424139892793</v>
      </c>
      <c r="P22" s="444">
        <f t="shared" si="1"/>
        <v>3.3100555086588344</v>
      </c>
      <c r="Q22" s="95"/>
      <c r="R22" s="124">
        <f t="shared" si="2"/>
        <v>0.5076773760047786</v>
      </c>
      <c r="S22" s="460"/>
      <c r="X22" s="460"/>
    </row>
    <row r="23" spans="1:21" ht="18" customHeight="1">
      <c r="A23" s="233" t="s">
        <v>18</v>
      </c>
      <c r="B23" s="450">
        <v>9044</v>
      </c>
      <c r="C23" s="95"/>
      <c r="D23" s="138">
        <v>7423</v>
      </c>
      <c r="E23" s="138">
        <v>7897</v>
      </c>
      <c r="F23" s="267">
        <v>8651</v>
      </c>
      <c r="G23" s="138">
        <v>7817</v>
      </c>
      <c r="H23" s="138">
        <v>7175</v>
      </c>
      <c r="I23" s="138">
        <v>7473</v>
      </c>
      <c r="J23" s="138">
        <v>7654</v>
      </c>
      <c r="K23" s="139">
        <v>7189</v>
      </c>
      <c r="L23" s="774">
        <v>8393</v>
      </c>
      <c r="M23" s="774">
        <v>9077</v>
      </c>
      <c r="N23" s="718"/>
      <c r="O23" s="141">
        <f t="shared" si="0"/>
        <v>16.74780915287245</v>
      </c>
      <c r="P23" s="451">
        <f t="shared" si="1"/>
        <v>8.149648516620985</v>
      </c>
      <c r="Q23" s="95"/>
      <c r="R23" s="142">
        <f t="shared" si="2"/>
        <v>0.36488279522335176</v>
      </c>
      <c r="U23" s="460"/>
    </row>
    <row r="24" spans="1:18" ht="18" customHeight="1">
      <c r="A24" s="600" t="s">
        <v>19</v>
      </c>
      <c r="B24" s="880">
        <v>953</v>
      </c>
      <c r="C24" s="95"/>
      <c r="D24" s="881">
        <v>1055</v>
      </c>
      <c r="E24" s="881">
        <v>1123</v>
      </c>
      <c r="F24" s="881">
        <v>1155</v>
      </c>
      <c r="G24" s="881">
        <v>1086</v>
      </c>
      <c r="H24" s="881">
        <v>1129</v>
      </c>
      <c r="I24" s="881">
        <v>1243</v>
      </c>
      <c r="J24" s="881">
        <v>1251</v>
      </c>
      <c r="K24" s="882">
        <v>1225</v>
      </c>
      <c r="L24" s="883">
        <v>1330</v>
      </c>
      <c r="M24" s="883">
        <v>1408</v>
      </c>
      <c r="N24" s="718"/>
      <c r="O24" s="884">
        <f t="shared" si="0"/>
        <v>8.57142857142857</v>
      </c>
      <c r="P24" s="885">
        <f t="shared" si="1"/>
        <v>5.8646616541353325</v>
      </c>
      <c r="Q24" s="95"/>
      <c r="R24" s="886">
        <f t="shared" si="2"/>
        <v>47.74396642182583</v>
      </c>
    </row>
    <row r="25" spans="1:18" ht="15.75" customHeight="1">
      <c r="A25" s="100" t="s">
        <v>186</v>
      </c>
      <c r="B25" s="258">
        <v>13147</v>
      </c>
      <c r="C25" s="95"/>
      <c r="D25" s="240">
        <v>7692</v>
      </c>
      <c r="E25" s="240">
        <v>9913</v>
      </c>
      <c r="F25" s="240">
        <v>10398</v>
      </c>
      <c r="G25" s="240">
        <v>9655</v>
      </c>
      <c r="H25" s="240">
        <v>9189</v>
      </c>
      <c r="I25" s="240">
        <v>11153</v>
      </c>
      <c r="J25" s="240">
        <v>12704</v>
      </c>
      <c r="K25" s="259">
        <v>11852</v>
      </c>
      <c r="L25" s="752">
        <v>13136</v>
      </c>
      <c r="M25" s="752">
        <v>13017</v>
      </c>
      <c r="N25" s="718"/>
      <c r="O25" s="260">
        <f t="shared" si="0"/>
        <v>10.833614579817763</v>
      </c>
      <c r="P25" s="464">
        <f t="shared" si="1"/>
        <v>-0.9059074299634631</v>
      </c>
      <c r="Q25" s="95"/>
      <c r="R25" s="465">
        <f t="shared" si="2"/>
        <v>-0.9888187419183083</v>
      </c>
    </row>
    <row r="26" spans="1:21" ht="12.75">
      <c r="A26" s="101" t="s">
        <v>172</v>
      </c>
      <c r="B26" s="261">
        <v>1684</v>
      </c>
      <c r="C26" s="95"/>
      <c r="D26" s="238">
        <v>1516</v>
      </c>
      <c r="E26" s="238">
        <v>1498</v>
      </c>
      <c r="F26" s="238">
        <v>1406</v>
      </c>
      <c r="G26" s="238">
        <v>1278</v>
      </c>
      <c r="H26" s="238">
        <v>1406</v>
      </c>
      <c r="I26" s="238">
        <v>1673</v>
      </c>
      <c r="J26" s="238">
        <v>2116</v>
      </c>
      <c r="K26" s="262">
        <v>1845</v>
      </c>
      <c r="L26" s="779">
        <v>1940</v>
      </c>
      <c r="M26" s="779">
        <v>1958</v>
      </c>
      <c r="N26" s="718"/>
      <c r="O26" s="263">
        <f t="shared" si="0"/>
        <v>5.149051490514907</v>
      </c>
      <c r="P26" s="466">
        <f t="shared" si="1"/>
        <v>0.9278350515463956</v>
      </c>
      <c r="Q26" s="95"/>
      <c r="R26" s="467">
        <f t="shared" si="2"/>
        <v>16.270783847980994</v>
      </c>
      <c r="U26" s="460"/>
    </row>
    <row r="27" spans="1:18" ht="12.75">
      <c r="A27" s="101" t="s">
        <v>173</v>
      </c>
      <c r="B27" s="261">
        <v>1080</v>
      </c>
      <c r="C27" s="95"/>
      <c r="D27" s="238">
        <v>777</v>
      </c>
      <c r="E27" s="238">
        <v>823</v>
      </c>
      <c r="F27" s="238">
        <v>922</v>
      </c>
      <c r="G27" s="238">
        <v>737</v>
      </c>
      <c r="H27" s="238">
        <v>839</v>
      </c>
      <c r="I27" s="238">
        <v>1032</v>
      </c>
      <c r="J27" s="238">
        <v>1067</v>
      </c>
      <c r="K27" s="262">
        <v>945</v>
      </c>
      <c r="L27" s="779">
        <v>1053</v>
      </c>
      <c r="M27" s="779">
        <v>989</v>
      </c>
      <c r="N27" s="718"/>
      <c r="O27" s="263">
        <f t="shared" si="0"/>
        <v>11.42857142857143</v>
      </c>
      <c r="P27" s="466">
        <f t="shared" si="1"/>
        <v>-6.077872744539405</v>
      </c>
      <c r="Q27" s="95"/>
      <c r="R27" s="467">
        <f t="shared" si="2"/>
        <v>-8.425925925925938</v>
      </c>
    </row>
    <row r="28" spans="1:18" ht="12.75">
      <c r="A28" s="101" t="s">
        <v>187</v>
      </c>
      <c r="B28" s="261">
        <v>1750</v>
      </c>
      <c r="C28" s="95"/>
      <c r="D28" s="238">
        <v>1036</v>
      </c>
      <c r="E28" s="238">
        <v>1370</v>
      </c>
      <c r="F28" s="238">
        <v>1403</v>
      </c>
      <c r="G28" s="238">
        <v>1260</v>
      </c>
      <c r="H28" s="238">
        <v>1111</v>
      </c>
      <c r="I28" s="238">
        <v>1357</v>
      </c>
      <c r="J28" s="238">
        <v>1439</v>
      </c>
      <c r="K28" s="262">
        <v>1829</v>
      </c>
      <c r="L28" s="779">
        <v>2483</v>
      </c>
      <c r="M28" s="779">
        <v>1909</v>
      </c>
      <c r="N28" s="718"/>
      <c r="O28" s="263">
        <f t="shared" si="0"/>
        <v>35.75724439584474</v>
      </c>
      <c r="P28" s="466">
        <f t="shared" si="1"/>
        <v>-23.117196939186456</v>
      </c>
      <c r="Q28" s="95"/>
      <c r="R28" s="467">
        <f t="shared" si="2"/>
        <v>9.085714285714289</v>
      </c>
    </row>
    <row r="29" spans="1:18" ht="12.75">
      <c r="A29" s="101" t="s">
        <v>40</v>
      </c>
      <c r="B29" s="261">
        <v>7273</v>
      </c>
      <c r="C29" s="95"/>
      <c r="D29" s="238">
        <v>3654</v>
      </c>
      <c r="E29" s="238">
        <v>5450</v>
      </c>
      <c r="F29" s="238">
        <v>5769</v>
      </c>
      <c r="G29" s="238">
        <v>5540</v>
      </c>
      <c r="H29" s="238">
        <v>5011</v>
      </c>
      <c r="I29" s="238">
        <v>6254</v>
      </c>
      <c r="J29" s="238">
        <v>7114</v>
      </c>
      <c r="K29" s="262">
        <v>6422</v>
      </c>
      <c r="L29" s="779">
        <v>6760</v>
      </c>
      <c r="M29" s="779">
        <v>7187</v>
      </c>
      <c r="N29" s="718"/>
      <c r="O29" s="263">
        <f t="shared" si="0"/>
        <v>5.26315789473685</v>
      </c>
      <c r="P29" s="466">
        <f t="shared" si="1"/>
        <v>6.3165680473372845</v>
      </c>
      <c r="Q29" s="95"/>
      <c r="R29" s="467">
        <f t="shared" si="2"/>
        <v>-1.1824556579128398</v>
      </c>
    </row>
    <row r="30" spans="1:18" ht="12.75">
      <c r="A30" s="101" t="s">
        <v>41</v>
      </c>
      <c r="B30" s="261">
        <v>1360</v>
      </c>
      <c r="C30" s="95"/>
      <c r="D30" s="238">
        <v>709</v>
      </c>
      <c r="E30" s="238">
        <v>772</v>
      </c>
      <c r="F30" s="127">
        <v>898</v>
      </c>
      <c r="G30" s="238">
        <v>840</v>
      </c>
      <c r="H30" s="238">
        <v>822</v>
      </c>
      <c r="I30" s="238">
        <v>837</v>
      </c>
      <c r="J30" s="238">
        <v>968</v>
      </c>
      <c r="K30" s="262">
        <v>811</v>
      </c>
      <c r="L30" s="779">
        <v>900</v>
      </c>
      <c r="M30" s="779">
        <v>974</v>
      </c>
      <c r="N30" s="718"/>
      <c r="O30" s="263">
        <f t="shared" si="0"/>
        <v>10.974106041923562</v>
      </c>
      <c r="P30" s="466">
        <f t="shared" si="1"/>
        <v>8.222222222222229</v>
      </c>
      <c r="Q30" s="95"/>
      <c r="R30" s="467">
        <f t="shared" si="2"/>
        <v>-28.382352941176464</v>
      </c>
    </row>
    <row r="31" spans="1:18" ht="15.75" customHeight="1">
      <c r="A31" s="100" t="s">
        <v>21</v>
      </c>
      <c r="B31" s="258">
        <v>4223</v>
      </c>
      <c r="C31" s="95"/>
      <c r="D31" s="240">
        <v>3606</v>
      </c>
      <c r="E31" s="240">
        <v>3298</v>
      </c>
      <c r="F31" s="240">
        <v>3271</v>
      </c>
      <c r="G31" s="240">
        <v>2575</v>
      </c>
      <c r="H31" s="240">
        <v>2435</v>
      </c>
      <c r="I31" s="240">
        <v>2383</v>
      </c>
      <c r="J31" s="240">
        <v>2444</v>
      </c>
      <c r="K31" s="259">
        <v>1911</v>
      </c>
      <c r="L31" s="752">
        <v>2108</v>
      </c>
      <c r="M31" s="752">
        <v>2422</v>
      </c>
      <c r="N31" s="718"/>
      <c r="O31" s="260">
        <f t="shared" si="0"/>
        <v>10.308738880167454</v>
      </c>
      <c r="P31" s="464">
        <f t="shared" si="1"/>
        <v>14.895635673624298</v>
      </c>
      <c r="Q31" s="95"/>
      <c r="R31" s="465">
        <f t="shared" si="2"/>
        <v>-42.64740705659484</v>
      </c>
    </row>
    <row r="32" spans="1:18" ht="15.75" customHeight="1">
      <c r="A32" s="100" t="s">
        <v>22</v>
      </c>
      <c r="B32" s="258">
        <v>30904</v>
      </c>
      <c r="C32" s="95"/>
      <c r="D32" s="240">
        <v>26113</v>
      </c>
      <c r="E32" s="240">
        <v>25167</v>
      </c>
      <c r="F32" s="240">
        <v>27206</v>
      </c>
      <c r="G32" s="240">
        <v>26823</v>
      </c>
      <c r="H32" s="240">
        <v>22323</v>
      </c>
      <c r="I32" s="240">
        <v>23959</v>
      </c>
      <c r="J32" s="240">
        <v>26611</v>
      </c>
      <c r="K32" s="259">
        <v>25598</v>
      </c>
      <c r="L32" s="752">
        <v>29248</v>
      </c>
      <c r="M32" s="752">
        <v>31053</v>
      </c>
      <c r="N32" s="718"/>
      <c r="O32" s="260">
        <f t="shared" si="0"/>
        <v>14.258926478631153</v>
      </c>
      <c r="P32" s="464">
        <f t="shared" si="1"/>
        <v>6.171362144420129</v>
      </c>
      <c r="Q32" s="95"/>
      <c r="R32" s="465">
        <f t="shared" si="2"/>
        <v>0.48213823453274074</v>
      </c>
    </row>
    <row r="33" spans="1:18" ht="12.75">
      <c r="A33" s="102" t="s">
        <v>174</v>
      </c>
      <c r="B33" s="468">
        <v>5522</v>
      </c>
      <c r="C33" s="95"/>
      <c r="D33" s="242">
        <v>4648</v>
      </c>
      <c r="E33" s="242">
        <v>4352</v>
      </c>
      <c r="F33" s="242">
        <v>4931</v>
      </c>
      <c r="G33" s="242">
        <v>4723</v>
      </c>
      <c r="H33" s="242">
        <v>3576</v>
      </c>
      <c r="I33" s="242">
        <v>3727</v>
      </c>
      <c r="J33" s="242">
        <v>4264</v>
      </c>
      <c r="K33" s="469">
        <v>4217</v>
      </c>
      <c r="L33" s="780">
        <v>5009</v>
      </c>
      <c r="M33" s="780">
        <v>4894</v>
      </c>
      <c r="N33" s="718"/>
      <c r="O33" s="470">
        <f t="shared" si="0"/>
        <v>18.781124021816453</v>
      </c>
      <c r="P33" s="471">
        <f t="shared" si="1"/>
        <v>-2.2958674386105145</v>
      </c>
      <c r="Q33" s="95"/>
      <c r="R33" s="472">
        <f t="shared" si="2"/>
        <v>-11.372691053965951</v>
      </c>
    </row>
    <row r="34" spans="1:18" ht="12.75">
      <c r="A34" s="102" t="s">
        <v>175</v>
      </c>
      <c r="B34" s="468">
        <v>4122</v>
      </c>
      <c r="C34" s="95"/>
      <c r="D34" s="242">
        <v>3867</v>
      </c>
      <c r="E34" s="242">
        <v>3704</v>
      </c>
      <c r="F34" s="242">
        <v>4273</v>
      </c>
      <c r="G34" s="242">
        <v>4550</v>
      </c>
      <c r="H34" s="242">
        <v>3491</v>
      </c>
      <c r="I34" s="242">
        <v>3471</v>
      </c>
      <c r="J34" s="242">
        <v>3878</v>
      </c>
      <c r="K34" s="469">
        <v>3521</v>
      </c>
      <c r="L34" s="780">
        <v>6326</v>
      </c>
      <c r="M34" s="780">
        <v>7000</v>
      </c>
      <c r="N34" s="718"/>
      <c r="O34" s="470">
        <f t="shared" si="0"/>
        <v>79.66486793524567</v>
      </c>
      <c r="P34" s="471">
        <f t="shared" si="1"/>
        <v>10.654441985456842</v>
      </c>
      <c r="Q34" s="95"/>
      <c r="R34" s="472">
        <f t="shared" si="2"/>
        <v>69.82047549733139</v>
      </c>
    </row>
    <row r="35" spans="1:18" ht="12.75">
      <c r="A35" s="102" t="s">
        <v>188</v>
      </c>
      <c r="B35" s="468">
        <v>3045</v>
      </c>
      <c r="C35" s="95"/>
      <c r="D35" s="242">
        <v>2532</v>
      </c>
      <c r="E35" s="242">
        <v>2741</v>
      </c>
      <c r="F35" s="242">
        <v>2468</v>
      </c>
      <c r="G35" s="242">
        <v>2447</v>
      </c>
      <c r="H35" s="242">
        <v>2168</v>
      </c>
      <c r="I35" s="242">
        <v>2794</v>
      </c>
      <c r="J35" s="242">
        <v>3084</v>
      </c>
      <c r="K35" s="469">
        <v>2977</v>
      </c>
      <c r="L35" s="780">
        <v>4093</v>
      </c>
      <c r="M35" s="780">
        <v>3799</v>
      </c>
      <c r="N35" s="718"/>
      <c r="O35" s="470">
        <f t="shared" si="0"/>
        <v>37.48740342626806</v>
      </c>
      <c r="P35" s="471">
        <f t="shared" si="1"/>
        <v>-7.182995357928164</v>
      </c>
      <c r="Q35" s="95"/>
      <c r="R35" s="472">
        <f t="shared" si="2"/>
        <v>24.76190476190476</v>
      </c>
    </row>
    <row r="36" spans="1:20" ht="12.75">
      <c r="A36" s="102" t="s">
        <v>176</v>
      </c>
      <c r="B36" s="468">
        <v>1517</v>
      </c>
      <c r="C36" s="95"/>
      <c r="D36" s="242">
        <v>1344</v>
      </c>
      <c r="E36" s="242">
        <v>1318</v>
      </c>
      <c r="F36" s="242">
        <v>1291</v>
      </c>
      <c r="G36" s="242">
        <v>1469</v>
      </c>
      <c r="H36" s="242">
        <v>1093</v>
      </c>
      <c r="I36" s="242">
        <v>992</v>
      </c>
      <c r="J36" s="242">
        <v>1281</v>
      </c>
      <c r="K36" s="469">
        <v>1177</v>
      </c>
      <c r="L36" s="780">
        <v>1177</v>
      </c>
      <c r="M36" s="780">
        <v>1301</v>
      </c>
      <c r="N36" s="718"/>
      <c r="O36" s="470">
        <f t="shared" si="0"/>
        <v>0</v>
      </c>
      <c r="P36" s="471">
        <f t="shared" si="1"/>
        <v>10.535259133389985</v>
      </c>
      <c r="Q36" s="95"/>
      <c r="R36" s="472">
        <f t="shared" si="2"/>
        <v>-14.238628872775209</v>
      </c>
      <c r="T36" s="460"/>
    </row>
    <row r="37" spans="1:18" ht="12.75">
      <c r="A37" s="102" t="s">
        <v>308</v>
      </c>
      <c r="B37" s="468">
        <v>3824</v>
      </c>
      <c r="C37" s="95"/>
      <c r="D37" s="242">
        <v>3108</v>
      </c>
      <c r="E37" s="242">
        <v>3439</v>
      </c>
      <c r="F37" s="242">
        <v>4292</v>
      </c>
      <c r="G37" s="242">
        <v>3514</v>
      </c>
      <c r="H37" s="242">
        <v>2787</v>
      </c>
      <c r="I37" s="242">
        <v>3203</v>
      </c>
      <c r="J37" s="242">
        <v>3490</v>
      </c>
      <c r="K37" s="469">
        <v>3786</v>
      </c>
      <c r="L37" s="780">
        <v>4113</v>
      </c>
      <c r="M37" s="780">
        <v>4357</v>
      </c>
      <c r="N37" s="718"/>
      <c r="O37" s="470">
        <f t="shared" si="0"/>
        <v>8.637083993660852</v>
      </c>
      <c r="P37" s="471">
        <f t="shared" si="1"/>
        <v>5.932409433503523</v>
      </c>
      <c r="Q37" s="95"/>
      <c r="R37" s="472">
        <f t="shared" si="2"/>
        <v>13.93828451882844</v>
      </c>
    </row>
    <row r="38" spans="1:18" ht="12.75">
      <c r="A38" s="102" t="s">
        <v>177</v>
      </c>
      <c r="B38" s="468">
        <v>5922</v>
      </c>
      <c r="C38" s="95"/>
      <c r="D38" s="242">
        <v>4574</v>
      </c>
      <c r="E38" s="242">
        <v>4215</v>
      </c>
      <c r="F38" s="242">
        <v>4292</v>
      </c>
      <c r="G38" s="242">
        <v>4697</v>
      </c>
      <c r="H38" s="242">
        <v>3982</v>
      </c>
      <c r="I38" s="242">
        <v>4746</v>
      </c>
      <c r="J38" s="242">
        <v>4707</v>
      </c>
      <c r="K38" s="469">
        <v>4493</v>
      </c>
      <c r="L38" s="780">
        <v>4171</v>
      </c>
      <c r="M38" s="780">
        <v>4801</v>
      </c>
      <c r="N38" s="718"/>
      <c r="O38" s="470">
        <f t="shared" si="0"/>
        <v>-7.166703761406637</v>
      </c>
      <c r="P38" s="471">
        <f t="shared" si="1"/>
        <v>15.104291536801725</v>
      </c>
      <c r="Q38" s="95"/>
      <c r="R38" s="472">
        <f t="shared" si="2"/>
        <v>-18.929415737926377</v>
      </c>
    </row>
    <row r="39" spans="1:18" ht="12.75">
      <c r="A39" s="102" t="s">
        <v>178</v>
      </c>
      <c r="B39" s="468">
        <v>2331</v>
      </c>
      <c r="C39" s="95"/>
      <c r="D39" s="242">
        <v>2177</v>
      </c>
      <c r="E39" s="242">
        <v>1926</v>
      </c>
      <c r="F39" s="242">
        <v>1594</v>
      </c>
      <c r="G39" s="242">
        <v>1410</v>
      </c>
      <c r="H39" s="242">
        <v>1394</v>
      </c>
      <c r="I39" s="242">
        <v>1548</v>
      </c>
      <c r="J39" s="242">
        <v>2174</v>
      </c>
      <c r="K39" s="469">
        <v>1936</v>
      </c>
      <c r="L39" s="780">
        <v>2131</v>
      </c>
      <c r="M39" s="780">
        <v>2344</v>
      </c>
      <c r="N39" s="718"/>
      <c r="O39" s="470">
        <f t="shared" si="0"/>
        <v>10.07231404958678</v>
      </c>
      <c r="P39" s="471">
        <f t="shared" si="1"/>
        <v>9.995307367433142</v>
      </c>
      <c r="Q39" s="95"/>
      <c r="R39" s="472">
        <f t="shared" si="2"/>
        <v>0.5577005577005565</v>
      </c>
    </row>
    <row r="40" spans="1:18" ht="12.75">
      <c r="A40" s="102" t="s">
        <v>179</v>
      </c>
      <c r="B40" s="468">
        <v>2997</v>
      </c>
      <c r="C40" s="205"/>
      <c r="D40" s="242">
        <v>2231</v>
      </c>
      <c r="E40" s="242">
        <v>2033</v>
      </c>
      <c r="F40" s="242">
        <v>2148</v>
      </c>
      <c r="G40" s="242">
        <v>2103</v>
      </c>
      <c r="H40" s="242">
        <v>1828</v>
      </c>
      <c r="I40" s="242">
        <v>1783</v>
      </c>
      <c r="J40" s="242">
        <v>2109</v>
      </c>
      <c r="K40" s="469">
        <v>1875</v>
      </c>
      <c r="L40" s="780">
        <v>2228</v>
      </c>
      <c r="M40" s="780">
        <v>2557</v>
      </c>
      <c r="N40" s="718"/>
      <c r="O40" s="470">
        <f t="shared" si="0"/>
        <v>18.826666666666668</v>
      </c>
      <c r="P40" s="471">
        <f t="shared" si="1"/>
        <v>14.76660682226212</v>
      </c>
      <c r="Q40" s="95"/>
      <c r="R40" s="472">
        <f t="shared" si="2"/>
        <v>-14.681348014681348</v>
      </c>
    </row>
    <row r="41" spans="1:18" ht="18" customHeight="1" thickBot="1">
      <c r="A41" s="473" t="s">
        <v>180</v>
      </c>
      <c r="B41" s="474">
        <v>1624</v>
      </c>
      <c r="C41" s="276"/>
      <c r="D41" s="264">
        <v>1632</v>
      </c>
      <c r="E41" s="264">
        <v>1439</v>
      </c>
      <c r="F41" s="264">
        <v>1917</v>
      </c>
      <c r="G41" s="264">
        <v>1910</v>
      </c>
      <c r="H41" s="264">
        <v>2004</v>
      </c>
      <c r="I41" s="264">
        <v>1695</v>
      </c>
      <c r="J41" s="264">
        <v>1624</v>
      </c>
      <c r="K41" s="265">
        <v>1616</v>
      </c>
      <c r="L41" s="781">
        <v>1664</v>
      </c>
      <c r="M41" s="781">
        <v>1564</v>
      </c>
      <c r="N41" s="736"/>
      <c r="O41" s="266">
        <f t="shared" si="0"/>
        <v>2.9702970297029765</v>
      </c>
      <c r="P41" s="475">
        <f t="shared" si="1"/>
        <v>-6.009615384615387</v>
      </c>
      <c r="Q41" s="276"/>
      <c r="R41" s="476">
        <f t="shared" si="2"/>
        <v>-3.694581280788171</v>
      </c>
    </row>
    <row r="42" spans="1:18" ht="21.75" customHeight="1">
      <c r="A42" s="477" t="s">
        <v>23</v>
      </c>
      <c r="B42" s="478">
        <v>4720</v>
      </c>
      <c r="C42" s="479"/>
      <c r="D42" s="480">
        <v>3163</v>
      </c>
      <c r="E42" s="480">
        <v>4722</v>
      </c>
      <c r="F42" s="480">
        <v>4866</v>
      </c>
      <c r="G42" s="480">
        <v>4463</v>
      </c>
      <c r="H42" s="480">
        <v>6534</v>
      </c>
      <c r="I42" s="480">
        <v>6583</v>
      </c>
      <c r="J42" s="480">
        <v>6388</v>
      </c>
      <c r="K42" s="481">
        <v>5611</v>
      </c>
      <c r="L42" s="744">
        <v>6882</v>
      </c>
      <c r="M42" s="744">
        <v>5812</v>
      </c>
      <c r="N42" s="738"/>
      <c r="O42" s="482">
        <f t="shared" si="0"/>
        <v>22.651933701657455</v>
      </c>
      <c r="P42" s="483">
        <f t="shared" si="1"/>
        <v>-15.547805870386512</v>
      </c>
      <c r="Q42" s="479"/>
      <c r="R42" s="484">
        <f t="shared" si="2"/>
        <v>23.135593220338976</v>
      </c>
    </row>
    <row r="43" spans="1:18" ht="19.5" customHeight="1" thickBot="1">
      <c r="A43" s="485" t="s">
        <v>42</v>
      </c>
      <c r="B43" s="486">
        <f>B42+B6</f>
        <v>53947</v>
      </c>
      <c r="C43" s="487"/>
      <c r="D43" s="488">
        <f aca="true" t="shared" si="3" ref="D43:L43">D42+D6</f>
        <v>41629</v>
      </c>
      <c r="E43" s="488">
        <f t="shared" si="3"/>
        <v>44223</v>
      </c>
      <c r="F43" s="488">
        <f t="shared" si="3"/>
        <v>47566</v>
      </c>
      <c r="G43" s="488">
        <f t="shared" si="3"/>
        <v>44602</v>
      </c>
      <c r="H43" s="488">
        <f t="shared" si="3"/>
        <v>41610</v>
      </c>
      <c r="I43" s="489">
        <f t="shared" si="3"/>
        <v>45321</v>
      </c>
      <c r="J43" s="489">
        <f t="shared" si="3"/>
        <v>49398</v>
      </c>
      <c r="K43" s="771">
        <f t="shared" si="3"/>
        <v>46197</v>
      </c>
      <c r="L43" s="745">
        <f t="shared" si="3"/>
        <v>54368</v>
      </c>
      <c r="M43" s="745">
        <f>M42+M6</f>
        <v>55276</v>
      </c>
      <c r="N43" s="739"/>
      <c r="O43" s="490">
        <f t="shared" si="0"/>
        <v>17.68729571184275</v>
      </c>
      <c r="P43" s="491">
        <f t="shared" si="1"/>
        <v>1.6701000588581678</v>
      </c>
      <c r="Q43" s="487"/>
      <c r="R43" s="492">
        <f t="shared" si="2"/>
        <v>2.4635290192225625</v>
      </c>
    </row>
    <row r="44" ht="13.5" thickTop="1"/>
    <row r="45" ht="12.75">
      <c r="A45" s="190" t="s">
        <v>43</v>
      </c>
    </row>
  </sheetData>
  <sheetProtection/>
  <printOptions horizontalCentered="1" verticalCentered="1"/>
  <pageMargins left="0.6692913385826772" right="0.6692913385826772" top="0.7874015748031497" bottom="0.7874015748031497" header="0.5118110236220472" footer="0.5118110236220472"/>
  <pageSetup horizontalDpi="600" verticalDpi="600" orientation="landscape" paperSize="9" r:id="rId1"/>
  <rowBreaks count="1" manualBreakCount="1">
    <brk id="2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5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4.7109375" style="87" customWidth="1"/>
    <col min="2" max="2" width="7.421875" style="87" customWidth="1"/>
    <col min="3" max="3" width="1.28515625" style="87" customWidth="1"/>
    <col min="4" max="13" width="7.421875" style="87" customWidth="1"/>
    <col min="14" max="14" width="1.28515625" style="87" customWidth="1"/>
    <col min="15" max="15" width="6.00390625" style="189" customWidth="1"/>
    <col min="16" max="16" width="6.421875" style="189" customWidth="1"/>
    <col min="17" max="17" width="1.28515625" style="189" customWidth="1"/>
    <col min="18" max="18" width="7.00390625" style="87" customWidth="1"/>
    <col min="19" max="16384" width="9.140625" style="87" customWidth="1"/>
  </cols>
  <sheetData>
    <row r="1" spans="1:19" ht="21.75" customHeight="1" thickTop="1">
      <c r="A1" s="323" t="s">
        <v>314</v>
      </c>
      <c r="B1" s="493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6"/>
      <c r="S1" s="494"/>
    </row>
    <row r="2" spans="1:18" ht="21.75" customHeight="1">
      <c r="A2" s="107" t="s">
        <v>24</v>
      </c>
      <c r="B2" s="495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9"/>
    </row>
    <row r="3" spans="1:18" ht="9.75" customHeight="1">
      <c r="A3" s="90"/>
      <c r="B3" s="91"/>
      <c r="C3" s="410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108"/>
      <c r="P3" s="108"/>
      <c r="Q3" s="108"/>
      <c r="R3" s="92"/>
    </row>
    <row r="4" spans="1:18" ht="30" customHeight="1">
      <c r="A4" s="192"/>
      <c r="B4" s="411" t="s">
        <v>1</v>
      </c>
      <c r="C4" s="93"/>
      <c r="D4" s="412" t="s">
        <v>44</v>
      </c>
      <c r="E4" s="412" t="s">
        <v>2</v>
      </c>
      <c r="F4" s="412" t="s">
        <v>3</v>
      </c>
      <c r="G4" s="496" t="s">
        <v>4</v>
      </c>
      <c r="H4" s="496" t="s">
        <v>185</v>
      </c>
      <c r="I4" s="335">
        <v>2014</v>
      </c>
      <c r="J4" s="195">
        <v>2015</v>
      </c>
      <c r="K4" s="196">
        <v>2016</v>
      </c>
      <c r="L4" s="195">
        <v>2017</v>
      </c>
      <c r="M4" s="195">
        <v>2018</v>
      </c>
      <c r="N4" s="93"/>
      <c r="O4" s="415" t="s">
        <v>326</v>
      </c>
      <c r="P4" s="415" t="s">
        <v>343</v>
      </c>
      <c r="Q4" s="416"/>
      <c r="R4" s="417" t="s">
        <v>344</v>
      </c>
    </row>
    <row r="5" spans="1:19" ht="24" customHeight="1" thickBot="1">
      <c r="A5" s="94" t="s">
        <v>241</v>
      </c>
      <c r="B5" s="200">
        <v>49227</v>
      </c>
      <c r="C5" s="95"/>
      <c r="D5" s="201">
        <v>38466</v>
      </c>
      <c r="E5" s="201">
        <v>39501</v>
      </c>
      <c r="F5" s="201">
        <v>42700</v>
      </c>
      <c r="G5" s="201">
        <v>40139</v>
      </c>
      <c r="H5" s="201">
        <v>35076</v>
      </c>
      <c r="I5" s="497">
        <v>38738</v>
      </c>
      <c r="J5" s="201">
        <v>43010</v>
      </c>
      <c r="K5" s="497">
        <v>40586</v>
      </c>
      <c r="L5" s="429">
        <v>47486</v>
      </c>
      <c r="M5" s="429">
        <v>49464</v>
      </c>
      <c r="N5" s="95"/>
      <c r="O5" s="430">
        <f>L5/K5%-100</f>
        <v>17.000936283447487</v>
      </c>
      <c r="P5" s="431">
        <f>M5/L5%-100</f>
        <v>4.165438234426986</v>
      </c>
      <c r="Q5" s="427"/>
      <c r="R5" s="432">
        <f>M5/B5%-100</f>
        <v>0.4814431104881436</v>
      </c>
      <c r="S5" s="460"/>
    </row>
    <row r="6" spans="1:19" ht="18" customHeight="1">
      <c r="A6" s="99" t="s">
        <v>181</v>
      </c>
      <c r="B6" s="256">
        <v>10982</v>
      </c>
      <c r="C6" s="95"/>
      <c r="D6" s="236">
        <v>9218</v>
      </c>
      <c r="E6" s="236">
        <v>8906</v>
      </c>
      <c r="F6" s="236">
        <v>9347</v>
      </c>
      <c r="G6" s="236">
        <v>8351</v>
      </c>
      <c r="H6" s="236">
        <v>7307</v>
      </c>
      <c r="I6" s="236">
        <v>8123</v>
      </c>
      <c r="J6" s="236">
        <v>8959</v>
      </c>
      <c r="K6" s="257">
        <v>8204</v>
      </c>
      <c r="L6" s="750">
        <v>7840</v>
      </c>
      <c r="M6" s="750">
        <v>9046</v>
      </c>
      <c r="N6" s="718"/>
      <c r="O6" s="32">
        <f aca="true" t="shared" si="0" ref="O6:O24">L6/K6%-100</f>
        <v>-4.436860068259392</v>
      </c>
      <c r="P6" s="33">
        <f aca="true" t="shared" si="1" ref="P6:P24">M6/L6%-100</f>
        <v>15.382653061224488</v>
      </c>
      <c r="Q6" s="31"/>
      <c r="R6" s="34">
        <f aca="true" t="shared" si="2" ref="R6:R24">M6/B6%-100</f>
        <v>-17.628847204516475</v>
      </c>
      <c r="S6" s="460"/>
    </row>
    <row r="7" spans="1:19" ht="12.75">
      <c r="A7" s="101" t="s">
        <v>190</v>
      </c>
      <c r="B7" s="261">
        <v>292</v>
      </c>
      <c r="C7" s="499"/>
      <c r="D7" s="238">
        <v>287</v>
      </c>
      <c r="E7" s="238">
        <v>272</v>
      </c>
      <c r="F7" s="500">
        <v>265</v>
      </c>
      <c r="G7" s="500">
        <v>205</v>
      </c>
      <c r="H7" s="500">
        <v>144</v>
      </c>
      <c r="I7" s="500">
        <v>154</v>
      </c>
      <c r="J7" s="500">
        <v>138</v>
      </c>
      <c r="K7" s="501">
        <v>118</v>
      </c>
      <c r="L7" s="751">
        <v>125</v>
      </c>
      <c r="M7" s="751">
        <v>119</v>
      </c>
      <c r="N7" s="718"/>
      <c r="O7" s="35">
        <f t="shared" si="0"/>
        <v>5.932203389830519</v>
      </c>
      <c r="P7" s="36">
        <f t="shared" si="1"/>
        <v>-4.799999999999997</v>
      </c>
      <c r="Q7" s="31"/>
      <c r="R7" s="37">
        <f t="shared" si="2"/>
        <v>-59.24657534246575</v>
      </c>
      <c r="S7" s="460"/>
    </row>
    <row r="8" spans="1:19" ht="12.75">
      <c r="A8" s="101" t="s">
        <v>191</v>
      </c>
      <c r="B8" s="261">
        <v>6137</v>
      </c>
      <c r="C8" s="499"/>
      <c r="D8" s="238">
        <v>4984</v>
      </c>
      <c r="E8" s="238">
        <v>4577</v>
      </c>
      <c r="F8" s="500">
        <v>5259</v>
      </c>
      <c r="G8" s="500">
        <v>4902</v>
      </c>
      <c r="H8" s="500">
        <v>4207</v>
      </c>
      <c r="I8" s="500">
        <v>4810</v>
      </c>
      <c r="J8" s="500">
        <v>5010</v>
      </c>
      <c r="K8" s="501">
        <v>4725</v>
      </c>
      <c r="L8" s="751">
        <v>4303</v>
      </c>
      <c r="M8" s="751">
        <v>5005</v>
      </c>
      <c r="N8" s="718"/>
      <c r="O8" s="35">
        <f t="shared" si="0"/>
        <v>-8.931216931216937</v>
      </c>
      <c r="P8" s="36">
        <f t="shared" si="1"/>
        <v>16.314199395770387</v>
      </c>
      <c r="Q8" s="31"/>
      <c r="R8" s="37">
        <f t="shared" si="2"/>
        <v>-18.44549454130683</v>
      </c>
      <c r="S8" s="460"/>
    </row>
    <row r="9" spans="1:19" ht="12.75">
      <c r="A9" s="101" t="s">
        <v>192</v>
      </c>
      <c r="B9" s="261">
        <v>4553</v>
      </c>
      <c r="C9" s="499"/>
      <c r="D9" s="238">
        <v>3947</v>
      </c>
      <c r="E9" s="238">
        <v>4057</v>
      </c>
      <c r="F9" s="500">
        <v>3823</v>
      </c>
      <c r="G9" s="500">
        <v>3244</v>
      </c>
      <c r="H9" s="500">
        <v>2956</v>
      </c>
      <c r="I9" s="500">
        <v>3159</v>
      </c>
      <c r="J9" s="500">
        <v>3811</v>
      </c>
      <c r="K9" s="501">
        <v>3361</v>
      </c>
      <c r="L9" s="751">
        <v>3412</v>
      </c>
      <c r="M9" s="751">
        <v>3922</v>
      </c>
      <c r="N9" s="718"/>
      <c r="O9" s="35">
        <f t="shared" si="0"/>
        <v>1.5174055340672368</v>
      </c>
      <c r="P9" s="36">
        <f t="shared" si="1"/>
        <v>14.947245017585004</v>
      </c>
      <c r="Q9" s="31"/>
      <c r="R9" s="37">
        <f t="shared" si="2"/>
        <v>-13.858994069844059</v>
      </c>
      <c r="S9" s="460"/>
    </row>
    <row r="10" spans="1:19" ht="15.75" customHeight="1">
      <c r="A10" s="100" t="s">
        <v>193</v>
      </c>
      <c r="B10" s="258">
        <v>21329</v>
      </c>
      <c r="C10" s="95"/>
      <c r="D10" s="240">
        <v>18449</v>
      </c>
      <c r="E10" s="240">
        <v>18468</v>
      </c>
      <c r="F10" s="240">
        <v>20046</v>
      </c>
      <c r="G10" s="240">
        <v>18629</v>
      </c>
      <c r="H10" s="240">
        <v>16202</v>
      </c>
      <c r="I10" s="240">
        <v>17199</v>
      </c>
      <c r="J10" s="240">
        <v>18877</v>
      </c>
      <c r="K10" s="259">
        <v>17498</v>
      </c>
      <c r="L10" s="752">
        <v>22708</v>
      </c>
      <c r="M10" s="752">
        <v>23325</v>
      </c>
      <c r="N10" s="718"/>
      <c r="O10" s="38">
        <f t="shared" si="0"/>
        <v>29.774831409303914</v>
      </c>
      <c r="P10" s="39">
        <f t="shared" si="1"/>
        <v>2.7171041042804234</v>
      </c>
      <c r="Q10" s="31"/>
      <c r="R10" s="40">
        <f t="shared" si="2"/>
        <v>9.358150874396372</v>
      </c>
      <c r="S10" s="460"/>
    </row>
    <row r="11" spans="1:19" ht="12.75">
      <c r="A11" s="101" t="s">
        <v>194</v>
      </c>
      <c r="B11" s="261">
        <v>4700</v>
      </c>
      <c r="C11" s="499"/>
      <c r="D11" s="238">
        <v>3088</v>
      </c>
      <c r="E11" s="238">
        <v>3522</v>
      </c>
      <c r="F11" s="500">
        <v>3677</v>
      </c>
      <c r="G11" s="500">
        <v>3876</v>
      </c>
      <c r="H11" s="500">
        <v>3262</v>
      </c>
      <c r="I11" s="500">
        <v>3672</v>
      </c>
      <c r="J11" s="500">
        <v>4565</v>
      </c>
      <c r="K11" s="501">
        <v>4224</v>
      </c>
      <c r="L11" s="751">
        <v>5085</v>
      </c>
      <c r="M11" s="751">
        <v>5225</v>
      </c>
      <c r="N11" s="718"/>
      <c r="O11" s="35">
        <f t="shared" si="0"/>
        <v>20.38352272727272</v>
      </c>
      <c r="P11" s="36">
        <f t="shared" si="1"/>
        <v>2.753195673549655</v>
      </c>
      <c r="Q11" s="31"/>
      <c r="R11" s="37">
        <f t="shared" si="2"/>
        <v>11.170212765957444</v>
      </c>
      <c r="S11" s="460"/>
    </row>
    <row r="12" spans="1:19" ht="12.75">
      <c r="A12" s="101" t="s">
        <v>195</v>
      </c>
      <c r="B12" s="261">
        <v>9853</v>
      </c>
      <c r="C12" s="499"/>
      <c r="D12" s="238">
        <v>9466</v>
      </c>
      <c r="E12" s="238">
        <v>9079</v>
      </c>
      <c r="F12" s="500">
        <v>10156</v>
      </c>
      <c r="G12" s="500">
        <v>9946</v>
      </c>
      <c r="H12" s="500">
        <v>8619</v>
      </c>
      <c r="I12" s="500">
        <v>8190</v>
      </c>
      <c r="J12" s="500">
        <v>8981</v>
      </c>
      <c r="K12" s="501">
        <v>8524</v>
      </c>
      <c r="L12" s="751">
        <v>11693</v>
      </c>
      <c r="M12" s="751">
        <v>12204</v>
      </c>
      <c r="N12" s="718"/>
      <c r="O12" s="35">
        <f t="shared" si="0"/>
        <v>37.177381511027704</v>
      </c>
      <c r="P12" s="36">
        <f t="shared" si="1"/>
        <v>4.370135978790728</v>
      </c>
      <c r="Q12" s="31"/>
      <c r="R12" s="37">
        <f t="shared" si="2"/>
        <v>23.860753070130926</v>
      </c>
      <c r="S12" s="460"/>
    </row>
    <row r="13" spans="1:19" ht="12.75">
      <c r="A13" s="101" t="s">
        <v>242</v>
      </c>
      <c r="B13" s="261">
        <v>6776</v>
      </c>
      <c r="C13" s="499"/>
      <c r="D13" s="238">
        <v>5895</v>
      </c>
      <c r="E13" s="238">
        <v>5867</v>
      </c>
      <c r="F13" s="500">
        <v>6213</v>
      </c>
      <c r="G13" s="500">
        <v>4807</v>
      </c>
      <c r="H13" s="500">
        <v>4321</v>
      </c>
      <c r="I13" s="500">
        <v>5337</v>
      </c>
      <c r="J13" s="500">
        <v>5331</v>
      </c>
      <c r="K13" s="501">
        <v>4750</v>
      </c>
      <c r="L13" s="751">
        <v>5930</v>
      </c>
      <c r="M13" s="751">
        <v>5896</v>
      </c>
      <c r="N13" s="718"/>
      <c r="O13" s="35">
        <f t="shared" si="0"/>
        <v>24.84210526315789</v>
      </c>
      <c r="P13" s="36">
        <f t="shared" si="1"/>
        <v>-0.5733558178752105</v>
      </c>
      <c r="Q13" s="31"/>
      <c r="R13" s="37">
        <f t="shared" si="2"/>
        <v>-12.987012987012989</v>
      </c>
      <c r="S13" s="460"/>
    </row>
    <row r="14" spans="1:19" ht="15.75" customHeight="1">
      <c r="A14" s="100" t="s">
        <v>196</v>
      </c>
      <c r="B14" s="258">
        <v>16603</v>
      </c>
      <c r="C14" s="95"/>
      <c r="D14" s="240">
        <v>10789</v>
      </c>
      <c r="E14" s="240">
        <v>12121</v>
      </c>
      <c r="F14" s="240">
        <v>13300</v>
      </c>
      <c r="G14" s="240">
        <v>13155</v>
      </c>
      <c r="H14" s="240">
        <v>11560</v>
      </c>
      <c r="I14" s="240">
        <v>13405</v>
      </c>
      <c r="J14" s="240">
        <v>15158</v>
      </c>
      <c r="K14" s="259">
        <v>14874</v>
      </c>
      <c r="L14" s="752">
        <v>16938</v>
      </c>
      <c r="M14" s="752">
        <v>17093</v>
      </c>
      <c r="N14" s="718"/>
      <c r="O14" s="38">
        <f t="shared" si="0"/>
        <v>13.876563130294471</v>
      </c>
      <c r="P14" s="39">
        <f t="shared" si="1"/>
        <v>0.91510213720629</v>
      </c>
      <c r="Q14" s="31"/>
      <c r="R14" s="40">
        <f t="shared" si="2"/>
        <v>2.951273866168762</v>
      </c>
      <c r="S14" s="460"/>
    </row>
    <row r="15" spans="1:19" ht="12.75">
      <c r="A15" s="102" t="s">
        <v>243</v>
      </c>
      <c r="B15" s="468">
        <v>5758</v>
      </c>
      <c r="C15" s="499"/>
      <c r="D15" s="242">
        <v>3703</v>
      </c>
      <c r="E15" s="242">
        <v>4736</v>
      </c>
      <c r="F15" s="502">
        <v>5010</v>
      </c>
      <c r="G15" s="502">
        <v>3690</v>
      </c>
      <c r="H15" s="502">
        <v>4295</v>
      </c>
      <c r="I15" s="502">
        <v>4876</v>
      </c>
      <c r="J15" s="502">
        <v>5553</v>
      </c>
      <c r="K15" s="503">
        <v>5043</v>
      </c>
      <c r="L15" s="753">
        <v>6126</v>
      </c>
      <c r="M15" s="753">
        <v>6303</v>
      </c>
      <c r="N15" s="718"/>
      <c r="O15" s="41">
        <f t="shared" si="0"/>
        <v>21.47531231409876</v>
      </c>
      <c r="P15" s="42">
        <f t="shared" si="1"/>
        <v>2.8893241919686545</v>
      </c>
      <c r="Q15" s="31"/>
      <c r="R15" s="43">
        <f t="shared" si="2"/>
        <v>9.46509204584926</v>
      </c>
      <c r="S15" s="460"/>
    </row>
    <row r="16" spans="1:19" ht="12.75">
      <c r="A16" s="102" t="s">
        <v>197</v>
      </c>
      <c r="B16" s="468">
        <v>10845</v>
      </c>
      <c r="C16" s="499"/>
      <c r="D16" s="242">
        <v>7086</v>
      </c>
      <c r="E16" s="242">
        <v>7385</v>
      </c>
      <c r="F16" s="502">
        <v>8290</v>
      </c>
      <c r="G16" s="502">
        <v>9465</v>
      </c>
      <c r="H16" s="502">
        <v>7265</v>
      </c>
      <c r="I16" s="502">
        <v>8529</v>
      </c>
      <c r="J16" s="502">
        <v>9605</v>
      </c>
      <c r="K16" s="503">
        <v>9831</v>
      </c>
      <c r="L16" s="753">
        <v>10812</v>
      </c>
      <c r="M16" s="753">
        <v>10790</v>
      </c>
      <c r="N16" s="718"/>
      <c r="O16" s="41">
        <f t="shared" si="0"/>
        <v>9.978638999084524</v>
      </c>
      <c r="P16" s="42">
        <f t="shared" si="1"/>
        <v>-0.20347761746208448</v>
      </c>
      <c r="Q16" s="31"/>
      <c r="R16" s="43">
        <f t="shared" si="2"/>
        <v>-0.5071461502996755</v>
      </c>
      <c r="S16" s="460"/>
    </row>
    <row r="17" spans="1:19" ht="15.75" customHeight="1">
      <c r="A17" s="504" t="s">
        <v>182</v>
      </c>
      <c r="B17" s="505">
        <v>313</v>
      </c>
      <c r="C17" s="506"/>
      <c r="D17" s="507">
        <v>10</v>
      </c>
      <c r="E17" s="507">
        <v>6</v>
      </c>
      <c r="F17" s="508">
        <v>7</v>
      </c>
      <c r="G17" s="508">
        <v>4</v>
      </c>
      <c r="H17" s="508">
        <v>7</v>
      </c>
      <c r="I17" s="508">
        <v>11</v>
      </c>
      <c r="J17" s="508">
        <v>16</v>
      </c>
      <c r="K17" s="509">
        <v>10</v>
      </c>
      <c r="L17" s="754">
        <v>0</v>
      </c>
      <c r="M17" s="754">
        <v>0</v>
      </c>
      <c r="N17" s="719"/>
      <c r="O17" s="45"/>
      <c r="P17" s="46"/>
      <c r="Q17" s="44"/>
      <c r="R17" s="47"/>
      <c r="S17" s="460"/>
    </row>
    <row r="18" spans="1:19" ht="7.5" customHeight="1" thickBot="1">
      <c r="A18" s="103"/>
      <c r="B18" s="510"/>
      <c r="C18" s="95"/>
      <c r="D18" s="244"/>
      <c r="E18" s="244"/>
      <c r="F18" s="244"/>
      <c r="G18" s="244"/>
      <c r="H18" s="244"/>
      <c r="I18" s="244"/>
      <c r="J18" s="244"/>
      <c r="K18" s="511"/>
      <c r="L18" s="755"/>
      <c r="M18" s="755"/>
      <c r="N18" s="718"/>
      <c r="O18" s="48"/>
      <c r="P18" s="49"/>
      <c r="Q18" s="31"/>
      <c r="R18" s="50"/>
      <c r="S18" s="460"/>
    </row>
    <row r="19" spans="1:19" ht="18" customHeight="1">
      <c r="A19" s="641" t="s">
        <v>310</v>
      </c>
      <c r="B19" s="255">
        <v>19986</v>
      </c>
      <c r="C19" s="499"/>
      <c r="D19" s="121">
        <v>14461</v>
      </c>
      <c r="E19" s="121">
        <v>14275</v>
      </c>
      <c r="F19" s="512">
        <v>15211</v>
      </c>
      <c r="G19" s="512">
        <v>14546</v>
      </c>
      <c r="H19" s="512">
        <v>11828</v>
      </c>
      <c r="I19" s="512">
        <v>12512</v>
      </c>
      <c r="J19" s="512">
        <v>13844</v>
      </c>
      <c r="K19" s="513">
        <v>13864</v>
      </c>
      <c r="L19" s="756">
        <v>17668</v>
      </c>
      <c r="M19" s="756">
        <v>18123</v>
      </c>
      <c r="N19" s="718"/>
      <c r="O19" s="51">
        <f t="shared" si="0"/>
        <v>27.437968840161588</v>
      </c>
      <c r="P19" s="52">
        <f t="shared" si="1"/>
        <v>2.5752773375594273</v>
      </c>
      <c r="Q19" s="31"/>
      <c r="R19" s="53">
        <f t="shared" si="2"/>
        <v>-9.321525067547284</v>
      </c>
      <c r="S19" s="460"/>
    </row>
    <row r="20" spans="1:19" ht="12.75">
      <c r="A20" s="642" t="s">
        <v>306</v>
      </c>
      <c r="B20" s="271">
        <v>14642</v>
      </c>
      <c r="C20" s="499"/>
      <c r="D20" s="127">
        <v>11509</v>
      </c>
      <c r="E20" s="127">
        <v>11875</v>
      </c>
      <c r="F20" s="517">
        <v>12386</v>
      </c>
      <c r="G20" s="517">
        <v>11257</v>
      </c>
      <c r="H20" s="517">
        <v>10075</v>
      </c>
      <c r="I20" s="517">
        <v>11152</v>
      </c>
      <c r="J20" s="517">
        <v>11770</v>
      </c>
      <c r="K20" s="518">
        <v>10698</v>
      </c>
      <c r="L20" s="757">
        <v>11336</v>
      </c>
      <c r="M20" s="757">
        <v>11817</v>
      </c>
      <c r="N20" s="718"/>
      <c r="O20" s="55">
        <f t="shared" si="0"/>
        <v>5.963731538605344</v>
      </c>
      <c r="P20" s="56">
        <f t="shared" si="1"/>
        <v>4.2431192660550465</v>
      </c>
      <c r="Q20" s="31"/>
      <c r="R20" s="57">
        <f t="shared" si="2"/>
        <v>-19.2938123207212</v>
      </c>
      <c r="S20" s="460"/>
    </row>
    <row r="21" spans="1:19" ht="12.75">
      <c r="A21" s="643" t="s">
        <v>307</v>
      </c>
      <c r="B21" s="271">
        <v>9895</v>
      </c>
      <c r="C21" s="499"/>
      <c r="D21" s="127">
        <v>7888</v>
      </c>
      <c r="E21" s="127">
        <v>8461</v>
      </c>
      <c r="F21" s="517">
        <v>9480</v>
      </c>
      <c r="G21" s="517">
        <v>8815</v>
      </c>
      <c r="H21" s="517">
        <v>8000</v>
      </c>
      <c r="I21" s="517">
        <v>9044</v>
      </c>
      <c r="J21" s="517">
        <v>10327</v>
      </c>
      <c r="K21" s="518">
        <v>9439</v>
      </c>
      <c r="L21" s="757">
        <v>10581</v>
      </c>
      <c r="M21" s="757">
        <v>11023</v>
      </c>
      <c r="N21" s="718"/>
      <c r="O21" s="58">
        <f t="shared" si="0"/>
        <v>12.098739273228091</v>
      </c>
      <c r="P21" s="56">
        <f t="shared" si="1"/>
        <v>4.177298932048004</v>
      </c>
      <c r="Q21" s="31"/>
      <c r="R21" s="57">
        <f t="shared" si="2"/>
        <v>11.399696816574021</v>
      </c>
      <c r="S21" s="460"/>
    </row>
    <row r="22" spans="1:19" ht="18" customHeight="1" thickBot="1">
      <c r="A22" s="644" t="s">
        <v>27</v>
      </c>
      <c r="B22" s="450">
        <v>4704</v>
      </c>
      <c r="C22" s="499"/>
      <c r="D22" s="138">
        <v>4608</v>
      </c>
      <c r="E22" s="138">
        <v>4890</v>
      </c>
      <c r="F22" s="519">
        <v>5623</v>
      </c>
      <c r="G22" s="519">
        <v>5521</v>
      </c>
      <c r="H22" s="519">
        <v>5173</v>
      </c>
      <c r="I22" s="519">
        <v>6030</v>
      </c>
      <c r="J22" s="519">
        <v>7069</v>
      </c>
      <c r="K22" s="520">
        <v>6585</v>
      </c>
      <c r="L22" s="758">
        <v>7901</v>
      </c>
      <c r="M22" s="758">
        <v>8501</v>
      </c>
      <c r="N22" s="718"/>
      <c r="O22" s="59">
        <f t="shared" si="0"/>
        <v>19.98481397114655</v>
      </c>
      <c r="P22" s="60">
        <f t="shared" si="1"/>
        <v>7.593975446146047</v>
      </c>
      <c r="Q22" s="31"/>
      <c r="R22" s="61">
        <f t="shared" si="2"/>
        <v>80.718537414966</v>
      </c>
      <c r="S22" s="460"/>
    </row>
    <row r="23" spans="1:19" ht="16.5" customHeight="1">
      <c r="A23" s="96" t="s">
        <v>315</v>
      </c>
      <c r="B23" s="255">
        <v>19102</v>
      </c>
      <c r="C23" s="499"/>
      <c r="D23" s="121">
        <v>14816</v>
      </c>
      <c r="E23" s="121">
        <v>15763</v>
      </c>
      <c r="F23" s="512">
        <v>16536</v>
      </c>
      <c r="G23" s="512">
        <v>14884</v>
      </c>
      <c r="H23" s="512">
        <v>13332</v>
      </c>
      <c r="I23" s="512">
        <v>14627</v>
      </c>
      <c r="J23" s="512">
        <v>16748</v>
      </c>
      <c r="K23" s="513">
        <v>15921</v>
      </c>
      <c r="L23" s="756">
        <v>18261</v>
      </c>
      <c r="M23" s="756">
        <v>19305</v>
      </c>
      <c r="N23" s="718"/>
      <c r="O23" s="514">
        <f t="shared" si="0"/>
        <v>14.697569248162793</v>
      </c>
      <c r="P23" s="515">
        <f t="shared" si="1"/>
        <v>5.717102020699841</v>
      </c>
      <c r="Q23" s="498"/>
      <c r="R23" s="516">
        <f t="shared" si="2"/>
        <v>1.062715945974233</v>
      </c>
      <c r="S23" s="460"/>
    </row>
    <row r="24" spans="1:19" ht="12.75">
      <c r="A24" s="105" t="s">
        <v>316</v>
      </c>
      <c r="B24" s="272">
        <v>30125</v>
      </c>
      <c r="C24" s="499"/>
      <c r="D24" s="181">
        <v>23650</v>
      </c>
      <c r="E24" s="181">
        <v>23738</v>
      </c>
      <c r="F24" s="521">
        <v>26164</v>
      </c>
      <c r="G24" s="521">
        <v>25255</v>
      </c>
      <c r="H24" s="521">
        <v>21744</v>
      </c>
      <c r="I24" s="521">
        <v>24111</v>
      </c>
      <c r="J24" s="521">
        <v>26262</v>
      </c>
      <c r="K24" s="521">
        <v>24665</v>
      </c>
      <c r="L24" s="522">
        <v>29225</v>
      </c>
      <c r="M24" s="759">
        <v>30159</v>
      </c>
      <c r="N24" s="718"/>
      <c r="O24" s="523">
        <f t="shared" si="0"/>
        <v>18.48773565781471</v>
      </c>
      <c r="P24" s="524">
        <f t="shared" si="1"/>
        <v>3.195893926432845</v>
      </c>
      <c r="Q24" s="498"/>
      <c r="R24" s="525">
        <f t="shared" si="2"/>
        <v>0.11286307053941869</v>
      </c>
      <c r="S24" s="460"/>
    </row>
    <row r="25" spans="1:19" ht="3.75" customHeight="1">
      <c r="A25" s="887"/>
      <c r="B25" s="888"/>
      <c r="C25" s="901"/>
      <c r="D25" s="889"/>
      <c r="E25" s="889"/>
      <c r="F25" s="890"/>
      <c r="G25" s="890"/>
      <c r="H25" s="890"/>
      <c r="I25" s="890"/>
      <c r="J25" s="890"/>
      <c r="K25" s="891"/>
      <c r="L25" s="891"/>
      <c r="M25" s="892"/>
      <c r="N25" s="718"/>
      <c r="O25" s="893"/>
      <c r="P25" s="894"/>
      <c r="Q25" s="498"/>
      <c r="R25" s="895"/>
      <c r="S25" s="460"/>
    </row>
    <row r="26" spans="1:19" ht="7.5" customHeight="1" thickBot="1">
      <c r="A26" s="896"/>
      <c r="B26" s="132"/>
      <c r="C26" s="898"/>
      <c r="D26" s="273"/>
      <c r="E26" s="897"/>
      <c r="F26" s="897"/>
      <c r="G26" s="897"/>
      <c r="H26" s="897"/>
      <c r="I26" s="897"/>
      <c r="J26" s="897"/>
      <c r="K26" s="897"/>
      <c r="L26" s="897"/>
      <c r="M26" s="273"/>
      <c r="N26" s="898"/>
      <c r="O26" s="899"/>
      <c r="P26" s="900"/>
      <c r="Q26" s="898"/>
      <c r="R26" s="153"/>
      <c r="S26" s="460"/>
    </row>
    <row r="27" spans="1:19" ht="19.5" customHeight="1" thickBot="1">
      <c r="A27" s="527" t="s">
        <v>28</v>
      </c>
      <c r="B27" s="528"/>
      <c r="C27" s="528"/>
      <c r="D27" s="528"/>
      <c r="E27" s="528"/>
      <c r="F27" s="528"/>
      <c r="G27" s="528"/>
      <c r="H27" s="528"/>
      <c r="I27" s="528"/>
      <c r="J27" s="624"/>
      <c r="K27" s="528"/>
      <c r="L27" s="528"/>
      <c r="M27" s="760"/>
      <c r="N27" s="528"/>
      <c r="O27" s="528"/>
      <c r="P27" s="528"/>
      <c r="Q27" s="528"/>
      <c r="R27" s="529"/>
      <c r="S27" s="460"/>
    </row>
    <row r="28" spans="1:19" ht="19.5" customHeight="1">
      <c r="A28" s="623" t="s">
        <v>241</v>
      </c>
      <c r="B28" s="530">
        <v>9044</v>
      </c>
      <c r="C28" s="531"/>
      <c r="D28" s="532">
        <v>7423</v>
      </c>
      <c r="E28" s="532">
        <v>7897</v>
      </c>
      <c r="F28" s="532">
        <v>8651</v>
      </c>
      <c r="G28" s="532">
        <v>7817</v>
      </c>
      <c r="H28" s="532">
        <v>7175</v>
      </c>
      <c r="I28" s="533">
        <v>7473</v>
      </c>
      <c r="J28" s="651">
        <v>7654</v>
      </c>
      <c r="K28" s="651">
        <v>7189</v>
      </c>
      <c r="L28" s="651">
        <v>8393</v>
      </c>
      <c r="M28" s="761">
        <v>9077</v>
      </c>
      <c r="N28" s="720"/>
      <c r="O28" s="62">
        <f>L28/K28%-100</f>
        <v>16.74780915287245</v>
      </c>
      <c r="P28" s="63">
        <f>M28/L28%-100</f>
        <v>8.149648516620985</v>
      </c>
      <c r="Q28" s="6"/>
      <c r="R28" s="64">
        <f>M28/B28%-100</f>
        <v>0.36488279522335176</v>
      </c>
      <c r="S28" s="460"/>
    </row>
    <row r="29" spans="1:19" ht="19.5" customHeight="1" thickBot="1">
      <c r="A29" s="433" t="s">
        <v>38</v>
      </c>
      <c r="B29" s="534">
        <v>6798</v>
      </c>
      <c r="C29" s="535"/>
      <c r="D29" s="536">
        <v>6021</v>
      </c>
      <c r="E29" s="536">
        <v>6253</v>
      </c>
      <c r="F29" s="536">
        <v>6657</v>
      </c>
      <c r="G29" s="536">
        <v>6273</v>
      </c>
      <c r="H29" s="536">
        <v>5725</v>
      </c>
      <c r="I29" s="537">
        <v>5979</v>
      </c>
      <c r="J29" s="536">
        <v>5998</v>
      </c>
      <c r="K29" s="536">
        <v>5653</v>
      </c>
      <c r="L29" s="849">
        <v>6524</v>
      </c>
      <c r="M29" s="762">
        <v>7092</v>
      </c>
      <c r="N29" s="720"/>
      <c r="O29" s="8">
        <f aca="true" t="shared" si="3" ref="O29:O49">L29/K29%-100</f>
        <v>15.407748098354858</v>
      </c>
      <c r="P29" s="9">
        <f aca="true" t="shared" si="4" ref="P29:P49">M29/L29%-100</f>
        <v>8.70631514408339</v>
      </c>
      <c r="Q29" s="7"/>
      <c r="R29" s="10">
        <f aca="true" t="shared" si="5" ref="R29:R49">M29/B29%-100</f>
        <v>4.324801412180051</v>
      </c>
      <c r="S29" s="460"/>
    </row>
    <row r="30" spans="1:19" ht="18" customHeight="1">
      <c r="A30" s="96" t="s">
        <v>8</v>
      </c>
      <c r="B30" s="538">
        <v>5289</v>
      </c>
      <c r="C30" s="499"/>
      <c r="D30" s="512">
        <v>4259</v>
      </c>
      <c r="E30" s="512">
        <v>4860</v>
      </c>
      <c r="F30" s="512">
        <v>5031</v>
      </c>
      <c r="G30" s="512">
        <v>4517</v>
      </c>
      <c r="H30" s="512">
        <v>4036</v>
      </c>
      <c r="I30" s="512">
        <v>4615</v>
      </c>
      <c r="J30" s="512">
        <v>4751</v>
      </c>
      <c r="K30" s="512">
        <v>4397</v>
      </c>
      <c r="L30" s="512">
        <v>5342</v>
      </c>
      <c r="M30" s="717">
        <v>5705</v>
      </c>
      <c r="N30" s="95"/>
      <c r="O30" s="11">
        <f t="shared" si="3"/>
        <v>21.491926313395496</v>
      </c>
      <c r="P30" s="12">
        <f t="shared" si="4"/>
        <v>6.795207787345561</v>
      </c>
      <c r="Q30" s="5"/>
      <c r="R30" s="13">
        <f t="shared" si="5"/>
        <v>7.86538097939119</v>
      </c>
      <c r="S30" s="460"/>
    </row>
    <row r="31" spans="1:19" ht="18" customHeight="1" thickBot="1">
      <c r="A31" s="97" t="s">
        <v>9</v>
      </c>
      <c r="B31" s="539">
        <v>3755</v>
      </c>
      <c r="C31" s="499"/>
      <c r="D31" s="540">
        <v>3164</v>
      </c>
      <c r="E31" s="540">
        <v>3037</v>
      </c>
      <c r="F31" s="540">
        <v>3620</v>
      </c>
      <c r="G31" s="540">
        <v>3300</v>
      </c>
      <c r="H31" s="540">
        <v>3139</v>
      </c>
      <c r="I31" s="540">
        <v>2858</v>
      </c>
      <c r="J31" s="540">
        <v>2903</v>
      </c>
      <c r="K31" s="540">
        <v>2792</v>
      </c>
      <c r="L31" s="540">
        <v>3051</v>
      </c>
      <c r="M31" s="541">
        <v>3372</v>
      </c>
      <c r="N31" s="95"/>
      <c r="O31" s="14">
        <f t="shared" si="3"/>
        <v>9.276504297994265</v>
      </c>
      <c r="P31" s="15">
        <f t="shared" si="4"/>
        <v>10.521140609636177</v>
      </c>
      <c r="Q31" s="5"/>
      <c r="R31" s="16">
        <f t="shared" si="5"/>
        <v>-10.199733688415435</v>
      </c>
      <c r="S31" s="460"/>
    </row>
    <row r="32" spans="1:21" ht="18" customHeight="1">
      <c r="A32" s="96" t="s">
        <v>310</v>
      </c>
      <c r="B32" s="255">
        <v>3309</v>
      </c>
      <c r="C32" s="95"/>
      <c r="D32" s="121">
        <v>2699</v>
      </c>
      <c r="E32" s="121">
        <v>2699</v>
      </c>
      <c r="F32" s="121">
        <v>2859</v>
      </c>
      <c r="G32" s="121">
        <v>2582</v>
      </c>
      <c r="H32" s="121">
        <v>2149</v>
      </c>
      <c r="I32" s="121">
        <v>2202</v>
      </c>
      <c r="J32" s="121">
        <v>2234</v>
      </c>
      <c r="K32" s="121">
        <v>2166</v>
      </c>
      <c r="L32" s="121">
        <v>2555</v>
      </c>
      <c r="M32" s="122">
        <v>2769</v>
      </c>
      <c r="N32" s="95"/>
      <c r="O32" s="11">
        <f t="shared" si="3"/>
        <v>17.959372114496773</v>
      </c>
      <c r="P32" s="12">
        <f t="shared" si="4"/>
        <v>8.375733855185914</v>
      </c>
      <c r="Q32" s="5"/>
      <c r="R32" s="13">
        <f t="shared" si="5"/>
        <v>-16.319129646418872</v>
      </c>
      <c r="S32" s="460"/>
      <c r="U32" s="542"/>
    </row>
    <row r="33" spans="1:21" ht="12.75">
      <c r="A33" s="104" t="s">
        <v>306</v>
      </c>
      <c r="B33" s="271">
        <v>3047</v>
      </c>
      <c r="C33" s="95"/>
      <c r="D33" s="127">
        <v>2512</v>
      </c>
      <c r="E33" s="127">
        <v>2770</v>
      </c>
      <c r="F33" s="127">
        <v>2965</v>
      </c>
      <c r="G33" s="127">
        <v>2605</v>
      </c>
      <c r="H33" s="127">
        <v>2379</v>
      </c>
      <c r="I33" s="127">
        <v>2516</v>
      </c>
      <c r="J33" s="721">
        <v>2434</v>
      </c>
      <c r="K33" s="127">
        <v>2233</v>
      </c>
      <c r="L33" s="127">
        <v>2531</v>
      </c>
      <c r="M33" s="126">
        <v>2727</v>
      </c>
      <c r="N33" s="95"/>
      <c r="O33" s="65">
        <f t="shared" si="3"/>
        <v>13.345275414240945</v>
      </c>
      <c r="P33" s="21">
        <f t="shared" si="4"/>
        <v>7.743974713551964</v>
      </c>
      <c r="Q33" s="5"/>
      <c r="R33" s="22">
        <f t="shared" si="5"/>
        <v>-10.502133245815557</v>
      </c>
      <c r="S33" s="460"/>
      <c r="U33" s="542"/>
    </row>
    <row r="34" spans="1:21" ht="12.75">
      <c r="A34" s="245" t="s">
        <v>307</v>
      </c>
      <c r="B34" s="271">
        <v>1885</v>
      </c>
      <c r="C34" s="95"/>
      <c r="D34" s="127">
        <v>1464</v>
      </c>
      <c r="E34" s="127">
        <v>1641</v>
      </c>
      <c r="F34" s="127">
        <v>1831</v>
      </c>
      <c r="G34" s="127">
        <v>1705</v>
      </c>
      <c r="H34" s="127">
        <v>1635</v>
      </c>
      <c r="I34" s="127">
        <v>1757</v>
      </c>
      <c r="J34" s="721">
        <v>1830</v>
      </c>
      <c r="K34" s="127">
        <v>1665</v>
      </c>
      <c r="L34" s="127">
        <v>1948</v>
      </c>
      <c r="M34" s="126">
        <v>2148</v>
      </c>
      <c r="N34" s="95"/>
      <c r="O34" s="20">
        <f t="shared" si="3"/>
        <v>16.996996996997012</v>
      </c>
      <c r="P34" s="21">
        <f t="shared" si="4"/>
        <v>10.266940451745384</v>
      </c>
      <c r="Q34" s="5"/>
      <c r="R34" s="22">
        <f t="shared" si="5"/>
        <v>13.952254641909803</v>
      </c>
      <c r="S34" s="460"/>
      <c r="U34" s="542"/>
    </row>
    <row r="35" spans="1:21" ht="18" customHeight="1" thickBot="1">
      <c r="A35" s="98" t="s">
        <v>27</v>
      </c>
      <c r="B35" s="450">
        <v>803</v>
      </c>
      <c r="C35" s="95"/>
      <c r="D35" s="138">
        <v>748</v>
      </c>
      <c r="E35" s="138">
        <v>787</v>
      </c>
      <c r="F35" s="138">
        <v>996</v>
      </c>
      <c r="G35" s="138">
        <v>925</v>
      </c>
      <c r="H35" s="138">
        <v>1012</v>
      </c>
      <c r="I35" s="138">
        <v>998</v>
      </c>
      <c r="J35" s="722">
        <v>1156</v>
      </c>
      <c r="K35" s="138">
        <v>1125</v>
      </c>
      <c r="L35" s="138">
        <v>1359</v>
      </c>
      <c r="M35" s="139">
        <v>1433</v>
      </c>
      <c r="N35" s="95"/>
      <c r="O35" s="17">
        <f t="shared" si="3"/>
        <v>20.799999999999997</v>
      </c>
      <c r="P35" s="18">
        <f t="shared" si="4"/>
        <v>5.445180279617361</v>
      </c>
      <c r="Q35" s="5"/>
      <c r="R35" s="19">
        <f t="shared" si="5"/>
        <v>78.45579078455793</v>
      </c>
      <c r="S35" s="460"/>
      <c r="U35" s="542"/>
    </row>
    <row r="36" spans="1:21" ht="18" customHeight="1">
      <c r="A36" s="143" t="s">
        <v>29</v>
      </c>
      <c r="B36" s="543">
        <v>7363</v>
      </c>
      <c r="C36" s="499"/>
      <c r="D36" s="544">
        <v>6078</v>
      </c>
      <c r="E36" s="544">
        <v>6355</v>
      </c>
      <c r="F36" s="544">
        <v>7044</v>
      </c>
      <c r="G36" s="544">
        <v>6372</v>
      </c>
      <c r="H36" s="544">
        <v>5829</v>
      </c>
      <c r="I36" s="544">
        <v>6108</v>
      </c>
      <c r="J36" s="723">
        <v>6191</v>
      </c>
      <c r="K36" s="544">
        <v>6001</v>
      </c>
      <c r="L36" s="544">
        <v>6962</v>
      </c>
      <c r="M36" s="545">
        <v>7579</v>
      </c>
      <c r="N36" s="95"/>
      <c r="O36" s="66">
        <f t="shared" si="3"/>
        <v>16.01399766705549</v>
      </c>
      <c r="P36" s="67">
        <f t="shared" si="4"/>
        <v>8.862395863257674</v>
      </c>
      <c r="Q36" s="5"/>
      <c r="R36" s="68">
        <f t="shared" si="5"/>
        <v>2.933586853184849</v>
      </c>
      <c r="S36" s="460"/>
      <c r="U36" s="542"/>
    </row>
    <row r="37" spans="1:21" ht="15.75" customHeight="1">
      <c r="A37" s="547" t="s">
        <v>30</v>
      </c>
      <c r="B37" s="548">
        <v>3037</v>
      </c>
      <c r="C37" s="549"/>
      <c r="D37" s="550">
        <v>2144</v>
      </c>
      <c r="E37" s="550">
        <v>2425</v>
      </c>
      <c r="F37" s="550">
        <v>2558</v>
      </c>
      <c r="G37" s="550">
        <v>2192</v>
      </c>
      <c r="H37" s="550">
        <v>1850</v>
      </c>
      <c r="I37" s="550">
        <v>1870</v>
      </c>
      <c r="J37" s="724">
        <v>1893</v>
      </c>
      <c r="K37" s="550">
        <v>1841</v>
      </c>
      <c r="L37" s="550">
        <v>2095</v>
      </c>
      <c r="M37" s="551">
        <v>2349</v>
      </c>
      <c r="N37" s="552"/>
      <c r="O37" s="69">
        <f t="shared" si="3"/>
        <v>13.79684953829441</v>
      </c>
      <c r="P37" s="70">
        <f t="shared" si="4"/>
        <v>12.124105011933182</v>
      </c>
      <c r="Q37" s="71"/>
      <c r="R37" s="72">
        <f t="shared" si="5"/>
        <v>-22.65393480408298</v>
      </c>
      <c r="S37" s="553"/>
      <c r="U37" s="542"/>
    </row>
    <row r="38" spans="1:21" ht="12.75">
      <c r="A38" s="554" t="s">
        <v>31</v>
      </c>
      <c r="B38" s="555">
        <v>833</v>
      </c>
      <c r="C38" s="549"/>
      <c r="D38" s="556">
        <v>679</v>
      </c>
      <c r="E38" s="556">
        <v>630</v>
      </c>
      <c r="F38" s="556">
        <v>717</v>
      </c>
      <c r="G38" s="556">
        <v>609</v>
      </c>
      <c r="H38" s="556">
        <v>537</v>
      </c>
      <c r="I38" s="556">
        <v>562</v>
      </c>
      <c r="J38" s="725">
        <v>572</v>
      </c>
      <c r="K38" s="556">
        <v>500</v>
      </c>
      <c r="L38" s="556">
        <v>739</v>
      </c>
      <c r="M38" s="557">
        <v>802</v>
      </c>
      <c r="N38" s="552"/>
      <c r="O38" s="73">
        <f t="shared" si="3"/>
        <v>47.80000000000001</v>
      </c>
      <c r="P38" s="74">
        <f t="shared" si="4"/>
        <v>8.525033829499321</v>
      </c>
      <c r="Q38" s="71"/>
      <c r="R38" s="75">
        <f t="shared" si="5"/>
        <v>-3.7214885954381742</v>
      </c>
      <c r="S38" s="553"/>
      <c r="U38" s="542"/>
    </row>
    <row r="39" spans="1:21" ht="12.75">
      <c r="A39" s="554" t="s">
        <v>32</v>
      </c>
      <c r="B39" s="555">
        <v>1066</v>
      </c>
      <c r="C39" s="549"/>
      <c r="D39" s="556">
        <v>1166</v>
      </c>
      <c r="E39" s="556">
        <v>1167</v>
      </c>
      <c r="F39" s="556">
        <v>1416</v>
      </c>
      <c r="G39" s="556">
        <v>1376</v>
      </c>
      <c r="H39" s="556">
        <v>1422</v>
      </c>
      <c r="I39" s="556">
        <v>1647</v>
      </c>
      <c r="J39" s="725">
        <v>1638</v>
      </c>
      <c r="K39" s="556">
        <v>1597</v>
      </c>
      <c r="L39" s="556">
        <v>2012</v>
      </c>
      <c r="M39" s="557">
        <v>2098</v>
      </c>
      <c r="N39" s="552"/>
      <c r="O39" s="73">
        <f t="shared" si="3"/>
        <v>25.986224170319346</v>
      </c>
      <c r="P39" s="74">
        <f t="shared" si="4"/>
        <v>4.2743538767395535</v>
      </c>
      <c r="Q39" s="71"/>
      <c r="R39" s="75">
        <f t="shared" si="5"/>
        <v>96.81050656660412</v>
      </c>
      <c r="S39" s="553"/>
      <c r="U39" s="542"/>
    </row>
    <row r="40" spans="1:21" ht="12.75">
      <c r="A40" s="473" t="s">
        <v>33</v>
      </c>
      <c r="B40" s="558">
        <v>2421</v>
      </c>
      <c r="C40" s="549"/>
      <c r="D40" s="559">
        <v>2089</v>
      </c>
      <c r="E40" s="559">
        <v>2131</v>
      </c>
      <c r="F40" s="559">
        <v>2350</v>
      </c>
      <c r="G40" s="559">
        <v>2193</v>
      </c>
      <c r="H40" s="559">
        <v>2017</v>
      </c>
      <c r="I40" s="559">
        <v>2025</v>
      </c>
      <c r="J40" s="726">
        <v>2087</v>
      </c>
      <c r="K40" s="559">
        <v>2062</v>
      </c>
      <c r="L40" s="559">
        <v>2113</v>
      </c>
      <c r="M40" s="560">
        <v>2328</v>
      </c>
      <c r="N40" s="552"/>
      <c r="O40" s="76">
        <f t="shared" si="3"/>
        <v>2.4733268671192974</v>
      </c>
      <c r="P40" s="77">
        <f t="shared" si="4"/>
        <v>10.175106483672508</v>
      </c>
      <c r="Q40" s="71"/>
      <c r="R40" s="78">
        <f t="shared" si="5"/>
        <v>-3.8413878562577537</v>
      </c>
      <c r="S40" s="553"/>
      <c r="U40" s="542"/>
    </row>
    <row r="41" spans="1:21" ht="18" customHeight="1">
      <c r="A41" s="473" t="s">
        <v>34</v>
      </c>
      <c r="B41" s="558">
        <v>6</v>
      </c>
      <c r="C41" s="549"/>
      <c r="D41" s="559">
        <v>3</v>
      </c>
      <c r="E41" s="559">
        <v>2</v>
      </c>
      <c r="F41" s="559">
        <v>3</v>
      </c>
      <c r="G41" s="559">
        <v>2</v>
      </c>
      <c r="H41" s="559">
        <v>3</v>
      </c>
      <c r="I41" s="559">
        <v>4</v>
      </c>
      <c r="J41" s="726">
        <v>1</v>
      </c>
      <c r="K41" s="559">
        <v>1</v>
      </c>
      <c r="L41" s="559">
        <v>3</v>
      </c>
      <c r="M41" s="560">
        <v>2</v>
      </c>
      <c r="N41" s="552"/>
      <c r="O41" s="586">
        <f t="shared" si="3"/>
        <v>200</v>
      </c>
      <c r="P41" s="77">
        <f t="shared" si="4"/>
        <v>-33.33333333333333</v>
      </c>
      <c r="Q41" s="71"/>
      <c r="R41" s="587">
        <f t="shared" si="5"/>
        <v>-66.66666666666666</v>
      </c>
      <c r="S41" s="460"/>
      <c r="U41" s="542"/>
    </row>
    <row r="42" spans="1:21" ht="18" customHeight="1" thickBot="1">
      <c r="A42" s="381" t="s">
        <v>35</v>
      </c>
      <c r="B42" s="561">
        <v>1681</v>
      </c>
      <c r="C42" s="499"/>
      <c r="D42" s="562">
        <v>1342</v>
      </c>
      <c r="E42" s="562">
        <v>1542</v>
      </c>
      <c r="F42" s="562">
        <v>1607</v>
      </c>
      <c r="G42" s="562">
        <v>1445</v>
      </c>
      <c r="H42" s="562">
        <v>1346</v>
      </c>
      <c r="I42" s="562">
        <v>1365</v>
      </c>
      <c r="J42" s="727">
        <v>1463</v>
      </c>
      <c r="K42" s="562">
        <v>1188</v>
      </c>
      <c r="L42" s="562">
        <v>1431</v>
      </c>
      <c r="M42" s="563">
        <v>1498</v>
      </c>
      <c r="N42" s="95"/>
      <c r="O42" s="79">
        <f t="shared" si="3"/>
        <v>20.454545454545453</v>
      </c>
      <c r="P42" s="80">
        <f t="shared" si="4"/>
        <v>4.68204053109713</v>
      </c>
      <c r="Q42" s="5"/>
      <c r="R42" s="81">
        <f t="shared" si="5"/>
        <v>-10.886377156454486</v>
      </c>
      <c r="S42" s="460"/>
      <c r="U42" s="542"/>
    </row>
    <row r="43" spans="1:21" ht="18" customHeight="1">
      <c r="A43" s="96" t="s">
        <v>19</v>
      </c>
      <c r="B43" s="538">
        <v>455</v>
      </c>
      <c r="C43" s="535"/>
      <c r="D43" s="512">
        <v>437</v>
      </c>
      <c r="E43" s="512">
        <v>541</v>
      </c>
      <c r="F43" s="512">
        <v>541</v>
      </c>
      <c r="G43" s="512">
        <v>481</v>
      </c>
      <c r="H43" s="512">
        <v>513</v>
      </c>
      <c r="I43" s="512">
        <v>520</v>
      </c>
      <c r="J43" s="728">
        <v>492</v>
      </c>
      <c r="K43" s="512">
        <v>503</v>
      </c>
      <c r="L43" s="512">
        <v>554</v>
      </c>
      <c r="M43" s="513">
        <v>530</v>
      </c>
      <c r="N43" s="329"/>
      <c r="O43" s="11">
        <f t="shared" si="3"/>
        <v>10.139165009940356</v>
      </c>
      <c r="P43" s="12">
        <f t="shared" si="4"/>
        <v>-4.332129963898922</v>
      </c>
      <c r="Q43" s="7"/>
      <c r="R43" s="13">
        <f t="shared" si="5"/>
        <v>16.483516483516482</v>
      </c>
      <c r="S43" s="460"/>
      <c r="U43" s="542"/>
    </row>
    <row r="44" spans="1:21" ht="12.75">
      <c r="A44" s="245" t="s">
        <v>20</v>
      </c>
      <c r="B44" s="564">
        <v>2155</v>
      </c>
      <c r="C44" s="535"/>
      <c r="D44" s="565">
        <v>1210</v>
      </c>
      <c r="E44" s="565">
        <v>1717</v>
      </c>
      <c r="F44" s="565">
        <v>1768</v>
      </c>
      <c r="G44" s="565">
        <v>1594</v>
      </c>
      <c r="H44" s="565">
        <v>1528</v>
      </c>
      <c r="I44" s="565">
        <v>1731</v>
      </c>
      <c r="J44" s="729">
        <v>1857</v>
      </c>
      <c r="K44" s="565">
        <v>1605</v>
      </c>
      <c r="L44" s="565">
        <v>1875</v>
      </c>
      <c r="M44" s="566">
        <v>2102</v>
      </c>
      <c r="N44" s="329"/>
      <c r="O44" s="20">
        <f t="shared" si="3"/>
        <v>16.822429906542055</v>
      </c>
      <c r="P44" s="21">
        <f t="shared" si="4"/>
        <v>12.10666666666667</v>
      </c>
      <c r="Q44" s="7"/>
      <c r="R44" s="22">
        <f t="shared" si="5"/>
        <v>-2.459396751740144</v>
      </c>
      <c r="S44" s="460"/>
      <c r="U44" s="542"/>
    </row>
    <row r="45" spans="1:21" ht="12.75">
      <c r="A45" s="245" t="s">
        <v>21</v>
      </c>
      <c r="B45" s="567">
        <v>1457</v>
      </c>
      <c r="C45" s="535"/>
      <c r="D45" s="517">
        <v>1156</v>
      </c>
      <c r="E45" s="517">
        <v>1028</v>
      </c>
      <c r="F45" s="517">
        <v>1001</v>
      </c>
      <c r="G45" s="517">
        <v>759</v>
      </c>
      <c r="H45" s="517">
        <v>702</v>
      </c>
      <c r="I45" s="517">
        <v>677</v>
      </c>
      <c r="J45" s="730">
        <v>607</v>
      </c>
      <c r="K45" s="517">
        <v>497</v>
      </c>
      <c r="L45" s="517">
        <v>475</v>
      </c>
      <c r="M45" s="518">
        <v>576</v>
      </c>
      <c r="N45" s="329"/>
      <c r="O45" s="20">
        <f t="shared" si="3"/>
        <v>-4.426559356136821</v>
      </c>
      <c r="P45" s="21">
        <f t="shared" si="4"/>
        <v>21.263157894736835</v>
      </c>
      <c r="Q45" s="7"/>
      <c r="R45" s="22">
        <f t="shared" si="5"/>
        <v>-60.46671242278655</v>
      </c>
      <c r="S45" s="460"/>
      <c r="U45" s="542"/>
    </row>
    <row r="46" spans="1:21" ht="12.75">
      <c r="A46" s="245" t="s">
        <v>22</v>
      </c>
      <c r="B46" s="271">
        <v>4977</v>
      </c>
      <c r="C46" s="329"/>
      <c r="D46" s="127">
        <v>3245</v>
      </c>
      <c r="E46" s="127">
        <v>3409</v>
      </c>
      <c r="F46" s="127">
        <v>3739</v>
      </c>
      <c r="G46" s="127">
        <v>4983</v>
      </c>
      <c r="H46" s="127">
        <v>4432</v>
      </c>
      <c r="I46" s="127">
        <v>4545</v>
      </c>
      <c r="J46" s="721">
        <v>4698</v>
      </c>
      <c r="K46" s="127">
        <v>4584</v>
      </c>
      <c r="L46" s="127">
        <v>5489</v>
      </c>
      <c r="M46" s="126">
        <v>5869</v>
      </c>
      <c r="N46" s="329"/>
      <c r="O46" s="20">
        <f t="shared" si="3"/>
        <v>19.742582897033145</v>
      </c>
      <c r="P46" s="21">
        <f t="shared" si="4"/>
        <v>6.9229367826562225</v>
      </c>
      <c r="Q46" s="7"/>
      <c r="R46" s="22">
        <f t="shared" si="5"/>
        <v>17.92244323889892</v>
      </c>
      <c r="S46" s="460"/>
      <c r="U46" s="542"/>
    </row>
    <row r="47" spans="1:21" ht="18" customHeight="1" thickBot="1">
      <c r="A47" s="103" t="s">
        <v>36</v>
      </c>
      <c r="B47" s="568">
        <v>1406</v>
      </c>
      <c r="C47" s="569"/>
      <c r="D47" s="570">
        <v>1375</v>
      </c>
      <c r="E47" s="570">
        <v>1202</v>
      </c>
      <c r="F47" s="570">
        <v>1602</v>
      </c>
      <c r="G47" s="570">
        <v>1575</v>
      </c>
      <c r="H47" s="570">
        <v>1715</v>
      </c>
      <c r="I47" s="570">
        <v>1405</v>
      </c>
      <c r="J47" s="731">
        <v>1316</v>
      </c>
      <c r="K47" s="570">
        <v>1282</v>
      </c>
      <c r="L47" s="570">
        <v>1240</v>
      </c>
      <c r="M47" s="571">
        <v>1191</v>
      </c>
      <c r="N47" s="572"/>
      <c r="O47" s="82">
        <f t="shared" si="3"/>
        <v>-3.2761310452418115</v>
      </c>
      <c r="P47" s="83">
        <f t="shared" si="4"/>
        <v>-3.951612903225808</v>
      </c>
      <c r="Q47" s="84"/>
      <c r="R47" s="331">
        <f t="shared" si="5"/>
        <v>-15.29160739687056</v>
      </c>
      <c r="S47" s="460"/>
      <c r="U47" s="542"/>
    </row>
    <row r="48" spans="1:21" ht="21.75" customHeight="1">
      <c r="A48" s="477" t="s">
        <v>23</v>
      </c>
      <c r="B48" s="573">
        <v>533</v>
      </c>
      <c r="C48" s="574"/>
      <c r="D48" s="575">
        <v>221</v>
      </c>
      <c r="E48" s="575">
        <v>450</v>
      </c>
      <c r="F48" s="575">
        <v>486</v>
      </c>
      <c r="G48" s="575">
        <v>374</v>
      </c>
      <c r="H48" s="575">
        <v>607</v>
      </c>
      <c r="I48" s="575">
        <v>840</v>
      </c>
      <c r="J48" s="732">
        <v>641</v>
      </c>
      <c r="K48" s="575">
        <v>757</v>
      </c>
      <c r="L48" s="575">
        <v>822</v>
      </c>
      <c r="M48" s="576">
        <v>680</v>
      </c>
      <c r="N48" s="479"/>
      <c r="O48" s="24">
        <f t="shared" si="3"/>
        <v>8.58652575957727</v>
      </c>
      <c r="P48" s="25">
        <f t="shared" si="4"/>
        <v>-17.2749391727494</v>
      </c>
      <c r="Q48" s="23"/>
      <c r="R48" s="26">
        <f t="shared" si="5"/>
        <v>27.579737335834892</v>
      </c>
      <c r="S48" s="460"/>
      <c r="U48" s="542"/>
    </row>
    <row r="49" spans="1:21" ht="21.75" customHeight="1" thickBot="1">
      <c r="A49" s="485" t="s">
        <v>42</v>
      </c>
      <c r="B49" s="486">
        <f>B48+B28</f>
        <v>9577</v>
      </c>
      <c r="C49" s="487"/>
      <c r="D49" s="488">
        <f aca="true" t="shared" si="6" ref="D49:L49">D48+D28</f>
        <v>7644</v>
      </c>
      <c r="E49" s="488">
        <f t="shared" si="6"/>
        <v>8347</v>
      </c>
      <c r="F49" s="488">
        <f t="shared" si="6"/>
        <v>9137</v>
      </c>
      <c r="G49" s="488">
        <f t="shared" si="6"/>
        <v>8191</v>
      </c>
      <c r="H49" s="489">
        <f t="shared" si="6"/>
        <v>7782</v>
      </c>
      <c r="I49" s="577">
        <f t="shared" si="6"/>
        <v>8313</v>
      </c>
      <c r="J49" s="733">
        <f t="shared" si="6"/>
        <v>8295</v>
      </c>
      <c r="K49" s="488">
        <f t="shared" si="6"/>
        <v>7946</v>
      </c>
      <c r="L49" s="488">
        <f t="shared" si="6"/>
        <v>9215</v>
      </c>
      <c r="M49" s="489">
        <f>M48+M28</f>
        <v>9757</v>
      </c>
      <c r="N49" s="487"/>
      <c r="O49" s="28">
        <f t="shared" si="3"/>
        <v>15.970299521771963</v>
      </c>
      <c r="P49" s="29">
        <f t="shared" si="4"/>
        <v>5.881714595767761</v>
      </c>
      <c r="Q49" s="27"/>
      <c r="R49" s="30">
        <f t="shared" si="5"/>
        <v>1.879502975879717</v>
      </c>
      <c r="S49" s="460"/>
      <c r="U49" s="542"/>
    </row>
    <row r="50" spans="1:11" ht="24" customHeight="1" thickTop="1">
      <c r="A50" s="190" t="s">
        <v>239</v>
      </c>
      <c r="K50" s="734"/>
    </row>
    <row r="51" ht="12.75">
      <c r="K51" s="189"/>
    </row>
    <row r="52" ht="12.75">
      <c r="K52" s="189"/>
    </row>
  </sheetData>
  <sheetProtection/>
  <printOptions horizontalCentered="1" vertic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90" r:id="rId1"/>
  <rowBreaks count="1" manualBreakCount="1">
    <brk id="25" max="255" man="1"/>
  </rowBreaks>
  <ignoredErrors>
    <ignoredError sqref="D4:H4 B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U4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4.00390625" style="87" customWidth="1"/>
    <col min="2" max="2" width="7.421875" style="87" customWidth="1"/>
    <col min="3" max="3" width="1.421875" style="87" customWidth="1"/>
    <col min="4" max="13" width="7.421875" style="87" customWidth="1"/>
    <col min="14" max="14" width="0.9921875" style="87" customWidth="1"/>
    <col min="15" max="16" width="6.7109375" style="189" customWidth="1"/>
    <col min="17" max="17" width="1.28515625" style="189" customWidth="1"/>
    <col min="18" max="18" width="6.7109375" style="87" customWidth="1"/>
    <col min="19" max="16384" width="9.140625" style="87" customWidth="1"/>
  </cols>
  <sheetData>
    <row r="1" spans="1:18" ht="21.75" customHeight="1" thickTop="1">
      <c r="A1" s="323" t="s">
        <v>314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6"/>
    </row>
    <row r="2" spans="1:18" ht="21.75" customHeight="1">
      <c r="A2" s="107" t="s">
        <v>309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9"/>
    </row>
    <row r="3" spans="1:18" ht="9.75" customHeight="1">
      <c r="A3" s="90"/>
      <c r="B3" s="91"/>
      <c r="C3" s="410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108"/>
      <c r="P3" s="108"/>
      <c r="Q3" s="108"/>
      <c r="R3" s="92"/>
    </row>
    <row r="4" spans="1:18" ht="30" customHeight="1">
      <c r="A4" s="902" t="s">
        <v>347</v>
      </c>
      <c r="B4" s="879">
        <v>2008</v>
      </c>
      <c r="C4" s="93"/>
      <c r="D4" s="194">
        <v>2009</v>
      </c>
      <c r="E4" s="194">
        <v>2010</v>
      </c>
      <c r="F4" s="414">
        <v>2011</v>
      </c>
      <c r="G4" s="414">
        <v>2012</v>
      </c>
      <c r="H4" s="413">
        <v>2013</v>
      </c>
      <c r="I4" s="414">
        <v>2014</v>
      </c>
      <c r="J4" s="713">
        <v>2015</v>
      </c>
      <c r="K4" s="713">
        <v>2016</v>
      </c>
      <c r="L4" s="414">
        <v>2017</v>
      </c>
      <c r="M4" s="414">
        <v>2018</v>
      </c>
      <c r="N4" s="93"/>
      <c r="O4" s="415" t="s">
        <v>326</v>
      </c>
      <c r="P4" s="415" t="s">
        <v>343</v>
      </c>
      <c r="Q4" s="416"/>
      <c r="R4" s="417" t="s">
        <v>344</v>
      </c>
    </row>
    <row r="5" spans="1:20" ht="18" customHeight="1" thickBot="1">
      <c r="A5" s="94" t="s">
        <v>6</v>
      </c>
      <c r="B5" s="418"/>
      <c r="C5" s="95"/>
      <c r="D5" s="419"/>
      <c r="E5" s="419"/>
      <c r="F5" s="419"/>
      <c r="G5" s="419"/>
      <c r="H5" s="419"/>
      <c r="I5" s="419"/>
      <c r="J5" s="419"/>
      <c r="K5" s="419"/>
      <c r="L5" s="420"/>
      <c r="M5" s="420"/>
      <c r="N5" s="95"/>
      <c r="O5" s="421"/>
      <c r="P5" s="422"/>
      <c r="Q5" s="95"/>
      <c r="R5" s="423"/>
      <c r="T5" s="424"/>
    </row>
    <row r="6" spans="1:18" ht="15.75" customHeight="1">
      <c r="A6" s="425" t="s">
        <v>346</v>
      </c>
      <c r="B6" s="426">
        <v>25640</v>
      </c>
      <c r="C6" s="427"/>
      <c r="D6" s="428">
        <v>19777</v>
      </c>
      <c r="E6" s="428">
        <v>19667</v>
      </c>
      <c r="F6" s="428">
        <v>21414</v>
      </c>
      <c r="G6" s="428">
        <v>20613</v>
      </c>
      <c r="H6" s="428">
        <v>17719</v>
      </c>
      <c r="I6" s="429">
        <v>18622</v>
      </c>
      <c r="J6" s="714">
        <v>20513</v>
      </c>
      <c r="K6" s="714">
        <v>19463</v>
      </c>
      <c r="L6" s="429">
        <v>22410</v>
      </c>
      <c r="M6" s="429">
        <v>23251</v>
      </c>
      <c r="N6" s="329"/>
      <c r="O6" s="430">
        <f aca="true" t="shared" si="0" ref="O6:P8">L6/K6%-100</f>
        <v>15.141550634537325</v>
      </c>
      <c r="P6" s="431">
        <f t="shared" si="0"/>
        <v>3.752788933511823</v>
      </c>
      <c r="Q6" s="427"/>
      <c r="R6" s="432">
        <f>M6/B6%-100</f>
        <v>-9.317472698907949</v>
      </c>
    </row>
    <row r="7" spans="1:18" ht="15.75" customHeight="1">
      <c r="A7" s="433" t="s">
        <v>38</v>
      </c>
      <c r="B7" s="434">
        <v>17467</v>
      </c>
      <c r="C7" s="329"/>
      <c r="D7" s="435">
        <v>14421</v>
      </c>
      <c r="E7" s="435">
        <v>14373</v>
      </c>
      <c r="F7" s="435">
        <v>14881</v>
      </c>
      <c r="G7" s="435">
        <v>13960</v>
      </c>
      <c r="H7" s="435">
        <v>11787</v>
      </c>
      <c r="I7" s="436">
        <v>12689</v>
      </c>
      <c r="J7" s="436">
        <v>14238</v>
      </c>
      <c r="K7" s="436">
        <v>13397</v>
      </c>
      <c r="L7" s="436">
        <v>15544</v>
      </c>
      <c r="M7" s="436">
        <v>16646</v>
      </c>
      <c r="N7" s="329"/>
      <c r="O7" s="437">
        <f t="shared" si="0"/>
        <v>16.025975964768236</v>
      </c>
      <c r="P7" s="438">
        <f t="shared" si="0"/>
        <v>7.089552238805965</v>
      </c>
      <c r="Q7" s="329"/>
      <c r="R7" s="439">
        <f>M7/B7%-100</f>
        <v>-4.700291979160696</v>
      </c>
    </row>
    <row r="8" spans="1:18" ht="15.75" customHeight="1" thickBot="1">
      <c r="A8" s="440" t="s">
        <v>39</v>
      </c>
      <c r="B8" s="434">
        <v>5734</v>
      </c>
      <c r="C8" s="329"/>
      <c r="D8" s="435">
        <v>5127</v>
      </c>
      <c r="E8" s="435">
        <v>5007</v>
      </c>
      <c r="F8" s="435">
        <v>5441</v>
      </c>
      <c r="G8" s="435">
        <v>5433</v>
      </c>
      <c r="H8" s="435">
        <v>4799</v>
      </c>
      <c r="I8" s="436">
        <v>4629</v>
      </c>
      <c r="J8" s="436">
        <v>5102</v>
      </c>
      <c r="K8" s="436">
        <v>4621</v>
      </c>
      <c r="L8" s="436">
        <v>5078</v>
      </c>
      <c r="M8" s="436">
        <v>5181</v>
      </c>
      <c r="N8" s="329"/>
      <c r="O8" s="437">
        <f t="shared" si="0"/>
        <v>9.889634278294736</v>
      </c>
      <c r="P8" s="438">
        <f t="shared" si="0"/>
        <v>2.028357621110672</v>
      </c>
      <c r="Q8" s="329"/>
      <c r="R8" s="439">
        <f>M8/B8%-100</f>
        <v>-9.644227415416822</v>
      </c>
    </row>
    <row r="9" spans="1:18" ht="7.5" customHeight="1" thickBot="1">
      <c r="A9" s="96"/>
      <c r="B9" s="441"/>
      <c r="C9" s="441"/>
      <c r="D9" s="441"/>
      <c r="E9" s="441"/>
      <c r="F9" s="441"/>
      <c r="G9" s="441"/>
      <c r="H9" s="441"/>
      <c r="I9" s="441"/>
      <c r="J9" s="441"/>
      <c r="K9" s="441"/>
      <c r="L9" s="441"/>
      <c r="M9" s="441"/>
      <c r="N9" s="441"/>
      <c r="O9" s="442"/>
      <c r="P9" s="443"/>
      <c r="Q9" s="441"/>
      <c r="R9" s="270"/>
    </row>
    <row r="10" spans="1:21" ht="18" customHeight="1">
      <c r="A10" s="457" t="s">
        <v>240</v>
      </c>
      <c r="B10" s="255">
        <v>16611</v>
      </c>
      <c r="C10" s="95"/>
      <c r="D10" s="121">
        <v>11636</v>
      </c>
      <c r="E10" s="121">
        <v>12182</v>
      </c>
      <c r="F10" s="144">
        <v>13204</v>
      </c>
      <c r="G10" s="144">
        <v>12439</v>
      </c>
      <c r="H10" s="144">
        <v>10534</v>
      </c>
      <c r="I10" s="144">
        <v>11451</v>
      </c>
      <c r="J10" s="144">
        <v>12145</v>
      </c>
      <c r="K10" s="578">
        <v>11527</v>
      </c>
      <c r="L10" s="578">
        <v>12856</v>
      </c>
      <c r="M10" s="578">
        <v>13729</v>
      </c>
      <c r="N10" s="95"/>
      <c r="O10" s="177">
        <f aca="true" t="shared" si="1" ref="O10:O39">L10/K10%-100</f>
        <v>11.529452589572315</v>
      </c>
      <c r="P10" s="546">
        <f aca="true" t="shared" si="2" ref="P10:P39">M10/L10%-100</f>
        <v>6.790603609209711</v>
      </c>
      <c r="Q10" s="95"/>
      <c r="R10" s="147">
        <f aca="true" t="shared" si="3" ref="R10:R39">M10/B10%-100</f>
        <v>-17.349948829089158</v>
      </c>
      <c r="U10" s="460"/>
    </row>
    <row r="11" spans="1:18" ht="12.75">
      <c r="A11" s="227" t="s">
        <v>14</v>
      </c>
      <c r="B11" s="458">
        <v>9029</v>
      </c>
      <c r="C11" s="95"/>
      <c r="D11" s="229">
        <v>8141</v>
      </c>
      <c r="E11" s="229">
        <v>7485</v>
      </c>
      <c r="F11" s="459">
        <v>8210</v>
      </c>
      <c r="G11" s="459">
        <v>8174</v>
      </c>
      <c r="H11" s="459">
        <v>7185</v>
      </c>
      <c r="I11" s="459">
        <v>7171</v>
      </c>
      <c r="J11" s="459">
        <v>8368</v>
      </c>
      <c r="K11" s="579">
        <v>7936</v>
      </c>
      <c r="L11" s="579">
        <v>9554</v>
      </c>
      <c r="M11" s="579">
        <v>9522</v>
      </c>
      <c r="N11" s="95"/>
      <c r="O11" s="581">
        <f t="shared" si="1"/>
        <v>20.38810483870968</v>
      </c>
      <c r="P11" s="582">
        <f t="shared" si="2"/>
        <v>-0.334938245760938</v>
      </c>
      <c r="Q11" s="95"/>
      <c r="R11" s="583">
        <f t="shared" si="3"/>
        <v>5.46018385203233</v>
      </c>
    </row>
    <row r="12" spans="1:18" ht="17.25" customHeight="1">
      <c r="A12" s="227" t="s">
        <v>15</v>
      </c>
      <c r="B12" s="458">
        <v>18807</v>
      </c>
      <c r="C12" s="95"/>
      <c r="D12" s="127">
        <v>14277</v>
      </c>
      <c r="E12" s="127">
        <v>14675</v>
      </c>
      <c r="F12" s="229">
        <v>15991</v>
      </c>
      <c r="G12" s="229">
        <v>15482</v>
      </c>
      <c r="H12" s="127">
        <v>13681</v>
      </c>
      <c r="I12" s="127">
        <v>14338</v>
      </c>
      <c r="J12" s="127">
        <v>14221</v>
      </c>
      <c r="K12" s="149">
        <v>14663</v>
      </c>
      <c r="L12" s="149">
        <v>18272</v>
      </c>
      <c r="M12" s="149">
        <v>18624</v>
      </c>
      <c r="N12" s="95"/>
      <c r="O12" s="171">
        <f t="shared" si="1"/>
        <v>24.612971424674356</v>
      </c>
      <c r="P12" s="584">
        <f t="shared" si="2"/>
        <v>1.9264448336252258</v>
      </c>
      <c r="Q12" s="95"/>
      <c r="R12" s="585">
        <f t="shared" si="3"/>
        <v>-0.9730419524644986</v>
      </c>
    </row>
    <row r="13" spans="1:21" ht="12.75">
      <c r="A13" s="227" t="s">
        <v>219</v>
      </c>
      <c r="B13" s="458">
        <v>811</v>
      </c>
      <c r="C13" s="95"/>
      <c r="D13" s="229">
        <v>650</v>
      </c>
      <c r="E13" s="229">
        <v>553</v>
      </c>
      <c r="F13" s="229">
        <v>542</v>
      </c>
      <c r="G13" s="127">
        <v>542</v>
      </c>
      <c r="H13" s="127">
        <v>460</v>
      </c>
      <c r="I13" s="127">
        <v>539</v>
      </c>
      <c r="J13" s="127">
        <v>459</v>
      </c>
      <c r="K13" s="149">
        <v>544</v>
      </c>
      <c r="L13" s="149">
        <v>650</v>
      </c>
      <c r="M13" s="149">
        <v>737</v>
      </c>
      <c r="N13" s="95"/>
      <c r="O13" s="581">
        <f t="shared" si="1"/>
        <v>19.485294117647044</v>
      </c>
      <c r="P13" s="582">
        <f t="shared" si="2"/>
        <v>13.384615384615387</v>
      </c>
      <c r="Q13" s="95"/>
      <c r="R13" s="583">
        <f t="shared" si="3"/>
        <v>-9.124537607891483</v>
      </c>
      <c r="U13" s="460"/>
    </row>
    <row r="14" spans="1:18" ht="18" customHeight="1" thickBot="1">
      <c r="A14" s="233" t="s">
        <v>16</v>
      </c>
      <c r="B14" s="450">
        <v>6022</v>
      </c>
      <c r="C14" s="95"/>
      <c r="D14" s="138">
        <v>4850</v>
      </c>
      <c r="E14" s="138">
        <v>4439</v>
      </c>
      <c r="F14" s="267">
        <v>4881</v>
      </c>
      <c r="G14" s="138">
        <v>4589</v>
      </c>
      <c r="H14" s="138">
        <v>3578</v>
      </c>
      <c r="I14" s="138">
        <v>3745</v>
      </c>
      <c r="J14" s="138">
        <v>5833</v>
      </c>
      <c r="K14" s="580">
        <v>4256</v>
      </c>
      <c r="L14" s="580">
        <v>3488</v>
      </c>
      <c r="M14" s="580">
        <v>3890</v>
      </c>
      <c r="N14" s="95"/>
      <c r="O14" s="141">
        <f t="shared" si="1"/>
        <v>-18.0451127819549</v>
      </c>
      <c r="P14" s="451">
        <f t="shared" si="2"/>
        <v>11.525229357798153</v>
      </c>
      <c r="Q14" s="95"/>
      <c r="R14" s="142">
        <f t="shared" si="3"/>
        <v>-35.40352042510794</v>
      </c>
    </row>
    <row r="15" spans="1:18" ht="7.5" customHeight="1" thickBot="1">
      <c r="A15" s="96"/>
      <c r="B15" s="441"/>
      <c r="C15" s="441"/>
      <c r="D15" s="441"/>
      <c r="E15" s="441"/>
      <c r="F15" s="441"/>
      <c r="G15" s="441"/>
      <c r="H15" s="441"/>
      <c r="I15" s="441"/>
      <c r="J15" s="441"/>
      <c r="K15" s="441"/>
      <c r="L15" s="735"/>
      <c r="M15" s="735"/>
      <c r="N15" s="441"/>
      <c r="O15" s="442"/>
      <c r="P15" s="443"/>
      <c r="Q15" s="441"/>
      <c r="R15" s="636"/>
    </row>
    <row r="16" spans="1:21" ht="18" customHeight="1">
      <c r="A16" s="641" t="s">
        <v>310</v>
      </c>
      <c r="B16" s="458">
        <v>9914</v>
      </c>
      <c r="C16" s="95"/>
      <c r="D16" s="229">
        <v>7335</v>
      </c>
      <c r="E16" s="229">
        <v>6933</v>
      </c>
      <c r="F16" s="229">
        <v>7310</v>
      </c>
      <c r="G16" s="229">
        <v>7327</v>
      </c>
      <c r="H16" s="229">
        <v>5710</v>
      </c>
      <c r="I16" s="229">
        <v>5636</v>
      </c>
      <c r="J16" s="229">
        <v>6070</v>
      </c>
      <c r="K16" s="640">
        <v>6095</v>
      </c>
      <c r="L16" s="746">
        <v>8220</v>
      </c>
      <c r="M16" s="746">
        <v>8100</v>
      </c>
      <c r="N16" s="95"/>
      <c r="O16" s="637">
        <f t="shared" si="1"/>
        <v>34.864643150123044</v>
      </c>
      <c r="P16" s="638">
        <f t="shared" si="2"/>
        <v>-1.4598540145985481</v>
      </c>
      <c r="Q16" s="95"/>
      <c r="R16" s="639">
        <f t="shared" si="3"/>
        <v>-18.297357272543877</v>
      </c>
      <c r="U16" s="460"/>
    </row>
    <row r="17" spans="1:18" ht="12.75" customHeight="1">
      <c r="A17" s="104" t="s">
        <v>306</v>
      </c>
      <c r="B17" s="626">
        <v>7891</v>
      </c>
      <c r="C17" s="95"/>
      <c r="D17" s="267">
        <v>6061</v>
      </c>
      <c r="E17" s="267">
        <v>6046</v>
      </c>
      <c r="F17" s="267">
        <v>6327</v>
      </c>
      <c r="G17" s="267">
        <v>5967</v>
      </c>
      <c r="H17" s="267">
        <v>5423</v>
      </c>
      <c r="I17" s="267">
        <v>5664</v>
      </c>
      <c r="J17" s="267">
        <v>5965</v>
      </c>
      <c r="K17" s="627">
        <v>5359</v>
      </c>
      <c r="L17" s="747">
        <v>5472</v>
      </c>
      <c r="M17" s="747">
        <v>5859</v>
      </c>
      <c r="N17" s="95"/>
      <c r="O17" s="268">
        <f t="shared" si="1"/>
        <v>2.1086023511849135</v>
      </c>
      <c r="P17" s="628">
        <f t="shared" si="2"/>
        <v>7.07236842105263</v>
      </c>
      <c r="Q17" s="95"/>
      <c r="R17" s="629">
        <f t="shared" si="3"/>
        <v>-25.750855404891652</v>
      </c>
    </row>
    <row r="18" spans="1:18" ht="12.75" customHeight="1">
      <c r="A18" s="245" t="s">
        <v>307</v>
      </c>
      <c r="B18" s="626">
        <v>5622</v>
      </c>
      <c r="C18" s="95"/>
      <c r="D18" s="267">
        <v>4274</v>
      </c>
      <c r="E18" s="267">
        <v>4451</v>
      </c>
      <c r="F18" s="267">
        <v>5081</v>
      </c>
      <c r="G18" s="267">
        <v>4733</v>
      </c>
      <c r="H18" s="267">
        <v>4071</v>
      </c>
      <c r="I18" s="267">
        <v>4544</v>
      </c>
      <c r="J18" s="267">
        <v>5129</v>
      </c>
      <c r="K18" s="627">
        <v>4844</v>
      </c>
      <c r="L18" s="747">
        <v>5122</v>
      </c>
      <c r="M18" s="747">
        <v>5434</v>
      </c>
      <c r="N18" s="95"/>
      <c r="O18" s="268">
        <f t="shared" si="1"/>
        <v>5.739058629232048</v>
      </c>
      <c r="P18" s="628">
        <f t="shared" si="2"/>
        <v>6.091370558375644</v>
      </c>
      <c r="Q18" s="95"/>
      <c r="R18" s="629">
        <f t="shared" si="3"/>
        <v>-3.344005691924579</v>
      </c>
    </row>
    <row r="19" spans="1:18" ht="12.75" customHeight="1">
      <c r="A19" s="222" t="s">
        <v>27</v>
      </c>
      <c r="B19" s="526">
        <v>2213</v>
      </c>
      <c r="C19" s="95"/>
      <c r="D19" s="133">
        <v>2107</v>
      </c>
      <c r="E19" s="133">
        <v>2237</v>
      </c>
      <c r="F19" s="133">
        <v>2696</v>
      </c>
      <c r="G19" s="133">
        <v>2586</v>
      </c>
      <c r="H19" s="133">
        <v>2515</v>
      </c>
      <c r="I19" s="133">
        <v>2778</v>
      </c>
      <c r="J19" s="133">
        <v>3349</v>
      </c>
      <c r="K19" s="132">
        <v>3165</v>
      </c>
      <c r="L19" s="748">
        <v>3596</v>
      </c>
      <c r="M19" s="748">
        <v>3858</v>
      </c>
      <c r="N19" s="95"/>
      <c r="O19" s="135">
        <f t="shared" si="1"/>
        <v>13.617693522906805</v>
      </c>
      <c r="P19" s="584">
        <f t="shared" si="2"/>
        <v>7.285873192436043</v>
      </c>
      <c r="Q19" s="95"/>
      <c r="R19" s="585">
        <f t="shared" si="3"/>
        <v>74.33348395842748</v>
      </c>
    </row>
    <row r="20" spans="1:18" ht="6" customHeight="1" thickBot="1">
      <c r="A20" s="632"/>
      <c r="B20" s="162"/>
      <c r="C20" s="633"/>
      <c r="D20" s="162"/>
      <c r="E20" s="634"/>
      <c r="F20" s="634"/>
      <c r="G20" s="634"/>
      <c r="H20" s="634"/>
      <c r="I20" s="634"/>
      <c r="J20" s="634"/>
      <c r="K20" s="162"/>
      <c r="L20" s="749"/>
      <c r="M20" s="749"/>
      <c r="N20" s="633"/>
      <c r="O20" s="631"/>
      <c r="P20" s="635"/>
      <c r="Q20" s="633"/>
      <c r="R20" s="269"/>
    </row>
    <row r="21" spans="1:18" ht="7.5" customHeight="1" thickBot="1">
      <c r="A21" s="96"/>
      <c r="B21" s="441"/>
      <c r="C21" s="441"/>
      <c r="D21" s="441"/>
      <c r="E21" s="441"/>
      <c r="F21" s="441"/>
      <c r="G21" s="441"/>
      <c r="H21" s="441"/>
      <c r="I21" s="441"/>
      <c r="J21" s="441"/>
      <c r="K21" s="441"/>
      <c r="L21" s="715"/>
      <c r="M21" s="715"/>
      <c r="N21" s="441"/>
      <c r="O21" s="442"/>
      <c r="P21" s="443"/>
      <c r="Q21" s="441"/>
      <c r="R21" s="270"/>
    </row>
    <row r="22" spans="1:18" ht="18" customHeight="1">
      <c r="A22" s="99" t="s">
        <v>19</v>
      </c>
      <c r="B22" s="256">
        <v>206</v>
      </c>
      <c r="C22" s="95"/>
      <c r="D22" s="236">
        <v>203</v>
      </c>
      <c r="E22" s="236">
        <v>229</v>
      </c>
      <c r="F22" s="236">
        <v>209</v>
      </c>
      <c r="G22" s="236">
        <v>212</v>
      </c>
      <c r="H22" s="236">
        <v>213</v>
      </c>
      <c r="I22" s="236">
        <v>201</v>
      </c>
      <c r="J22" s="236">
        <v>209</v>
      </c>
      <c r="K22" s="257">
        <v>197</v>
      </c>
      <c r="L22" s="236">
        <v>248</v>
      </c>
      <c r="M22" s="236">
        <v>246</v>
      </c>
      <c r="N22" s="718"/>
      <c r="O22" s="461">
        <f t="shared" si="1"/>
        <v>25.88832487309645</v>
      </c>
      <c r="P22" s="462">
        <f t="shared" si="2"/>
        <v>-0.8064516129032313</v>
      </c>
      <c r="Q22" s="95"/>
      <c r="R22" s="463">
        <f t="shared" si="3"/>
        <v>19.41747572815534</v>
      </c>
    </row>
    <row r="23" spans="1:21" ht="15.75" customHeight="1">
      <c r="A23" s="100" t="s">
        <v>186</v>
      </c>
      <c r="B23" s="258">
        <v>4621</v>
      </c>
      <c r="C23" s="95"/>
      <c r="D23" s="240">
        <v>2785</v>
      </c>
      <c r="E23" s="240">
        <v>3479</v>
      </c>
      <c r="F23" s="240">
        <v>3444</v>
      </c>
      <c r="G23" s="240">
        <v>3234</v>
      </c>
      <c r="H23" s="240">
        <v>3052</v>
      </c>
      <c r="I23" s="240">
        <v>3739</v>
      </c>
      <c r="J23" s="240">
        <v>4282</v>
      </c>
      <c r="K23" s="259">
        <v>4059</v>
      </c>
      <c r="L23" s="240">
        <v>4254</v>
      </c>
      <c r="M23" s="240">
        <v>4045</v>
      </c>
      <c r="N23" s="718"/>
      <c r="O23" s="260">
        <f t="shared" si="1"/>
        <v>4.804138950480407</v>
      </c>
      <c r="P23" s="464">
        <f t="shared" si="2"/>
        <v>-4.913023037141514</v>
      </c>
      <c r="Q23" s="95"/>
      <c r="R23" s="465">
        <f t="shared" si="3"/>
        <v>-12.464834451417445</v>
      </c>
      <c r="U23" s="460"/>
    </row>
    <row r="24" spans="1:18" ht="12.75">
      <c r="A24" s="101" t="s">
        <v>172</v>
      </c>
      <c r="B24" s="261">
        <v>924</v>
      </c>
      <c r="C24" s="95"/>
      <c r="D24" s="238">
        <v>831</v>
      </c>
      <c r="E24" s="238">
        <v>843</v>
      </c>
      <c r="F24" s="238">
        <v>740</v>
      </c>
      <c r="G24" s="238">
        <v>647</v>
      </c>
      <c r="H24" s="238">
        <v>675</v>
      </c>
      <c r="I24" s="238">
        <v>788</v>
      </c>
      <c r="J24" s="238">
        <v>905</v>
      </c>
      <c r="K24" s="262">
        <v>805</v>
      </c>
      <c r="L24" s="238">
        <v>739</v>
      </c>
      <c r="M24" s="238">
        <v>747</v>
      </c>
      <c r="N24" s="718"/>
      <c r="O24" s="263">
        <f t="shared" si="1"/>
        <v>-8.198757763975166</v>
      </c>
      <c r="P24" s="466">
        <f t="shared" si="2"/>
        <v>1.082543978349122</v>
      </c>
      <c r="Q24" s="95"/>
      <c r="R24" s="467">
        <f t="shared" si="3"/>
        <v>-19.155844155844164</v>
      </c>
    </row>
    <row r="25" spans="1:18" ht="12.75">
      <c r="A25" s="101" t="s">
        <v>173</v>
      </c>
      <c r="B25" s="261">
        <v>748</v>
      </c>
      <c r="C25" s="95"/>
      <c r="D25" s="238">
        <v>460</v>
      </c>
      <c r="E25" s="238">
        <v>531</v>
      </c>
      <c r="F25" s="238">
        <v>625</v>
      </c>
      <c r="G25" s="238">
        <v>478</v>
      </c>
      <c r="H25" s="238">
        <v>554</v>
      </c>
      <c r="I25" s="238">
        <v>692</v>
      </c>
      <c r="J25" s="238">
        <v>715</v>
      </c>
      <c r="K25" s="262">
        <v>631</v>
      </c>
      <c r="L25" s="238">
        <v>673</v>
      </c>
      <c r="M25" s="238">
        <v>654</v>
      </c>
      <c r="N25" s="718"/>
      <c r="O25" s="263">
        <f t="shared" si="1"/>
        <v>6.656101426307458</v>
      </c>
      <c r="P25" s="466">
        <f t="shared" si="2"/>
        <v>-2.82317979197623</v>
      </c>
      <c r="Q25" s="95"/>
      <c r="R25" s="467">
        <f t="shared" si="3"/>
        <v>-12.566844919786107</v>
      </c>
    </row>
    <row r="26" spans="1:18" ht="12.75">
      <c r="A26" s="101" t="s">
        <v>187</v>
      </c>
      <c r="B26" s="261">
        <v>502</v>
      </c>
      <c r="C26" s="95"/>
      <c r="D26" s="238">
        <v>302</v>
      </c>
      <c r="E26" s="238">
        <v>399</v>
      </c>
      <c r="F26" s="238">
        <v>364</v>
      </c>
      <c r="G26" s="238">
        <v>323</v>
      </c>
      <c r="H26" s="238">
        <v>264</v>
      </c>
      <c r="I26" s="238">
        <v>410</v>
      </c>
      <c r="J26" s="238">
        <v>379</v>
      </c>
      <c r="K26" s="262">
        <v>497</v>
      </c>
      <c r="L26" s="238">
        <v>694</v>
      </c>
      <c r="M26" s="238">
        <v>521</v>
      </c>
      <c r="N26" s="718"/>
      <c r="O26" s="263">
        <f t="shared" si="1"/>
        <v>39.63782696177063</v>
      </c>
      <c r="P26" s="466">
        <f t="shared" si="2"/>
        <v>-24.927953890489917</v>
      </c>
      <c r="Q26" s="95"/>
      <c r="R26" s="467">
        <f t="shared" si="3"/>
        <v>3.784860557768937</v>
      </c>
    </row>
    <row r="27" spans="1:18" ht="12.75">
      <c r="A27" s="101" t="s">
        <v>40</v>
      </c>
      <c r="B27" s="261">
        <v>2097</v>
      </c>
      <c r="C27" s="95"/>
      <c r="D27" s="238">
        <v>1015</v>
      </c>
      <c r="E27" s="238">
        <v>1538</v>
      </c>
      <c r="F27" s="238">
        <v>1520</v>
      </c>
      <c r="G27" s="238">
        <v>1545</v>
      </c>
      <c r="H27" s="238">
        <v>1401</v>
      </c>
      <c r="I27" s="238">
        <v>1671</v>
      </c>
      <c r="J27" s="238">
        <v>2082</v>
      </c>
      <c r="K27" s="262">
        <v>1916</v>
      </c>
      <c r="L27" s="238">
        <v>1952</v>
      </c>
      <c r="M27" s="238">
        <v>1937</v>
      </c>
      <c r="N27" s="718"/>
      <c r="O27" s="263">
        <f t="shared" si="1"/>
        <v>1.878914405010434</v>
      </c>
      <c r="P27" s="466">
        <f t="shared" si="2"/>
        <v>-0.7684426229508148</v>
      </c>
      <c r="Q27" s="95"/>
      <c r="R27" s="467">
        <f t="shared" si="3"/>
        <v>-7.629947544110635</v>
      </c>
    </row>
    <row r="28" spans="1:18" ht="12.75">
      <c r="A28" s="101" t="s">
        <v>41</v>
      </c>
      <c r="B28" s="261">
        <v>350</v>
      </c>
      <c r="C28" s="95"/>
      <c r="D28" s="238">
        <v>177</v>
      </c>
      <c r="E28" s="238">
        <v>168</v>
      </c>
      <c r="F28" s="127">
        <v>195</v>
      </c>
      <c r="G28" s="238">
        <v>241</v>
      </c>
      <c r="H28" s="238">
        <v>158</v>
      </c>
      <c r="I28" s="238">
        <v>178</v>
      </c>
      <c r="J28" s="238">
        <v>201</v>
      </c>
      <c r="K28" s="262">
        <v>210</v>
      </c>
      <c r="L28" s="238">
        <v>196</v>
      </c>
      <c r="M28" s="238">
        <v>186</v>
      </c>
      <c r="N28" s="718"/>
      <c r="O28" s="263">
        <f t="shared" si="1"/>
        <v>-6.666666666666671</v>
      </c>
      <c r="P28" s="466">
        <f t="shared" si="2"/>
        <v>-5.102040816326536</v>
      </c>
      <c r="Q28" s="95"/>
      <c r="R28" s="467">
        <f t="shared" si="3"/>
        <v>-46.857142857142854</v>
      </c>
    </row>
    <row r="29" spans="1:18" ht="15.75" customHeight="1">
      <c r="A29" s="100" t="s">
        <v>21</v>
      </c>
      <c r="B29" s="258">
        <v>240</v>
      </c>
      <c r="C29" s="95"/>
      <c r="D29" s="240">
        <v>179</v>
      </c>
      <c r="E29" s="240">
        <v>156</v>
      </c>
      <c r="F29" s="240">
        <v>159</v>
      </c>
      <c r="G29" s="240">
        <v>143</v>
      </c>
      <c r="H29" s="240">
        <v>108</v>
      </c>
      <c r="I29" s="240">
        <v>128</v>
      </c>
      <c r="J29" s="240">
        <v>148</v>
      </c>
      <c r="K29" s="259">
        <v>110</v>
      </c>
      <c r="L29" s="240">
        <v>115</v>
      </c>
      <c r="M29" s="240">
        <v>147</v>
      </c>
      <c r="N29" s="718"/>
      <c r="O29" s="260">
        <f t="shared" si="1"/>
        <v>4.5454545454545325</v>
      </c>
      <c r="P29" s="464">
        <f t="shared" si="2"/>
        <v>27.82608695652175</v>
      </c>
      <c r="Q29" s="95"/>
      <c r="R29" s="465">
        <f t="shared" si="3"/>
        <v>-38.75</v>
      </c>
    </row>
    <row r="30" spans="1:18" ht="15.75" customHeight="1">
      <c r="A30" s="100" t="s">
        <v>22</v>
      </c>
      <c r="B30" s="258">
        <v>20573</v>
      </c>
      <c r="C30" s="95"/>
      <c r="D30" s="240">
        <v>16610</v>
      </c>
      <c r="E30" s="240">
        <v>15803</v>
      </c>
      <c r="F30" s="240">
        <v>17602</v>
      </c>
      <c r="G30" s="240">
        <v>17024</v>
      </c>
      <c r="H30" s="240">
        <v>14346</v>
      </c>
      <c r="I30" s="240">
        <v>14554</v>
      </c>
      <c r="J30" s="240">
        <v>15874</v>
      </c>
      <c r="K30" s="259">
        <v>15097</v>
      </c>
      <c r="L30" s="240">
        <v>16301</v>
      </c>
      <c r="M30" s="240">
        <v>17408</v>
      </c>
      <c r="N30" s="718"/>
      <c r="O30" s="260">
        <f t="shared" si="1"/>
        <v>7.9750943896138295</v>
      </c>
      <c r="P30" s="464">
        <f t="shared" si="2"/>
        <v>6.790994417520409</v>
      </c>
      <c r="Q30" s="95"/>
      <c r="R30" s="465">
        <f t="shared" si="3"/>
        <v>-15.384241481553488</v>
      </c>
    </row>
    <row r="31" spans="1:18" ht="12.75">
      <c r="A31" s="102" t="s">
        <v>174</v>
      </c>
      <c r="B31" s="468">
        <v>3473</v>
      </c>
      <c r="C31" s="95"/>
      <c r="D31" s="242">
        <v>2938</v>
      </c>
      <c r="E31" s="242">
        <v>2700</v>
      </c>
      <c r="F31" s="242">
        <v>2989</v>
      </c>
      <c r="G31" s="242">
        <v>3033</v>
      </c>
      <c r="H31" s="242">
        <v>2254</v>
      </c>
      <c r="I31" s="242">
        <v>2138</v>
      </c>
      <c r="J31" s="242">
        <v>2449</v>
      </c>
      <c r="K31" s="469">
        <v>2410</v>
      </c>
      <c r="L31" s="242">
        <v>2883</v>
      </c>
      <c r="M31" s="242">
        <v>2681</v>
      </c>
      <c r="N31" s="718"/>
      <c r="O31" s="470">
        <f t="shared" si="1"/>
        <v>19.626556016597505</v>
      </c>
      <c r="P31" s="471">
        <f t="shared" si="2"/>
        <v>-7.006590357266731</v>
      </c>
      <c r="Q31" s="95"/>
      <c r="R31" s="472">
        <f t="shared" si="3"/>
        <v>-22.804491793838167</v>
      </c>
    </row>
    <row r="32" spans="1:18" ht="12.75">
      <c r="A32" s="102" t="s">
        <v>175</v>
      </c>
      <c r="B32" s="468">
        <v>2668</v>
      </c>
      <c r="C32" s="95"/>
      <c r="D32" s="242">
        <v>2269</v>
      </c>
      <c r="E32" s="242">
        <v>2243</v>
      </c>
      <c r="F32" s="242">
        <v>2528</v>
      </c>
      <c r="G32" s="242">
        <v>2664</v>
      </c>
      <c r="H32" s="242">
        <v>2000</v>
      </c>
      <c r="I32" s="242">
        <v>1907</v>
      </c>
      <c r="J32" s="242">
        <v>2105</v>
      </c>
      <c r="K32" s="469">
        <v>1895</v>
      </c>
      <c r="L32" s="242">
        <v>3586</v>
      </c>
      <c r="M32" s="242">
        <v>3859</v>
      </c>
      <c r="N32" s="718"/>
      <c r="O32" s="470">
        <f t="shared" si="1"/>
        <v>89.23482849604221</v>
      </c>
      <c r="P32" s="471">
        <f t="shared" si="2"/>
        <v>7.612939208031236</v>
      </c>
      <c r="Q32" s="95"/>
      <c r="R32" s="472">
        <f t="shared" si="3"/>
        <v>44.64017991004499</v>
      </c>
    </row>
    <row r="33" spans="1:18" ht="12.75">
      <c r="A33" s="102" t="s">
        <v>188</v>
      </c>
      <c r="B33" s="468">
        <v>831</v>
      </c>
      <c r="C33" s="95"/>
      <c r="D33" s="242">
        <v>439</v>
      </c>
      <c r="E33" s="242">
        <v>407</v>
      </c>
      <c r="F33" s="242">
        <v>465</v>
      </c>
      <c r="G33" s="242">
        <v>467</v>
      </c>
      <c r="H33" s="242">
        <v>457</v>
      </c>
      <c r="I33" s="242">
        <v>518</v>
      </c>
      <c r="J33" s="242">
        <v>443</v>
      </c>
      <c r="K33" s="469">
        <v>423</v>
      </c>
      <c r="L33" s="242">
        <v>587</v>
      </c>
      <c r="M33" s="242">
        <v>779</v>
      </c>
      <c r="N33" s="718"/>
      <c r="O33" s="470">
        <f t="shared" si="1"/>
        <v>38.7706855791962</v>
      </c>
      <c r="P33" s="471">
        <f t="shared" si="2"/>
        <v>32.70868824531516</v>
      </c>
      <c r="Q33" s="95"/>
      <c r="R33" s="472">
        <f t="shared" si="3"/>
        <v>-6.257521058965111</v>
      </c>
    </row>
    <row r="34" spans="1:20" ht="12.75">
      <c r="A34" s="102" t="s">
        <v>176</v>
      </c>
      <c r="B34" s="468">
        <v>894</v>
      </c>
      <c r="C34" s="95"/>
      <c r="D34" s="242">
        <v>776</v>
      </c>
      <c r="E34" s="242">
        <v>727</v>
      </c>
      <c r="F34" s="242">
        <v>716</v>
      </c>
      <c r="G34" s="242">
        <v>765</v>
      </c>
      <c r="H34" s="242">
        <v>604</v>
      </c>
      <c r="I34" s="242">
        <v>577</v>
      </c>
      <c r="J34" s="242">
        <v>729</v>
      </c>
      <c r="K34" s="469">
        <v>636</v>
      </c>
      <c r="L34" s="242">
        <v>645</v>
      </c>
      <c r="M34" s="242">
        <v>736</v>
      </c>
      <c r="N34" s="718"/>
      <c r="O34" s="470">
        <f t="shared" si="1"/>
        <v>1.415094339622641</v>
      </c>
      <c r="P34" s="471">
        <f t="shared" si="2"/>
        <v>14.10852713178295</v>
      </c>
      <c r="Q34" s="95"/>
      <c r="R34" s="472">
        <f t="shared" si="3"/>
        <v>-17.673378076062633</v>
      </c>
      <c r="T34" s="460"/>
    </row>
    <row r="35" spans="1:18" ht="12.75">
      <c r="A35" s="102" t="s">
        <v>189</v>
      </c>
      <c r="B35" s="468">
        <v>2545</v>
      </c>
      <c r="C35" s="95"/>
      <c r="D35" s="242">
        <v>1935</v>
      </c>
      <c r="E35" s="242">
        <v>2142</v>
      </c>
      <c r="F35" s="242">
        <v>2523</v>
      </c>
      <c r="G35" s="242">
        <v>2142</v>
      </c>
      <c r="H35" s="242">
        <v>1758</v>
      </c>
      <c r="I35" s="242">
        <v>1831</v>
      </c>
      <c r="J35" s="242">
        <v>2038</v>
      </c>
      <c r="K35" s="469">
        <v>2218</v>
      </c>
      <c r="L35" s="242">
        <v>2490</v>
      </c>
      <c r="M35" s="242">
        <v>2538</v>
      </c>
      <c r="N35" s="718"/>
      <c r="O35" s="470">
        <f t="shared" si="1"/>
        <v>12.26330027051398</v>
      </c>
      <c r="P35" s="471">
        <f t="shared" si="2"/>
        <v>1.9277108433735037</v>
      </c>
      <c r="Q35" s="95"/>
      <c r="R35" s="472">
        <f t="shared" si="3"/>
        <v>-0.2750491159135464</v>
      </c>
    </row>
    <row r="36" spans="1:18" ht="12.75">
      <c r="A36" s="102" t="s">
        <v>177</v>
      </c>
      <c r="B36" s="468">
        <v>4992</v>
      </c>
      <c r="C36" s="95"/>
      <c r="D36" s="242">
        <v>3670</v>
      </c>
      <c r="E36" s="242">
        <v>3454</v>
      </c>
      <c r="F36" s="242">
        <v>4066</v>
      </c>
      <c r="G36" s="242">
        <v>3923</v>
      </c>
      <c r="H36" s="242">
        <v>3316</v>
      </c>
      <c r="I36" s="242">
        <v>3852</v>
      </c>
      <c r="J36" s="242">
        <v>3775</v>
      </c>
      <c r="K36" s="469">
        <v>3573</v>
      </c>
      <c r="L36" s="242">
        <v>3223</v>
      </c>
      <c r="M36" s="242">
        <v>3611</v>
      </c>
      <c r="N36" s="718"/>
      <c r="O36" s="470">
        <f t="shared" si="1"/>
        <v>-9.795689896445552</v>
      </c>
      <c r="P36" s="471">
        <f t="shared" si="2"/>
        <v>12.038473471920582</v>
      </c>
      <c r="Q36" s="95"/>
      <c r="R36" s="472">
        <f t="shared" si="3"/>
        <v>-27.664262820512818</v>
      </c>
    </row>
    <row r="37" spans="1:18" ht="12.75">
      <c r="A37" s="102" t="s">
        <v>178</v>
      </c>
      <c r="B37" s="468">
        <v>1940</v>
      </c>
      <c r="C37" s="95"/>
      <c r="D37" s="242">
        <v>1789</v>
      </c>
      <c r="E37" s="242">
        <v>1612</v>
      </c>
      <c r="F37" s="242">
        <v>1349</v>
      </c>
      <c r="G37" s="242">
        <v>1187</v>
      </c>
      <c r="H37" s="242">
        <v>1166</v>
      </c>
      <c r="I37" s="242">
        <v>1230</v>
      </c>
      <c r="J37" s="242">
        <v>1729</v>
      </c>
      <c r="K37" s="469">
        <v>1461</v>
      </c>
      <c r="L37" s="242">
        <v>1635</v>
      </c>
      <c r="M37" s="242">
        <v>1811</v>
      </c>
      <c r="N37" s="718"/>
      <c r="O37" s="470">
        <f t="shared" si="1"/>
        <v>11.909650924024646</v>
      </c>
      <c r="P37" s="471">
        <f t="shared" si="2"/>
        <v>10.76452599388378</v>
      </c>
      <c r="Q37" s="95"/>
      <c r="R37" s="472">
        <f t="shared" si="3"/>
        <v>-6.649484536082468</v>
      </c>
    </row>
    <row r="38" spans="1:18" ht="12.75">
      <c r="A38" s="102" t="s">
        <v>179</v>
      </c>
      <c r="B38" s="468">
        <v>1748</v>
      </c>
      <c r="C38" s="205"/>
      <c r="D38" s="242">
        <v>1347</v>
      </c>
      <c r="E38" s="242">
        <v>1225</v>
      </c>
      <c r="F38" s="242">
        <v>1268</v>
      </c>
      <c r="G38" s="242">
        <v>1198</v>
      </c>
      <c r="H38" s="242">
        <v>1142</v>
      </c>
      <c r="I38" s="242">
        <v>1058</v>
      </c>
      <c r="J38" s="242">
        <v>1182</v>
      </c>
      <c r="K38" s="469">
        <v>1052</v>
      </c>
      <c r="L38" s="242">
        <v>1252</v>
      </c>
      <c r="M38" s="242">
        <v>1393</v>
      </c>
      <c r="N38" s="718"/>
      <c r="O38" s="470">
        <f t="shared" si="1"/>
        <v>19.011406844106475</v>
      </c>
      <c r="P38" s="471">
        <f t="shared" si="2"/>
        <v>11.261980830670936</v>
      </c>
      <c r="Q38" s="95"/>
      <c r="R38" s="472">
        <f t="shared" si="3"/>
        <v>-20.308924485125857</v>
      </c>
    </row>
    <row r="39" spans="1:18" ht="18" customHeight="1" thickBot="1">
      <c r="A39" s="473" t="s">
        <v>180</v>
      </c>
      <c r="B39" s="474">
        <v>1482</v>
      </c>
      <c r="C39" s="276"/>
      <c r="D39" s="264">
        <v>1447</v>
      </c>
      <c r="E39" s="264">
        <v>1293</v>
      </c>
      <c r="F39" s="264">
        <v>1698</v>
      </c>
      <c r="G39" s="264">
        <v>1645</v>
      </c>
      <c r="H39" s="264">
        <v>1649</v>
      </c>
      <c r="I39" s="264">
        <v>1443</v>
      </c>
      <c r="J39" s="264">
        <v>1424</v>
      </c>
      <c r="K39" s="265">
        <v>1429</v>
      </c>
      <c r="L39" s="740">
        <v>1492</v>
      </c>
      <c r="M39" s="740">
        <v>1405</v>
      </c>
      <c r="N39" s="736"/>
      <c r="O39" s="266">
        <f t="shared" si="1"/>
        <v>4.408677396780973</v>
      </c>
      <c r="P39" s="475">
        <f t="shared" si="2"/>
        <v>-5.8310991957104505</v>
      </c>
      <c r="Q39" s="276"/>
      <c r="R39" s="476">
        <f t="shared" si="3"/>
        <v>-5.195681511470994</v>
      </c>
    </row>
    <row r="40" spans="1:18" ht="7.5" customHeight="1" thickBot="1">
      <c r="A40" s="96"/>
      <c r="B40" s="441"/>
      <c r="C40" s="441"/>
      <c r="D40" s="441"/>
      <c r="E40" s="441"/>
      <c r="F40" s="441"/>
      <c r="G40" s="441"/>
      <c r="H40" s="441"/>
      <c r="I40" s="441"/>
      <c r="J40" s="441"/>
      <c r="K40" s="441"/>
      <c r="L40" s="715"/>
      <c r="M40" s="715"/>
      <c r="N40" s="441"/>
      <c r="O40" s="442"/>
      <c r="P40" s="443"/>
      <c r="Q40" s="441"/>
      <c r="R40" s="636"/>
    </row>
    <row r="41" spans="1:18" ht="18" customHeight="1">
      <c r="A41" s="96" t="s">
        <v>315</v>
      </c>
      <c r="B41" s="458">
        <v>10291</v>
      </c>
      <c r="C41" s="95"/>
      <c r="D41" s="229">
        <v>7857</v>
      </c>
      <c r="E41" s="229">
        <v>8267</v>
      </c>
      <c r="F41" s="229">
        <v>8624</v>
      </c>
      <c r="G41" s="229">
        <v>7974</v>
      </c>
      <c r="H41" s="229">
        <v>7003</v>
      </c>
      <c r="I41" s="229">
        <v>7335</v>
      </c>
      <c r="J41" s="229">
        <v>8103</v>
      </c>
      <c r="K41" s="640">
        <v>7780</v>
      </c>
      <c r="L41" s="741">
        <v>8630</v>
      </c>
      <c r="M41" s="741">
        <v>9021</v>
      </c>
      <c r="N41" s="718"/>
      <c r="O41" s="637">
        <f>L41/K41%-100</f>
        <v>10.925449871465304</v>
      </c>
      <c r="P41" s="638">
        <f>M41/L41%-100</f>
        <v>4.53070683661646</v>
      </c>
      <c r="Q41" s="95"/>
      <c r="R41" s="639">
        <f>M41/B41%-100</f>
        <v>-12.340880380915365</v>
      </c>
    </row>
    <row r="42" spans="1:18" ht="12.75" customHeight="1">
      <c r="A42" s="105" t="s">
        <v>316</v>
      </c>
      <c r="B42" s="630">
        <v>15349</v>
      </c>
      <c r="C42" s="95"/>
      <c r="D42" s="161">
        <v>11920</v>
      </c>
      <c r="E42" s="161">
        <v>11400</v>
      </c>
      <c r="F42" s="161">
        <v>12790</v>
      </c>
      <c r="G42" s="161">
        <v>12639</v>
      </c>
      <c r="H42" s="161">
        <v>10716</v>
      </c>
      <c r="I42" s="161">
        <v>11287</v>
      </c>
      <c r="J42" s="161">
        <v>12410</v>
      </c>
      <c r="K42" s="162">
        <v>11683</v>
      </c>
      <c r="L42" s="742">
        <v>13780</v>
      </c>
      <c r="M42" s="742">
        <v>14230</v>
      </c>
      <c r="N42" s="718"/>
      <c r="O42" s="164">
        <f>L42/K42%-100</f>
        <v>17.949156894633234</v>
      </c>
      <c r="P42" s="645">
        <f>M42/L42%-100</f>
        <v>3.2656023222060924</v>
      </c>
      <c r="Q42" s="95"/>
      <c r="R42" s="646">
        <f>M42/B42%-100</f>
        <v>-7.290377223271875</v>
      </c>
    </row>
    <row r="43" spans="1:18" ht="6" customHeight="1" thickBot="1">
      <c r="A43" s="625"/>
      <c r="B43" s="626"/>
      <c r="C43" s="95"/>
      <c r="D43" s="267"/>
      <c r="E43" s="267"/>
      <c r="F43" s="267"/>
      <c r="G43" s="267"/>
      <c r="H43" s="267"/>
      <c r="I43" s="267"/>
      <c r="J43" s="267"/>
      <c r="K43" s="627"/>
      <c r="L43" s="743"/>
      <c r="M43" s="743"/>
      <c r="N43" s="718"/>
      <c r="O43" s="268"/>
      <c r="P43" s="628"/>
      <c r="Q43" s="95"/>
      <c r="R43" s="629"/>
    </row>
    <row r="44" spans="1:18" ht="21.75" customHeight="1">
      <c r="A44" s="477" t="s">
        <v>23</v>
      </c>
      <c r="B44" s="478">
        <v>2762</v>
      </c>
      <c r="C44" s="479"/>
      <c r="D44" s="480">
        <v>1789</v>
      </c>
      <c r="E44" s="480">
        <v>2936</v>
      </c>
      <c r="F44" s="480">
        <v>2853</v>
      </c>
      <c r="G44" s="480">
        <v>2689</v>
      </c>
      <c r="H44" s="480">
        <v>4386</v>
      </c>
      <c r="I44" s="480">
        <v>4228</v>
      </c>
      <c r="J44" s="480">
        <v>3860</v>
      </c>
      <c r="K44" s="481">
        <v>2870</v>
      </c>
      <c r="L44" s="744">
        <v>3296</v>
      </c>
      <c r="M44" s="744">
        <v>2738</v>
      </c>
      <c r="N44" s="738"/>
      <c r="O44" s="482">
        <f>L44/K44%-100</f>
        <v>14.8432055749129</v>
      </c>
      <c r="P44" s="483">
        <f>M44/L44%-100</f>
        <v>-16.92961165048544</v>
      </c>
      <c r="Q44" s="479"/>
      <c r="R44" s="484">
        <f>M44/B44%-100</f>
        <v>-0.8689355539464145</v>
      </c>
    </row>
    <row r="45" spans="1:18" ht="19.5" customHeight="1" thickBot="1">
      <c r="A45" s="485" t="s">
        <v>42</v>
      </c>
      <c r="B45" s="486">
        <f>B44+B6</f>
        <v>28402</v>
      </c>
      <c r="C45" s="487"/>
      <c r="D45" s="488">
        <f aca="true" t="shared" si="4" ref="D45:K45">D44+D6</f>
        <v>21566</v>
      </c>
      <c r="E45" s="488">
        <f t="shared" si="4"/>
        <v>22603</v>
      </c>
      <c r="F45" s="488">
        <f t="shared" si="4"/>
        <v>24267</v>
      </c>
      <c r="G45" s="488">
        <f t="shared" si="4"/>
        <v>23302</v>
      </c>
      <c r="H45" s="488">
        <f t="shared" si="4"/>
        <v>22105</v>
      </c>
      <c r="I45" s="489">
        <f t="shared" si="4"/>
        <v>22850</v>
      </c>
      <c r="J45" s="489">
        <f t="shared" si="4"/>
        <v>24373</v>
      </c>
      <c r="K45" s="737">
        <f t="shared" si="4"/>
        <v>22333</v>
      </c>
      <c r="L45" s="745">
        <f>L44+L6</f>
        <v>25706</v>
      </c>
      <c r="M45" s="745">
        <f>M44+M6</f>
        <v>25989</v>
      </c>
      <c r="N45" s="739"/>
      <c r="O45" s="490">
        <f>L45/K45%-100</f>
        <v>15.103210495679036</v>
      </c>
      <c r="P45" s="491">
        <f>M45/L45%-100</f>
        <v>1.1009102933167298</v>
      </c>
      <c r="Q45" s="487"/>
      <c r="R45" s="492">
        <f>M45/B45%-100</f>
        <v>-8.495880571790707</v>
      </c>
    </row>
    <row r="46" spans="12:13" ht="13.5" thickTop="1">
      <c r="L46" s="189"/>
      <c r="M46" s="189"/>
    </row>
    <row r="47" spans="12:13" ht="12.75">
      <c r="L47" s="189"/>
      <c r="M47" s="189"/>
    </row>
  </sheetData>
  <sheetProtection/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4.00390625" style="87" customWidth="1"/>
    <col min="2" max="2" width="7.421875" style="87" customWidth="1"/>
    <col min="3" max="3" width="1.421875" style="87" customWidth="1"/>
    <col min="4" max="13" width="7.421875" style="87" customWidth="1"/>
    <col min="14" max="14" width="0.9921875" style="87" customWidth="1"/>
    <col min="15" max="16" width="6.7109375" style="189" customWidth="1"/>
    <col min="17" max="17" width="1.28515625" style="189" customWidth="1"/>
    <col min="18" max="18" width="6.7109375" style="87" customWidth="1"/>
    <col min="19" max="16384" width="9.140625" style="87" customWidth="1"/>
  </cols>
  <sheetData>
    <row r="1" spans="1:18" ht="21.75" customHeight="1" thickTop="1">
      <c r="A1" s="323" t="s">
        <v>314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6"/>
    </row>
    <row r="2" spans="1:18" ht="21.75" customHeight="1">
      <c r="A2" s="107" t="s">
        <v>318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9"/>
    </row>
    <row r="3" spans="1:18" ht="9.75" customHeight="1">
      <c r="A3" s="90"/>
      <c r="B3" s="91"/>
      <c r="C3" s="410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108"/>
      <c r="P3" s="108"/>
      <c r="Q3" s="108"/>
      <c r="R3" s="92"/>
    </row>
    <row r="4" spans="1:18" ht="30" customHeight="1">
      <c r="A4" s="902" t="s">
        <v>347</v>
      </c>
      <c r="B4" s="411" t="s">
        <v>1</v>
      </c>
      <c r="C4" s="93"/>
      <c r="D4" s="194">
        <v>2009</v>
      </c>
      <c r="E4" s="194">
        <v>2010</v>
      </c>
      <c r="F4" s="414">
        <v>2011</v>
      </c>
      <c r="G4" s="414">
        <v>2012</v>
      </c>
      <c r="H4" s="413">
        <v>2013</v>
      </c>
      <c r="I4" s="414">
        <v>2014</v>
      </c>
      <c r="J4" s="713">
        <v>2015</v>
      </c>
      <c r="K4" s="713">
        <v>2016</v>
      </c>
      <c r="L4" s="414">
        <v>2017</v>
      </c>
      <c r="M4" s="414">
        <v>2018</v>
      </c>
      <c r="N4" s="93"/>
      <c r="O4" s="415" t="s">
        <v>326</v>
      </c>
      <c r="P4" s="415" t="s">
        <v>343</v>
      </c>
      <c r="Q4" s="416"/>
      <c r="R4" s="417" t="s">
        <v>344</v>
      </c>
    </row>
    <row r="5" spans="1:20" ht="18" customHeight="1" thickBot="1">
      <c r="A5" s="94" t="s">
        <v>6</v>
      </c>
      <c r="B5" s="418"/>
      <c r="C5" s="95"/>
      <c r="D5" s="419"/>
      <c r="E5" s="419"/>
      <c r="F5" s="419"/>
      <c r="G5" s="419"/>
      <c r="H5" s="419"/>
      <c r="I5" s="419"/>
      <c r="J5" s="419"/>
      <c r="K5" s="419"/>
      <c r="L5" s="420"/>
      <c r="M5" s="420"/>
      <c r="N5" s="95"/>
      <c r="O5" s="421"/>
      <c r="P5" s="422"/>
      <c r="Q5" s="95"/>
      <c r="R5" s="423"/>
      <c r="T5" s="424"/>
    </row>
    <row r="6" spans="1:18" ht="15.75" customHeight="1">
      <c r="A6" s="425" t="s">
        <v>346</v>
      </c>
      <c r="B6" s="426">
        <f>'Assunzioni -2'!B5-'Assunzioni F'!B6</f>
        <v>23587</v>
      </c>
      <c r="C6" s="427"/>
      <c r="D6" s="428">
        <f>'Assunzioni -2'!D5-'Assunzioni F'!D6</f>
        <v>18689</v>
      </c>
      <c r="E6" s="428">
        <f>'Assunzioni -2'!E5-'Assunzioni F'!E6</f>
        <v>19834</v>
      </c>
      <c r="F6" s="428">
        <f>'Assunzioni -2'!F5-'Assunzioni F'!F6</f>
        <v>21286</v>
      </c>
      <c r="G6" s="428">
        <f>'Assunzioni -2'!G5-'Assunzioni F'!G6</f>
        <v>19526</v>
      </c>
      <c r="H6" s="428">
        <f>'Assunzioni -2'!H5-'Assunzioni F'!H6</f>
        <v>17357</v>
      </c>
      <c r="I6" s="429">
        <f>'Assunzioni -2'!I5-'Assunzioni F'!I6</f>
        <v>20116</v>
      </c>
      <c r="J6" s="714">
        <f>'Assunzioni -2'!J5-'Assunzioni F'!J6</f>
        <v>22497</v>
      </c>
      <c r="K6" s="714">
        <v>21123</v>
      </c>
      <c r="L6" s="429">
        <f>'Assunzioni -2'!L5-'Assunzioni F'!L6</f>
        <v>25076</v>
      </c>
      <c r="M6" s="429">
        <f>'Assunzioni -2'!M5-'Assunzioni F'!M6</f>
        <v>26213</v>
      </c>
      <c r="N6" s="329"/>
      <c r="O6" s="430">
        <f aca="true" t="shared" si="0" ref="O6:P8">L6/K6%-100</f>
        <v>18.71419779387398</v>
      </c>
      <c r="P6" s="431">
        <f t="shared" si="0"/>
        <v>4.534215983410434</v>
      </c>
      <c r="Q6" s="427"/>
      <c r="R6" s="432">
        <f>M6/B6%-100</f>
        <v>11.13325136727859</v>
      </c>
    </row>
    <row r="7" spans="1:18" ht="15.75" customHeight="1">
      <c r="A7" s="433" t="s">
        <v>38</v>
      </c>
      <c r="B7" s="434">
        <v>17602</v>
      </c>
      <c r="C7" s="329"/>
      <c r="D7" s="435">
        <v>14937</v>
      </c>
      <c r="E7" s="435">
        <v>15498</v>
      </c>
      <c r="F7" s="435">
        <v>15991</v>
      </c>
      <c r="G7" s="435">
        <v>14904</v>
      </c>
      <c r="H7" s="435">
        <v>13051</v>
      </c>
      <c r="I7" s="436">
        <v>15036</v>
      </c>
      <c r="J7" s="436">
        <v>16473</v>
      </c>
      <c r="K7" s="436">
        <v>15302</v>
      </c>
      <c r="L7" s="436">
        <v>18096</v>
      </c>
      <c r="M7" s="436">
        <v>19846</v>
      </c>
      <c r="N7" s="329"/>
      <c r="O7" s="437">
        <f t="shared" si="0"/>
        <v>18.25905110443078</v>
      </c>
      <c r="P7" s="438">
        <f t="shared" si="0"/>
        <v>9.670645446507507</v>
      </c>
      <c r="Q7" s="329"/>
      <c r="R7" s="439">
        <f>M7/B7%-100</f>
        <v>12.748551300988524</v>
      </c>
    </row>
    <row r="8" spans="1:18" ht="15.75" customHeight="1" thickBot="1">
      <c r="A8" s="440" t="s">
        <v>39</v>
      </c>
      <c r="B8" s="434">
        <v>5015</v>
      </c>
      <c r="C8" s="329"/>
      <c r="D8" s="435">
        <v>4507</v>
      </c>
      <c r="E8" s="435">
        <v>4502</v>
      </c>
      <c r="F8" s="435">
        <v>4636</v>
      </c>
      <c r="G8" s="435">
        <v>4544</v>
      </c>
      <c r="H8" s="435">
        <v>4185</v>
      </c>
      <c r="I8" s="436">
        <v>4232</v>
      </c>
      <c r="J8" s="436">
        <v>4572</v>
      </c>
      <c r="K8" s="436">
        <v>4137</v>
      </c>
      <c r="L8" s="436">
        <v>4518</v>
      </c>
      <c r="M8" s="436">
        <v>4714</v>
      </c>
      <c r="N8" s="329"/>
      <c r="O8" s="437">
        <f t="shared" si="0"/>
        <v>9.209572153734598</v>
      </c>
      <c r="P8" s="438">
        <f t="shared" si="0"/>
        <v>4.338202744577245</v>
      </c>
      <c r="Q8" s="329"/>
      <c r="R8" s="439">
        <f>M8/B8%-100</f>
        <v>-6.00199401794616</v>
      </c>
    </row>
    <row r="9" spans="1:18" ht="7.5" customHeight="1" thickBot="1">
      <c r="A9" s="96"/>
      <c r="B9" s="441"/>
      <c r="C9" s="441"/>
      <c r="D9" s="441"/>
      <c r="E9" s="441"/>
      <c r="F9" s="441"/>
      <c r="G9" s="441"/>
      <c r="H9" s="441"/>
      <c r="I9" s="441"/>
      <c r="J9" s="441"/>
      <c r="K9" s="441"/>
      <c r="L9" s="441"/>
      <c r="M9" s="441"/>
      <c r="N9" s="441"/>
      <c r="O9" s="442"/>
      <c r="P9" s="443"/>
      <c r="Q9" s="441"/>
      <c r="R9" s="270"/>
    </row>
    <row r="10" spans="1:21" ht="18" customHeight="1">
      <c r="A10" s="457" t="s">
        <v>240</v>
      </c>
      <c r="B10" s="255">
        <f>'Assunzioni -1'!B17-'Assunzioni F'!B10</f>
        <v>19757</v>
      </c>
      <c r="C10" s="95"/>
      <c r="D10" s="121">
        <f>'Assunzioni -1'!D17-'Assunzioni F'!D10</f>
        <v>15106</v>
      </c>
      <c r="E10" s="121">
        <f>'Assunzioni -1'!E17-'Assunzioni F'!E10</f>
        <v>16096</v>
      </c>
      <c r="F10" s="144">
        <f>'Assunzioni -1'!F17-'Assunzioni F'!F10</f>
        <v>17661</v>
      </c>
      <c r="G10" s="144">
        <f>'Assunzioni -1'!G17-'Assunzioni F'!G10</f>
        <v>15797</v>
      </c>
      <c r="H10" s="144">
        <f>'Assunzioni -1'!H17-'Assunzioni F'!H10</f>
        <v>13815</v>
      </c>
      <c r="I10" s="144">
        <f>'Assunzioni -1'!I17-'Assunzioni F'!I10</f>
        <v>16049</v>
      </c>
      <c r="J10" s="144">
        <f>'Assunzioni -1'!J17-'Assunzioni F'!J10</f>
        <v>17836</v>
      </c>
      <c r="K10" s="578">
        <f>'Assunzioni -1'!K17-'Assunzioni F'!K10</f>
        <v>16034</v>
      </c>
      <c r="L10" s="578">
        <f>'Assunzioni -1'!L17-'Assunzioni F'!L10</f>
        <v>19195</v>
      </c>
      <c r="M10" s="578">
        <f>'Assunzioni -1'!M17-'Assunzioni F'!M10</f>
        <v>20484</v>
      </c>
      <c r="N10" s="95"/>
      <c r="O10" s="177">
        <f aca="true" t="shared" si="1" ref="O10:P14">L10/K10%-100</f>
        <v>19.714356991393288</v>
      </c>
      <c r="P10" s="546">
        <f t="shared" si="1"/>
        <v>6.7152904402188085</v>
      </c>
      <c r="Q10" s="95"/>
      <c r="R10" s="147">
        <f>M10/B10%-100</f>
        <v>3.679708457761805</v>
      </c>
      <c r="U10" s="460"/>
    </row>
    <row r="11" spans="1:18" ht="12.75">
      <c r="A11" s="227" t="s">
        <v>14</v>
      </c>
      <c r="B11" s="458">
        <f>'Assunzioni -1'!B18-'Assunzioni F'!B11</f>
        <v>3830</v>
      </c>
      <c r="C11" s="95"/>
      <c r="D11" s="229">
        <f>'Assunzioni -1'!D18-'Assunzioni F'!D11</f>
        <v>3583</v>
      </c>
      <c r="E11" s="229">
        <f>'Assunzioni -1'!E18-'Assunzioni F'!E11</f>
        <v>3738</v>
      </c>
      <c r="F11" s="459">
        <f>'Assunzioni -1'!F18-'Assunzioni F'!F11</f>
        <v>3625</v>
      </c>
      <c r="G11" s="459">
        <f>'Assunzioni -1'!G18-'Assunzioni F'!G11</f>
        <v>3729</v>
      </c>
      <c r="H11" s="459">
        <f>'Assunzioni -1'!H18-'Assunzioni F'!H11</f>
        <v>3542</v>
      </c>
      <c r="I11" s="459">
        <f>'Assunzioni -1'!I18-'Assunzioni F'!I11</f>
        <v>4067</v>
      </c>
      <c r="J11" s="459">
        <f>'Assunzioni -1'!J18-'Assunzioni F'!J11</f>
        <v>4661</v>
      </c>
      <c r="K11" s="579">
        <f>'Assunzioni -1'!K18-'Assunzioni F'!K11</f>
        <v>5089</v>
      </c>
      <c r="L11" s="579">
        <f>'Assunzioni -1'!L18-'Assunzioni F'!L11</f>
        <v>5881</v>
      </c>
      <c r="M11" s="579">
        <f>'Assunzioni -1'!M18-'Assunzioni F'!M11</f>
        <v>5729</v>
      </c>
      <c r="N11" s="95"/>
      <c r="O11" s="581">
        <f t="shared" si="1"/>
        <v>15.5629789742582</v>
      </c>
      <c r="P11" s="582">
        <f t="shared" si="1"/>
        <v>-2.584594456725057</v>
      </c>
      <c r="Q11" s="95"/>
      <c r="R11" s="583">
        <f>M11/B11%-100</f>
        <v>49.58224543080942</v>
      </c>
    </row>
    <row r="12" spans="1:18" ht="17.25" customHeight="1">
      <c r="A12" s="227" t="s">
        <v>15</v>
      </c>
      <c r="B12" s="458">
        <f>'Assunzioni -1'!B19-'Assunzioni F'!B12</f>
        <v>16979</v>
      </c>
      <c r="C12" s="95"/>
      <c r="D12" s="127">
        <f>'Assunzioni -1'!D19-'Assunzioni F'!D12</f>
        <v>15556</v>
      </c>
      <c r="E12" s="127">
        <f>'Assunzioni -1'!E19-'Assunzioni F'!E12</f>
        <v>15879</v>
      </c>
      <c r="F12" s="229">
        <f>'Assunzioni -1'!F19-'Assunzioni F'!F12</f>
        <v>16359</v>
      </c>
      <c r="G12" s="229">
        <f>'Assunzioni -1'!G19-'Assunzioni F'!G12</f>
        <v>14760</v>
      </c>
      <c r="H12" s="127">
        <f>'Assunzioni -1'!H19-'Assunzioni F'!H12</f>
        <v>13402</v>
      </c>
      <c r="I12" s="127">
        <f>'Assunzioni -1'!I19-'Assunzioni F'!I12</f>
        <v>15417</v>
      </c>
      <c r="J12" s="127">
        <f>'Assunzioni -1'!J19-'Assunzioni F'!J12</f>
        <v>15686</v>
      </c>
      <c r="K12" s="149">
        <f>'Assunzioni -1'!K19-'Assunzioni F'!K12</f>
        <v>16103</v>
      </c>
      <c r="L12" s="149">
        <f>'Assunzioni -1'!L19-'Assunzioni F'!L12</f>
        <v>20448</v>
      </c>
      <c r="M12" s="149">
        <f>'Assunzioni -1'!M19-'Assunzioni F'!M12</f>
        <v>20842</v>
      </c>
      <c r="N12" s="95"/>
      <c r="O12" s="171">
        <f t="shared" si="1"/>
        <v>26.982549835434384</v>
      </c>
      <c r="P12" s="584">
        <f t="shared" si="1"/>
        <v>1.9268388106416268</v>
      </c>
      <c r="Q12" s="95"/>
      <c r="R12" s="585">
        <f>M12/B12%-100</f>
        <v>22.751634371871134</v>
      </c>
    </row>
    <row r="13" spans="1:21" ht="12.75">
      <c r="A13" s="227" t="s">
        <v>219</v>
      </c>
      <c r="B13" s="458">
        <f>'Assunzioni -1'!B20-'Assunzioni F'!B13</f>
        <v>1046</v>
      </c>
      <c r="C13" s="95"/>
      <c r="D13" s="229">
        <f>'Assunzioni -1'!D20-'Assunzioni F'!D13</f>
        <v>653</v>
      </c>
      <c r="E13" s="229">
        <f>'Assunzioni -1'!E20-'Assunzioni F'!E13</f>
        <v>631</v>
      </c>
      <c r="F13" s="229">
        <f>'Assunzioni -1'!F20-'Assunzioni F'!F13</f>
        <v>621</v>
      </c>
      <c r="G13" s="127">
        <f>'Assunzioni -1'!G20-'Assunzioni F'!G13</f>
        <v>680</v>
      </c>
      <c r="H13" s="127">
        <f>'Assunzioni -1'!H20-'Assunzioni F'!H13</f>
        <v>614</v>
      </c>
      <c r="I13" s="127">
        <f>'Assunzioni -1'!I20-'Assunzioni F'!I13</f>
        <v>775</v>
      </c>
      <c r="J13" s="127">
        <f>'Assunzioni -1'!J20-'Assunzioni F'!J13</f>
        <v>585</v>
      </c>
      <c r="K13" s="149">
        <f>'Assunzioni -1'!K20-'Assunzioni F'!K13</f>
        <v>695</v>
      </c>
      <c r="L13" s="149">
        <f>'Assunzioni -1'!L20-'Assunzioni F'!L13</f>
        <v>741</v>
      </c>
      <c r="M13" s="149">
        <f>'Assunzioni -1'!M20-'Assunzioni F'!M13</f>
        <v>859</v>
      </c>
      <c r="N13" s="95"/>
      <c r="O13" s="581">
        <f t="shared" si="1"/>
        <v>6.618705035971217</v>
      </c>
      <c r="P13" s="582">
        <f t="shared" si="1"/>
        <v>15.924426450742232</v>
      </c>
      <c r="Q13" s="95"/>
      <c r="R13" s="583">
        <f>M13/B13%-100</f>
        <v>-17.877629063097515</v>
      </c>
      <c r="U13" s="460"/>
    </row>
    <row r="14" spans="1:18" ht="18" customHeight="1" thickBot="1">
      <c r="A14" s="233" t="s">
        <v>16</v>
      </c>
      <c r="B14" s="450">
        <f>'Assunzioni -1'!B21-'Assunzioni F'!B14</f>
        <v>5562</v>
      </c>
      <c r="C14" s="95"/>
      <c r="D14" s="138">
        <f>'Assunzioni -1'!D21-'Assunzioni F'!D14</f>
        <v>4683</v>
      </c>
      <c r="E14" s="138">
        <f>'Assunzioni -1'!E21-'Assunzioni F'!E14</f>
        <v>4508</v>
      </c>
      <c r="F14" s="267">
        <f>'Assunzioni -1'!F21-'Assunzioni F'!F14</f>
        <v>5469</v>
      </c>
      <c r="G14" s="138">
        <f>'Assunzioni -1'!G21-'Assunzioni F'!G14</f>
        <v>5308</v>
      </c>
      <c r="H14" s="138">
        <f>'Assunzioni -1'!H21-'Assunzioni F'!H14</f>
        <v>3341</v>
      </c>
      <c r="I14" s="138">
        <f>'Assunzioni -1'!I21-'Assunzioni F'!I14</f>
        <v>3924</v>
      </c>
      <c r="J14" s="138">
        <f>'Assunzioni -1'!J21-'Assunzioni F'!J14</f>
        <v>6226</v>
      </c>
      <c r="K14" s="580">
        <f>'Assunzioni -1'!K21-'Assunzioni F'!K14</f>
        <v>4325</v>
      </c>
      <c r="L14" s="580">
        <f>'Assunzioni -1'!L21-'Assunzioni F'!L14</f>
        <v>3887</v>
      </c>
      <c r="M14" s="580">
        <f>'Assunzioni -1'!M21-'Assunzioni F'!M14</f>
        <v>4512</v>
      </c>
      <c r="N14" s="95"/>
      <c r="O14" s="141">
        <f t="shared" si="1"/>
        <v>-10.127167630057798</v>
      </c>
      <c r="P14" s="451">
        <f t="shared" si="1"/>
        <v>16.079238487265258</v>
      </c>
      <c r="Q14" s="95"/>
      <c r="R14" s="142">
        <f>M14/B14%-100</f>
        <v>-18.878101402373247</v>
      </c>
    </row>
    <row r="15" spans="1:18" ht="7.5" customHeight="1" thickBot="1">
      <c r="A15" s="96"/>
      <c r="B15" s="441"/>
      <c r="C15" s="441"/>
      <c r="D15" s="441"/>
      <c r="E15" s="441"/>
      <c r="F15" s="441"/>
      <c r="G15" s="441"/>
      <c r="H15" s="441"/>
      <c r="I15" s="441"/>
      <c r="J15" s="441"/>
      <c r="K15" s="441"/>
      <c r="L15" s="735"/>
      <c r="M15" s="735"/>
      <c r="N15" s="441"/>
      <c r="O15" s="442"/>
      <c r="P15" s="443"/>
      <c r="Q15" s="441"/>
      <c r="R15" s="636"/>
    </row>
    <row r="16" spans="1:21" ht="18" customHeight="1">
      <c r="A16" s="641" t="s">
        <v>310</v>
      </c>
      <c r="B16" s="458">
        <f>'Assunzioni -2'!B19-'Assunzioni F'!B16</f>
        <v>10072</v>
      </c>
      <c r="C16" s="95">
        <f>'Assunzioni -2'!C19-'Assunzioni F'!C16</f>
        <v>0</v>
      </c>
      <c r="D16" s="229">
        <f>'Assunzioni -2'!D19-'Assunzioni F'!D16</f>
        <v>7126</v>
      </c>
      <c r="E16" s="229">
        <f>'Assunzioni -2'!E19-'Assunzioni F'!E16</f>
        <v>7342</v>
      </c>
      <c r="F16" s="229">
        <f>'Assunzioni -2'!F19-'Assunzioni F'!F16</f>
        <v>7901</v>
      </c>
      <c r="G16" s="229">
        <f>'Assunzioni -2'!G19-'Assunzioni F'!G16</f>
        <v>7219</v>
      </c>
      <c r="H16" s="229">
        <f>'Assunzioni -2'!H19-'Assunzioni F'!H16</f>
        <v>6118</v>
      </c>
      <c r="I16" s="229">
        <f>'Assunzioni -2'!I19-'Assunzioni F'!I16</f>
        <v>6876</v>
      </c>
      <c r="J16" s="229">
        <f>'Assunzioni -2'!J19-'Assunzioni F'!J16</f>
        <v>7774</v>
      </c>
      <c r="K16" s="640">
        <f>'Assunzioni -2'!K19-'Assunzioni F'!K16</f>
        <v>7769</v>
      </c>
      <c r="L16" s="746">
        <f>'Assunzioni -2'!L19-'Assunzioni F'!L16</f>
        <v>9448</v>
      </c>
      <c r="M16" s="746">
        <f>'Assunzioni -2'!M19-'Assunzioni F'!M16</f>
        <v>10023</v>
      </c>
      <c r="N16" s="95"/>
      <c r="O16" s="637">
        <f aca="true" t="shared" si="2" ref="O16:P19">L16/K16%-100</f>
        <v>21.61153301583215</v>
      </c>
      <c r="P16" s="638">
        <f t="shared" si="2"/>
        <v>6.085944115156636</v>
      </c>
      <c r="Q16" s="95"/>
      <c r="R16" s="639">
        <f>M16/B16%-100</f>
        <v>-0.4864972200158775</v>
      </c>
      <c r="U16" s="460"/>
    </row>
    <row r="17" spans="1:18" ht="12.75" customHeight="1">
      <c r="A17" s="104" t="s">
        <v>306</v>
      </c>
      <c r="B17" s="626">
        <f>'Assunzioni -2'!B20-'Assunzioni F'!B17</f>
        <v>6751</v>
      </c>
      <c r="C17" s="95">
        <f>'Assunzioni -2'!C20-'Assunzioni F'!C17</f>
        <v>0</v>
      </c>
      <c r="D17" s="267">
        <f>'Assunzioni -2'!D20-'Assunzioni F'!D17</f>
        <v>5448</v>
      </c>
      <c r="E17" s="267">
        <f>'Assunzioni -2'!E20-'Assunzioni F'!E17</f>
        <v>5829</v>
      </c>
      <c r="F17" s="267">
        <f>'Assunzioni -2'!F20-'Assunzioni F'!F17</f>
        <v>6059</v>
      </c>
      <c r="G17" s="267">
        <f>'Assunzioni -2'!G20-'Assunzioni F'!G17</f>
        <v>5290</v>
      </c>
      <c r="H17" s="267">
        <f>'Assunzioni -2'!H20-'Assunzioni F'!H17</f>
        <v>4652</v>
      </c>
      <c r="I17" s="267">
        <f>'Assunzioni -2'!I20-'Assunzioni F'!I17</f>
        <v>5488</v>
      </c>
      <c r="J17" s="267">
        <f>'Assunzioni -2'!J20-'Assunzioni F'!J17</f>
        <v>5805</v>
      </c>
      <c r="K17" s="627">
        <f>'Assunzioni -2'!K20-'Assunzioni F'!K17</f>
        <v>5339</v>
      </c>
      <c r="L17" s="747">
        <f>'Assunzioni -2'!L20-'Assunzioni F'!L17</f>
        <v>5864</v>
      </c>
      <c r="M17" s="747">
        <f>'Assunzioni -2'!M20-'Assunzioni F'!M17</f>
        <v>5958</v>
      </c>
      <c r="N17" s="95"/>
      <c r="O17" s="268">
        <f t="shared" si="2"/>
        <v>9.833302116501216</v>
      </c>
      <c r="P17" s="628">
        <f t="shared" si="2"/>
        <v>1.6030013642564853</v>
      </c>
      <c r="Q17" s="95"/>
      <c r="R17" s="629">
        <f>M17/B17%-100</f>
        <v>-11.74640793956452</v>
      </c>
    </row>
    <row r="18" spans="1:18" ht="12.75" customHeight="1">
      <c r="A18" s="245" t="s">
        <v>307</v>
      </c>
      <c r="B18" s="626">
        <f>'Assunzioni -2'!B21-'Assunzioni F'!B18</f>
        <v>4273</v>
      </c>
      <c r="C18" s="95">
        <f>'Assunzioni -2'!C21-'Assunzioni F'!C18</f>
        <v>0</v>
      </c>
      <c r="D18" s="267">
        <f>'Assunzioni -2'!D21-'Assunzioni F'!D18</f>
        <v>3614</v>
      </c>
      <c r="E18" s="267">
        <f>'Assunzioni -2'!E21-'Assunzioni F'!E18</f>
        <v>4010</v>
      </c>
      <c r="F18" s="267">
        <f>'Assunzioni -2'!F21-'Assunzioni F'!F18</f>
        <v>4399</v>
      </c>
      <c r="G18" s="267">
        <f>'Assunzioni -2'!G21-'Assunzioni F'!G18</f>
        <v>4082</v>
      </c>
      <c r="H18" s="267">
        <f>'Assunzioni -2'!H21-'Assunzioni F'!H18</f>
        <v>3929</v>
      </c>
      <c r="I18" s="267">
        <f>'Assunzioni -2'!I21-'Assunzioni F'!I18</f>
        <v>4500</v>
      </c>
      <c r="J18" s="267">
        <f>'Assunzioni -2'!J21-'Assunzioni F'!J18</f>
        <v>5198</v>
      </c>
      <c r="K18" s="627">
        <f>'Assunzioni -2'!K21-'Assunzioni F'!K18</f>
        <v>4595</v>
      </c>
      <c r="L18" s="747">
        <f>'Assunzioni -2'!L21-'Assunzioni F'!L18</f>
        <v>5459</v>
      </c>
      <c r="M18" s="747">
        <f>'Assunzioni -2'!M21-'Assunzioni F'!M18</f>
        <v>5589</v>
      </c>
      <c r="N18" s="95"/>
      <c r="O18" s="268">
        <f t="shared" si="2"/>
        <v>18.80304678998911</v>
      </c>
      <c r="P18" s="628">
        <f t="shared" si="2"/>
        <v>2.3813885326982955</v>
      </c>
      <c r="Q18" s="95"/>
      <c r="R18" s="629">
        <f>M18/B18%-100</f>
        <v>30.798034168031847</v>
      </c>
    </row>
    <row r="19" spans="1:18" ht="12.75" customHeight="1">
      <c r="A19" s="222" t="s">
        <v>27</v>
      </c>
      <c r="B19" s="526">
        <f>'Assunzioni -2'!B22-'Assunzioni F'!B19</f>
        <v>2491</v>
      </c>
      <c r="C19" s="95">
        <f>'Assunzioni -2'!C22-'Assunzioni F'!C19</f>
        <v>0</v>
      </c>
      <c r="D19" s="133">
        <f>'Assunzioni -2'!D22-'Assunzioni F'!D19</f>
        <v>2501</v>
      </c>
      <c r="E19" s="133">
        <f>'Assunzioni -2'!E22-'Assunzioni F'!E19</f>
        <v>2653</v>
      </c>
      <c r="F19" s="133">
        <f>'Assunzioni -2'!F22-'Assunzioni F'!F19</f>
        <v>2927</v>
      </c>
      <c r="G19" s="133">
        <f>'Assunzioni -2'!G22-'Assunzioni F'!G19</f>
        <v>2935</v>
      </c>
      <c r="H19" s="133">
        <f>'Assunzioni -2'!H22-'Assunzioni F'!H19</f>
        <v>2658</v>
      </c>
      <c r="I19" s="133">
        <f>'Assunzioni -2'!I22-'Assunzioni F'!I19</f>
        <v>3252</v>
      </c>
      <c r="J19" s="133">
        <f>'Assunzioni -2'!J22-'Assunzioni F'!J19</f>
        <v>3720</v>
      </c>
      <c r="K19" s="132">
        <f>'Assunzioni -2'!K22-'Assunzioni F'!K19</f>
        <v>3420</v>
      </c>
      <c r="L19" s="748">
        <f>'Assunzioni -2'!L22-'Assunzioni F'!L19</f>
        <v>4305</v>
      </c>
      <c r="M19" s="748">
        <f>'Assunzioni -2'!M22-'Assunzioni F'!M19</f>
        <v>4643</v>
      </c>
      <c r="N19" s="95"/>
      <c r="O19" s="135">
        <f t="shared" si="2"/>
        <v>25.877192982456137</v>
      </c>
      <c r="P19" s="584">
        <f t="shared" si="2"/>
        <v>7.851335656213706</v>
      </c>
      <c r="Q19" s="95"/>
      <c r="R19" s="585">
        <f>M19/B19%-100</f>
        <v>86.39100762745886</v>
      </c>
    </row>
    <row r="20" spans="1:18" ht="6" customHeight="1" thickBot="1">
      <c r="A20" s="632"/>
      <c r="B20" s="162"/>
      <c r="C20" s="633"/>
      <c r="D20" s="162"/>
      <c r="E20" s="634"/>
      <c r="F20" s="634"/>
      <c r="G20" s="634"/>
      <c r="H20" s="634"/>
      <c r="I20" s="634"/>
      <c r="J20" s="634"/>
      <c r="K20" s="162"/>
      <c r="L20" s="749"/>
      <c r="M20" s="749"/>
      <c r="N20" s="633"/>
      <c r="O20" s="631"/>
      <c r="P20" s="635"/>
      <c r="Q20" s="633"/>
      <c r="R20" s="269"/>
    </row>
    <row r="21" spans="1:18" ht="7.5" customHeight="1" thickBot="1">
      <c r="A21" s="96"/>
      <c r="B21" s="441"/>
      <c r="C21" s="441"/>
      <c r="D21" s="441"/>
      <c r="E21" s="441"/>
      <c r="F21" s="441"/>
      <c r="G21" s="441"/>
      <c r="H21" s="441"/>
      <c r="I21" s="441"/>
      <c r="J21" s="441"/>
      <c r="K21" s="441"/>
      <c r="L21" s="715"/>
      <c r="M21" s="715"/>
      <c r="N21" s="441"/>
      <c r="O21" s="442"/>
      <c r="P21" s="443"/>
      <c r="Q21" s="441"/>
      <c r="R21" s="270"/>
    </row>
    <row r="22" spans="1:18" ht="18" customHeight="1">
      <c r="A22" s="99" t="s">
        <v>19</v>
      </c>
      <c r="B22" s="256">
        <f>'Assunzioni -1'!B24-'Assunzioni F'!B22</f>
        <v>747</v>
      </c>
      <c r="C22" s="95">
        <f>'Assunzioni -1'!C24-'Assunzioni F'!C22</f>
        <v>0</v>
      </c>
      <c r="D22" s="236">
        <f>'Assunzioni -1'!D24-'Assunzioni F'!D22</f>
        <v>852</v>
      </c>
      <c r="E22" s="236">
        <f>'Assunzioni -1'!E24-'Assunzioni F'!E22</f>
        <v>894</v>
      </c>
      <c r="F22" s="236">
        <f>'Assunzioni -1'!F24-'Assunzioni F'!F22</f>
        <v>946</v>
      </c>
      <c r="G22" s="236">
        <f>'Assunzioni -1'!G24-'Assunzioni F'!G22</f>
        <v>874</v>
      </c>
      <c r="H22" s="236">
        <f>'Assunzioni -1'!H24-'Assunzioni F'!H22</f>
        <v>916</v>
      </c>
      <c r="I22" s="236">
        <f>'Assunzioni -1'!I24-'Assunzioni F'!I22</f>
        <v>1042</v>
      </c>
      <c r="J22" s="236">
        <f>'Assunzioni -1'!J24-'Assunzioni F'!J22</f>
        <v>1042</v>
      </c>
      <c r="K22" s="257">
        <v>1028</v>
      </c>
      <c r="L22" s="236">
        <f>'Assunzioni -1'!L24-'Assunzioni F'!L22</f>
        <v>1082</v>
      </c>
      <c r="M22" s="236">
        <f>'Assunzioni -1'!M24-'Assunzioni F'!M22</f>
        <v>1162</v>
      </c>
      <c r="N22" s="718"/>
      <c r="O22" s="461">
        <f aca="true" t="shared" si="3" ref="O22:O39">L22/K22%-100</f>
        <v>5.252918287937746</v>
      </c>
      <c r="P22" s="462">
        <f aca="true" t="shared" si="4" ref="P22:P39">M22/L22%-100</f>
        <v>7.393715341959336</v>
      </c>
      <c r="Q22" s="95"/>
      <c r="R22" s="463">
        <f aca="true" t="shared" si="5" ref="R22:R39">M22/B22%-100</f>
        <v>55.55555555555557</v>
      </c>
    </row>
    <row r="23" spans="1:21" ht="15.75" customHeight="1">
      <c r="A23" s="100" t="s">
        <v>186</v>
      </c>
      <c r="B23" s="258">
        <f>'Assunzioni -1'!B25-'Assunzioni F'!B23</f>
        <v>8526</v>
      </c>
      <c r="C23" s="95">
        <f>'Assunzioni -1'!C25-'Assunzioni F'!C23</f>
        <v>0</v>
      </c>
      <c r="D23" s="240">
        <f>'Assunzioni -1'!D25-'Assunzioni F'!D23</f>
        <v>4907</v>
      </c>
      <c r="E23" s="240">
        <f>'Assunzioni -1'!E25-'Assunzioni F'!E23</f>
        <v>6434</v>
      </c>
      <c r="F23" s="240">
        <f>'Assunzioni -1'!F25-'Assunzioni F'!F23</f>
        <v>6954</v>
      </c>
      <c r="G23" s="240">
        <f>'Assunzioni -1'!G25-'Assunzioni F'!G23</f>
        <v>6421</v>
      </c>
      <c r="H23" s="240">
        <f>'Assunzioni -1'!H25-'Assunzioni F'!H23</f>
        <v>6137</v>
      </c>
      <c r="I23" s="240">
        <f>'Assunzioni -1'!I25-'Assunzioni F'!I23</f>
        <v>7414</v>
      </c>
      <c r="J23" s="240">
        <f>'Assunzioni -1'!J25-'Assunzioni F'!J23</f>
        <v>8422</v>
      </c>
      <c r="K23" s="259">
        <f>'Assunzioni -1'!K25-'Assunzioni F'!K23</f>
        <v>7793</v>
      </c>
      <c r="L23" s="240">
        <f>'Assunzioni -1'!L25-'Assunzioni F'!L23</f>
        <v>8882</v>
      </c>
      <c r="M23" s="240">
        <f>'Assunzioni -1'!M25-'Assunzioni F'!M23</f>
        <v>8972</v>
      </c>
      <c r="N23" s="718"/>
      <c r="O23" s="260">
        <f t="shared" si="3"/>
        <v>13.974079301937621</v>
      </c>
      <c r="P23" s="464">
        <f t="shared" si="4"/>
        <v>1.0132852961044847</v>
      </c>
      <c r="Q23" s="95"/>
      <c r="R23" s="465">
        <f t="shared" si="5"/>
        <v>5.231057940417543</v>
      </c>
      <c r="U23" s="460"/>
    </row>
    <row r="24" spans="1:18" ht="12.75">
      <c r="A24" s="101" t="s">
        <v>172</v>
      </c>
      <c r="B24" s="261">
        <f>'Assunzioni -1'!B26-'Assunzioni F'!B24</f>
        <v>760</v>
      </c>
      <c r="C24" s="95">
        <f>'Assunzioni -1'!C26-'Assunzioni F'!C24</f>
        <v>0</v>
      </c>
      <c r="D24" s="238">
        <f>'Assunzioni -1'!D26-'Assunzioni F'!D24</f>
        <v>685</v>
      </c>
      <c r="E24" s="238">
        <f>'Assunzioni -1'!E26-'Assunzioni F'!E24</f>
        <v>655</v>
      </c>
      <c r="F24" s="238">
        <f>'Assunzioni -1'!F26-'Assunzioni F'!F24</f>
        <v>666</v>
      </c>
      <c r="G24" s="238">
        <f>'Assunzioni -1'!G26-'Assunzioni F'!G24</f>
        <v>631</v>
      </c>
      <c r="H24" s="238">
        <f>'Assunzioni -1'!H26-'Assunzioni F'!H24</f>
        <v>731</v>
      </c>
      <c r="I24" s="238">
        <f>'Assunzioni -1'!I26-'Assunzioni F'!I24</f>
        <v>885</v>
      </c>
      <c r="J24" s="238">
        <f>'Assunzioni -1'!J26-'Assunzioni F'!J24</f>
        <v>1211</v>
      </c>
      <c r="K24" s="262">
        <v>1040</v>
      </c>
      <c r="L24" s="238">
        <f>'Assunzioni -1'!L26-'Assunzioni F'!L24</f>
        <v>1201</v>
      </c>
      <c r="M24" s="238">
        <f>'Assunzioni -1'!M26-'Assunzioni F'!M24</f>
        <v>1211</v>
      </c>
      <c r="N24" s="718"/>
      <c r="O24" s="263">
        <f t="shared" si="3"/>
        <v>15.480769230769226</v>
      </c>
      <c r="P24" s="466">
        <f t="shared" si="4"/>
        <v>0.832639467110738</v>
      </c>
      <c r="Q24" s="95"/>
      <c r="R24" s="467">
        <f t="shared" si="5"/>
        <v>59.34210526315789</v>
      </c>
    </row>
    <row r="25" spans="1:18" ht="12.75">
      <c r="A25" s="101" t="s">
        <v>173</v>
      </c>
      <c r="B25" s="261">
        <f>'Assunzioni -1'!B27-'Assunzioni F'!B25</f>
        <v>332</v>
      </c>
      <c r="C25" s="95">
        <f>'Assunzioni -1'!C27-'Assunzioni F'!C25</f>
        <v>0</v>
      </c>
      <c r="D25" s="238">
        <f>'Assunzioni -1'!D27-'Assunzioni F'!D25</f>
        <v>317</v>
      </c>
      <c r="E25" s="238">
        <f>'Assunzioni -1'!E27-'Assunzioni F'!E25</f>
        <v>292</v>
      </c>
      <c r="F25" s="238">
        <f>'Assunzioni -1'!F27-'Assunzioni F'!F25</f>
        <v>297</v>
      </c>
      <c r="G25" s="238">
        <f>'Assunzioni -1'!G27-'Assunzioni F'!G25</f>
        <v>259</v>
      </c>
      <c r="H25" s="238">
        <f>'Assunzioni -1'!H27-'Assunzioni F'!H25</f>
        <v>285</v>
      </c>
      <c r="I25" s="238">
        <f>'Assunzioni -1'!I27-'Assunzioni F'!I25</f>
        <v>340</v>
      </c>
      <c r="J25" s="238">
        <f>'Assunzioni -1'!J27-'Assunzioni F'!J25</f>
        <v>352</v>
      </c>
      <c r="K25" s="262">
        <v>314</v>
      </c>
      <c r="L25" s="238">
        <f>'Assunzioni -1'!L27-'Assunzioni F'!L25</f>
        <v>380</v>
      </c>
      <c r="M25" s="238">
        <f>'Assunzioni -1'!M27-'Assunzioni F'!M25</f>
        <v>335</v>
      </c>
      <c r="N25" s="718"/>
      <c r="O25" s="263">
        <f t="shared" si="3"/>
        <v>21.01910828025477</v>
      </c>
      <c r="P25" s="466">
        <f t="shared" si="4"/>
        <v>-11.84210526315789</v>
      </c>
      <c r="Q25" s="95"/>
      <c r="R25" s="467">
        <f t="shared" si="5"/>
        <v>0.9036144578313241</v>
      </c>
    </row>
    <row r="26" spans="1:18" ht="12.75">
      <c r="A26" s="101" t="s">
        <v>187</v>
      </c>
      <c r="B26" s="261">
        <f>'Assunzioni -1'!B28-'Assunzioni F'!B26</f>
        <v>1248</v>
      </c>
      <c r="C26" s="95">
        <f>'Assunzioni -1'!C28-'Assunzioni F'!C26</f>
        <v>0</v>
      </c>
      <c r="D26" s="238">
        <f>'Assunzioni -1'!D28-'Assunzioni F'!D26</f>
        <v>734</v>
      </c>
      <c r="E26" s="238">
        <f>'Assunzioni -1'!E28-'Assunzioni F'!E26</f>
        <v>971</v>
      </c>
      <c r="F26" s="238">
        <f>'Assunzioni -1'!F28-'Assunzioni F'!F26</f>
        <v>1039</v>
      </c>
      <c r="G26" s="238">
        <f>'Assunzioni -1'!G28-'Assunzioni F'!G26</f>
        <v>937</v>
      </c>
      <c r="H26" s="238">
        <f>'Assunzioni -1'!H28-'Assunzioni F'!H26</f>
        <v>847</v>
      </c>
      <c r="I26" s="238">
        <f>'Assunzioni -1'!I28-'Assunzioni F'!I26</f>
        <v>947</v>
      </c>
      <c r="J26" s="238">
        <f>'Assunzioni -1'!J28-'Assunzioni F'!J26</f>
        <v>1060</v>
      </c>
      <c r="K26" s="262">
        <v>1332</v>
      </c>
      <c r="L26" s="238">
        <f>'Assunzioni -1'!L28-'Assunzioni F'!L26</f>
        <v>1789</v>
      </c>
      <c r="M26" s="238">
        <f>'Assunzioni -1'!M28-'Assunzioni F'!M26</f>
        <v>1388</v>
      </c>
      <c r="N26" s="718"/>
      <c r="O26" s="263">
        <f t="shared" si="3"/>
        <v>34.3093093093093</v>
      </c>
      <c r="P26" s="466">
        <f t="shared" si="4"/>
        <v>-22.41475684740078</v>
      </c>
      <c r="Q26" s="95"/>
      <c r="R26" s="467">
        <f t="shared" si="5"/>
        <v>11.217948717948715</v>
      </c>
    </row>
    <row r="27" spans="1:18" ht="12.75">
      <c r="A27" s="101" t="s">
        <v>40</v>
      </c>
      <c r="B27" s="261">
        <f>'Assunzioni -1'!B29-'Assunzioni F'!B27</f>
        <v>5176</v>
      </c>
      <c r="C27" s="95">
        <f>'Assunzioni -1'!C29-'Assunzioni F'!C27</f>
        <v>0</v>
      </c>
      <c r="D27" s="238">
        <f>'Assunzioni -1'!D29-'Assunzioni F'!D27</f>
        <v>2639</v>
      </c>
      <c r="E27" s="238">
        <f>'Assunzioni -1'!E29-'Assunzioni F'!E27</f>
        <v>3912</v>
      </c>
      <c r="F27" s="238">
        <f>'Assunzioni -1'!F29-'Assunzioni F'!F27</f>
        <v>4249</v>
      </c>
      <c r="G27" s="238">
        <f>'Assunzioni -1'!G29-'Assunzioni F'!G27</f>
        <v>3995</v>
      </c>
      <c r="H27" s="238">
        <f>'Assunzioni -1'!H29-'Assunzioni F'!H27</f>
        <v>3610</v>
      </c>
      <c r="I27" s="238">
        <f>'Assunzioni -1'!I29-'Assunzioni F'!I27</f>
        <v>4583</v>
      </c>
      <c r="J27" s="238">
        <f>'Assunzioni -1'!J29-'Assunzioni F'!J27</f>
        <v>5032</v>
      </c>
      <c r="K27" s="262">
        <v>4506</v>
      </c>
      <c r="L27" s="238">
        <f>'Assunzioni -1'!L29-'Assunzioni F'!L27</f>
        <v>4808</v>
      </c>
      <c r="M27" s="238">
        <f>'Assunzioni -1'!M29-'Assunzioni F'!M27</f>
        <v>5250</v>
      </c>
      <c r="N27" s="718"/>
      <c r="O27" s="263">
        <f t="shared" si="3"/>
        <v>6.7021748779405215</v>
      </c>
      <c r="P27" s="466">
        <f t="shared" si="4"/>
        <v>9.193011647254579</v>
      </c>
      <c r="Q27" s="95"/>
      <c r="R27" s="467">
        <f t="shared" si="5"/>
        <v>1.4296754250386385</v>
      </c>
    </row>
    <row r="28" spans="1:18" ht="12.75">
      <c r="A28" s="101" t="s">
        <v>41</v>
      </c>
      <c r="B28" s="261">
        <f>'Assunzioni -1'!B30-'Assunzioni F'!B28</f>
        <v>1010</v>
      </c>
      <c r="C28" s="95">
        <f>'Assunzioni -1'!C30-'Assunzioni F'!C28</f>
        <v>0</v>
      </c>
      <c r="D28" s="238">
        <f>'Assunzioni -1'!D30-'Assunzioni F'!D28</f>
        <v>532</v>
      </c>
      <c r="E28" s="238">
        <f>'Assunzioni -1'!E30-'Assunzioni F'!E28</f>
        <v>604</v>
      </c>
      <c r="F28" s="127">
        <f>'Assunzioni -1'!F30-'Assunzioni F'!F28</f>
        <v>703</v>
      </c>
      <c r="G28" s="238">
        <f>'Assunzioni -1'!G30-'Assunzioni F'!G28</f>
        <v>599</v>
      </c>
      <c r="H28" s="238">
        <f>'Assunzioni -1'!H30-'Assunzioni F'!H28</f>
        <v>664</v>
      </c>
      <c r="I28" s="238">
        <f>'Assunzioni -1'!I30-'Assunzioni F'!I28</f>
        <v>659</v>
      </c>
      <c r="J28" s="238">
        <f>'Assunzioni -1'!J30-'Assunzioni F'!J28</f>
        <v>767</v>
      </c>
      <c r="K28" s="262">
        <v>601</v>
      </c>
      <c r="L28" s="238">
        <f>'Assunzioni -1'!L30-'Assunzioni F'!L28</f>
        <v>704</v>
      </c>
      <c r="M28" s="238">
        <f>'Assunzioni -1'!M30-'Assunzioni F'!M28</f>
        <v>788</v>
      </c>
      <c r="N28" s="718"/>
      <c r="O28" s="263">
        <f t="shared" si="3"/>
        <v>17.13810316139768</v>
      </c>
      <c r="P28" s="466">
        <f t="shared" si="4"/>
        <v>11.931818181818187</v>
      </c>
      <c r="Q28" s="95"/>
      <c r="R28" s="467">
        <f t="shared" si="5"/>
        <v>-21.980198019801975</v>
      </c>
    </row>
    <row r="29" spans="1:18" ht="15.75" customHeight="1">
      <c r="A29" s="100" t="s">
        <v>21</v>
      </c>
      <c r="B29" s="258">
        <f>'Assunzioni -1'!B31-'Assunzioni F'!B29</f>
        <v>3983</v>
      </c>
      <c r="C29" s="95">
        <f>'Assunzioni -1'!C31-'Assunzioni F'!C29</f>
        <v>0</v>
      </c>
      <c r="D29" s="240">
        <f>'Assunzioni -1'!D31-'Assunzioni F'!D29</f>
        <v>3427</v>
      </c>
      <c r="E29" s="240">
        <f>'Assunzioni -1'!E31-'Assunzioni F'!E29</f>
        <v>3142</v>
      </c>
      <c r="F29" s="240">
        <f>'Assunzioni -1'!F31-'Assunzioni F'!F29</f>
        <v>3112</v>
      </c>
      <c r="G29" s="240">
        <f>'Assunzioni -1'!G31-'Assunzioni F'!G29</f>
        <v>2432</v>
      </c>
      <c r="H29" s="240">
        <f>'Assunzioni -1'!H31-'Assunzioni F'!H29</f>
        <v>2327</v>
      </c>
      <c r="I29" s="240">
        <f>'Assunzioni -1'!I31-'Assunzioni F'!I29</f>
        <v>2255</v>
      </c>
      <c r="J29" s="240">
        <f>'Assunzioni -1'!J31-'Assunzioni F'!J29</f>
        <v>2296</v>
      </c>
      <c r="K29" s="259">
        <v>1801</v>
      </c>
      <c r="L29" s="240">
        <f>'Assunzioni -1'!L31-'Assunzioni F'!L29</f>
        <v>1993</v>
      </c>
      <c r="M29" s="240">
        <f>'Assunzioni -1'!M31-'Assunzioni F'!M29</f>
        <v>2275</v>
      </c>
      <c r="N29" s="718"/>
      <c r="O29" s="260">
        <f t="shared" si="3"/>
        <v>10.660744031093827</v>
      </c>
      <c r="P29" s="464">
        <f t="shared" si="4"/>
        <v>14.149523331660816</v>
      </c>
      <c r="Q29" s="95"/>
      <c r="R29" s="465">
        <f t="shared" si="5"/>
        <v>-42.88224956063269</v>
      </c>
    </row>
    <row r="30" spans="1:18" ht="15.75" customHeight="1">
      <c r="A30" s="100" t="s">
        <v>22</v>
      </c>
      <c r="B30" s="258">
        <f>'Assunzioni -1'!B32-'Assunzioni F'!B30</f>
        <v>10331</v>
      </c>
      <c r="C30" s="95">
        <f>'Assunzioni -1'!C32-'Assunzioni F'!C30</f>
        <v>0</v>
      </c>
      <c r="D30" s="240">
        <f>'Assunzioni -1'!D32-'Assunzioni F'!D30</f>
        <v>9503</v>
      </c>
      <c r="E30" s="240">
        <f>'Assunzioni -1'!E32-'Assunzioni F'!E30</f>
        <v>9364</v>
      </c>
      <c r="F30" s="240">
        <f>'Assunzioni -1'!F32-'Assunzioni F'!F30</f>
        <v>9604</v>
      </c>
      <c r="G30" s="240">
        <f>'Assunzioni -1'!G32-'Assunzioni F'!G30</f>
        <v>9799</v>
      </c>
      <c r="H30" s="240">
        <f>'Assunzioni -1'!H32-'Assunzioni F'!H30</f>
        <v>7977</v>
      </c>
      <c r="I30" s="240">
        <f>'Assunzioni -1'!I32-'Assunzioni F'!I30</f>
        <v>9405</v>
      </c>
      <c r="J30" s="240">
        <f>'Assunzioni -1'!J32-'Assunzioni F'!J30</f>
        <v>10737</v>
      </c>
      <c r="K30" s="259">
        <f>'Assunzioni -1'!K32-'Assunzioni F'!K30</f>
        <v>10501</v>
      </c>
      <c r="L30" s="240">
        <f>'Assunzioni -1'!L32-'Assunzioni F'!L30</f>
        <v>12947</v>
      </c>
      <c r="M30" s="240">
        <f>'Assunzioni -1'!M32-'Assunzioni F'!M30</f>
        <v>13645</v>
      </c>
      <c r="N30" s="718"/>
      <c r="O30" s="260">
        <f t="shared" si="3"/>
        <v>23.293019712408338</v>
      </c>
      <c r="P30" s="464">
        <f t="shared" si="4"/>
        <v>5.391210318992819</v>
      </c>
      <c r="Q30" s="95"/>
      <c r="R30" s="465">
        <f t="shared" si="5"/>
        <v>32.07821120898268</v>
      </c>
    </row>
    <row r="31" spans="1:18" ht="12.75">
      <c r="A31" s="102" t="s">
        <v>174</v>
      </c>
      <c r="B31" s="468">
        <f>'Assunzioni -1'!B33-'Assunzioni F'!B31</f>
        <v>2049</v>
      </c>
      <c r="C31" s="95">
        <f>'Assunzioni -1'!C33-'Assunzioni F'!C31</f>
        <v>0</v>
      </c>
      <c r="D31" s="242">
        <f>'Assunzioni -1'!D33-'Assunzioni F'!D31</f>
        <v>1710</v>
      </c>
      <c r="E31" s="242">
        <f>'Assunzioni -1'!E33-'Assunzioni F'!E31</f>
        <v>1652</v>
      </c>
      <c r="F31" s="242">
        <f>'Assunzioni -1'!F33-'Assunzioni F'!F31</f>
        <v>1942</v>
      </c>
      <c r="G31" s="242">
        <f>'Assunzioni -1'!G33-'Assunzioni F'!G31</f>
        <v>1690</v>
      </c>
      <c r="H31" s="242">
        <f>'Assunzioni -1'!H33-'Assunzioni F'!H31</f>
        <v>1322</v>
      </c>
      <c r="I31" s="242">
        <f>'Assunzioni -1'!I33-'Assunzioni F'!I31</f>
        <v>1589</v>
      </c>
      <c r="J31" s="242">
        <f>'Assunzioni -1'!J33-'Assunzioni F'!J31</f>
        <v>1815</v>
      </c>
      <c r="K31" s="469">
        <v>1807</v>
      </c>
      <c r="L31" s="242">
        <f>'Assunzioni -1'!L33-'Assunzioni F'!L31</f>
        <v>2126</v>
      </c>
      <c r="M31" s="242">
        <f>'Assunzioni -1'!M33-'Assunzioni F'!M31</f>
        <v>2213</v>
      </c>
      <c r="N31" s="718"/>
      <c r="O31" s="470">
        <f t="shared" si="3"/>
        <v>17.653569452130597</v>
      </c>
      <c r="P31" s="471">
        <f t="shared" si="4"/>
        <v>4.0921919096895465</v>
      </c>
      <c r="Q31" s="95"/>
      <c r="R31" s="472">
        <f t="shared" si="5"/>
        <v>8.00390434358225</v>
      </c>
    </row>
    <row r="32" spans="1:18" ht="12.75">
      <c r="A32" s="102" t="s">
        <v>175</v>
      </c>
      <c r="B32" s="468">
        <f>'Assunzioni -1'!B34-'Assunzioni F'!B32</f>
        <v>1454</v>
      </c>
      <c r="C32" s="95">
        <f>'Assunzioni -1'!C34-'Assunzioni F'!C32</f>
        <v>0</v>
      </c>
      <c r="D32" s="242">
        <f>'Assunzioni -1'!D34-'Assunzioni F'!D32</f>
        <v>1598</v>
      </c>
      <c r="E32" s="242">
        <f>'Assunzioni -1'!E34-'Assunzioni F'!E32</f>
        <v>1461</v>
      </c>
      <c r="F32" s="242">
        <f>'Assunzioni -1'!F34-'Assunzioni F'!F32</f>
        <v>1745</v>
      </c>
      <c r="G32" s="242">
        <f>'Assunzioni -1'!G34-'Assunzioni F'!G32</f>
        <v>1886</v>
      </c>
      <c r="H32" s="242">
        <f>'Assunzioni -1'!H34-'Assunzioni F'!H32</f>
        <v>1491</v>
      </c>
      <c r="I32" s="242">
        <f>'Assunzioni -1'!I34-'Assunzioni F'!I32</f>
        <v>1564</v>
      </c>
      <c r="J32" s="242">
        <f>'Assunzioni -1'!J34-'Assunzioni F'!J32</f>
        <v>1773</v>
      </c>
      <c r="K32" s="469">
        <v>1626</v>
      </c>
      <c r="L32" s="242">
        <f>'Assunzioni -1'!L34-'Assunzioni F'!L32</f>
        <v>2740</v>
      </c>
      <c r="M32" s="242">
        <f>'Assunzioni -1'!M34-'Assunzioni F'!M32</f>
        <v>3141</v>
      </c>
      <c r="N32" s="718"/>
      <c r="O32" s="470">
        <f t="shared" si="3"/>
        <v>68.51168511685114</v>
      </c>
      <c r="P32" s="471">
        <f t="shared" si="4"/>
        <v>14.635036496350367</v>
      </c>
      <c r="Q32" s="95"/>
      <c r="R32" s="472">
        <f t="shared" si="5"/>
        <v>116.0247592847318</v>
      </c>
    </row>
    <row r="33" spans="1:18" ht="12.75">
      <c r="A33" s="102" t="s">
        <v>188</v>
      </c>
      <c r="B33" s="468">
        <f>'Assunzioni -1'!B35-'Assunzioni F'!B33</f>
        <v>2214</v>
      </c>
      <c r="C33" s="95">
        <f>'Assunzioni -1'!C35-'Assunzioni F'!C33</f>
        <v>0</v>
      </c>
      <c r="D33" s="242">
        <f>'Assunzioni -1'!D35-'Assunzioni F'!D33</f>
        <v>2093</v>
      </c>
      <c r="E33" s="242">
        <f>'Assunzioni -1'!E35-'Assunzioni F'!E33</f>
        <v>2334</v>
      </c>
      <c r="F33" s="242">
        <f>'Assunzioni -1'!F35-'Assunzioni F'!F33</f>
        <v>2003</v>
      </c>
      <c r="G33" s="242">
        <f>'Assunzioni -1'!G35-'Assunzioni F'!G33</f>
        <v>1980</v>
      </c>
      <c r="H33" s="242">
        <f>'Assunzioni -1'!H35-'Assunzioni F'!H33</f>
        <v>1711</v>
      </c>
      <c r="I33" s="242">
        <f>'Assunzioni -1'!I35-'Assunzioni F'!I33</f>
        <v>2276</v>
      </c>
      <c r="J33" s="242">
        <f>'Assunzioni -1'!J35-'Assunzioni F'!J33</f>
        <v>2641</v>
      </c>
      <c r="K33" s="469">
        <v>2554</v>
      </c>
      <c r="L33" s="242">
        <f>'Assunzioni -1'!L35-'Assunzioni F'!L33</f>
        <v>3506</v>
      </c>
      <c r="M33" s="242">
        <f>'Assunzioni -1'!M35-'Assunzioni F'!M33</f>
        <v>3020</v>
      </c>
      <c r="N33" s="718"/>
      <c r="O33" s="470">
        <f t="shared" si="3"/>
        <v>37.27486296006265</v>
      </c>
      <c r="P33" s="471">
        <f t="shared" si="4"/>
        <v>-13.861950941243592</v>
      </c>
      <c r="Q33" s="95"/>
      <c r="R33" s="472">
        <f t="shared" si="5"/>
        <v>36.40469738030714</v>
      </c>
    </row>
    <row r="34" spans="1:20" ht="12.75">
      <c r="A34" s="102" t="s">
        <v>176</v>
      </c>
      <c r="B34" s="468">
        <f>'Assunzioni -1'!B36-'Assunzioni F'!B34</f>
        <v>623</v>
      </c>
      <c r="C34" s="95">
        <f>'Assunzioni -1'!C36-'Assunzioni F'!C34</f>
        <v>0</v>
      </c>
      <c r="D34" s="242">
        <f>'Assunzioni -1'!D36-'Assunzioni F'!D34</f>
        <v>568</v>
      </c>
      <c r="E34" s="242">
        <f>'Assunzioni -1'!E36-'Assunzioni F'!E34</f>
        <v>591</v>
      </c>
      <c r="F34" s="242">
        <f>'Assunzioni -1'!F36-'Assunzioni F'!F34</f>
        <v>575</v>
      </c>
      <c r="G34" s="242">
        <f>'Assunzioni -1'!G36-'Assunzioni F'!G34</f>
        <v>704</v>
      </c>
      <c r="H34" s="242">
        <f>'Assunzioni -1'!H36-'Assunzioni F'!H34</f>
        <v>489</v>
      </c>
      <c r="I34" s="242">
        <f>'Assunzioni -1'!I36-'Assunzioni F'!I34</f>
        <v>415</v>
      </c>
      <c r="J34" s="242">
        <f>'Assunzioni -1'!J36-'Assunzioni F'!J34</f>
        <v>552</v>
      </c>
      <c r="K34" s="469">
        <v>541</v>
      </c>
      <c r="L34" s="242">
        <f>'Assunzioni -1'!L36-'Assunzioni F'!L34</f>
        <v>532</v>
      </c>
      <c r="M34" s="242">
        <f>'Assunzioni -1'!M36-'Assunzioni F'!M34</f>
        <v>565</v>
      </c>
      <c r="N34" s="718"/>
      <c r="O34" s="470">
        <f t="shared" si="3"/>
        <v>-1.6635859519408598</v>
      </c>
      <c r="P34" s="471">
        <f t="shared" si="4"/>
        <v>6.20300751879698</v>
      </c>
      <c r="Q34" s="95"/>
      <c r="R34" s="472">
        <f t="shared" si="5"/>
        <v>-9.309791332263245</v>
      </c>
      <c r="T34" s="460"/>
    </row>
    <row r="35" spans="1:18" ht="12.75">
      <c r="A35" s="102" t="s">
        <v>189</v>
      </c>
      <c r="B35" s="468">
        <f>'Assunzioni -1'!B37-'Assunzioni F'!B35</f>
        <v>1279</v>
      </c>
      <c r="C35" s="95">
        <f>'Assunzioni -1'!C37-'Assunzioni F'!C35</f>
        <v>0</v>
      </c>
      <c r="D35" s="242">
        <f>'Assunzioni -1'!D37-'Assunzioni F'!D35</f>
        <v>1173</v>
      </c>
      <c r="E35" s="242">
        <f>'Assunzioni -1'!E37-'Assunzioni F'!E35</f>
        <v>1297</v>
      </c>
      <c r="F35" s="242">
        <f>'Assunzioni -1'!F37-'Assunzioni F'!F35</f>
        <v>1769</v>
      </c>
      <c r="G35" s="242">
        <f>'Assunzioni -1'!G37-'Assunzioni F'!G35</f>
        <v>1372</v>
      </c>
      <c r="H35" s="242">
        <f>'Assunzioni -1'!H37-'Assunzioni F'!H35</f>
        <v>1029</v>
      </c>
      <c r="I35" s="242">
        <f>'Assunzioni -1'!I37-'Assunzioni F'!I35</f>
        <v>1372</v>
      </c>
      <c r="J35" s="242">
        <f>'Assunzioni -1'!J37-'Assunzioni F'!J35</f>
        <v>1452</v>
      </c>
      <c r="K35" s="469">
        <v>1568</v>
      </c>
      <c r="L35" s="242">
        <f>'Assunzioni -1'!L37-'Assunzioni F'!L35</f>
        <v>1623</v>
      </c>
      <c r="M35" s="242">
        <f>'Assunzioni -1'!M37-'Assunzioni F'!M35</f>
        <v>1819</v>
      </c>
      <c r="N35" s="718"/>
      <c r="O35" s="470">
        <f t="shared" si="3"/>
        <v>3.507653061224488</v>
      </c>
      <c r="P35" s="471">
        <f t="shared" si="4"/>
        <v>12.076401725200242</v>
      </c>
      <c r="Q35" s="95"/>
      <c r="R35" s="472">
        <f t="shared" si="5"/>
        <v>42.22048475371386</v>
      </c>
    </row>
    <row r="36" spans="1:18" ht="12.75">
      <c r="A36" s="102" t="s">
        <v>177</v>
      </c>
      <c r="B36" s="468">
        <f>'Assunzioni -1'!B38-'Assunzioni F'!B36</f>
        <v>930</v>
      </c>
      <c r="C36" s="95">
        <f>'Assunzioni -1'!C38-'Assunzioni F'!C36</f>
        <v>0</v>
      </c>
      <c r="D36" s="242">
        <f>'Assunzioni -1'!D38-'Assunzioni F'!D36</f>
        <v>904</v>
      </c>
      <c r="E36" s="242">
        <f>'Assunzioni -1'!E38-'Assunzioni F'!E36</f>
        <v>761</v>
      </c>
      <c r="F36" s="242">
        <f>'Assunzioni -1'!F38-'Assunzioni F'!F36</f>
        <v>226</v>
      </c>
      <c r="G36" s="242">
        <f>'Assunzioni -1'!G38-'Assunzioni F'!G36</f>
        <v>774</v>
      </c>
      <c r="H36" s="242">
        <f>'Assunzioni -1'!H38-'Assunzioni F'!H36</f>
        <v>666</v>
      </c>
      <c r="I36" s="242">
        <f>'Assunzioni -1'!I38-'Assunzioni F'!I36</f>
        <v>894</v>
      </c>
      <c r="J36" s="242">
        <f>'Assunzioni -1'!J38-'Assunzioni F'!J36</f>
        <v>932</v>
      </c>
      <c r="K36" s="469">
        <v>920</v>
      </c>
      <c r="L36" s="242">
        <f>'Assunzioni -1'!L38-'Assunzioni F'!L36</f>
        <v>948</v>
      </c>
      <c r="M36" s="242">
        <f>'Assunzioni -1'!M38-'Assunzioni F'!M36</f>
        <v>1190</v>
      </c>
      <c r="N36" s="718"/>
      <c r="O36" s="470">
        <f t="shared" si="3"/>
        <v>3.043478260869577</v>
      </c>
      <c r="P36" s="471">
        <f t="shared" si="4"/>
        <v>25.52742616033754</v>
      </c>
      <c r="Q36" s="95"/>
      <c r="R36" s="472">
        <f t="shared" si="5"/>
        <v>27.956989247311824</v>
      </c>
    </row>
    <row r="37" spans="1:18" ht="12.75">
      <c r="A37" s="102" t="s">
        <v>178</v>
      </c>
      <c r="B37" s="468">
        <f>'Assunzioni -1'!B39-'Assunzioni F'!B37</f>
        <v>391</v>
      </c>
      <c r="C37" s="95">
        <f>'Assunzioni -1'!C39-'Assunzioni F'!C37</f>
        <v>0</v>
      </c>
      <c r="D37" s="242">
        <f>'Assunzioni -1'!D39-'Assunzioni F'!D37</f>
        <v>388</v>
      </c>
      <c r="E37" s="242">
        <f>'Assunzioni -1'!E39-'Assunzioni F'!E37</f>
        <v>314</v>
      </c>
      <c r="F37" s="242">
        <f>'Assunzioni -1'!F39-'Assunzioni F'!F37</f>
        <v>245</v>
      </c>
      <c r="G37" s="242">
        <f>'Assunzioni -1'!G39-'Assunzioni F'!G37</f>
        <v>223</v>
      </c>
      <c r="H37" s="242">
        <f>'Assunzioni -1'!H39-'Assunzioni F'!H37</f>
        <v>228</v>
      </c>
      <c r="I37" s="242">
        <f>'Assunzioni -1'!I39-'Assunzioni F'!I37</f>
        <v>318</v>
      </c>
      <c r="J37" s="242">
        <f>'Assunzioni -1'!J39-'Assunzioni F'!J37</f>
        <v>445</v>
      </c>
      <c r="K37" s="469">
        <v>475</v>
      </c>
      <c r="L37" s="242">
        <f>'Assunzioni -1'!L39-'Assunzioni F'!L37</f>
        <v>496</v>
      </c>
      <c r="M37" s="242">
        <f>'Assunzioni -1'!M39-'Assunzioni F'!M37</f>
        <v>533</v>
      </c>
      <c r="N37" s="718"/>
      <c r="O37" s="470">
        <f t="shared" si="3"/>
        <v>4.421052631578945</v>
      </c>
      <c r="P37" s="471">
        <f t="shared" si="4"/>
        <v>7.459677419354833</v>
      </c>
      <c r="Q37" s="95"/>
      <c r="R37" s="472">
        <f t="shared" si="5"/>
        <v>36.31713554987212</v>
      </c>
    </row>
    <row r="38" spans="1:18" ht="12.75">
      <c r="A38" s="102" t="s">
        <v>179</v>
      </c>
      <c r="B38" s="468">
        <f>'Assunzioni -1'!B40-'Assunzioni F'!B38</f>
        <v>1249</v>
      </c>
      <c r="C38" s="205">
        <f>'Assunzioni -1'!C40-'Assunzioni F'!C38</f>
        <v>0</v>
      </c>
      <c r="D38" s="242">
        <f>'Assunzioni -1'!D40-'Assunzioni F'!D38</f>
        <v>884</v>
      </c>
      <c r="E38" s="242">
        <f>'Assunzioni -1'!E40-'Assunzioni F'!E38</f>
        <v>808</v>
      </c>
      <c r="F38" s="242">
        <f>'Assunzioni -1'!F40-'Assunzioni F'!F38</f>
        <v>880</v>
      </c>
      <c r="G38" s="242">
        <f>'Assunzioni -1'!G40-'Assunzioni F'!G38</f>
        <v>905</v>
      </c>
      <c r="H38" s="242">
        <f>'Assunzioni -1'!H40-'Assunzioni F'!H38</f>
        <v>686</v>
      </c>
      <c r="I38" s="242">
        <f>'Assunzioni -1'!I40-'Assunzioni F'!I38</f>
        <v>725</v>
      </c>
      <c r="J38" s="242">
        <f>'Assunzioni -1'!J40-'Assunzioni F'!J38</f>
        <v>927</v>
      </c>
      <c r="K38" s="469">
        <v>823</v>
      </c>
      <c r="L38" s="242">
        <f>'Assunzioni -1'!L40-'Assunzioni F'!L38</f>
        <v>976</v>
      </c>
      <c r="M38" s="242">
        <f>'Assunzioni -1'!M40-'Assunzioni F'!M38</f>
        <v>1164</v>
      </c>
      <c r="N38" s="718"/>
      <c r="O38" s="470">
        <f t="shared" si="3"/>
        <v>18.590522478736318</v>
      </c>
      <c r="P38" s="471">
        <f t="shared" si="4"/>
        <v>19.26229508196721</v>
      </c>
      <c r="Q38" s="95"/>
      <c r="R38" s="472">
        <f t="shared" si="5"/>
        <v>-6.805444355484383</v>
      </c>
    </row>
    <row r="39" spans="1:18" ht="18" customHeight="1" thickBot="1">
      <c r="A39" s="473" t="s">
        <v>180</v>
      </c>
      <c r="B39" s="474">
        <f>'Assunzioni -1'!B41-'Assunzioni F'!B39</f>
        <v>142</v>
      </c>
      <c r="C39" s="276">
        <f>'Assunzioni -1'!C41-'Assunzioni F'!C39</f>
        <v>0</v>
      </c>
      <c r="D39" s="264">
        <f>'Assunzioni -1'!D41-'Assunzioni F'!D39</f>
        <v>185</v>
      </c>
      <c r="E39" s="264">
        <f>'Assunzioni -1'!E41-'Assunzioni F'!E39</f>
        <v>146</v>
      </c>
      <c r="F39" s="264">
        <f>'Assunzioni -1'!F41-'Assunzioni F'!F39</f>
        <v>219</v>
      </c>
      <c r="G39" s="264">
        <f>'Assunzioni -1'!G41-'Assunzioni F'!G39</f>
        <v>265</v>
      </c>
      <c r="H39" s="264">
        <f>'Assunzioni -1'!H41-'Assunzioni F'!H39</f>
        <v>355</v>
      </c>
      <c r="I39" s="264">
        <f>'Assunzioni -1'!I41-'Assunzioni F'!I39</f>
        <v>252</v>
      </c>
      <c r="J39" s="264">
        <f>'Assunzioni -1'!J41-'Assunzioni F'!J39</f>
        <v>200</v>
      </c>
      <c r="K39" s="265">
        <v>187</v>
      </c>
      <c r="L39" s="740">
        <f>'Assunzioni -1'!L41-'Assunzioni F'!L39</f>
        <v>172</v>
      </c>
      <c r="M39" s="740">
        <f>'Assunzioni -1'!M41-'Assunzioni F'!M39</f>
        <v>159</v>
      </c>
      <c r="N39" s="736"/>
      <c r="O39" s="266">
        <f t="shared" si="3"/>
        <v>-8.02139037433156</v>
      </c>
      <c r="P39" s="475">
        <f t="shared" si="4"/>
        <v>-7.558139534883722</v>
      </c>
      <c r="Q39" s="276"/>
      <c r="R39" s="476">
        <f t="shared" si="5"/>
        <v>11.971830985915503</v>
      </c>
    </row>
    <row r="40" spans="1:18" ht="7.5" customHeight="1" thickBot="1">
      <c r="A40" s="96"/>
      <c r="B40" s="441"/>
      <c r="C40" s="441"/>
      <c r="D40" s="441"/>
      <c r="E40" s="441"/>
      <c r="F40" s="441"/>
      <c r="G40" s="441"/>
      <c r="H40" s="441"/>
      <c r="I40" s="441"/>
      <c r="J40" s="441"/>
      <c r="K40" s="441"/>
      <c r="L40" s="715"/>
      <c r="M40" s="715"/>
      <c r="N40" s="441"/>
      <c r="O40" s="442"/>
      <c r="P40" s="443"/>
      <c r="Q40" s="441"/>
      <c r="R40" s="636"/>
    </row>
    <row r="41" spans="1:18" ht="18" customHeight="1">
      <c r="A41" s="96" t="s">
        <v>315</v>
      </c>
      <c r="B41" s="458">
        <f>'Assunzioni -2'!B23-'Assunzioni F'!B41</f>
        <v>8811</v>
      </c>
      <c r="C41" s="95"/>
      <c r="D41" s="229">
        <f>'Assunzioni -2'!D23-'Assunzioni F'!D41</f>
        <v>6959</v>
      </c>
      <c r="E41" s="229">
        <f>'Assunzioni -2'!E23-'Assunzioni F'!E41</f>
        <v>7496</v>
      </c>
      <c r="F41" s="229">
        <f>'Assunzioni -2'!F23-'Assunzioni F'!F41</f>
        <v>7912</v>
      </c>
      <c r="G41" s="229">
        <f>'Assunzioni -2'!G23-'Assunzioni F'!G41</f>
        <v>6910</v>
      </c>
      <c r="H41" s="229">
        <f>'Assunzioni -2'!H23-'Assunzioni F'!H41</f>
        <v>6329</v>
      </c>
      <c r="I41" s="229">
        <f>'Assunzioni -2'!I23-'Assunzioni F'!I41</f>
        <v>7292</v>
      </c>
      <c r="J41" s="229">
        <f>'Assunzioni -2'!J23-'Assunzioni F'!J41</f>
        <v>8645</v>
      </c>
      <c r="K41" s="640">
        <f>'Assunzioni -2'!K23-'Assunzioni F'!K41</f>
        <v>8141</v>
      </c>
      <c r="L41" s="741">
        <f>'Assunzioni -2'!L23-'Assunzioni F'!L41</f>
        <v>9631</v>
      </c>
      <c r="M41" s="741">
        <f>'Assunzioni -2'!M23-'Assunzioni F'!M41</f>
        <v>10284</v>
      </c>
      <c r="N41" s="718"/>
      <c r="O41" s="637">
        <f>L41/K41%-100</f>
        <v>18.302419850141263</v>
      </c>
      <c r="P41" s="638">
        <f>M41/L41%-100</f>
        <v>6.78018897310767</v>
      </c>
      <c r="Q41" s="95"/>
      <c r="R41" s="639">
        <f>M41/B41%-100</f>
        <v>16.717739189649308</v>
      </c>
    </row>
    <row r="42" spans="1:18" ht="12.75" customHeight="1">
      <c r="A42" s="105" t="s">
        <v>316</v>
      </c>
      <c r="B42" s="630">
        <f>'Assunzioni -2'!B24-'Assunzioni F'!B42</f>
        <v>14776</v>
      </c>
      <c r="C42" s="95"/>
      <c r="D42" s="161">
        <f>'Assunzioni -2'!D24-'Assunzioni F'!D42</f>
        <v>11730</v>
      </c>
      <c r="E42" s="161">
        <f>'Assunzioni -2'!E24-'Assunzioni F'!E42</f>
        <v>12338</v>
      </c>
      <c r="F42" s="161">
        <f>'Assunzioni -2'!F24-'Assunzioni F'!F42</f>
        <v>13374</v>
      </c>
      <c r="G42" s="161">
        <f>'Assunzioni -2'!G24-'Assunzioni F'!G42</f>
        <v>12616</v>
      </c>
      <c r="H42" s="161">
        <f>'Assunzioni -2'!H24-'Assunzioni F'!H42</f>
        <v>11028</v>
      </c>
      <c r="I42" s="161">
        <f>'Assunzioni -2'!I24-'Assunzioni F'!I42</f>
        <v>12824</v>
      </c>
      <c r="J42" s="161">
        <f>'Assunzioni -2'!J24-'Assunzioni F'!J42</f>
        <v>13852</v>
      </c>
      <c r="K42" s="162">
        <f>'Assunzioni -2'!K24-'Assunzioni F'!K42</f>
        <v>12982</v>
      </c>
      <c r="L42" s="742">
        <f>'Assunzioni -2'!L24-'Assunzioni F'!L42</f>
        <v>15445</v>
      </c>
      <c r="M42" s="742">
        <f>'Assunzioni -2'!M24-'Assunzioni F'!M42</f>
        <v>15929</v>
      </c>
      <c r="N42" s="718"/>
      <c r="O42" s="164">
        <f>L42/K42%-100</f>
        <v>18.972423355415202</v>
      </c>
      <c r="P42" s="645">
        <f>M42/L42%-100</f>
        <v>3.133700226610557</v>
      </c>
      <c r="Q42" s="95"/>
      <c r="R42" s="646">
        <f>M42/B42%-100</f>
        <v>7.803194369247436</v>
      </c>
    </row>
    <row r="43" spans="1:18" ht="6" customHeight="1" thickBot="1">
      <c r="A43" s="625"/>
      <c r="B43" s="626"/>
      <c r="C43" s="95"/>
      <c r="D43" s="267"/>
      <c r="E43" s="267"/>
      <c r="F43" s="267"/>
      <c r="G43" s="267"/>
      <c r="H43" s="267"/>
      <c r="I43" s="267"/>
      <c r="J43" s="267"/>
      <c r="K43" s="627"/>
      <c r="L43" s="743"/>
      <c r="M43" s="743"/>
      <c r="N43" s="718"/>
      <c r="O43" s="268"/>
      <c r="P43" s="628"/>
      <c r="Q43" s="95"/>
      <c r="R43" s="629"/>
    </row>
    <row r="44" spans="1:18" ht="21.75" customHeight="1">
      <c r="A44" s="477" t="s">
        <v>23</v>
      </c>
      <c r="B44" s="478">
        <f>'Assunzioni -1'!B42-'Assunzioni F'!B44</f>
        <v>1958</v>
      </c>
      <c r="C44" s="479"/>
      <c r="D44" s="480">
        <f>'Assunzioni -1'!D42-'Assunzioni F'!D44</f>
        <v>1374</v>
      </c>
      <c r="E44" s="480">
        <f>'Assunzioni -1'!E42-'Assunzioni F'!E44</f>
        <v>1786</v>
      </c>
      <c r="F44" s="480">
        <f>'Assunzioni -1'!F42-'Assunzioni F'!F44</f>
        <v>2013</v>
      </c>
      <c r="G44" s="480">
        <f>'Assunzioni -1'!G42-'Assunzioni F'!G44</f>
        <v>1774</v>
      </c>
      <c r="H44" s="480">
        <f>'Assunzioni -1'!H42-'Assunzioni F'!H44</f>
        <v>2148</v>
      </c>
      <c r="I44" s="480">
        <f>'Assunzioni -1'!I42-'Assunzioni F'!I44</f>
        <v>2355</v>
      </c>
      <c r="J44" s="480">
        <f>'Assunzioni -1'!J42-'Assunzioni F'!J44</f>
        <v>2528</v>
      </c>
      <c r="K44" s="481">
        <f>'Assunzioni -1'!K42-'Assunzioni F'!K44</f>
        <v>2741</v>
      </c>
      <c r="L44" s="744">
        <f>'Assunzioni -1'!L42-'Assunzioni F'!L44</f>
        <v>3586</v>
      </c>
      <c r="M44" s="744">
        <f>'Assunzioni -1'!M42-'Assunzioni F'!M44</f>
        <v>3074</v>
      </c>
      <c r="N44" s="738"/>
      <c r="O44" s="482">
        <f>L44/K44%-100</f>
        <v>30.82816490331996</v>
      </c>
      <c r="P44" s="483">
        <f>M44/L44%-100</f>
        <v>-14.27774679308422</v>
      </c>
      <c r="Q44" s="479"/>
      <c r="R44" s="484">
        <f>M44/B44%-100</f>
        <v>56.99693564862105</v>
      </c>
    </row>
    <row r="45" spans="1:18" ht="19.5" customHeight="1" thickBot="1">
      <c r="A45" s="485" t="s">
        <v>42</v>
      </c>
      <c r="B45" s="486">
        <f>B44+B6</f>
        <v>25545</v>
      </c>
      <c r="C45" s="487"/>
      <c r="D45" s="488">
        <f aca="true" t="shared" si="6" ref="D45:K45">D44+D6</f>
        <v>20063</v>
      </c>
      <c r="E45" s="488">
        <f t="shared" si="6"/>
        <v>21620</v>
      </c>
      <c r="F45" s="488">
        <f t="shared" si="6"/>
        <v>23299</v>
      </c>
      <c r="G45" s="488">
        <f t="shared" si="6"/>
        <v>21300</v>
      </c>
      <c r="H45" s="488">
        <f t="shared" si="6"/>
        <v>19505</v>
      </c>
      <c r="I45" s="489">
        <f t="shared" si="6"/>
        <v>22471</v>
      </c>
      <c r="J45" s="489">
        <f t="shared" si="6"/>
        <v>25025</v>
      </c>
      <c r="K45" s="737">
        <f t="shared" si="6"/>
        <v>23864</v>
      </c>
      <c r="L45" s="745">
        <f>L44+L6</f>
        <v>28662</v>
      </c>
      <c r="M45" s="745">
        <f>M44+M6</f>
        <v>29287</v>
      </c>
      <c r="N45" s="739"/>
      <c r="O45" s="490">
        <f>L45/K45%-100</f>
        <v>20.105598390881667</v>
      </c>
      <c r="P45" s="491">
        <f>M45/L45%-100</f>
        <v>2.1805875375060992</v>
      </c>
      <c r="Q45" s="487"/>
      <c r="R45" s="492">
        <f>M45/B45%-100</f>
        <v>14.648659228811908</v>
      </c>
    </row>
    <row r="46" ht="13.5" thickTop="1"/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2.7109375" style="87" customWidth="1"/>
    <col min="2" max="2" width="10.7109375" style="87" customWidth="1"/>
    <col min="3" max="3" width="1.421875" style="87" customWidth="1"/>
    <col min="4" max="13" width="10.7109375" style="87" customWidth="1"/>
    <col min="14" max="14" width="1.421875" style="87" customWidth="1"/>
    <col min="15" max="15" width="7.140625" style="189" customWidth="1"/>
    <col min="16" max="16" width="6.7109375" style="189" customWidth="1"/>
    <col min="17" max="17" width="1.421875" style="189" customWidth="1"/>
    <col min="18" max="18" width="7.00390625" style="87" customWidth="1"/>
    <col min="19" max="16384" width="9.140625" style="87" customWidth="1"/>
  </cols>
  <sheetData>
    <row r="1" spans="1:18" ht="21.75" customHeight="1" thickTop="1">
      <c r="A1" s="323" t="s">
        <v>314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6"/>
    </row>
    <row r="2" spans="1:18" ht="21.75" customHeight="1">
      <c r="A2" s="107" t="s">
        <v>45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9"/>
    </row>
    <row r="3" spans="1:18" ht="9.75" customHeight="1">
      <c r="A3" s="90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108"/>
      <c r="P3" s="108"/>
      <c r="Q3" s="108"/>
      <c r="R3" s="92"/>
    </row>
    <row r="4" spans="1:18" ht="31.5" customHeight="1">
      <c r="A4" s="344" t="s">
        <v>204</v>
      </c>
      <c r="B4" s="109">
        <v>2008</v>
      </c>
      <c r="C4" s="93"/>
      <c r="D4" s="110">
        <v>2009</v>
      </c>
      <c r="E4" s="110">
        <v>2010</v>
      </c>
      <c r="F4" s="111">
        <v>2011</v>
      </c>
      <c r="G4" s="111">
        <v>2012</v>
      </c>
      <c r="H4" s="111">
        <v>2013</v>
      </c>
      <c r="I4" s="110">
        <v>2014</v>
      </c>
      <c r="J4" s="110">
        <v>2015</v>
      </c>
      <c r="K4" s="110">
        <v>2016</v>
      </c>
      <c r="L4" s="110">
        <v>2017</v>
      </c>
      <c r="M4" s="110">
        <v>2018</v>
      </c>
      <c r="N4" s="93"/>
      <c r="O4" s="1" t="s">
        <v>326</v>
      </c>
      <c r="P4" s="2" t="s">
        <v>343</v>
      </c>
      <c r="Q4" s="3"/>
      <c r="R4" s="4" t="s">
        <v>344</v>
      </c>
    </row>
    <row r="5" spans="1:18" ht="19.5" customHeight="1" thickBot="1">
      <c r="A5" s="113" t="s">
        <v>237</v>
      </c>
      <c r="B5" s="114"/>
      <c r="C5" s="95"/>
      <c r="D5" s="368"/>
      <c r="E5" s="369"/>
      <c r="F5" s="369"/>
      <c r="G5" s="369"/>
      <c r="H5" s="116"/>
      <c r="I5" s="116"/>
      <c r="J5" s="116"/>
      <c r="K5" s="116"/>
      <c r="L5" s="116"/>
      <c r="M5" s="116"/>
      <c r="N5" s="95"/>
      <c r="O5" s="371"/>
      <c r="P5" s="370"/>
      <c r="Q5" s="95"/>
      <c r="R5" s="120"/>
    </row>
    <row r="6" spans="1:18" ht="18" customHeight="1" thickBot="1">
      <c r="A6" s="364" t="s">
        <v>46</v>
      </c>
      <c r="B6" s="336">
        <v>3019360</v>
      </c>
      <c r="C6" s="821"/>
      <c r="D6" s="822">
        <v>10774200</v>
      </c>
      <c r="E6" s="337">
        <v>12947376</v>
      </c>
      <c r="F6" s="337">
        <v>12639714</v>
      </c>
      <c r="G6" s="338">
        <v>13066773</v>
      </c>
      <c r="H6" s="338">
        <v>10215919</v>
      </c>
      <c r="I6" s="338">
        <v>9982187</v>
      </c>
      <c r="J6" s="338">
        <v>7462370</v>
      </c>
      <c r="K6" s="338">
        <v>3579915</v>
      </c>
      <c r="L6" s="338">
        <v>2798185</v>
      </c>
      <c r="M6" s="338">
        <v>1206953</v>
      </c>
      <c r="N6" s="5"/>
      <c r="O6" s="365">
        <f>L6/K6%-100</f>
        <v>-21.836551985172832</v>
      </c>
      <c r="P6" s="366">
        <f>M6/L6%-100</f>
        <v>-56.86657601266535</v>
      </c>
      <c r="Q6" s="5"/>
      <c r="R6" s="367">
        <f>M6/B6%-100</f>
        <v>-60.02619760479042</v>
      </c>
    </row>
    <row r="7" spans="1:18" ht="18" customHeight="1">
      <c r="A7" s="96" t="s">
        <v>47</v>
      </c>
      <c r="B7" s="823">
        <v>1571458</v>
      </c>
      <c r="C7" s="205"/>
      <c r="D7" s="121">
        <v>7250761</v>
      </c>
      <c r="E7" s="122">
        <v>4057762</v>
      </c>
      <c r="F7" s="121">
        <v>3517897</v>
      </c>
      <c r="G7" s="121">
        <v>5455626</v>
      </c>
      <c r="H7" s="121">
        <v>5858644</v>
      </c>
      <c r="I7" s="121">
        <v>5117525</v>
      </c>
      <c r="J7" s="121">
        <v>3365226</v>
      </c>
      <c r="K7" s="121">
        <v>1178405</v>
      </c>
      <c r="L7" s="121">
        <v>834143</v>
      </c>
      <c r="M7" s="122">
        <v>729800</v>
      </c>
      <c r="N7" s="95"/>
      <c r="O7" s="333">
        <f aca="true" t="shared" si="0" ref="O7:O23">L7/K7%-100</f>
        <v>-29.214234494931702</v>
      </c>
      <c r="P7" s="123">
        <f aca="true" t="shared" si="1" ref="P7:P23">M7/L7%-100</f>
        <v>-12.509006249527957</v>
      </c>
      <c r="Q7" s="95"/>
      <c r="R7" s="124">
        <f aca="true" t="shared" si="2" ref="R7:R23">M7/B7%-100</f>
        <v>-53.55905153048952</v>
      </c>
    </row>
    <row r="8" spans="1:18" ht="15.75" customHeight="1">
      <c r="A8" s="125" t="s">
        <v>48</v>
      </c>
      <c r="B8" s="126">
        <v>1331093</v>
      </c>
      <c r="C8" s="205"/>
      <c r="D8" s="127">
        <v>2562412</v>
      </c>
      <c r="E8" s="126">
        <v>4495067</v>
      </c>
      <c r="F8" s="127">
        <v>3950814</v>
      </c>
      <c r="G8" s="127">
        <v>3869116</v>
      </c>
      <c r="H8" s="127">
        <v>2288569</v>
      </c>
      <c r="I8" s="127">
        <v>3625503</v>
      </c>
      <c r="J8" s="127">
        <v>3443980</v>
      </c>
      <c r="K8" s="127">
        <v>2215615</v>
      </c>
      <c r="L8" s="127">
        <v>1934759</v>
      </c>
      <c r="M8" s="126">
        <v>474782</v>
      </c>
      <c r="N8" s="95"/>
      <c r="O8" s="129">
        <f t="shared" si="0"/>
        <v>-12.676209540014852</v>
      </c>
      <c r="P8" s="128">
        <f t="shared" si="1"/>
        <v>-75.46040617978777</v>
      </c>
      <c r="Q8" s="95"/>
      <c r="R8" s="130">
        <f t="shared" si="2"/>
        <v>-64.33141786486745</v>
      </c>
    </row>
    <row r="9" spans="1:18" ht="12.75">
      <c r="A9" s="652" t="s">
        <v>319</v>
      </c>
      <c r="B9" s="132"/>
      <c r="C9" s="205"/>
      <c r="D9" s="133"/>
      <c r="E9" s="132"/>
      <c r="F9" s="133"/>
      <c r="G9" s="133"/>
      <c r="H9" s="133"/>
      <c r="I9" s="133"/>
      <c r="J9" s="133"/>
      <c r="K9" s="133"/>
      <c r="L9" s="133"/>
      <c r="M9" s="132"/>
      <c r="N9" s="95"/>
      <c r="O9" s="135"/>
      <c r="P9" s="134"/>
      <c r="Q9" s="95"/>
      <c r="R9" s="136"/>
    </row>
    <row r="10" spans="1:18" ht="12" customHeight="1">
      <c r="A10" s="653" t="s">
        <v>320</v>
      </c>
      <c r="B10" s="654">
        <v>1259818</v>
      </c>
      <c r="C10" s="824"/>
      <c r="D10" s="707">
        <v>2181341</v>
      </c>
      <c r="E10" s="708">
        <v>4150234</v>
      </c>
      <c r="F10" s="707">
        <v>3550904</v>
      </c>
      <c r="G10" s="707">
        <v>3754804</v>
      </c>
      <c r="H10" s="709">
        <v>2050221</v>
      </c>
      <c r="I10" s="709">
        <v>3109463</v>
      </c>
      <c r="J10" s="709">
        <v>2729017</v>
      </c>
      <c r="K10" s="709">
        <v>1376063</v>
      </c>
      <c r="L10" s="709">
        <v>629847</v>
      </c>
      <c r="M10" s="709">
        <v>295040</v>
      </c>
      <c r="N10" s="95"/>
      <c r="O10" s="408">
        <f t="shared" si="0"/>
        <v>-54.22833111565386</v>
      </c>
      <c r="P10" s="655">
        <f t="shared" si="1"/>
        <v>-53.15687778142946</v>
      </c>
      <c r="Q10" s="95"/>
      <c r="R10" s="656">
        <f t="shared" si="2"/>
        <v>-76.58074420273405</v>
      </c>
    </row>
    <row r="11" spans="1:18" ht="12.75">
      <c r="A11" s="137" t="s">
        <v>321</v>
      </c>
      <c r="B11" s="657">
        <v>71275</v>
      </c>
      <c r="C11" s="824"/>
      <c r="D11" s="710">
        <v>381071</v>
      </c>
      <c r="E11" s="657">
        <v>344833</v>
      </c>
      <c r="F11" s="710">
        <v>399910</v>
      </c>
      <c r="G11" s="710">
        <v>114312</v>
      </c>
      <c r="H11" s="711">
        <v>238348</v>
      </c>
      <c r="I11" s="711">
        <v>516040</v>
      </c>
      <c r="J11" s="711">
        <v>714963</v>
      </c>
      <c r="K11" s="711">
        <v>839552</v>
      </c>
      <c r="L11" s="711">
        <v>1304912</v>
      </c>
      <c r="M11" s="848">
        <v>179742</v>
      </c>
      <c r="N11" s="95"/>
      <c r="O11" s="658">
        <f t="shared" si="0"/>
        <v>55.42956243329775</v>
      </c>
      <c r="P11" s="659">
        <f t="shared" si="1"/>
        <v>-86.22573782753166</v>
      </c>
      <c r="Q11" s="95"/>
      <c r="R11" s="325">
        <f t="shared" si="2"/>
        <v>152.18098912662225</v>
      </c>
    </row>
    <row r="12" spans="1:18" ht="18" customHeight="1">
      <c r="A12" s="131" t="s">
        <v>246</v>
      </c>
      <c r="B12" s="825">
        <v>116809</v>
      </c>
      <c r="C12" s="205"/>
      <c r="D12" s="133">
        <v>961027</v>
      </c>
      <c r="E12" s="132">
        <v>4394547</v>
      </c>
      <c r="F12" s="133">
        <v>5171003</v>
      </c>
      <c r="G12" s="133">
        <v>3742031</v>
      </c>
      <c r="H12" s="133">
        <v>2068706</v>
      </c>
      <c r="I12" s="133">
        <v>1239159</v>
      </c>
      <c r="J12" s="133">
        <v>653164</v>
      </c>
      <c r="K12" s="133">
        <v>185895</v>
      </c>
      <c r="L12" s="133">
        <v>29283</v>
      </c>
      <c r="M12" s="132">
        <v>2371</v>
      </c>
      <c r="N12" s="95"/>
      <c r="O12" s="135">
        <f t="shared" si="0"/>
        <v>-84.2475591059469</v>
      </c>
      <c r="P12" s="134">
        <f t="shared" si="1"/>
        <v>-91.90315199945361</v>
      </c>
      <c r="Q12" s="95"/>
      <c r="R12" s="903" t="s">
        <v>350</v>
      </c>
    </row>
    <row r="13" spans="1:18" ht="6" customHeight="1" thickBot="1">
      <c r="A13" s="137"/>
      <c r="B13" s="132"/>
      <c r="C13" s="205"/>
      <c r="D13" s="133"/>
      <c r="E13" s="132"/>
      <c r="F13" s="133"/>
      <c r="G13" s="133"/>
      <c r="H13" s="133"/>
      <c r="I13" s="133"/>
      <c r="J13" s="133"/>
      <c r="K13" s="133"/>
      <c r="L13" s="133"/>
      <c r="M13" s="132"/>
      <c r="N13" s="95"/>
      <c r="O13" s="135"/>
      <c r="P13" s="134"/>
      <c r="Q13" s="95"/>
      <c r="R13" s="136"/>
    </row>
    <row r="14" spans="1:18" ht="18" customHeight="1">
      <c r="A14" s="96" t="s">
        <v>49</v>
      </c>
      <c r="B14" s="823">
        <v>2623285</v>
      </c>
      <c r="C14" s="205"/>
      <c r="D14" s="121">
        <v>9028783</v>
      </c>
      <c r="E14" s="122">
        <v>9773873</v>
      </c>
      <c r="F14" s="121">
        <v>9667055</v>
      </c>
      <c r="G14" s="121">
        <v>9550057</v>
      </c>
      <c r="H14" s="121">
        <v>7540817</v>
      </c>
      <c r="I14" s="121">
        <v>6951499</v>
      </c>
      <c r="J14" s="121">
        <v>5327720</v>
      </c>
      <c r="K14" s="121">
        <v>2574853</v>
      </c>
      <c r="L14" s="121">
        <v>2031424</v>
      </c>
      <c r="M14" s="122">
        <v>832151</v>
      </c>
      <c r="N14" s="95"/>
      <c r="O14" s="333">
        <f t="shared" si="0"/>
        <v>-21.10524367798861</v>
      </c>
      <c r="P14" s="123">
        <f t="shared" si="1"/>
        <v>-59.03607518666709</v>
      </c>
      <c r="Q14" s="95"/>
      <c r="R14" s="124">
        <f t="shared" si="2"/>
        <v>-68.27828466979379</v>
      </c>
    </row>
    <row r="15" spans="1:18" ht="18" customHeight="1" thickBot="1">
      <c r="A15" s="98" t="s">
        <v>50</v>
      </c>
      <c r="B15" s="826">
        <v>396075</v>
      </c>
      <c r="C15" s="205"/>
      <c r="D15" s="138">
        <v>1745417</v>
      </c>
      <c r="E15" s="139">
        <v>3173503</v>
      </c>
      <c r="F15" s="138">
        <v>2972659</v>
      </c>
      <c r="G15" s="138">
        <v>3516716</v>
      </c>
      <c r="H15" s="138">
        <v>2675102</v>
      </c>
      <c r="I15" s="138">
        <v>3030688</v>
      </c>
      <c r="J15" s="138">
        <v>2134650</v>
      </c>
      <c r="K15" s="138">
        <v>1005062</v>
      </c>
      <c r="L15" s="138">
        <v>766761</v>
      </c>
      <c r="M15" s="139">
        <v>374802</v>
      </c>
      <c r="N15" s="95"/>
      <c r="O15" s="141">
        <f t="shared" si="0"/>
        <v>-23.710079577180323</v>
      </c>
      <c r="P15" s="140">
        <f t="shared" si="1"/>
        <v>-51.11879712191934</v>
      </c>
      <c r="Q15" s="95"/>
      <c r="R15" s="142">
        <f t="shared" si="2"/>
        <v>-5.370952471122891</v>
      </c>
    </row>
    <row r="16" spans="1:18" ht="6" customHeight="1">
      <c r="A16" s="143"/>
      <c r="B16" s="827"/>
      <c r="C16" s="205"/>
      <c r="D16" s="144"/>
      <c r="E16" s="145"/>
      <c r="F16" s="144"/>
      <c r="G16" s="144"/>
      <c r="H16" s="144"/>
      <c r="I16" s="144"/>
      <c r="J16" s="144"/>
      <c r="K16" s="144"/>
      <c r="L16" s="144"/>
      <c r="M16" s="145"/>
      <c r="N16" s="95"/>
      <c r="O16" s="177"/>
      <c r="P16" s="146"/>
      <c r="Q16" s="95"/>
      <c r="R16" s="147"/>
    </row>
    <row r="17" spans="1:18" ht="12.75">
      <c r="A17" s="339" t="s">
        <v>200</v>
      </c>
      <c r="B17" s="132">
        <v>1080780</v>
      </c>
      <c r="C17" s="205"/>
      <c r="D17" s="133">
        <v>2011119</v>
      </c>
      <c r="E17" s="132">
        <v>2130432</v>
      </c>
      <c r="F17" s="148">
        <v>2441169</v>
      </c>
      <c r="G17" s="133">
        <v>1649815</v>
      </c>
      <c r="H17" s="133">
        <v>1163936</v>
      </c>
      <c r="I17" s="133">
        <v>1091808</v>
      </c>
      <c r="J17" s="133">
        <v>422492</v>
      </c>
      <c r="K17" s="133">
        <v>312836</v>
      </c>
      <c r="L17" s="133">
        <v>255186</v>
      </c>
      <c r="M17" s="132">
        <v>166563</v>
      </c>
      <c r="N17" s="95"/>
      <c r="O17" s="135">
        <f t="shared" si="0"/>
        <v>-18.428186014397326</v>
      </c>
      <c r="P17" s="134">
        <f t="shared" si="1"/>
        <v>-34.7287860619313</v>
      </c>
      <c r="Q17" s="95"/>
      <c r="R17" s="136">
        <f t="shared" si="2"/>
        <v>-84.58863043357574</v>
      </c>
    </row>
    <row r="18" spans="1:18" ht="15.75" customHeight="1">
      <c r="A18" s="340" t="s">
        <v>201</v>
      </c>
      <c r="B18" s="149">
        <v>604584</v>
      </c>
      <c r="C18" s="205"/>
      <c r="D18" s="828">
        <v>1103271</v>
      </c>
      <c r="E18" s="829">
        <v>1184679</v>
      </c>
      <c r="F18" s="830">
        <v>1448346</v>
      </c>
      <c r="G18" s="828">
        <v>1308416</v>
      </c>
      <c r="H18" s="828">
        <v>708498</v>
      </c>
      <c r="I18" s="828">
        <v>709030</v>
      </c>
      <c r="J18" s="828">
        <v>564580</v>
      </c>
      <c r="K18" s="828">
        <v>132806</v>
      </c>
      <c r="L18" s="828">
        <v>169862</v>
      </c>
      <c r="M18" s="831">
        <v>83479</v>
      </c>
      <c r="N18" s="95"/>
      <c r="O18" s="150">
        <f t="shared" si="0"/>
        <v>27.902353809315855</v>
      </c>
      <c r="P18" s="332">
        <f t="shared" si="1"/>
        <v>-50.85481155290765</v>
      </c>
      <c r="Q18" s="95"/>
      <c r="R18" s="151">
        <f t="shared" si="2"/>
        <v>-86.19232397814034</v>
      </c>
    </row>
    <row r="19" spans="1:18" ht="15.75" customHeight="1">
      <c r="A19" s="340" t="s">
        <v>51</v>
      </c>
      <c r="B19" s="149">
        <v>870518</v>
      </c>
      <c r="C19" s="205"/>
      <c r="D19" s="828">
        <v>6160906</v>
      </c>
      <c r="E19" s="829">
        <v>5194858</v>
      </c>
      <c r="F19" s="830">
        <v>3955546</v>
      </c>
      <c r="G19" s="828">
        <v>5516778</v>
      </c>
      <c r="H19" s="828">
        <v>4712645</v>
      </c>
      <c r="I19" s="828">
        <v>4333824</v>
      </c>
      <c r="J19" s="828">
        <v>3229690</v>
      </c>
      <c r="K19" s="828">
        <v>1293806</v>
      </c>
      <c r="L19" s="828">
        <v>1345215</v>
      </c>
      <c r="M19" s="831">
        <v>417968</v>
      </c>
      <c r="N19" s="95"/>
      <c r="O19" s="150">
        <f t="shared" si="0"/>
        <v>3.9734705203098457</v>
      </c>
      <c r="P19" s="332">
        <f t="shared" si="1"/>
        <v>-68.92927896284237</v>
      </c>
      <c r="Q19" s="95"/>
      <c r="R19" s="151">
        <f t="shared" si="2"/>
        <v>-51.986288623555176</v>
      </c>
    </row>
    <row r="20" spans="1:18" ht="15.75" customHeight="1">
      <c r="A20" s="340" t="s">
        <v>52</v>
      </c>
      <c r="B20" s="149">
        <v>266910</v>
      </c>
      <c r="C20" s="205"/>
      <c r="D20" s="828">
        <v>786124</v>
      </c>
      <c r="E20" s="829">
        <v>1022234</v>
      </c>
      <c r="F20" s="830">
        <v>1639099</v>
      </c>
      <c r="G20" s="828">
        <v>1435261</v>
      </c>
      <c r="H20" s="828">
        <v>1405663</v>
      </c>
      <c r="I20" s="828">
        <v>1109272</v>
      </c>
      <c r="J20" s="828">
        <v>1175082</v>
      </c>
      <c r="K20" s="828">
        <v>768716</v>
      </c>
      <c r="L20" s="828">
        <v>110003</v>
      </c>
      <c r="M20" s="831">
        <v>57030</v>
      </c>
      <c r="N20" s="95"/>
      <c r="O20" s="150">
        <f t="shared" si="0"/>
        <v>-85.69003377059929</v>
      </c>
      <c r="P20" s="332">
        <f t="shared" si="1"/>
        <v>-48.15595938292592</v>
      </c>
      <c r="Q20" s="95"/>
      <c r="R20" s="151">
        <f t="shared" si="2"/>
        <v>-78.6332471619647</v>
      </c>
    </row>
    <row r="21" spans="1:18" ht="15.75" customHeight="1">
      <c r="A21" s="340" t="s">
        <v>53</v>
      </c>
      <c r="B21" s="149">
        <v>166806</v>
      </c>
      <c r="C21" s="205"/>
      <c r="D21" s="828">
        <v>548216</v>
      </c>
      <c r="E21" s="829">
        <v>1251694</v>
      </c>
      <c r="F21" s="830">
        <v>1128949</v>
      </c>
      <c r="G21" s="828">
        <v>1534308</v>
      </c>
      <c r="H21" s="828">
        <v>993055</v>
      </c>
      <c r="I21" s="828">
        <v>1664113</v>
      </c>
      <c r="J21" s="828">
        <v>1257400</v>
      </c>
      <c r="K21" s="828">
        <v>562545</v>
      </c>
      <c r="L21" s="828">
        <v>442713</v>
      </c>
      <c r="M21" s="831">
        <v>234923</v>
      </c>
      <c r="N21" s="95"/>
      <c r="O21" s="150">
        <f t="shared" si="0"/>
        <v>-21.301762525664614</v>
      </c>
      <c r="P21" s="332">
        <f t="shared" si="1"/>
        <v>-46.93559936121144</v>
      </c>
      <c r="Q21" s="95"/>
      <c r="R21" s="151">
        <f t="shared" si="2"/>
        <v>40.836061052959735</v>
      </c>
    </row>
    <row r="22" spans="1:18" ht="15.75" customHeight="1">
      <c r="A22" s="340" t="s">
        <v>202</v>
      </c>
      <c r="B22" s="149">
        <v>11234</v>
      </c>
      <c r="C22" s="205"/>
      <c r="D22" s="828">
        <v>40883</v>
      </c>
      <c r="E22" s="829">
        <v>329297</v>
      </c>
      <c r="F22" s="830">
        <v>297603</v>
      </c>
      <c r="G22" s="828">
        <v>536385</v>
      </c>
      <c r="H22" s="828">
        <v>613409</v>
      </c>
      <c r="I22" s="828">
        <v>654980</v>
      </c>
      <c r="J22" s="828">
        <v>540846</v>
      </c>
      <c r="K22" s="828">
        <v>400080</v>
      </c>
      <c r="L22" s="828">
        <v>453196</v>
      </c>
      <c r="M22" s="831">
        <v>241525</v>
      </c>
      <c r="N22" s="95"/>
      <c r="O22" s="150">
        <f t="shared" si="0"/>
        <v>13.276344731053783</v>
      </c>
      <c r="P22" s="332">
        <f t="shared" si="1"/>
        <v>-46.70628160884033</v>
      </c>
      <c r="Q22" s="95"/>
      <c r="R22" s="151">
        <f t="shared" si="2"/>
        <v>2049.946590706783</v>
      </c>
    </row>
    <row r="23" spans="1:18" ht="15.75" customHeight="1">
      <c r="A23" s="339" t="s">
        <v>54</v>
      </c>
      <c r="B23" s="132">
        <v>18528</v>
      </c>
      <c r="C23" s="205"/>
      <c r="D23" s="133">
        <v>123681</v>
      </c>
      <c r="E23" s="132">
        <v>1834182</v>
      </c>
      <c r="F23" s="148">
        <v>1729002</v>
      </c>
      <c r="G23" s="133">
        <v>1085810</v>
      </c>
      <c r="H23" s="133">
        <v>618713</v>
      </c>
      <c r="I23" s="133">
        <v>419160</v>
      </c>
      <c r="J23" s="133">
        <v>272280</v>
      </c>
      <c r="K23" s="133">
        <v>109126</v>
      </c>
      <c r="L23" s="133">
        <v>22010</v>
      </c>
      <c r="M23" s="132">
        <v>5465</v>
      </c>
      <c r="N23" s="95"/>
      <c r="O23" s="135">
        <f t="shared" si="0"/>
        <v>-79.83065447281125</v>
      </c>
      <c r="P23" s="134">
        <f t="shared" si="1"/>
        <v>-75.17037710131758</v>
      </c>
      <c r="Q23" s="95"/>
      <c r="R23" s="136">
        <f t="shared" si="2"/>
        <v>-70.50410189982729</v>
      </c>
    </row>
    <row r="24" spans="1:18" ht="6" customHeight="1">
      <c r="A24" s="814"/>
      <c r="B24" s="815"/>
      <c r="C24" s="95"/>
      <c r="D24" s="152"/>
      <c r="E24" s="816"/>
      <c r="F24" s="152"/>
      <c r="G24" s="152"/>
      <c r="H24" s="152"/>
      <c r="I24" s="152"/>
      <c r="J24" s="152"/>
      <c r="K24" s="152"/>
      <c r="L24" s="815"/>
      <c r="M24" s="815"/>
      <c r="N24" s="95"/>
      <c r="O24" s="817"/>
      <c r="P24" s="818"/>
      <c r="Q24" s="95"/>
      <c r="R24" s="819"/>
    </row>
    <row r="25" spans="1:18" ht="30" customHeight="1">
      <c r="A25" s="809" t="s">
        <v>55</v>
      </c>
      <c r="B25" s="810" t="s">
        <v>236</v>
      </c>
      <c r="C25" s="95"/>
      <c r="D25" s="811">
        <v>2009</v>
      </c>
      <c r="E25" s="811">
        <v>2010</v>
      </c>
      <c r="F25" s="253">
        <v>2011</v>
      </c>
      <c r="G25" s="253">
        <v>2012</v>
      </c>
      <c r="H25" s="254">
        <v>2013</v>
      </c>
      <c r="I25" s="253">
        <v>2014</v>
      </c>
      <c r="J25" s="812" t="s">
        <v>247</v>
      </c>
      <c r="K25" s="813" t="s">
        <v>302</v>
      </c>
      <c r="L25" s="813" t="s">
        <v>332</v>
      </c>
      <c r="M25" s="813">
        <v>2018</v>
      </c>
      <c r="N25" s="95"/>
      <c r="O25" s="2" t="s">
        <v>326</v>
      </c>
      <c r="P25" s="2" t="s">
        <v>343</v>
      </c>
      <c r="Q25" s="782"/>
      <c r="R25" s="4" t="s">
        <v>329</v>
      </c>
    </row>
    <row r="26" spans="1:18" ht="19.5" customHeight="1">
      <c r="A26" s="113" t="s">
        <v>56</v>
      </c>
      <c r="B26" s="114"/>
      <c r="C26" s="95"/>
      <c r="D26" s="115"/>
      <c r="E26" s="116"/>
      <c r="F26" s="117"/>
      <c r="G26" s="117"/>
      <c r="H26" s="115"/>
      <c r="I26" s="117"/>
      <c r="J26" s="117"/>
      <c r="K26" s="117"/>
      <c r="L26" s="117"/>
      <c r="M26" s="116"/>
      <c r="N26" s="95"/>
      <c r="O26" s="118"/>
      <c r="P26" s="119"/>
      <c r="Q26" s="95"/>
      <c r="R26" s="120"/>
    </row>
    <row r="27" spans="1:18" ht="18" customHeight="1">
      <c r="A27" s="154" t="s">
        <v>57</v>
      </c>
      <c r="B27" s="155" t="s">
        <v>58</v>
      </c>
      <c r="C27" s="95"/>
      <c r="D27" s="133">
        <v>989</v>
      </c>
      <c r="E27" s="132">
        <v>1026</v>
      </c>
      <c r="F27" s="148">
        <v>924</v>
      </c>
      <c r="G27" s="133">
        <v>1336</v>
      </c>
      <c r="H27" s="133">
        <v>1847</v>
      </c>
      <c r="I27" s="133">
        <v>1568</v>
      </c>
      <c r="J27" s="133">
        <v>822</v>
      </c>
      <c r="K27" s="133">
        <v>381</v>
      </c>
      <c r="L27" s="832" t="s">
        <v>330</v>
      </c>
      <c r="M27" s="178" t="s">
        <v>330</v>
      </c>
      <c r="N27" s="95"/>
      <c r="O27" s="837" t="s">
        <v>330</v>
      </c>
      <c r="P27" s="783" t="s">
        <v>330</v>
      </c>
      <c r="Q27" s="95"/>
      <c r="R27" s="136">
        <f>K27/D27%-100</f>
        <v>-61.47623862487361</v>
      </c>
    </row>
    <row r="28" spans="1:18" ht="12.75">
      <c r="A28" s="156" t="s">
        <v>59</v>
      </c>
      <c r="B28" s="157" t="s">
        <v>58</v>
      </c>
      <c r="C28" s="95"/>
      <c r="D28" s="127">
        <v>444</v>
      </c>
      <c r="E28" s="126">
        <v>485</v>
      </c>
      <c r="F28" s="158">
        <v>461</v>
      </c>
      <c r="G28" s="127">
        <v>648</v>
      </c>
      <c r="H28" s="127">
        <v>736</v>
      </c>
      <c r="I28" s="127">
        <v>595</v>
      </c>
      <c r="J28" s="127">
        <v>437</v>
      </c>
      <c r="K28" s="127">
        <v>211</v>
      </c>
      <c r="L28" s="833" t="s">
        <v>330</v>
      </c>
      <c r="M28" s="157" t="s">
        <v>330</v>
      </c>
      <c r="N28" s="95"/>
      <c r="O28" s="838" t="s">
        <v>330</v>
      </c>
      <c r="P28" s="784" t="s">
        <v>330</v>
      </c>
      <c r="Q28" s="95"/>
      <c r="R28" s="151">
        <f aca="true" t="shared" si="3" ref="R28:R53">K28/D28%-100</f>
        <v>-52.47747747747748</v>
      </c>
    </row>
    <row r="29" spans="1:18" ht="12.75">
      <c r="A29" s="156" t="s">
        <v>60</v>
      </c>
      <c r="B29" s="157" t="s">
        <v>58</v>
      </c>
      <c r="C29" s="95"/>
      <c r="D29" s="127">
        <v>2374</v>
      </c>
      <c r="E29" s="126">
        <v>3473</v>
      </c>
      <c r="F29" s="158">
        <v>3458</v>
      </c>
      <c r="G29" s="127">
        <v>4445</v>
      </c>
      <c r="H29" s="127">
        <v>4603</v>
      </c>
      <c r="I29" s="127">
        <v>3737</v>
      </c>
      <c r="J29" s="127">
        <v>2016</v>
      </c>
      <c r="K29" s="127">
        <v>887</v>
      </c>
      <c r="L29" s="833" t="s">
        <v>330</v>
      </c>
      <c r="M29" s="157" t="s">
        <v>330</v>
      </c>
      <c r="N29" s="95"/>
      <c r="O29" s="838" t="s">
        <v>330</v>
      </c>
      <c r="P29" s="784" t="s">
        <v>330</v>
      </c>
      <c r="Q29" s="95"/>
      <c r="R29" s="151">
        <f t="shared" si="3"/>
        <v>-62.636899747262</v>
      </c>
    </row>
    <row r="30" spans="1:18" ht="18" customHeight="1" thickBot="1">
      <c r="A30" s="159" t="s">
        <v>61</v>
      </c>
      <c r="B30" s="160" t="s">
        <v>58</v>
      </c>
      <c r="C30" s="95"/>
      <c r="D30" s="161">
        <v>1555324</v>
      </c>
      <c r="E30" s="162">
        <v>3057129</v>
      </c>
      <c r="F30" s="163">
        <v>3650439</v>
      </c>
      <c r="G30" s="161">
        <v>3687749</v>
      </c>
      <c r="H30" s="161">
        <v>3908436</v>
      </c>
      <c r="I30" s="161">
        <v>2806251</v>
      </c>
      <c r="J30" s="161">
        <v>1071931</v>
      </c>
      <c r="K30" s="161">
        <v>369054</v>
      </c>
      <c r="L30" s="832" t="s">
        <v>330</v>
      </c>
      <c r="M30" s="160" t="s">
        <v>330</v>
      </c>
      <c r="N30" s="95"/>
      <c r="O30" s="839" t="s">
        <v>330</v>
      </c>
      <c r="P30" s="785" t="s">
        <v>330</v>
      </c>
      <c r="Q30" s="95"/>
      <c r="R30" s="290">
        <f t="shared" si="3"/>
        <v>-76.27156785338617</v>
      </c>
    </row>
    <row r="31" spans="1:18" ht="18" customHeight="1">
      <c r="A31" s="165" t="s">
        <v>62</v>
      </c>
      <c r="B31" s="166"/>
      <c r="C31" s="95"/>
      <c r="D31" s="167"/>
      <c r="E31" s="168"/>
      <c r="F31" s="167"/>
      <c r="G31" s="167"/>
      <c r="H31" s="167"/>
      <c r="I31" s="167"/>
      <c r="J31" s="167"/>
      <c r="K31" s="167"/>
      <c r="L31" s="834"/>
      <c r="M31" s="786"/>
      <c r="N31" s="95"/>
      <c r="O31" s="840"/>
      <c r="P31" s="787"/>
      <c r="Q31" s="95"/>
      <c r="R31" s="324"/>
    </row>
    <row r="32" spans="1:18" ht="18" customHeight="1">
      <c r="A32" s="169" t="s">
        <v>63</v>
      </c>
      <c r="B32" s="170" t="s">
        <v>58</v>
      </c>
      <c r="C32" s="95"/>
      <c r="D32" s="133">
        <v>1754</v>
      </c>
      <c r="E32" s="132">
        <v>1526</v>
      </c>
      <c r="F32" s="133">
        <v>1200</v>
      </c>
      <c r="G32" s="133">
        <v>1482</v>
      </c>
      <c r="H32" s="133">
        <v>1625</v>
      </c>
      <c r="I32" s="133">
        <v>1287</v>
      </c>
      <c r="J32" s="133">
        <v>937</v>
      </c>
      <c r="K32" s="133">
        <v>575</v>
      </c>
      <c r="L32" s="832" t="s">
        <v>330</v>
      </c>
      <c r="M32" s="178" t="s">
        <v>330</v>
      </c>
      <c r="N32" s="95"/>
      <c r="O32" s="841" t="s">
        <v>330</v>
      </c>
      <c r="P32" s="788" t="s">
        <v>330</v>
      </c>
      <c r="Q32" s="172"/>
      <c r="R32" s="136">
        <f t="shared" si="3"/>
        <v>-67.21778791334094</v>
      </c>
    </row>
    <row r="33" spans="1:18" ht="12.75">
      <c r="A33" s="54" t="s">
        <v>203</v>
      </c>
      <c r="B33" s="173" t="s">
        <v>58</v>
      </c>
      <c r="C33" s="95"/>
      <c r="D33" s="127">
        <v>142</v>
      </c>
      <c r="E33" s="126">
        <v>607</v>
      </c>
      <c r="F33" s="127">
        <v>728</v>
      </c>
      <c r="G33" s="127">
        <v>1070</v>
      </c>
      <c r="H33" s="127">
        <v>1326</v>
      </c>
      <c r="I33" s="127">
        <v>1193</v>
      </c>
      <c r="J33" s="127">
        <v>748</v>
      </c>
      <c r="K33" s="127">
        <v>195</v>
      </c>
      <c r="L33" s="833" t="s">
        <v>330</v>
      </c>
      <c r="M33" s="789" t="s">
        <v>330</v>
      </c>
      <c r="N33" s="95"/>
      <c r="O33" s="842" t="s">
        <v>330</v>
      </c>
      <c r="P33" s="790" t="s">
        <v>330</v>
      </c>
      <c r="Q33" s="172"/>
      <c r="R33" s="130">
        <f t="shared" si="3"/>
        <v>37.32394366197184</v>
      </c>
    </row>
    <row r="34" spans="1:18" ht="12.75">
      <c r="A34" s="54" t="s">
        <v>64</v>
      </c>
      <c r="B34" s="173" t="s">
        <v>58</v>
      </c>
      <c r="C34" s="95"/>
      <c r="D34" s="127">
        <v>425</v>
      </c>
      <c r="E34" s="126">
        <v>690</v>
      </c>
      <c r="F34" s="127">
        <v>989</v>
      </c>
      <c r="G34" s="127">
        <v>973</v>
      </c>
      <c r="H34" s="127">
        <v>600</v>
      </c>
      <c r="I34" s="127">
        <v>399</v>
      </c>
      <c r="J34" s="127">
        <v>112</v>
      </c>
      <c r="K34" s="127">
        <v>0</v>
      </c>
      <c r="L34" s="833" t="s">
        <v>330</v>
      </c>
      <c r="M34" s="789" t="s">
        <v>330</v>
      </c>
      <c r="N34" s="95"/>
      <c r="O34" s="842" t="s">
        <v>330</v>
      </c>
      <c r="P34" s="790" t="s">
        <v>330</v>
      </c>
      <c r="Q34" s="172"/>
      <c r="R34" s="130">
        <f t="shared" si="3"/>
        <v>-100</v>
      </c>
    </row>
    <row r="35" spans="1:18" ht="12.75">
      <c r="A35" s="54" t="s">
        <v>65</v>
      </c>
      <c r="B35" s="173" t="s">
        <v>58</v>
      </c>
      <c r="C35" s="95"/>
      <c r="D35" s="127">
        <v>48</v>
      </c>
      <c r="E35" s="126">
        <v>598</v>
      </c>
      <c r="F35" s="127">
        <v>535</v>
      </c>
      <c r="G35" s="127">
        <v>879</v>
      </c>
      <c r="H35" s="127">
        <v>948</v>
      </c>
      <c r="I35" s="127">
        <v>752</v>
      </c>
      <c r="J35" s="127">
        <v>208</v>
      </c>
      <c r="K35" s="127">
        <v>113</v>
      </c>
      <c r="L35" s="833" t="s">
        <v>330</v>
      </c>
      <c r="M35" s="789" t="s">
        <v>330</v>
      </c>
      <c r="N35" s="95"/>
      <c r="O35" s="842" t="s">
        <v>330</v>
      </c>
      <c r="P35" s="790" t="s">
        <v>330</v>
      </c>
      <c r="Q35" s="172"/>
      <c r="R35" s="130">
        <f t="shared" si="3"/>
        <v>135.41666666666669</v>
      </c>
    </row>
    <row r="36" spans="1:18" ht="18" customHeight="1" thickBot="1">
      <c r="A36" s="341" t="s">
        <v>66</v>
      </c>
      <c r="B36" s="175" t="s">
        <v>58</v>
      </c>
      <c r="C36" s="95"/>
      <c r="D36" s="161">
        <v>5</v>
      </c>
      <c r="E36" s="162">
        <v>52</v>
      </c>
      <c r="F36" s="161">
        <v>6</v>
      </c>
      <c r="G36" s="161">
        <v>41</v>
      </c>
      <c r="H36" s="161">
        <v>104</v>
      </c>
      <c r="I36" s="161">
        <v>107</v>
      </c>
      <c r="J36" s="161">
        <v>11</v>
      </c>
      <c r="K36" s="161">
        <v>4</v>
      </c>
      <c r="L36" s="832" t="s">
        <v>330</v>
      </c>
      <c r="M36" s="160" t="s">
        <v>330</v>
      </c>
      <c r="N36" s="95"/>
      <c r="O36" s="843" t="s">
        <v>330</v>
      </c>
      <c r="P36" s="791" t="s">
        <v>330</v>
      </c>
      <c r="Q36" s="172"/>
      <c r="R36" s="290">
        <f t="shared" si="3"/>
        <v>-20</v>
      </c>
    </row>
    <row r="37" spans="1:18" ht="12.75">
      <c r="A37" s="342" t="s">
        <v>67</v>
      </c>
      <c r="B37" s="176"/>
      <c r="C37" s="95"/>
      <c r="D37" s="144"/>
      <c r="E37" s="145"/>
      <c r="F37" s="144"/>
      <c r="G37" s="144"/>
      <c r="H37" s="144"/>
      <c r="I37" s="144"/>
      <c r="J37" s="144"/>
      <c r="K37" s="144"/>
      <c r="L37" s="835"/>
      <c r="M37" s="792"/>
      <c r="N37" s="95"/>
      <c r="O37" s="844"/>
      <c r="P37" s="793"/>
      <c r="Q37" s="172"/>
      <c r="R37" s="147"/>
    </row>
    <row r="38" spans="1:18" ht="18" customHeight="1">
      <c r="A38" s="343" t="s">
        <v>63</v>
      </c>
      <c r="B38" s="170" t="s">
        <v>58</v>
      </c>
      <c r="C38" s="95"/>
      <c r="D38" s="133">
        <v>1204705</v>
      </c>
      <c r="E38" s="132">
        <v>1260906</v>
      </c>
      <c r="F38" s="133">
        <v>1051270</v>
      </c>
      <c r="G38" s="133">
        <v>1267287</v>
      </c>
      <c r="H38" s="133">
        <v>1500925</v>
      </c>
      <c r="I38" s="133">
        <v>1074312</v>
      </c>
      <c r="J38" s="133">
        <v>521137</v>
      </c>
      <c r="K38" s="133">
        <v>234339</v>
      </c>
      <c r="L38" s="832" t="s">
        <v>330</v>
      </c>
      <c r="M38" s="178" t="s">
        <v>330</v>
      </c>
      <c r="N38" s="95"/>
      <c r="O38" s="841" t="s">
        <v>330</v>
      </c>
      <c r="P38" s="788" t="s">
        <v>330</v>
      </c>
      <c r="Q38" s="172"/>
      <c r="R38" s="136">
        <f t="shared" si="3"/>
        <v>-80.54801797950536</v>
      </c>
    </row>
    <row r="39" spans="1:18" ht="12.75">
      <c r="A39" s="54" t="s">
        <v>203</v>
      </c>
      <c r="B39" s="173" t="s">
        <v>58</v>
      </c>
      <c r="C39" s="95"/>
      <c r="D39" s="127">
        <v>76707</v>
      </c>
      <c r="E39" s="126">
        <v>565853</v>
      </c>
      <c r="F39" s="127">
        <v>703857</v>
      </c>
      <c r="G39" s="127">
        <v>1027951</v>
      </c>
      <c r="H39" s="127">
        <v>1364536</v>
      </c>
      <c r="I39" s="127">
        <v>940554</v>
      </c>
      <c r="J39" s="127">
        <v>374799</v>
      </c>
      <c r="K39" s="127">
        <v>79643</v>
      </c>
      <c r="L39" s="833" t="s">
        <v>330</v>
      </c>
      <c r="M39" s="789" t="s">
        <v>330</v>
      </c>
      <c r="N39" s="95"/>
      <c r="O39" s="842" t="s">
        <v>330</v>
      </c>
      <c r="P39" s="790" t="s">
        <v>330</v>
      </c>
      <c r="Q39" s="172"/>
      <c r="R39" s="130">
        <f t="shared" si="3"/>
        <v>3.827551592423106</v>
      </c>
    </row>
    <row r="40" spans="1:18" ht="12.75">
      <c r="A40" s="104" t="s">
        <v>64</v>
      </c>
      <c r="B40" s="173" t="s">
        <v>58</v>
      </c>
      <c r="C40" s="95"/>
      <c r="D40" s="127">
        <v>243221</v>
      </c>
      <c r="E40" s="126">
        <v>685447</v>
      </c>
      <c r="F40" s="127">
        <v>1488959</v>
      </c>
      <c r="G40" s="127">
        <v>935210</v>
      </c>
      <c r="H40" s="127">
        <v>494390</v>
      </c>
      <c r="I40" s="127">
        <v>267253</v>
      </c>
      <c r="J40" s="127">
        <v>59185</v>
      </c>
      <c r="K40" s="127">
        <v>0</v>
      </c>
      <c r="L40" s="833" t="s">
        <v>330</v>
      </c>
      <c r="M40" s="789" t="s">
        <v>330</v>
      </c>
      <c r="N40" s="95"/>
      <c r="O40" s="842" t="s">
        <v>330</v>
      </c>
      <c r="P40" s="790" t="s">
        <v>330</v>
      </c>
      <c r="Q40" s="172"/>
      <c r="R40" s="130">
        <f t="shared" si="3"/>
        <v>-100</v>
      </c>
    </row>
    <row r="41" spans="1:18" ht="12.75">
      <c r="A41" s="104" t="s">
        <v>65</v>
      </c>
      <c r="B41" s="173" t="s">
        <v>58</v>
      </c>
      <c r="C41" s="95"/>
      <c r="D41" s="127">
        <v>30373</v>
      </c>
      <c r="E41" s="126">
        <v>481898</v>
      </c>
      <c r="F41" s="127">
        <v>396619</v>
      </c>
      <c r="G41" s="127">
        <v>424313</v>
      </c>
      <c r="H41" s="127">
        <v>457951</v>
      </c>
      <c r="I41" s="127">
        <v>473707</v>
      </c>
      <c r="J41" s="127">
        <v>114213</v>
      </c>
      <c r="K41" s="127">
        <v>53904</v>
      </c>
      <c r="L41" s="833" t="s">
        <v>330</v>
      </c>
      <c r="M41" s="789" t="s">
        <v>330</v>
      </c>
      <c r="N41" s="95"/>
      <c r="O41" s="842" t="s">
        <v>330</v>
      </c>
      <c r="P41" s="790" t="s">
        <v>330</v>
      </c>
      <c r="Q41" s="172"/>
      <c r="R41" s="130">
        <f t="shared" si="3"/>
        <v>77.47341388733415</v>
      </c>
    </row>
    <row r="42" spans="1:18" ht="18" customHeight="1" thickBot="1">
      <c r="A42" s="174" t="s">
        <v>66</v>
      </c>
      <c r="B42" s="175" t="s">
        <v>58</v>
      </c>
      <c r="C42" s="95"/>
      <c r="D42" s="161">
        <v>318</v>
      </c>
      <c r="E42" s="162">
        <v>63025</v>
      </c>
      <c r="F42" s="161">
        <v>9734</v>
      </c>
      <c r="G42" s="161">
        <v>32988</v>
      </c>
      <c r="H42" s="161">
        <v>90634</v>
      </c>
      <c r="I42" s="161">
        <v>50425</v>
      </c>
      <c r="J42" s="161">
        <v>2597</v>
      </c>
      <c r="K42" s="161">
        <v>1168</v>
      </c>
      <c r="L42" s="832" t="s">
        <v>330</v>
      </c>
      <c r="M42" s="160" t="s">
        <v>330</v>
      </c>
      <c r="N42" s="95"/>
      <c r="O42" s="843" t="s">
        <v>330</v>
      </c>
      <c r="P42" s="791" t="s">
        <v>330</v>
      </c>
      <c r="Q42" s="172"/>
      <c r="R42" s="290">
        <f t="shared" si="3"/>
        <v>267.2955974842767</v>
      </c>
    </row>
    <row r="43" spans="1:18" ht="18" customHeight="1">
      <c r="A43" s="165" t="s">
        <v>62</v>
      </c>
      <c r="B43" s="176"/>
      <c r="C43" s="95"/>
      <c r="D43" s="144"/>
      <c r="E43" s="145"/>
      <c r="F43" s="144"/>
      <c r="G43" s="144"/>
      <c r="H43" s="144"/>
      <c r="I43" s="144"/>
      <c r="J43" s="144"/>
      <c r="K43" s="144"/>
      <c r="L43" s="835"/>
      <c r="M43" s="792"/>
      <c r="N43" s="95"/>
      <c r="O43" s="845"/>
      <c r="P43" s="794"/>
      <c r="Q43" s="95"/>
      <c r="R43" s="147"/>
    </row>
    <row r="44" spans="1:18" ht="18" customHeight="1">
      <c r="A44" s="154" t="s">
        <v>68</v>
      </c>
      <c r="B44" s="178" t="s">
        <v>58</v>
      </c>
      <c r="C44" s="95"/>
      <c r="D44" s="133">
        <v>1243</v>
      </c>
      <c r="E44" s="132">
        <v>1825</v>
      </c>
      <c r="F44" s="133">
        <v>1854</v>
      </c>
      <c r="G44" s="133">
        <v>2501</v>
      </c>
      <c r="H44" s="133">
        <v>2621</v>
      </c>
      <c r="I44" s="133">
        <v>2074</v>
      </c>
      <c r="J44" s="133">
        <v>1084</v>
      </c>
      <c r="K44" s="133">
        <v>485</v>
      </c>
      <c r="L44" s="832" t="s">
        <v>330</v>
      </c>
      <c r="M44" s="178" t="s">
        <v>330</v>
      </c>
      <c r="N44" s="95"/>
      <c r="O44" s="846" t="s">
        <v>330</v>
      </c>
      <c r="P44" s="795" t="s">
        <v>330</v>
      </c>
      <c r="Q44" s="95"/>
      <c r="R44" s="136">
        <f t="shared" si="3"/>
        <v>-60.981496379726465</v>
      </c>
    </row>
    <row r="45" spans="1:18" ht="12.75">
      <c r="A45" s="179" t="s">
        <v>69</v>
      </c>
      <c r="B45" s="180" t="s">
        <v>58</v>
      </c>
      <c r="C45" s="95"/>
      <c r="D45" s="181">
        <v>1131</v>
      </c>
      <c r="E45" s="182">
        <v>1648</v>
      </c>
      <c r="F45" s="181">
        <v>1604</v>
      </c>
      <c r="G45" s="181">
        <v>1944</v>
      </c>
      <c r="H45" s="181">
        <v>1982</v>
      </c>
      <c r="I45" s="181">
        <v>1663</v>
      </c>
      <c r="J45" s="181">
        <v>932</v>
      </c>
      <c r="K45" s="181">
        <v>402</v>
      </c>
      <c r="L45" s="836" t="s">
        <v>330</v>
      </c>
      <c r="M45" s="180" t="s">
        <v>330</v>
      </c>
      <c r="N45" s="95"/>
      <c r="O45" s="847" t="s">
        <v>330</v>
      </c>
      <c r="P45" s="796" t="s">
        <v>330</v>
      </c>
      <c r="Q45" s="95"/>
      <c r="R45" s="325">
        <f t="shared" si="3"/>
        <v>-64.45623342175067</v>
      </c>
    </row>
    <row r="46" spans="1:18" ht="7.5" customHeight="1">
      <c r="A46" s="154"/>
      <c r="B46" s="178"/>
      <c r="C46" s="95"/>
      <c r="D46" s="133"/>
      <c r="E46" s="132"/>
      <c r="F46" s="133"/>
      <c r="G46" s="133"/>
      <c r="H46" s="133"/>
      <c r="I46" s="133"/>
      <c r="J46" s="133"/>
      <c r="K46" s="133"/>
      <c r="L46" s="832"/>
      <c r="M46" s="178"/>
      <c r="N46" s="95"/>
      <c r="O46" s="846"/>
      <c r="P46" s="795"/>
      <c r="Q46" s="95"/>
      <c r="R46" s="136"/>
    </row>
    <row r="47" spans="1:18" ht="12.75">
      <c r="A47" s="154" t="s">
        <v>70</v>
      </c>
      <c r="B47" s="178" t="s">
        <v>58</v>
      </c>
      <c r="C47" s="95"/>
      <c r="D47" s="133">
        <v>2112</v>
      </c>
      <c r="E47" s="132">
        <v>2911</v>
      </c>
      <c r="F47" s="133">
        <v>2946</v>
      </c>
      <c r="G47" s="133">
        <v>3909</v>
      </c>
      <c r="H47" s="133">
        <v>3947</v>
      </c>
      <c r="I47" s="133">
        <v>3152</v>
      </c>
      <c r="J47" s="133">
        <v>1818</v>
      </c>
      <c r="K47" s="133">
        <v>802</v>
      </c>
      <c r="L47" s="832" t="s">
        <v>330</v>
      </c>
      <c r="M47" s="178" t="s">
        <v>330</v>
      </c>
      <c r="N47" s="95"/>
      <c r="O47" s="846" t="s">
        <v>330</v>
      </c>
      <c r="P47" s="795" t="s">
        <v>330</v>
      </c>
      <c r="Q47" s="95"/>
      <c r="R47" s="136">
        <f t="shared" si="3"/>
        <v>-62.026515151515156</v>
      </c>
    </row>
    <row r="48" spans="1:18" ht="12.75">
      <c r="A48" s="179" t="s">
        <v>71</v>
      </c>
      <c r="B48" s="180" t="s">
        <v>58</v>
      </c>
      <c r="C48" s="95"/>
      <c r="D48" s="181">
        <v>262</v>
      </c>
      <c r="E48" s="182">
        <v>562</v>
      </c>
      <c r="F48" s="181">
        <v>512</v>
      </c>
      <c r="G48" s="181">
        <v>536</v>
      </c>
      <c r="H48" s="181">
        <v>656</v>
      </c>
      <c r="I48" s="181">
        <v>585</v>
      </c>
      <c r="J48" s="181">
        <v>198</v>
      </c>
      <c r="K48" s="181">
        <v>85</v>
      </c>
      <c r="L48" s="836" t="s">
        <v>330</v>
      </c>
      <c r="M48" s="180" t="s">
        <v>330</v>
      </c>
      <c r="N48" s="95">
        <v>5581</v>
      </c>
      <c r="O48" s="847" t="s">
        <v>330</v>
      </c>
      <c r="P48" s="796" t="s">
        <v>330</v>
      </c>
      <c r="Q48" s="95"/>
      <c r="R48" s="325">
        <f t="shared" si="3"/>
        <v>-67.55725190839695</v>
      </c>
    </row>
    <row r="49" spans="1:18" ht="7.5" customHeight="1">
      <c r="A49" s="183"/>
      <c r="B49" s="178"/>
      <c r="C49" s="95"/>
      <c r="D49" s="133"/>
      <c r="E49" s="132"/>
      <c r="F49" s="133"/>
      <c r="G49" s="133"/>
      <c r="H49" s="133"/>
      <c r="I49" s="133"/>
      <c r="J49" s="133"/>
      <c r="K49" s="133"/>
      <c r="L49" s="832"/>
      <c r="M49" s="178"/>
      <c r="N49" s="95"/>
      <c r="O49" s="846"/>
      <c r="P49" s="795"/>
      <c r="Q49" s="95"/>
      <c r="R49" s="136"/>
    </row>
    <row r="50" spans="1:18" ht="12.75">
      <c r="A50" s="154" t="s">
        <v>72</v>
      </c>
      <c r="B50" s="178" t="s">
        <v>58</v>
      </c>
      <c r="C50" s="95"/>
      <c r="D50" s="133">
        <v>755</v>
      </c>
      <c r="E50" s="132">
        <v>1085</v>
      </c>
      <c r="F50" s="133">
        <v>855</v>
      </c>
      <c r="G50" s="133">
        <v>1100</v>
      </c>
      <c r="H50" s="133">
        <v>1208</v>
      </c>
      <c r="I50" s="133">
        <v>862</v>
      </c>
      <c r="J50" s="133">
        <v>397</v>
      </c>
      <c r="K50" s="133">
        <v>137</v>
      </c>
      <c r="L50" s="832" t="s">
        <v>330</v>
      </c>
      <c r="M50" s="178" t="s">
        <v>330</v>
      </c>
      <c r="N50" s="95"/>
      <c r="O50" s="846" t="s">
        <v>330</v>
      </c>
      <c r="P50" s="795" t="s">
        <v>330</v>
      </c>
      <c r="Q50" s="95"/>
      <c r="R50" s="136">
        <f t="shared" si="3"/>
        <v>-81.8543046357616</v>
      </c>
    </row>
    <row r="51" spans="1:18" ht="12.75">
      <c r="A51" s="156" t="s">
        <v>73</v>
      </c>
      <c r="B51" s="157" t="s">
        <v>58</v>
      </c>
      <c r="C51" s="95"/>
      <c r="D51" s="181">
        <v>804</v>
      </c>
      <c r="E51" s="182">
        <v>1180</v>
      </c>
      <c r="F51" s="181">
        <v>1105</v>
      </c>
      <c r="G51" s="181">
        <v>1409</v>
      </c>
      <c r="H51" s="181">
        <v>1525</v>
      </c>
      <c r="I51" s="181">
        <v>1190</v>
      </c>
      <c r="J51" s="181">
        <v>609</v>
      </c>
      <c r="K51" s="181">
        <v>279</v>
      </c>
      <c r="L51" s="836" t="s">
        <v>330</v>
      </c>
      <c r="M51" s="180" t="s">
        <v>330</v>
      </c>
      <c r="N51" s="95"/>
      <c r="O51" s="847" t="s">
        <v>330</v>
      </c>
      <c r="P51" s="796" t="s">
        <v>330</v>
      </c>
      <c r="Q51" s="95"/>
      <c r="R51" s="325">
        <f t="shared" si="3"/>
        <v>-65.29850746268656</v>
      </c>
    </row>
    <row r="52" spans="1:18" ht="12.75">
      <c r="A52" s="156" t="s">
        <v>74</v>
      </c>
      <c r="B52" s="157" t="s">
        <v>58</v>
      </c>
      <c r="C52" s="95"/>
      <c r="D52" s="181">
        <v>658</v>
      </c>
      <c r="E52" s="182">
        <v>930</v>
      </c>
      <c r="F52" s="181">
        <v>1116</v>
      </c>
      <c r="G52" s="181">
        <v>1391</v>
      </c>
      <c r="H52" s="181">
        <v>1366</v>
      </c>
      <c r="I52" s="181">
        <v>1177</v>
      </c>
      <c r="J52" s="181">
        <v>674</v>
      </c>
      <c r="K52" s="181">
        <v>322</v>
      </c>
      <c r="L52" s="836" t="s">
        <v>330</v>
      </c>
      <c r="M52" s="180" t="s">
        <v>330</v>
      </c>
      <c r="N52" s="95"/>
      <c r="O52" s="847" t="s">
        <v>330</v>
      </c>
      <c r="P52" s="796" t="s">
        <v>330</v>
      </c>
      <c r="Q52" s="95"/>
      <c r="R52" s="325">
        <f t="shared" si="3"/>
        <v>-51.06382978723404</v>
      </c>
    </row>
    <row r="53" spans="1:18" ht="12.75">
      <c r="A53" s="154" t="s">
        <v>75</v>
      </c>
      <c r="B53" s="178" t="s">
        <v>58</v>
      </c>
      <c r="C53" s="95"/>
      <c r="D53" s="181">
        <v>157</v>
      </c>
      <c r="E53" s="182">
        <v>278</v>
      </c>
      <c r="F53" s="181">
        <v>382</v>
      </c>
      <c r="G53" s="181">
        <v>545</v>
      </c>
      <c r="H53" s="181">
        <v>504</v>
      </c>
      <c r="I53" s="181">
        <v>508</v>
      </c>
      <c r="J53" s="181">
        <v>336</v>
      </c>
      <c r="K53" s="181">
        <v>149</v>
      </c>
      <c r="L53" s="836" t="s">
        <v>330</v>
      </c>
      <c r="M53" s="180" t="s">
        <v>330</v>
      </c>
      <c r="N53" s="95"/>
      <c r="O53" s="847" t="s">
        <v>330</v>
      </c>
      <c r="P53" s="796" t="s">
        <v>330</v>
      </c>
      <c r="Q53" s="95"/>
      <c r="R53" s="325">
        <f t="shared" si="3"/>
        <v>-5.095541401273891</v>
      </c>
    </row>
    <row r="54" spans="1:18" ht="13.5" thickBot="1">
      <c r="A54" s="184"/>
      <c r="B54" s="185"/>
      <c r="C54" s="106"/>
      <c r="D54" s="186"/>
      <c r="E54" s="185"/>
      <c r="F54" s="186"/>
      <c r="G54" s="186"/>
      <c r="H54" s="186"/>
      <c r="I54" s="186"/>
      <c r="J54" s="186"/>
      <c r="K54" s="186"/>
      <c r="L54" s="186"/>
      <c r="M54" s="185"/>
      <c r="N54" s="106"/>
      <c r="O54" s="187"/>
      <c r="P54" s="334"/>
      <c r="Q54" s="106"/>
      <c r="R54" s="188"/>
    </row>
    <row r="55" ht="13.5" thickTop="1"/>
    <row r="56" ht="12.75">
      <c r="A56" s="190" t="s">
        <v>348</v>
      </c>
    </row>
    <row r="57" ht="12.75">
      <c r="A57" s="191" t="s">
        <v>349</v>
      </c>
    </row>
    <row r="58" ht="15.75" customHeight="1">
      <c r="A58" s="87" t="s">
        <v>303</v>
      </c>
    </row>
    <row r="59" ht="12.75">
      <c r="A59" s="87" t="s">
        <v>304</v>
      </c>
    </row>
    <row r="60" ht="12.75">
      <c r="A60" s="87" t="s">
        <v>317</v>
      </c>
    </row>
    <row r="61" ht="12.75">
      <c r="A61" s="87" t="s">
        <v>334</v>
      </c>
    </row>
    <row r="62" ht="12.75">
      <c r="A62" s="87" t="s">
        <v>333</v>
      </c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4" r:id="rId1"/>
  <rowBreaks count="1" manualBreakCount="1">
    <brk id="2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7109375" style="87" customWidth="1"/>
    <col min="2" max="2" width="8.140625" style="87" customWidth="1"/>
    <col min="3" max="3" width="1.7109375" style="87" customWidth="1"/>
    <col min="4" max="13" width="8.140625" style="87" customWidth="1"/>
    <col min="14" max="14" width="1.7109375" style="87" customWidth="1"/>
    <col min="15" max="16" width="7.140625" style="87" customWidth="1"/>
    <col min="17" max="17" width="1.7109375" style="87" customWidth="1"/>
    <col min="18" max="19" width="8.140625" style="189" customWidth="1"/>
    <col min="20" max="20" width="1.7109375" style="189" customWidth="1"/>
    <col min="21" max="21" width="7.7109375" style="87" customWidth="1"/>
    <col min="22" max="22" width="6.140625" style="87" customWidth="1"/>
    <col min="23" max="23" width="9.140625" style="87" customWidth="1"/>
    <col min="24" max="24" width="9.7109375" style="87" bestFit="1" customWidth="1"/>
    <col min="25" max="16384" width="9.140625" style="87" customWidth="1"/>
  </cols>
  <sheetData>
    <row r="1" spans="1:22" ht="21.75" customHeight="1" thickTop="1">
      <c r="A1" s="323" t="s">
        <v>314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6"/>
      <c r="V1" s="86"/>
    </row>
    <row r="2" spans="1:22" ht="21.75" customHeight="1">
      <c r="A2" s="107" t="s">
        <v>248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9"/>
      <c r="V2" s="89"/>
    </row>
    <row r="3" spans="1:22" ht="9.75" customHeight="1">
      <c r="A3" s="90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108"/>
      <c r="S3" s="108"/>
      <c r="T3" s="108"/>
      <c r="U3" s="91"/>
      <c r="V3" s="92"/>
    </row>
    <row r="4" spans="1:26" ht="30" customHeight="1">
      <c r="A4" s="192"/>
      <c r="B4" s="193">
        <v>2008</v>
      </c>
      <c r="C4" s="93"/>
      <c r="D4" s="194">
        <v>2009</v>
      </c>
      <c r="E4" s="195">
        <v>2010</v>
      </c>
      <c r="F4" s="196">
        <v>2011</v>
      </c>
      <c r="G4" s="335">
        <v>2012</v>
      </c>
      <c r="H4" s="335">
        <v>2013</v>
      </c>
      <c r="I4" s="335">
        <v>2014</v>
      </c>
      <c r="J4" s="335">
        <v>2015</v>
      </c>
      <c r="K4" s="335">
        <v>2016</v>
      </c>
      <c r="L4" s="335">
        <v>2017</v>
      </c>
      <c r="M4" s="335">
        <v>2018</v>
      </c>
      <c r="N4" s="93"/>
      <c r="O4" s="197" t="s">
        <v>5</v>
      </c>
      <c r="P4" s="198" t="s">
        <v>351</v>
      </c>
      <c r="Q4" s="93"/>
      <c r="R4" s="198" t="s">
        <v>335</v>
      </c>
      <c r="S4" s="198" t="s">
        <v>352</v>
      </c>
      <c r="T4" s="93"/>
      <c r="U4" s="348" t="s">
        <v>353</v>
      </c>
      <c r="V4" s="349"/>
      <c r="X4" s="592"/>
      <c r="Y4" s="592"/>
      <c r="Z4" s="592"/>
    </row>
    <row r="5" spans="1:24" ht="24" customHeight="1" thickBot="1">
      <c r="A5" s="94" t="s">
        <v>37</v>
      </c>
      <c r="B5" s="200">
        <v>89724</v>
      </c>
      <c r="C5" s="95"/>
      <c r="D5" s="201">
        <v>86679</v>
      </c>
      <c r="E5" s="201">
        <v>85607</v>
      </c>
      <c r="F5" s="201">
        <v>84658</v>
      </c>
      <c r="G5" s="201">
        <v>82163</v>
      </c>
      <c r="H5" s="201">
        <v>80840</v>
      </c>
      <c r="I5" s="201">
        <v>80617</v>
      </c>
      <c r="J5" s="201">
        <v>83462</v>
      </c>
      <c r="K5" s="201">
        <v>85693</v>
      </c>
      <c r="L5" s="201">
        <v>89170</v>
      </c>
      <c r="M5" s="201">
        <v>90477</v>
      </c>
      <c r="N5" s="95"/>
      <c r="O5" s="202">
        <f>B7/B5</f>
        <v>0.4335294904373412</v>
      </c>
      <c r="P5" s="203">
        <f>M7/M5</f>
        <v>0.4292361594659416</v>
      </c>
      <c r="Q5" s="95"/>
      <c r="R5" s="204">
        <f aca="true" t="shared" si="0" ref="R5:S22">L5-K5</f>
        <v>3477</v>
      </c>
      <c r="S5" s="204">
        <f t="shared" si="0"/>
        <v>1307</v>
      </c>
      <c r="T5" s="205"/>
      <c r="U5" s="350">
        <f aca="true" t="shared" si="1" ref="U5:U22">M5-B5</f>
        <v>753</v>
      </c>
      <c r="V5" s="351">
        <f aca="true" t="shared" si="2" ref="V5:V22">U5/B5%</f>
        <v>0.8392403370335696</v>
      </c>
      <c r="X5" s="460"/>
    </row>
    <row r="6" spans="1:24" ht="18" customHeight="1">
      <c r="A6" s="96" t="s">
        <v>8</v>
      </c>
      <c r="B6" s="206">
        <v>50826</v>
      </c>
      <c r="C6" s="95"/>
      <c r="D6" s="121">
        <v>48997</v>
      </c>
      <c r="E6" s="121">
        <v>48237</v>
      </c>
      <c r="F6" s="121">
        <v>47664</v>
      </c>
      <c r="G6" s="121">
        <v>46109</v>
      </c>
      <c r="H6" s="121">
        <v>45220</v>
      </c>
      <c r="I6" s="121">
        <v>45286</v>
      </c>
      <c r="J6" s="121">
        <v>46771</v>
      </c>
      <c r="K6" s="121">
        <v>48422</v>
      </c>
      <c r="L6" s="121">
        <v>50609</v>
      </c>
      <c r="M6" s="121">
        <v>51641</v>
      </c>
      <c r="N6" s="95"/>
      <c r="O6" s="207" t="s">
        <v>7</v>
      </c>
      <c r="P6" s="208" t="s">
        <v>7</v>
      </c>
      <c r="Q6" s="95"/>
      <c r="R6" s="209">
        <f t="shared" si="0"/>
        <v>2187</v>
      </c>
      <c r="S6" s="209">
        <f t="shared" si="0"/>
        <v>1032</v>
      </c>
      <c r="T6" s="205"/>
      <c r="U6" s="352">
        <f t="shared" si="1"/>
        <v>815</v>
      </c>
      <c r="V6" s="353">
        <f t="shared" si="2"/>
        <v>1.6035100145594774</v>
      </c>
      <c r="X6" s="460"/>
    </row>
    <row r="7" spans="1:24" ht="18" customHeight="1" thickBot="1">
      <c r="A7" s="97" t="s">
        <v>9</v>
      </c>
      <c r="B7" s="210">
        <v>38898</v>
      </c>
      <c r="C7" s="95"/>
      <c r="D7" s="211">
        <v>37682</v>
      </c>
      <c r="E7" s="211">
        <v>37370</v>
      </c>
      <c r="F7" s="211">
        <v>36994</v>
      </c>
      <c r="G7" s="211">
        <v>36054</v>
      </c>
      <c r="H7" s="211">
        <v>35620</v>
      </c>
      <c r="I7" s="211">
        <v>35331</v>
      </c>
      <c r="J7" s="211">
        <v>36691</v>
      </c>
      <c r="K7" s="211">
        <v>37271</v>
      </c>
      <c r="L7" s="211">
        <v>38561</v>
      </c>
      <c r="M7" s="211">
        <v>38836</v>
      </c>
      <c r="N7" s="95"/>
      <c r="O7" s="212" t="s">
        <v>7</v>
      </c>
      <c r="P7" s="213" t="s">
        <v>7</v>
      </c>
      <c r="Q7" s="95"/>
      <c r="R7" s="214">
        <f t="shared" si="0"/>
        <v>1290</v>
      </c>
      <c r="S7" s="214">
        <f t="shared" si="0"/>
        <v>275</v>
      </c>
      <c r="T7" s="205"/>
      <c r="U7" s="354">
        <f t="shared" si="1"/>
        <v>-62</v>
      </c>
      <c r="V7" s="355">
        <f t="shared" si="2"/>
        <v>-0.15939122834078873</v>
      </c>
      <c r="X7" s="460"/>
    </row>
    <row r="8" spans="1:26" ht="15.75" customHeight="1">
      <c r="A8" s="96" t="s">
        <v>76</v>
      </c>
      <c r="B8" s="206">
        <v>49915</v>
      </c>
      <c r="C8" s="95"/>
      <c r="D8" s="121">
        <v>47213</v>
      </c>
      <c r="E8" s="121">
        <v>47120</v>
      </c>
      <c r="F8" s="121">
        <v>46829</v>
      </c>
      <c r="G8" s="121">
        <v>45005</v>
      </c>
      <c r="H8" s="121">
        <v>44214</v>
      </c>
      <c r="I8" s="121">
        <v>44256</v>
      </c>
      <c r="J8" s="121">
        <v>46161</v>
      </c>
      <c r="K8" s="121">
        <v>47439</v>
      </c>
      <c r="L8" s="121">
        <v>49933</v>
      </c>
      <c r="M8" s="121">
        <v>51058</v>
      </c>
      <c r="N8" s="95"/>
      <c r="O8" s="215">
        <v>0.3310227386557147</v>
      </c>
      <c r="P8" s="216">
        <v>0.3232989933017353</v>
      </c>
      <c r="Q8" s="95"/>
      <c r="R8" s="209">
        <f t="shared" si="0"/>
        <v>2494</v>
      </c>
      <c r="S8" s="209">
        <f t="shared" si="0"/>
        <v>1125</v>
      </c>
      <c r="T8" s="205"/>
      <c r="U8" s="352">
        <f t="shared" si="1"/>
        <v>1143</v>
      </c>
      <c r="V8" s="353">
        <f t="shared" si="2"/>
        <v>2.2898928177902436</v>
      </c>
      <c r="X8" s="593"/>
      <c r="Y8" s="593"/>
      <c r="Z8" s="593"/>
    </row>
    <row r="9" spans="1:26" ht="13.5" customHeight="1">
      <c r="A9" s="217" t="s">
        <v>77</v>
      </c>
      <c r="B9" s="218">
        <v>33589</v>
      </c>
      <c r="C9" s="95"/>
      <c r="D9" s="127">
        <v>33526</v>
      </c>
      <c r="E9" s="127">
        <v>32809</v>
      </c>
      <c r="F9" s="127">
        <v>32398</v>
      </c>
      <c r="G9" s="127">
        <v>31793</v>
      </c>
      <c r="H9" s="127">
        <v>31232</v>
      </c>
      <c r="I9" s="127">
        <v>30684</v>
      </c>
      <c r="J9" s="127">
        <v>31898</v>
      </c>
      <c r="K9" s="127">
        <v>32841</v>
      </c>
      <c r="L9" s="127">
        <v>33651</v>
      </c>
      <c r="M9" s="127">
        <v>33788</v>
      </c>
      <c r="N9" s="95"/>
      <c r="O9" s="219">
        <v>0.605257673643157</v>
      </c>
      <c r="P9" s="220">
        <v>0.6022256422398484</v>
      </c>
      <c r="Q9" s="95"/>
      <c r="R9" s="221">
        <f t="shared" si="0"/>
        <v>810</v>
      </c>
      <c r="S9" s="221">
        <f t="shared" si="0"/>
        <v>137</v>
      </c>
      <c r="T9" s="205"/>
      <c r="U9" s="356">
        <f t="shared" si="1"/>
        <v>199</v>
      </c>
      <c r="V9" s="357">
        <f t="shared" si="2"/>
        <v>0.5924558635267498</v>
      </c>
      <c r="X9" s="594"/>
      <c r="Y9" s="594"/>
      <c r="Z9" s="594"/>
    </row>
    <row r="10" spans="1:22" ht="13.5" customHeight="1">
      <c r="A10" s="217" t="s">
        <v>78</v>
      </c>
      <c r="B10" s="218">
        <v>2475</v>
      </c>
      <c r="C10" s="95"/>
      <c r="D10" s="127">
        <v>2465</v>
      </c>
      <c r="E10" s="127">
        <v>2578</v>
      </c>
      <c r="F10" s="127">
        <v>2624</v>
      </c>
      <c r="G10" s="127">
        <v>2563</v>
      </c>
      <c r="H10" s="127">
        <v>2553</v>
      </c>
      <c r="I10" s="127">
        <v>2571</v>
      </c>
      <c r="J10" s="127">
        <v>2558</v>
      </c>
      <c r="K10" s="127">
        <v>2609</v>
      </c>
      <c r="L10" s="127">
        <v>2555</v>
      </c>
      <c r="M10" s="127">
        <v>2502</v>
      </c>
      <c r="N10" s="95"/>
      <c r="O10" s="219">
        <v>0.2690909090909091</v>
      </c>
      <c r="P10" s="220">
        <v>0.3025579536370903</v>
      </c>
      <c r="Q10" s="95"/>
      <c r="R10" s="221">
        <f t="shared" si="0"/>
        <v>-54</v>
      </c>
      <c r="S10" s="221">
        <f t="shared" si="0"/>
        <v>-53</v>
      </c>
      <c r="T10" s="205"/>
      <c r="U10" s="356">
        <f t="shared" si="1"/>
        <v>27</v>
      </c>
      <c r="V10" s="357">
        <f t="shared" si="2"/>
        <v>1.0909090909090908</v>
      </c>
    </row>
    <row r="11" spans="1:24" ht="13.5" customHeight="1">
      <c r="A11" s="222" t="s">
        <v>79</v>
      </c>
      <c r="B11" s="223">
        <v>836</v>
      </c>
      <c r="C11" s="95"/>
      <c r="D11" s="127">
        <v>871</v>
      </c>
      <c r="E11" s="127">
        <v>809</v>
      </c>
      <c r="F11" s="127">
        <v>806</v>
      </c>
      <c r="G11" s="127">
        <v>808</v>
      </c>
      <c r="H11" s="127">
        <v>793</v>
      </c>
      <c r="I11" s="127">
        <v>764</v>
      </c>
      <c r="J11" s="127">
        <v>744</v>
      </c>
      <c r="K11" s="127">
        <v>722</v>
      </c>
      <c r="L11" s="127">
        <v>706</v>
      </c>
      <c r="M11" s="127">
        <v>583</v>
      </c>
      <c r="N11" s="95"/>
      <c r="O11" s="219">
        <v>0.10526315789473684</v>
      </c>
      <c r="P11" s="220">
        <v>0.12006861063464837</v>
      </c>
      <c r="Q11" s="95"/>
      <c r="R11" s="221">
        <f t="shared" si="0"/>
        <v>-16</v>
      </c>
      <c r="S11" s="221">
        <f t="shared" si="0"/>
        <v>-123</v>
      </c>
      <c r="T11" s="205"/>
      <c r="U11" s="356">
        <f t="shared" si="1"/>
        <v>-253</v>
      </c>
      <c r="V11" s="357">
        <f t="shared" si="2"/>
        <v>-30.263157894736842</v>
      </c>
      <c r="X11" s="460"/>
    </row>
    <row r="12" spans="1:24" ht="18" customHeight="1" thickBot="1">
      <c r="A12" s="97" t="s">
        <v>80</v>
      </c>
      <c r="B12" s="210">
        <v>2889</v>
      </c>
      <c r="C12" s="572"/>
      <c r="D12" s="138">
        <v>2583</v>
      </c>
      <c r="E12" s="138">
        <v>2272</v>
      </c>
      <c r="F12" s="138">
        <v>1965</v>
      </c>
      <c r="G12" s="138">
        <v>1959</v>
      </c>
      <c r="H12" s="138">
        <v>2014</v>
      </c>
      <c r="I12" s="138">
        <v>2307</v>
      </c>
      <c r="J12" s="138">
        <v>2060</v>
      </c>
      <c r="K12" s="138">
        <v>2026</v>
      </c>
      <c r="L12" s="138">
        <v>2258</v>
      </c>
      <c r="M12" s="138">
        <v>2491</v>
      </c>
      <c r="N12" s="572"/>
      <c r="O12" s="224">
        <v>0.4437521633783316</v>
      </c>
      <c r="P12" s="225">
        <v>0.4456041750301084</v>
      </c>
      <c r="Q12" s="572"/>
      <c r="R12" s="226">
        <f t="shared" si="0"/>
        <v>232</v>
      </c>
      <c r="S12" s="226">
        <f t="shared" si="0"/>
        <v>233</v>
      </c>
      <c r="T12" s="595"/>
      <c r="U12" s="358">
        <f t="shared" si="1"/>
        <v>-398</v>
      </c>
      <c r="V12" s="359">
        <f t="shared" si="2"/>
        <v>-13.776393215645552</v>
      </c>
      <c r="X12" s="460"/>
    </row>
    <row r="13" spans="1:24" ht="18" customHeight="1">
      <c r="A13" s="96" t="s">
        <v>14</v>
      </c>
      <c r="B13" s="206">
        <v>15414</v>
      </c>
      <c r="C13" s="95"/>
      <c r="D13" s="121">
        <v>15258</v>
      </c>
      <c r="E13" s="121">
        <v>15436</v>
      </c>
      <c r="F13" s="121">
        <v>15499</v>
      </c>
      <c r="G13" s="121">
        <v>15998</v>
      </c>
      <c r="H13" s="121">
        <v>16415</v>
      </c>
      <c r="I13" s="121">
        <v>17168</v>
      </c>
      <c r="J13" s="121">
        <v>18961</v>
      </c>
      <c r="K13" s="121">
        <v>19631</v>
      </c>
      <c r="L13" s="121">
        <v>20534</v>
      </c>
      <c r="M13" s="121">
        <v>20878</v>
      </c>
      <c r="N13" s="95"/>
      <c r="O13" s="215">
        <v>0.8047229791099001</v>
      </c>
      <c r="P13" s="216">
        <v>0.7299070792221477</v>
      </c>
      <c r="Q13" s="95"/>
      <c r="R13" s="209">
        <f t="shared" si="0"/>
        <v>903</v>
      </c>
      <c r="S13" s="209">
        <f t="shared" si="0"/>
        <v>344</v>
      </c>
      <c r="T13" s="205"/>
      <c r="U13" s="352">
        <f t="shared" si="1"/>
        <v>5464</v>
      </c>
      <c r="V13" s="353">
        <f t="shared" si="2"/>
        <v>35.448293758920464</v>
      </c>
      <c r="X13" s="460"/>
    </row>
    <row r="14" spans="1:26" ht="12.75">
      <c r="A14" s="227" t="s">
        <v>240</v>
      </c>
      <c r="B14" s="228">
        <v>74310</v>
      </c>
      <c r="C14" s="95"/>
      <c r="D14" s="229">
        <v>71421</v>
      </c>
      <c r="E14" s="229">
        <v>70171</v>
      </c>
      <c r="F14" s="229">
        <v>69159</v>
      </c>
      <c r="G14" s="229">
        <v>66165</v>
      </c>
      <c r="H14" s="229">
        <v>64425</v>
      </c>
      <c r="I14" s="229">
        <v>63449</v>
      </c>
      <c r="J14" s="229">
        <v>64501</v>
      </c>
      <c r="K14" s="229">
        <v>66062</v>
      </c>
      <c r="L14" s="229">
        <f>L5-L13</f>
        <v>68636</v>
      </c>
      <c r="M14" s="229">
        <f>M5-M13</f>
        <v>69599</v>
      </c>
      <c r="N14" s="95"/>
      <c r="O14" s="230">
        <v>0.3565334409904454</v>
      </c>
      <c r="P14" s="231">
        <v>0.3390422276182129</v>
      </c>
      <c r="Q14" s="95"/>
      <c r="R14" s="232">
        <f t="shared" si="0"/>
        <v>2574</v>
      </c>
      <c r="S14" s="232">
        <f t="shared" si="0"/>
        <v>963</v>
      </c>
      <c r="T14" s="205"/>
      <c r="U14" s="360">
        <f t="shared" si="1"/>
        <v>-4711</v>
      </c>
      <c r="V14" s="361">
        <f>U14/B14%</f>
        <v>-6.339658188669088</v>
      </c>
      <c r="X14" s="593"/>
      <c r="Y14" s="593"/>
      <c r="Z14" s="593"/>
    </row>
    <row r="15" spans="1:26" ht="17.25" customHeight="1">
      <c r="A15" s="227" t="s">
        <v>15</v>
      </c>
      <c r="B15" s="228">
        <v>11750</v>
      </c>
      <c r="C15" s="95"/>
      <c r="D15" s="229">
        <v>10753</v>
      </c>
      <c r="E15" s="229">
        <v>11401</v>
      </c>
      <c r="F15" s="229">
        <v>10963</v>
      </c>
      <c r="G15" s="229">
        <v>9950</v>
      </c>
      <c r="H15" s="229">
        <v>9483</v>
      </c>
      <c r="I15" s="229">
        <v>10776</v>
      </c>
      <c r="J15" s="229">
        <v>9421</v>
      </c>
      <c r="K15" s="229">
        <v>10444</v>
      </c>
      <c r="L15" s="229">
        <v>15972</v>
      </c>
      <c r="M15" s="229">
        <v>16220</v>
      </c>
      <c r="N15" s="95"/>
      <c r="O15" s="230">
        <v>0.5422978723404255</v>
      </c>
      <c r="P15" s="231">
        <v>0.46041923551171393</v>
      </c>
      <c r="Q15" s="95"/>
      <c r="R15" s="232">
        <f t="shared" si="0"/>
        <v>5528</v>
      </c>
      <c r="S15" s="232">
        <f t="shared" si="0"/>
        <v>248</v>
      </c>
      <c r="T15" s="205"/>
      <c r="U15" s="360">
        <f t="shared" si="1"/>
        <v>4470</v>
      </c>
      <c r="V15" s="361">
        <f t="shared" si="2"/>
        <v>38.04255319148936</v>
      </c>
      <c r="X15" s="594"/>
      <c r="Y15" s="594"/>
      <c r="Z15" s="594"/>
    </row>
    <row r="16" spans="1:22" ht="18" customHeight="1" thickBot="1">
      <c r="A16" s="233" t="s">
        <v>16</v>
      </c>
      <c r="B16" s="234">
        <v>77974</v>
      </c>
      <c r="C16" s="205"/>
      <c r="D16" s="138">
        <v>75926</v>
      </c>
      <c r="E16" s="138">
        <v>74206</v>
      </c>
      <c r="F16" s="138">
        <v>73695</v>
      </c>
      <c r="G16" s="138">
        <v>72213</v>
      </c>
      <c r="H16" s="138">
        <v>71357</v>
      </c>
      <c r="I16" s="138">
        <v>69841</v>
      </c>
      <c r="J16" s="138">
        <v>74041</v>
      </c>
      <c r="K16" s="138">
        <v>75249</v>
      </c>
      <c r="L16" s="138">
        <f>L5-L15</f>
        <v>73198</v>
      </c>
      <c r="M16" s="138">
        <f>M5-M15</f>
        <v>74257</v>
      </c>
      <c r="N16" s="95"/>
      <c r="O16" s="224">
        <v>0.4172660946411139</v>
      </c>
      <c r="P16" s="225">
        <v>0.42242482190231223</v>
      </c>
      <c r="Q16" s="95"/>
      <c r="R16" s="226">
        <f t="shared" si="0"/>
        <v>-2051</v>
      </c>
      <c r="S16" s="226">
        <f t="shared" si="0"/>
        <v>1059</v>
      </c>
      <c r="T16" s="205"/>
      <c r="U16" s="358">
        <f t="shared" si="1"/>
        <v>-3717</v>
      </c>
      <c r="V16" s="359">
        <f t="shared" si="2"/>
        <v>-4.766973606586811</v>
      </c>
    </row>
    <row r="17" spans="1:22" ht="16.5" customHeight="1">
      <c r="A17" s="96" t="s">
        <v>25</v>
      </c>
      <c r="B17" s="206">
        <v>8018</v>
      </c>
      <c r="C17" s="95"/>
      <c r="D17" s="121">
        <v>6840</v>
      </c>
      <c r="E17" s="121">
        <v>6348</v>
      </c>
      <c r="F17" s="121">
        <v>6013</v>
      </c>
      <c r="G17" s="121">
        <v>5230</v>
      </c>
      <c r="H17" s="121">
        <v>4556</v>
      </c>
      <c r="I17" s="121">
        <v>4488</v>
      </c>
      <c r="J17" s="121">
        <v>4929</v>
      </c>
      <c r="K17" s="121">
        <v>5287</v>
      </c>
      <c r="L17" s="121">
        <v>6149</v>
      </c>
      <c r="M17" s="121">
        <v>6395</v>
      </c>
      <c r="N17" s="95"/>
      <c r="O17" s="215">
        <v>0.4225492641556498</v>
      </c>
      <c r="P17" s="216">
        <v>0.37982799061767003</v>
      </c>
      <c r="Q17" s="95"/>
      <c r="R17" s="209">
        <f t="shared" si="0"/>
        <v>862</v>
      </c>
      <c r="S17" s="209">
        <f t="shared" si="0"/>
        <v>246</v>
      </c>
      <c r="T17" s="205"/>
      <c r="U17" s="352">
        <f t="shared" si="1"/>
        <v>-1623</v>
      </c>
      <c r="V17" s="353">
        <f t="shared" si="2"/>
        <v>-20.241955599900223</v>
      </c>
    </row>
    <row r="18" spans="1:22" ht="13.5" customHeight="1">
      <c r="A18" s="104" t="s">
        <v>26</v>
      </c>
      <c r="B18" s="218">
        <v>24600</v>
      </c>
      <c r="C18" s="95"/>
      <c r="D18" s="127">
        <v>22400</v>
      </c>
      <c r="E18" s="127">
        <v>21095</v>
      </c>
      <c r="F18" s="127">
        <v>20039</v>
      </c>
      <c r="G18" s="127">
        <v>18473</v>
      </c>
      <c r="H18" s="127">
        <v>17367</v>
      </c>
      <c r="I18" s="127">
        <v>17006</v>
      </c>
      <c r="J18" s="127">
        <v>17483</v>
      </c>
      <c r="K18" s="127">
        <v>17690</v>
      </c>
      <c r="L18" s="127">
        <v>18192</v>
      </c>
      <c r="M18" s="127">
        <v>18354</v>
      </c>
      <c r="N18" s="95"/>
      <c r="O18" s="219">
        <v>0.4585365853658537</v>
      </c>
      <c r="P18" s="220">
        <v>0.42840797646289636</v>
      </c>
      <c r="Q18" s="95"/>
      <c r="R18" s="221">
        <f t="shared" si="0"/>
        <v>502</v>
      </c>
      <c r="S18" s="221">
        <f t="shared" si="0"/>
        <v>162</v>
      </c>
      <c r="T18" s="205"/>
      <c r="U18" s="356">
        <f t="shared" si="1"/>
        <v>-6246</v>
      </c>
      <c r="V18" s="357">
        <f t="shared" si="2"/>
        <v>-25.390243902439025</v>
      </c>
    </row>
    <row r="19" spans="1:22" ht="13.5" customHeight="1">
      <c r="A19" s="104" t="s">
        <v>81</v>
      </c>
      <c r="B19" s="218">
        <v>29692</v>
      </c>
      <c r="C19" s="95"/>
      <c r="D19" s="127">
        <v>28782</v>
      </c>
      <c r="E19" s="127">
        <v>28452</v>
      </c>
      <c r="F19" s="127">
        <v>27877</v>
      </c>
      <c r="G19" s="127">
        <v>26900</v>
      </c>
      <c r="H19" s="127">
        <v>26124</v>
      </c>
      <c r="I19" s="127">
        <v>25395</v>
      </c>
      <c r="J19" s="127">
        <v>25316</v>
      </c>
      <c r="K19" s="127">
        <v>24819</v>
      </c>
      <c r="L19" s="127">
        <v>24776</v>
      </c>
      <c r="M19" s="127">
        <v>24366</v>
      </c>
      <c r="N19" s="95"/>
      <c r="O19" s="219">
        <v>0.44729219991917013</v>
      </c>
      <c r="P19" s="220">
        <v>0.4478781909217762</v>
      </c>
      <c r="Q19" s="95"/>
      <c r="R19" s="221">
        <f t="shared" si="0"/>
        <v>-43</v>
      </c>
      <c r="S19" s="221">
        <f t="shared" si="0"/>
        <v>-410</v>
      </c>
      <c r="T19" s="205"/>
      <c r="U19" s="356">
        <f t="shared" si="1"/>
        <v>-5326</v>
      </c>
      <c r="V19" s="357">
        <f t="shared" si="2"/>
        <v>-17.93749158022363</v>
      </c>
    </row>
    <row r="20" spans="1:22" ht="13.5" customHeight="1">
      <c r="A20" s="245" t="s">
        <v>82</v>
      </c>
      <c r="B20" s="218">
        <v>21755</v>
      </c>
      <c r="C20" s="95"/>
      <c r="D20" s="127">
        <v>22289</v>
      </c>
      <c r="E20" s="127">
        <v>22958</v>
      </c>
      <c r="F20" s="127">
        <v>23549</v>
      </c>
      <c r="G20" s="127">
        <v>23693</v>
      </c>
      <c r="H20" s="127">
        <v>23950</v>
      </c>
      <c r="I20" s="127">
        <v>24152</v>
      </c>
      <c r="J20" s="127">
        <v>25214</v>
      </c>
      <c r="K20" s="127">
        <v>26138</v>
      </c>
      <c r="L20" s="127">
        <v>27023</v>
      </c>
      <c r="M20" s="127">
        <v>27392</v>
      </c>
      <c r="N20" s="95"/>
      <c r="O20" s="219">
        <v>0.4108480809009423</v>
      </c>
      <c r="P20" s="220">
        <v>0.4415157710280374</v>
      </c>
      <c r="Q20" s="95"/>
      <c r="R20" s="221">
        <f t="shared" si="0"/>
        <v>885</v>
      </c>
      <c r="S20" s="221">
        <f t="shared" si="0"/>
        <v>369</v>
      </c>
      <c r="T20" s="205"/>
      <c r="U20" s="356">
        <f t="shared" si="1"/>
        <v>5637</v>
      </c>
      <c r="V20" s="357">
        <f t="shared" si="2"/>
        <v>25.91128476212365</v>
      </c>
    </row>
    <row r="21" spans="1:22" ht="13.5" customHeight="1">
      <c r="A21" s="596" t="s">
        <v>249</v>
      </c>
      <c r="B21" s="218">
        <v>5463</v>
      </c>
      <c r="C21" s="205"/>
      <c r="D21" s="127">
        <v>6158</v>
      </c>
      <c r="E21" s="127">
        <v>6526</v>
      </c>
      <c r="F21" s="127">
        <v>6915</v>
      </c>
      <c r="G21" s="127">
        <v>7600</v>
      </c>
      <c r="H21" s="127">
        <v>8564</v>
      </c>
      <c r="I21" s="127">
        <v>9278</v>
      </c>
      <c r="J21" s="127">
        <v>10161</v>
      </c>
      <c r="K21" s="127">
        <v>11297</v>
      </c>
      <c r="L21" s="127">
        <v>12437</v>
      </c>
      <c r="M21" s="127">
        <v>13269</v>
      </c>
      <c r="N21" s="95"/>
      <c r="O21" s="219">
        <v>0.3562145341387516</v>
      </c>
      <c r="P21" s="220">
        <v>0.40070841811741653</v>
      </c>
      <c r="Q21" s="95"/>
      <c r="R21" s="221">
        <f t="shared" si="0"/>
        <v>1140</v>
      </c>
      <c r="S21" s="221">
        <f t="shared" si="0"/>
        <v>832</v>
      </c>
      <c r="T21" s="205"/>
      <c r="U21" s="356">
        <f t="shared" si="1"/>
        <v>7806</v>
      </c>
      <c r="V21" s="357">
        <f t="shared" si="2"/>
        <v>142.888522789676</v>
      </c>
    </row>
    <row r="22" spans="1:22" ht="18" customHeight="1" thickBot="1">
      <c r="A22" s="246" t="s">
        <v>83</v>
      </c>
      <c r="B22" s="247">
        <v>196</v>
      </c>
      <c r="C22" s="597"/>
      <c r="D22" s="248">
        <v>210</v>
      </c>
      <c r="E22" s="248">
        <v>228</v>
      </c>
      <c r="F22" s="248">
        <v>265</v>
      </c>
      <c r="G22" s="248">
        <v>267</v>
      </c>
      <c r="H22" s="248">
        <v>279</v>
      </c>
      <c r="I22" s="248">
        <v>298</v>
      </c>
      <c r="J22" s="248">
        <v>359</v>
      </c>
      <c r="K22" s="248">
        <v>462</v>
      </c>
      <c r="L22" s="248">
        <v>593</v>
      </c>
      <c r="M22" s="248">
        <v>701</v>
      </c>
      <c r="N22" s="597"/>
      <c r="O22" s="249">
        <v>0.33163265306122447</v>
      </c>
      <c r="P22" s="250">
        <v>0.31383737517831667</v>
      </c>
      <c r="Q22" s="597"/>
      <c r="R22" s="606">
        <f t="shared" si="0"/>
        <v>131</v>
      </c>
      <c r="S22" s="251">
        <f t="shared" si="0"/>
        <v>108</v>
      </c>
      <c r="T22" s="598"/>
      <c r="U22" s="362">
        <f t="shared" si="1"/>
        <v>505</v>
      </c>
      <c r="V22" s="363">
        <f t="shared" si="2"/>
        <v>257.6530612244898</v>
      </c>
    </row>
    <row r="23" ht="9.75" customHeight="1" thickTop="1"/>
    <row r="24" ht="12.75">
      <c r="A24" s="190" t="s">
        <v>250</v>
      </c>
    </row>
    <row r="25" ht="12.75">
      <c r="A25" s="191" t="s">
        <v>251</v>
      </c>
    </row>
  </sheetData>
  <sheetProtection/>
  <printOptions horizontalCentered="1" vertic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3.140625" style="87" customWidth="1"/>
    <col min="2" max="2" width="10.00390625" style="87" customWidth="1"/>
    <col min="3" max="3" width="1.7109375" style="87" customWidth="1"/>
    <col min="4" max="6" width="10.00390625" style="87" customWidth="1"/>
    <col min="7" max="13" width="8.7109375" style="87" customWidth="1"/>
    <col min="14" max="14" width="1.7109375" style="87" customWidth="1"/>
    <col min="15" max="15" width="7.7109375" style="87" customWidth="1"/>
    <col min="16" max="16" width="8.140625" style="87" customWidth="1"/>
    <col min="17" max="16384" width="9.140625" style="87" customWidth="1"/>
  </cols>
  <sheetData>
    <row r="1" spans="1:16" ht="21.75" customHeight="1" thickTop="1">
      <c r="A1" s="323" t="s">
        <v>314</v>
      </c>
      <c r="B1" s="85"/>
      <c r="C1" s="85"/>
      <c r="D1" s="85"/>
      <c r="E1" s="85"/>
      <c r="F1" s="85"/>
      <c r="G1" s="85"/>
      <c r="H1" s="85"/>
      <c r="I1" s="85"/>
      <c r="J1" s="86"/>
      <c r="K1" s="660"/>
      <c r="L1" s="85"/>
      <c r="M1" s="85"/>
      <c r="N1" s="85"/>
      <c r="O1" s="86"/>
      <c r="P1" s="661"/>
    </row>
    <row r="2" spans="1:16" ht="21.75" customHeight="1">
      <c r="A2" s="107" t="s">
        <v>252</v>
      </c>
      <c r="B2" s="88"/>
      <c r="C2" s="88"/>
      <c r="D2" s="88"/>
      <c r="E2" s="88"/>
      <c r="F2" s="88"/>
      <c r="G2" s="88"/>
      <c r="H2" s="88"/>
      <c r="I2" s="88"/>
      <c r="J2" s="89"/>
      <c r="K2" s="662"/>
      <c r="L2" s="663"/>
      <c r="M2" s="663"/>
      <c r="N2" s="663"/>
      <c r="O2" s="664"/>
      <c r="P2" s="665"/>
    </row>
    <row r="3" spans="1:16" ht="9.75" customHeight="1">
      <c r="A3" s="90"/>
      <c r="B3" s="91"/>
      <c r="C3" s="91"/>
      <c r="D3" s="91"/>
      <c r="E3" s="91"/>
      <c r="F3" s="91"/>
      <c r="G3" s="91"/>
      <c r="H3" s="91"/>
      <c r="I3" s="91"/>
      <c r="J3" s="91"/>
      <c r="K3" s="91"/>
      <c r="L3" s="820"/>
      <c r="M3" s="820"/>
      <c r="P3" s="666"/>
    </row>
    <row r="4" spans="1:16" ht="30" customHeight="1">
      <c r="A4" s="622" t="s">
        <v>253</v>
      </c>
      <c r="B4" s="193">
        <v>2008</v>
      </c>
      <c r="C4" s="93"/>
      <c r="D4" s="194">
        <v>2009</v>
      </c>
      <c r="E4" s="195">
        <v>2010</v>
      </c>
      <c r="F4" s="196">
        <v>2011</v>
      </c>
      <c r="G4" s="335">
        <v>2012</v>
      </c>
      <c r="H4" s="335">
        <v>2013</v>
      </c>
      <c r="I4" s="335">
        <v>2014</v>
      </c>
      <c r="J4" s="335">
        <v>2015</v>
      </c>
      <c r="K4" s="335">
        <v>2016</v>
      </c>
      <c r="L4" s="335">
        <v>2017</v>
      </c>
      <c r="M4" s="667">
        <v>2018</v>
      </c>
      <c r="N4" s="93"/>
      <c r="O4" s="348" t="s">
        <v>322</v>
      </c>
      <c r="P4" s="349"/>
    </row>
    <row r="5" spans="1:16" ht="24" customHeight="1" thickBot="1">
      <c r="A5" s="94" t="s">
        <v>37</v>
      </c>
      <c r="B5" s="200">
        <v>89724</v>
      </c>
      <c r="C5" s="95"/>
      <c r="D5" s="201">
        <v>86679</v>
      </c>
      <c r="E5" s="201">
        <v>85607</v>
      </c>
      <c r="F5" s="201">
        <v>84658</v>
      </c>
      <c r="G5" s="201">
        <v>82163</v>
      </c>
      <c r="H5" s="201">
        <v>80840</v>
      </c>
      <c r="I5" s="608" t="s">
        <v>7</v>
      </c>
      <c r="J5" s="608" t="s">
        <v>7</v>
      </c>
      <c r="K5" s="608" t="s">
        <v>7</v>
      </c>
      <c r="L5" s="608" t="s">
        <v>7</v>
      </c>
      <c r="M5" s="668" t="s">
        <v>7</v>
      </c>
      <c r="N5" s="205"/>
      <c r="O5" s="669">
        <f aca="true" t="shared" si="0" ref="O5:O18">H5-B5</f>
        <v>-8884</v>
      </c>
      <c r="P5" s="670">
        <f aca="true" t="shared" si="1" ref="P5:P18">O5/B5%</f>
        <v>-9.901475636396059</v>
      </c>
    </row>
    <row r="6" spans="1:16" ht="18" customHeight="1">
      <c r="A6" s="99" t="s">
        <v>290</v>
      </c>
      <c r="B6" s="235">
        <v>39502</v>
      </c>
      <c r="C6" s="95"/>
      <c r="D6" s="236">
        <v>36838</v>
      </c>
      <c r="E6" s="236">
        <v>35576</v>
      </c>
      <c r="F6" s="236">
        <v>35006</v>
      </c>
      <c r="G6" s="236">
        <v>34188</v>
      </c>
      <c r="H6" s="236">
        <v>33579</v>
      </c>
      <c r="I6" s="609" t="s">
        <v>7</v>
      </c>
      <c r="J6" s="609" t="s">
        <v>7</v>
      </c>
      <c r="K6" s="609" t="s">
        <v>7</v>
      </c>
      <c r="L6" s="609" t="s">
        <v>7</v>
      </c>
      <c r="M6" s="671" t="s">
        <v>7</v>
      </c>
      <c r="N6" s="205"/>
      <c r="O6" s="672">
        <f t="shared" si="0"/>
        <v>-5923</v>
      </c>
      <c r="P6" s="673">
        <f t="shared" si="1"/>
        <v>-14.994177509999494</v>
      </c>
    </row>
    <row r="7" spans="1:16" ht="12.75">
      <c r="A7" s="101" t="s">
        <v>267</v>
      </c>
      <c r="B7" s="237">
        <v>2649</v>
      </c>
      <c r="C7" s="95"/>
      <c r="D7" s="238">
        <v>2681</v>
      </c>
      <c r="E7" s="238">
        <v>2565</v>
      </c>
      <c r="F7" s="238">
        <v>2615</v>
      </c>
      <c r="G7" s="238">
        <v>2631</v>
      </c>
      <c r="H7" s="238">
        <v>2780</v>
      </c>
      <c r="I7" s="610" t="s">
        <v>7</v>
      </c>
      <c r="J7" s="610" t="s">
        <v>7</v>
      </c>
      <c r="K7" s="610" t="s">
        <v>7</v>
      </c>
      <c r="L7" s="610" t="s">
        <v>7</v>
      </c>
      <c r="M7" s="674" t="s">
        <v>7</v>
      </c>
      <c r="N7" s="205"/>
      <c r="O7" s="675">
        <f t="shared" si="0"/>
        <v>131</v>
      </c>
      <c r="P7" s="676">
        <f t="shared" si="1"/>
        <v>4.9452623631559085</v>
      </c>
    </row>
    <row r="8" spans="1:16" ht="12.75">
      <c r="A8" s="101" t="s">
        <v>268</v>
      </c>
      <c r="B8" s="237">
        <v>5369</v>
      </c>
      <c r="C8" s="95"/>
      <c r="D8" s="238">
        <v>4701</v>
      </c>
      <c r="E8" s="238">
        <v>4547</v>
      </c>
      <c r="F8" s="238">
        <v>4246</v>
      </c>
      <c r="G8" s="238">
        <v>4140</v>
      </c>
      <c r="H8" s="238">
        <v>3807</v>
      </c>
      <c r="I8" s="610" t="s">
        <v>7</v>
      </c>
      <c r="J8" s="610" t="s">
        <v>7</v>
      </c>
      <c r="K8" s="610" t="s">
        <v>7</v>
      </c>
      <c r="L8" s="610" t="s">
        <v>7</v>
      </c>
      <c r="M8" s="674" t="s">
        <v>7</v>
      </c>
      <c r="N8" s="205"/>
      <c r="O8" s="675">
        <f t="shared" si="0"/>
        <v>-1562</v>
      </c>
      <c r="P8" s="676">
        <f t="shared" si="1"/>
        <v>-29.09294095734774</v>
      </c>
    </row>
    <row r="9" spans="1:16" ht="12.75">
      <c r="A9" s="101" t="s">
        <v>269</v>
      </c>
      <c r="B9" s="237">
        <v>5743</v>
      </c>
      <c r="C9" s="95"/>
      <c r="D9" s="238">
        <v>5507</v>
      </c>
      <c r="E9" s="238">
        <v>5598</v>
      </c>
      <c r="F9" s="238">
        <v>5491</v>
      </c>
      <c r="G9" s="238">
        <v>5478</v>
      </c>
      <c r="H9" s="238">
        <v>5487</v>
      </c>
      <c r="I9" s="610" t="s">
        <v>7</v>
      </c>
      <c r="J9" s="610" t="s">
        <v>7</v>
      </c>
      <c r="K9" s="610" t="s">
        <v>7</v>
      </c>
      <c r="L9" s="610" t="s">
        <v>7</v>
      </c>
      <c r="M9" s="674" t="s">
        <v>7</v>
      </c>
      <c r="N9" s="205"/>
      <c r="O9" s="675">
        <f t="shared" si="0"/>
        <v>-256</v>
      </c>
      <c r="P9" s="676">
        <f t="shared" si="1"/>
        <v>-4.457600557200069</v>
      </c>
    </row>
    <row r="10" spans="1:16" ht="12.75">
      <c r="A10" s="101" t="s">
        <v>270</v>
      </c>
      <c r="B10" s="237">
        <v>21243</v>
      </c>
      <c r="C10" s="95"/>
      <c r="D10" s="238">
        <v>19588</v>
      </c>
      <c r="E10" s="238">
        <v>18567</v>
      </c>
      <c r="F10" s="238">
        <v>18138</v>
      </c>
      <c r="G10" s="238">
        <v>18108</v>
      </c>
      <c r="H10" s="238">
        <v>17826</v>
      </c>
      <c r="I10" s="610" t="s">
        <v>7</v>
      </c>
      <c r="J10" s="610" t="s">
        <v>7</v>
      </c>
      <c r="K10" s="610" t="s">
        <v>7</v>
      </c>
      <c r="L10" s="610" t="s">
        <v>7</v>
      </c>
      <c r="M10" s="674" t="s">
        <v>7</v>
      </c>
      <c r="N10" s="205"/>
      <c r="O10" s="675">
        <f t="shared" si="0"/>
        <v>-3417</v>
      </c>
      <c r="P10" s="676">
        <f t="shared" si="1"/>
        <v>-16.08529868662618</v>
      </c>
    </row>
    <row r="11" spans="1:16" ht="12.75">
      <c r="A11" s="101" t="s">
        <v>271</v>
      </c>
      <c r="B11" s="237">
        <v>4498</v>
      </c>
      <c r="C11" s="205"/>
      <c r="D11" s="238">
        <v>4361</v>
      </c>
      <c r="E11" s="238">
        <v>4299</v>
      </c>
      <c r="F11" s="238">
        <v>4516</v>
      </c>
      <c r="G11" s="238">
        <v>3831</v>
      </c>
      <c r="H11" s="238">
        <v>3679</v>
      </c>
      <c r="I11" s="610" t="s">
        <v>7</v>
      </c>
      <c r="J11" s="610" t="s">
        <v>7</v>
      </c>
      <c r="K11" s="610" t="s">
        <v>7</v>
      </c>
      <c r="L11" s="610" t="s">
        <v>7</v>
      </c>
      <c r="M11" s="674" t="s">
        <v>7</v>
      </c>
      <c r="N11" s="205"/>
      <c r="O11" s="675">
        <f t="shared" si="0"/>
        <v>-819</v>
      </c>
      <c r="P11" s="676">
        <f t="shared" si="1"/>
        <v>-18.208092485549134</v>
      </c>
    </row>
    <row r="12" spans="1:16" ht="15.75" customHeight="1">
      <c r="A12" s="100" t="s">
        <v>274</v>
      </c>
      <c r="B12" s="239">
        <v>7219</v>
      </c>
      <c r="C12" s="95"/>
      <c r="D12" s="240">
        <v>6521</v>
      </c>
      <c r="E12" s="240">
        <v>6163</v>
      </c>
      <c r="F12" s="240">
        <v>5739</v>
      </c>
      <c r="G12" s="240">
        <v>5405</v>
      </c>
      <c r="H12" s="240">
        <v>4876</v>
      </c>
      <c r="I12" s="611" t="s">
        <v>7</v>
      </c>
      <c r="J12" s="611" t="s">
        <v>7</v>
      </c>
      <c r="K12" s="611" t="s">
        <v>7</v>
      </c>
      <c r="L12" s="611" t="s">
        <v>7</v>
      </c>
      <c r="M12" s="677" t="s">
        <v>7</v>
      </c>
      <c r="N12" s="595"/>
      <c r="O12" s="678">
        <f t="shared" si="0"/>
        <v>-2343</v>
      </c>
      <c r="P12" s="679">
        <f t="shared" si="1"/>
        <v>-32.456018839174405</v>
      </c>
    </row>
    <row r="13" spans="1:16" ht="18" customHeight="1">
      <c r="A13" s="100" t="s">
        <v>273</v>
      </c>
      <c r="B13" s="239">
        <v>43003</v>
      </c>
      <c r="C13" s="95"/>
      <c r="D13" s="240">
        <v>43320</v>
      </c>
      <c r="E13" s="240">
        <v>43868</v>
      </c>
      <c r="F13" s="240">
        <v>43913</v>
      </c>
      <c r="G13" s="240">
        <v>42570</v>
      </c>
      <c r="H13" s="240">
        <v>42385</v>
      </c>
      <c r="I13" s="797" t="s">
        <v>7</v>
      </c>
      <c r="J13" s="797" t="s">
        <v>7</v>
      </c>
      <c r="K13" s="797" t="s">
        <v>7</v>
      </c>
      <c r="L13" s="797" t="s">
        <v>7</v>
      </c>
      <c r="M13" s="798" t="s">
        <v>7</v>
      </c>
      <c r="N13" s="205"/>
      <c r="O13" s="678">
        <f t="shared" si="0"/>
        <v>-618</v>
      </c>
      <c r="P13" s="679">
        <f t="shared" si="1"/>
        <v>-1.4371090389042627</v>
      </c>
    </row>
    <row r="14" spans="1:16" ht="12.75">
      <c r="A14" s="102" t="s">
        <v>272</v>
      </c>
      <c r="B14" s="241">
        <v>12938</v>
      </c>
      <c r="C14" s="95"/>
      <c r="D14" s="242">
        <v>12895</v>
      </c>
      <c r="E14" s="242">
        <v>12921</v>
      </c>
      <c r="F14" s="242">
        <v>13106</v>
      </c>
      <c r="G14" s="242">
        <v>12575</v>
      </c>
      <c r="H14" s="242">
        <v>12370</v>
      </c>
      <c r="I14" s="612" t="s">
        <v>7</v>
      </c>
      <c r="J14" s="612" t="s">
        <v>7</v>
      </c>
      <c r="K14" s="612" t="s">
        <v>7</v>
      </c>
      <c r="L14" s="612" t="s">
        <v>7</v>
      </c>
      <c r="M14" s="680" t="s">
        <v>7</v>
      </c>
      <c r="N14" s="205"/>
      <c r="O14" s="681">
        <f t="shared" si="0"/>
        <v>-568</v>
      </c>
      <c r="P14" s="682">
        <f t="shared" si="1"/>
        <v>-4.3901684959035405</v>
      </c>
    </row>
    <row r="15" spans="1:16" ht="12.75">
      <c r="A15" s="102" t="s">
        <v>275</v>
      </c>
      <c r="B15" s="241">
        <v>3581</v>
      </c>
      <c r="C15" s="95"/>
      <c r="D15" s="242">
        <v>3700</v>
      </c>
      <c r="E15" s="242">
        <v>3812</v>
      </c>
      <c r="F15" s="242">
        <v>3891</v>
      </c>
      <c r="G15" s="242">
        <v>3946</v>
      </c>
      <c r="H15" s="242">
        <v>3831</v>
      </c>
      <c r="I15" s="612" t="s">
        <v>7</v>
      </c>
      <c r="J15" s="612" t="s">
        <v>7</v>
      </c>
      <c r="K15" s="612" t="s">
        <v>7</v>
      </c>
      <c r="L15" s="612" t="s">
        <v>7</v>
      </c>
      <c r="M15" s="680" t="s">
        <v>7</v>
      </c>
      <c r="N15" s="205"/>
      <c r="O15" s="681">
        <f t="shared" si="0"/>
        <v>250</v>
      </c>
      <c r="P15" s="682">
        <f t="shared" si="1"/>
        <v>6.9812901424183185</v>
      </c>
    </row>
    <row r="16" spans="1:16" ht="12.75">
      <c r="A16" s="102" t="s">
        <v>291</v>
      </c>
      <c r="B16" s="241">
        <v>4980</v>
      </c>
      <c r="C16" s="95"/>
      <c r="D16" s="242">
        <v>5821</v>
      </c>
      <c r="E16" s="242">
        <v>5751</v>
      </c>
      <c r="F16" s="242">
        <v>5684</v>
      </c>
      <c r="G16" s="242">
        <v>5583</v>
      </c>
      <c r="H16" s="242">
        <v>5533</v>
      </c>
      <c r="I16" s="612" t="s">
        <v>7</v>
      </c>
      <c r="J16" s="612" t="s">
        <v>7</v>
      </c>
      <c r="K16" s="612" t="s">
        <v>7</v>
      </c>
      <c r="L16" s="612" t="s">
        <v>7</v>
      </c>
      <c r="M16" s="680" t="s">
        <v>7</v>
      </c>
      <c r="N16" s="205"/>
      <c r="O16" s="681">
        <f t="shared" si="0"/>
        <v>553</v>
      </c>
      <c r="P16" s="682">
        <f t="shared" si="1"/>
        <v>11.104417670682732</v>
      </c>
    </row>
    <row r="17" spans="1:16" ht="12.75">
      <c r="A17" s="102" t="s">
        <v>292</v>
      </c>
      <c r="B17" s="241">
        <v>9318</v>
      </c>
      <c r="C17" s="95"/>
      <c r="D17" s="242">
        <v>8814</v>
      </c>
      <c r="E17" s="242">
        <v>9235</v>
      </c>
      <c r="F17" s="242">
        <v>9067</v>
      </c>
      <c r="G17" s="242">
        <v>8532</v>
      </c>
      <c r="H17" s="242">
        <v>8338</v>
      </c>
      <c r="I17" s="612" t="s">
        <v>7</v>
      </c>
      <c r="J17" s="612" t="s">
        <v>7</v>
      </c>
      <c r="K17" s="612" t="s">
        <v>7</v>
      </c>
      <c r="L17" s="612" t="s">
        <v>7</v>
      </c>
      <c r="M17" s="680" t="s">
        <v>7</v>
      </c>
      <c r="N17" s="205"/>
      <c r="O17" s="681">
        <f t="shared" si="0"/>
        <v>-980</v>
      </c>
      <c r="P17" s="682">
        <f t="shared" si="1"/>
        <v>-10.517278385919724</v>
      </c>
    </row>
    <row r="18" spans="1:16" ht="18" customHeight="1">
      <c r="A18" s="103" t="s">
        <v>293</v>
      </c>
      <c r="B18" s="243">
        <v>12186</v>
      </c>
      <c r="C18" s="205"/>
      <c r="D18" s="244">
        <v>12090</v>
      </c>
      <c r="E18" s="244">
        <v>12149</v>
      </c>
      <c r="F18" s="244">
        <v>12165</v>
      </c>
      <c r="G18" s="244">
        <v>11934</v>
      </c>
      <c r="H18" s="244">
        <v>12313</v>
      </c>
      <c r="I18" s="613" t="s">
        <v>7</v>
      </c>
      <c r="J18" s="613" t="s">
        <v>7</v>
      </c>
      <c r="K18" s="613" t="s">
        <v>7</v>
      </c>
      <c r="L18" s="613" t="s">
        <v>7</v>
      </c>
      <c r="M18" s="683" t="s">
        <v>7</v>
      </c>
      <c r="N18" s="205"/>
      <c r="O18" s="684">
        <f t="shared" si="0"/>
        <v>127</v>
      </c>
      <c r="P18" s="685">
        <f t="shared" si="1"/>
        <v>1.042179550303627</v>
      </c>
    </row>
    <row r="19" spans="1:16" ht="30" customHeight="1">
      <c r="A19" s="622" t="s">
        <v>254</v>
      </c>
      <c r="B19" s="193">
        <v>2008</v>
      </c>
      <c r="C19" s="93"/>
      <c r="D19" s="194">
        <v>2009</v>
      </c>
      <c r="E19" s="195">
        <v>2010</v>
      </c>
      <c r="F19" s="196">
        <v>2011</v>
      </c>
      <c r="G19" s="335">
        <v>2012</v>
      </c>
      <c r="H19" s="335">
        <v>2013</v>
      </c>
      <c r="I19" s="335">
        <v>2014</v>
      </c>
      <c r="J19" s="335">
        <v>2015</v>
      </c>
      <c r="K19" s="335">
        <v>2016</v>
      </c>
      <c r="L19" s="335">
        <v>2017</v>
      </c>
      <c r="M19" s="667">
        <v>2018</v>
      </c>
      <c r="N19" s="205"/>
      <c r="O19" s="348" t="s">
        <v>354</v>
      </c>
      <c r="P19" s="686"/>
    </row>
    <row r="20" spans="1:16" ht="24" customHeight="1" thickBot="1">
      <c r="A20" s="94" t="s">
        <v>37</v>
      </c>
      <c r="B20" s="614" t="s">
        <v>7</v>
      </c>
      <c r="C20" s="95"/>
      <c r="D20" s="608" t="s">
        <v>7</v>
      </c>
      <c r="E20" s="608" t="s">
        <v>7</v>
      </c>
      <c r="F20" s="608" t="s">
        <v>7</v>
      </c>
      <c r="G20" s="608" t="s">
        <v>7</v>
      </c>
      <c r="H20" s="608" t="s">
        <v>7</v>
      </c>
      <c r="I20" s="201">
        <v>80617</v>
      </c>
      <c r="J20" s="201">
        <v>83462</v>
      </c>
      <c r="K20" s="201">
        <v>85693</v>
      </c>
      <c r="L20" s="201">
        <f>'Occupaz.dipend. 1'!L5</f>
        <v>89170</v>
      </c>
      <c r="M20" s="687">
        <f>'Occupaz.dipend. 1'!M5</f>
        <v>90477</v>
      </c>
      <c r="N20" s="205"/>
      <c r="O20" s="204">
        <f aca="true" t="shared" si="2" ref="O20:O36">M20-I20</f>
        <v>9860</v>
      </c>
      <c r="P20" s="688">
        <f aca="true" t="shared" si="3" ref="P20:P36">O20/I20%</f>
        <v>12.230670950295844</v>
      </c>
    </row>
    <row r="21" spans="1:16" ht="18" customHeight="1">
      <c r="A21" s="99" t="s">
        <v>266</v>
      </c>
      <c r="B21" s="615" t="s">
        <v>7</v>
      </c>
      <c r="C21" s="95"/>
      <c r="D21" s="609" t="s">
        <v>7</v>
      </c>
      <c r="E21" s="609" t="s">
        <v>7</v>
      </c>
      <c r="F21" s="609" t="s">
        <v>7</v>
      </c>
      <c r="G21" s="609" t="s">
        <v>7</v>
      </c>
      <c r="H21" s="609" t="s">
        <v>7</v>
      </c>
      <c r="I21" s="236">
        <v>33141</v>
      </c>
      <c r="J21" s="236">
        <v>33914</v>
      </c>
      <c r="K21" s="236">
        <v>34713</v>
      </c>
      <c r="L21" s="236">
        <v>35089</v>
      </c>
      <c r="M21" s="257">
        <v>35757</v>
      </c>
      <c r="N21" s="595"/>
      <c r="O21" s="689">
        <f t="shared" si="2"/>
        <v>2616</v>
      </c>
      <c r="P21" s="690">
        <f t="shared" si="3"/>
        <v>7.8935457590296005</v>
      </c>
    </row>
    <row r="22" spans="1:16" ht="15" customHeight="1">
      <c r="A22" s="547" t="s">
        <v>267</v>
      </c>
      <c r="B22" s="616" t="s">
        <v>7</v>
      </c>
      <c r="C22" s="95"/>
      <c r="D22" s="619" t="s">
        <v>7</v>
      </c>
      <c r="E22" s="619" t="s">
        <v>7</v>
      </c>
      <c r="F22" s="619" t="s">
        <v>7</v>
      </c>
      <c r="G22" s="619" t="s">
        <v>7</v>
      </c>
      <c r="H22" s="619" t="s">
        <v>7</v>
      </c>
      <c r="I22" s="599">
        <v>2759</v>
      </c>
      <c r="J22" s="599">
        <v>2780</v>
      </c>
      <c r="K22" s="599">
        <v>2816</v>
      </c>
      <c r="L22" s="599">
        <v>2889</v>
      </c>
      <c r="M22" s="691">
        <v>3058</v>
      </c>
      <c r="N22" s="205"/>
      <c r="O22" s="692">
        <f t="shared" si="2"/>
        <v>299</v>
      </c>
      <c r="P22" s="693">
        <f t="shared" si="3"/>
        <v>10.837259876766945</v>
      </c>
    </row>
    <row r="23" spans="1:16" ht="12.75" customHeight="1">
      <c r="A23" s="547" t="s">
        <v>268</v>
      </c>
      <c r="B23" s="616" t="s">
        <v>7</v>
      </c>
      <c r="C23" s="95"/>
      <c r="D23" s="619" t="s">
        <v>7</v>
      </c>
      <c r="E23" s="619" t="s">
        <v>7</v>
      </c>
      <c r="F23" s="619" t="s">
        <v>7</v>
      </c>
      <c r="G23" s="619" t="s">
        <v>7</v>
      </c>
      <c r="H23" s="619" t="s">
        <v>7</v>
      </c>
      <c r="I23" s="599">
        <v>3853</v>
      </c>
      <c r="J23" s="599">
        <v>3987</v>
      </c>
      <c r="K23" s="599">
        <v>4116</v>
      </c>
      <c r="L23" s="599">
        <v>4079</v>
      </c>
      <c r="M23" s="691">
        <v>4047</v>
      </c>
      <c r="N23" s="205"/>
      <c r="O23" s="692">
        <f t="shared" si="2"/>
        <v>194</v>
      </c>
      <c r="P23" s="693">
        <f t="shared" si="3"/>
        <v>5.0350376330132365</v>
      </c>
    </row>
    <row r="24" spans="1:16" ht="12.75" customHeight="1">
      <c r="A24" s="547" t="s">
        <v>269</v>
      </c>
      <c r="B24" s="616" t="s">
        <v>7</v>
      </c>
      <c r="C24" s="95"/>
      <c r="D24" s="619" t="s">
        <v>7</v>
      </c>
      <c r="E24" s="619" t="s">
        <v>7</v>
      </c>
      <c r="F24" s="619" t="s">
        <v>7</v>
      </c>
      <c r="G24" s="619" t="s">
        <v>7</v>
      </c>
      <c r="H24" s="619" t="s">
        <v>7</v>
      </c>
      <c r="I24" s="599">
        <v>5455</v>
      </c>
      <c r="J24" s="599">
        <v>5601</v>
      </c>
      <c r="K24" s="599">
        <v>5664</v>
      </c>
      <c r="L24" s="599">
        <v>5596</v>
      </c>
      <c r="M24" s="691">
        <v>5712</v>
      </c>
      <c r="N24" s="205"/>
      <c r="O24" s="692">
        <f t="shared" si="2"/>
        <v>257</v>
      </c>
      <c r="P24" s="693">
        <f t="shared" si="3"/>
        <v>4.711274060494959</v>
      </c>
    </row>
    <row r="25" spans="1:16" ht="12.75" customHeight="1">
      <c r="A25" s="547" t="s">
        <v>270</v>
      </c>
      <c r="B25" s="616" t="s">
        <v>7</v>
      </c>
      <c r="C25" s="95"/>
      <c r="D25" s="619" t="s">
        <v>7</v>
      </c>
      <c r="E25" s="619" t="s">
        <v>7</v>
      </c>
      <c r="F25" s="619" t="s">
        <v>7</v>
      </c>
      <c r="G25" s="619" t="s">
        <v>7</v>
      </c>
      <c r="H25" s="619" t="s">
        <v>7</v>
      </c>
      <c r="I25" s="599">
        <v>17137</v>
      </c>
      <c r="J25" s="599">
        <v>17544</v>
      </c>
      <c r="K25" s="599">
        <v>17910</v>
      </c>
      <c r="L25" s="599">
        <v>18342</v>
      </c>
      <c r="M25" s="691">
        <v>18810</v>
      </c>
      <c r="N25" s="205"/>
      <c r="O25" s="692">
        <f t="shared" si="2"/>
        <v>1673</v>
      </c>
      <c r="P25" s="693">
        <f t="shared" si="3"/>
        <v>9.762502188247652</v>
      </c>
    </row>
    <row r="26" spans="1:16" ht="12.75" customHeight="1">
      <c r="A26" s="547" t="s">
        <v>271</v>
      </c>
      <c r="B26" s="616" t="s">
        <v>7</v>
      </c>
      <c r="C26" s="95"/>
      <c r="D26" s="619" t="s">
        <v>7</v>
      </c>
      <c r="E26" s="619" t="s">
        <v>7</v>
      </c>
      <c r="F26" s="619" t="s">
        <v>7</v>
      </c>
      <c r="G26" s="619" t="s">
        <v>7</v>
      </c>
      <c r="H26" s="619" t="s">
        <v>7</v>
      </c>
      <c r="I26" s="599">
        <v>3937</v>
      </c>
      <c r="J26" s="599">
        <v>4002</v>
      </c>
      <c r="K26" s="599">
        <v>4207</v>
      </c>
      <c r="L26" s="599">
        <v>4183</v>
      </c>
      <c r="M26" s="691">
        <v>4130</v>
      </c>
      <c r="N26" s="205"/>
      <c r="O26" s="692">
        <f t="shared" si="2"/>
        <v>193</v>
      </c>
      <c r="P26" s="693">
        <f t="shared" si="3"/>
        <v>4.902209804419609</v>
      </c>
    </row>
    <row r="27" spans="1:16" ht="15.75" customHeight="1">
      <c r="A27" s="600" t="s">
        <v>274</v>
      </c>
      <c r="B27" s="616" t="s">
        <v>7</v>
      </c>
      <c r="C27" s="95"/>
      <c r="D27" s="619" t="s">
        <v>7</v>
      </c>
      <c r="E27" s="619" t="s">
        <v>7</v>
      </c>
      <c r="F27" s="619" t="s">
        <v>7</v>
      </c>
      <c r="G27" s="619" t="s">
        <v>7</v>
      </c>
      <c r="H27" s="619" t="s">
        <v>7</v>
      </c>
      <c r="I27" s="601">
        <v>4501</v>
      </c>
      <c r="J27" s="601">
        <v>4448</v>
      </c>
      <c r="K27" s="601">
        <v>4356</v>
      </c>
      <c r="L27" s="601">
        <v>4497</v>
      </c>
      <c r="M27" s="694">
        <v>4540</v>
      </c>
      <c r="N27" s="205"/>
      <c r="O27" s="695">
        <f t="shared" si="2"/>
        <v>39</v>
      </c>
      <c r="P27" s="696">
        <f t="shared" si="3"/>
        <v>0.8664741168629194</v>
      </c>
    </row>
    <row r="28" spans="1:16" ht="18" customHeight="1">
      <c r="A28" s="600" t="s">
        <v>273</v>
      </c>
      <c r="B28" s="616" t="s">
        <v>7</v>
      </c>
      <c r="C28" s="95"/>
      <c r="D28" s="619" t="s">
        <v>7</v>
      </c>
      <c r="E28" s="619" t="s">
        <v>7</v>
      </c>
      <c r="F28" s="619" t="s">
        <v>7</v>
      </c>
      <c r="G28" s="619" t="s">
        <v>7</v>
      </c>
      <c r="H28" s="619" t="s">
        <v>7</v>
      </c>
      <c r="I28" s="601">
        <v>42975</v>
      </c>
      <c r="J28" s="601">
        <v>45100</v>
      </c>
      <c r="K28" s="601">
        <v>46624</v>
      </c>
      <c r="L28" s="601">
        <v>49584</v>
      </c>
      <c r="M28" s="694">
        <v>50180</v>
      </c>
      <c r="N28" s="205"/>
      <c r="O28" s="695">
        <f t="shared" si="2"/>
        <v>7205</v>
      </c>
      <c r="P28" s="696">
        <f t="shared" si="3"/>
        <v>16.765561372891217</v>
      </c>
    </row>
    <row r="29" spans="1:16" ht="15" customHeight="1">
      <c r="A29" s="547" t="s">
        <v>272</v>
      </c>
      <c r="B29" s="616" t="s">
        <v>7</v>
      </c>
      <c r="C29" s="95"/>
      <c r="D29" s="619" t="s">
        <v>7</v>
      </c>
      <c r="E29" s="619" t="s">
        <v>7</v>
      </c>
      <c r="F29" s="619" t="s">
        <v>7</v>
      </c>
      <c r="G29" s="619" t="s">
        <v>7</v>
      </c>
      <c r="H29" s="619" t="s">
        <v>7</v>
      </c>
      <c r="I29" s="599">
        <v>11892</v>
      </c>
      <c r="J29" s="599">
        <v>12164</v>
      </c>
      <c r="K29" s="599">
        <v>12548</v>
      </c>
      <c r="L29" s="599">
        <v>13006</v>
      </c>
      <c r="M29" s="691">
        <v>13034</v>
      </c>
      <c r="N29" s="595"/>
      <c r="O29" s="692">
        <f t="shared" si="2"/>
        <v>1142</v>
      </c>
      <c r="P29" s="693">
        <f t="shared" si="3"/>
        <v>9.60309451732257</v>
      </c>
    </row>
    <row r="30" spans="1:16" ht="12.75" customHeight="1">
      <c r="A30" s="602" t="s">
        <v>275</v>
      </c>
      <c r="B30" s="617" t="s">
        <v>7</v>
      </c>
      <c r="C30" s="95"/>
      <c r="D30" s="620" t="s">
        <v>7</v>
      </c>
      <c r="E30" s="620" t="s">
        <v>7</v>
      </c>
      <c r="F30" s="620" t="s">
        <v>7</v>
      </c>
      <c r="G30" s="620" t="s">
        <v>7</v>
      </c>
      <c r="H30" s="620" t="s">
        <v>7</v>
      </c>
      <c r="I30" s="603">
        <v>3772</v>
      </c>
      <c r="J30" s="603">
        <v>4252</v>
      </c>
      <c r="K30" s="603">
        <v>4561</v>
      </c>
      <c r="L30" s="603">
        <v>5245</v>
      </c>
      <c r="M30" s="697">
        <v>5464</v>
      </c>
      <c r="N30" s="205"/>
      <c r="O30" s="698">
        <f t="shared" si="2"/>
        <v>1692</v>
      </c>
      <c r="P30" s="699">
        <f t="shared" si="3"/>
        <v>44.856839872746555</v>
      </c>
    </row>
    <row r="31" spans="1:16" ht="12.75" customHeight="1">
      <c r="A31" s="602" t="s">
        <v>276</v>
      </c>
      <c r="B31" s="617" t="s">
        <v>7</v>
      </c>
      <c r="C31" s="95"/>
      <c r="D31" s="620" t="s">
        <v>7</v>
      </c>
      <c r="E31" s="620" t="s">
        <v>7</v>
      </c>
      <c r="F31" s="620" t="s">
        <v>7</v>
      </c>
      <c r="G31" s="620" t="s">
        <v>7</v>
      </c>
      <c r="H31" s="620" t="s">
        <v>7</v>
      </c>
      <c r="I31" s="604">
        <v>5214</v>
      </c>
      <c r="J31" s="604">
        <v>5447</v>
      </c>
      <c r="K31" s="604">
        <v>5436</v>
      </c>
      <c r="L31" s="604">
        <v>5958</v>
      </c>
      <c r="M31" s="700">
        <v>6122</v>
      </c>
      <c r="N31" s="205"/>
      <c r="O31" s="701">
        <f t="shared" si="2"/>
        <v>908</v>
      </c>
      <c r="P31" s="702">
        <f t="shared" si="3"/>
        <v>17.414652857690832</v>
      </c>
    </row>
    <row r="32" spans="1:16" ht="12.75" customHeight="1">
      <c r="A32" s="602" t="s">
        <v>281</v>
      </c>
      <c r="B32" s="617" t="s">
        <v>7</v>
      </c>
      <c r="C32" s="95"/>
      <c r="D32" s="620" t="s">
        <v>7</v>
      </c>
      <c r="E32" s="620" t="s">
        <v>7</v>
      </c>
      <c r="F32" s="620" t="s">
        <v>7</v>
      </c>
      <c r="G32" s="620" t="s">
        <v>7</v>
      </c>
      <c r="H32" s="620" t="s">
        <v>7</v>
      </c>
      <c r="I32" s="604">
        <v>2987</v>
      </c>
      <c r="J32" s="604">
        <v>2987</v>
      </c>
      <c r="K32" s="604">
        <v>2935</v>
      </c>
      <c r="L32" s="604">
        <v>2766</v>
      </c>
      <c r="M32" s="700">
        <v>2729</v>
      </c>
      <c r="N32" s="205"/>
      <c r="O32" s="701">
        <f t="shared" si="2"/>
        <v>-258</v>
      </c>
      <c r="P32" s="702">
        <f t="shared" si="3"/>
        <v>-8.63742885838634</v>
      </c>
    </row>
    <row r="33" spans="1:16" ht="12.75" customHeight="1">
      <c r="A33" s="101" t="s">
        <v>277</v>
      </c>
      <c r="B33" s="617" t="s">
        <v>7</v>
      </c>
      <c r="C33" s="95"/>
      <c r="D33" s="620" t="s">
        <v>7</v>
      </c>
      <c r="E33" s="620" t="s">
        <v>7</v>
      </c>
      <c r="F33" s="620" t="s">
        <v>7</v>
      </c>
      <c r="G33" s="620" t="s">
        <v>7</v>
      </c>
      <c r="H33" s="620" t="s">
        <v>7</v>
      </c>
      <c r="I33" s="603">
        <v>3546</v>
      </c>
      <c r="J33" s="603">
        <v>3625</v>
      </c>
      <c r="K33" s="603">
        <v>3739</v>
      </c>
      <c r="L33" s="603">
        <v>3677</v>
      </c>
      <c r="M33" s="697">
        <v>3653</v>
      </c>
      <c r="N33" s="595"/>
      <c r="O33" s="698">
        <f t="shared" si="2"/>
        <v>107</v>
      </c>
      <c r="P33" s="699">
        <f t="shared" si="3"/>
        <v>3.0174844895657076</v>
      </c>
    </row>
    <row r="34" spans="1:16" ht="12.75" customHeight="1">
      <c r="A34" s="101" t="s">
        <v>278</v>
      </c>
      <c r="B34" s="617" t="s">
        <v>7</v>
      </c>
      <c r="C34" s="95"/>
      <c r="D34" s="620" t="s">
        <v>7</v>
      </c>
      <c r="E34" s="620" t="s">
        <v>7</v>
      </c>
      <c r="F34" s="620" t="s">
        <v>7</v>
      </c>
      <c r="G34" s="620" t="s">
        <v>7</v>
      </c>
      <c r="H34" s="620" t="s">
        <v>7</v>
      </c>
      <c r="I34" s="604">
        <v>6101</v>
      </c>
      <c r="J34" s="604">
        <v>6478</v>
      </c>
      <c r="K34" s="604">
        <v>7247</v>
      </c>
      <c r="L34" s="604">
        <v>8384</v>
      </c>
      <c r="M34" s="700">
        <v>8529</v>
      </c>
      <c r="N34" s="205"/>
      <c r="O34" s="701">
        <f t="shared" si="2"/>
        <v>2428</v>
      </c>
      <c r="P34" s="702">
        <f t="shared" si="3"/>
        <v>39.79675463038846</v>
      </c>
    </row>
    <row r="35" spans="1:16" ht="12.75" customHeight="1">
      <c r="A35" s="602" t="s">
        <v>279</v>
      </c>
      <c r="B35" s="617" t="s">
        <v>7</v>
      </c>
      <c r="C35" s="95"/>
      <c r="D35" s="620" t="s">
        <v>7</v>
      </c>
      <c r="E35" s="620" t="s">
        <v>7</v>
      </c>
      <c r="F35" s="620" t="s">
        <v>7</v>
      </c>
      <c r="G35" s="620" t="s">
        <v>7</v>
      </c>
      <c r="H35" s="620" t="s">
        <v>7</v>
      </c>
      <c r="I35" s="603">
        <v>6923</v>
      </c>
      <c r="J35" s="603">
        <v>7385</v>
      </c>
      <c r="K35" s="603">
        <v>7386</v>
      </c>
      <c r="L35" s="603">
        <v>7476</v>
      </c>
      <c r="M35" s="697">
        <v>7498</v>
      </c>
      <c r="N35" s="205"/>
      <c r="O35" s="698">
        <f t="shared" si="2"/>
        <v>575</v>
      </c>
      <c r="P35" s="699">
        <f t="shared" si="3"/>
        <v>8.305647840531561</v>
      </c>
    </row>
    <row r="36" spans="1:16" ht="18" customHeight="1" thickBot="1">
      <c r="A36" s="605" t="s">
        <v>280</v>
      </c>
      <c r="B36" s="618" t="s">
        <v>7</v>
      </c>
      <c r="C36" s="106"/>
      <c r="D36" s="621" t="s">
        <v>7</v>
      </c>
      <c r="E36" s="621" t="s">
        <v>7</v>
      </c>
      <c r="F36" s="621" t="s">
        <v>7</v>
      </c>
      <c r="G36" s="621" t="s">
        <v>7</v>
      </c>
      <c r="H36" s="621" t="s">
        <v>7</v>
      </c>
      <c r="I36" s="607">
        <v>2540</v>
      </c>
      <c r="J36" s="607">
        <v>2762</v>
      </c>
      <c r="K36" s="607">
        <v>2772</v>
      </c>
      <c r="L36" s="607">
        <v>3072</v>
      </c>
      <c r="M36" s="703">
        <v>3151</v>
      </c>
      <c r="N36" s="704"/>
      <c r="O36" s="705">
        <f t="shared" si="2"/>
        <v>611</v>
      </c>
      <c r="P36" s="706">
        <f t="shared" si="3"/>
        <v>24.055118110236222</v>
      </c>
    </row>
    <row r="37" ht="9.75" customHeight="1" thickTop="1"/>
    <row r="38" ht="12.75">
      <c r="A38" s="252" t="s">
        <v>323</v>
      </c>
    </row>
    <row r="39" ht="12.75">
      <c r="A39" s="191" t="s">
        <v>324</v>
      </c>
    </row>
  </sheetData>
  <sheetProtection/>
  <printOptions horizontalCentered="1" vertic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Mauro Filippo Durando</cp:lastModifiedBy>
  <cp:lastPrinted>2020-02-15T09:31:13Z</cp:lastPrinted>
  <dcterms:created xsi:type="dcterms:W3CDTF">2013-04-10T13:17:08Z</dcterms:created>
  <dcterms:modified xsi:type="dcterms:W3CDTF">2020-02-15T09:44:15Z</dcterms:modified>
  <cp:category/>
  <cp:version/>
  <cp:contentType/>
  <cp:contentStatus/>
</cp:coreProperties>
</file>