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0"/>
  </bookViews>
  <sheets>
    <sheet name="Nota" sheetId="1" r:id="rId1"/>
    <sheet name="Qualifiche" sheetId="2" r:id="rId2"/>
    <sheet name="Classi di età" sheetId="3" r:id="rId3"/>
    <sheet name="Part-time" sheetId="4" r:id="rId4"/>
    <sheet name="Tempo determinato" sheetId="5" r:id="rId5"/>
    <sheet name="% Ptime" sheetId="6" r:id="rId6"/>
    <sheet name="% T.Determ." sheetId="7" r:id="rId7"/>
  </sheets>
  <definedNames/>
  <calcPr fullCalcOnLoad="1"/>
</workbook>
</file>

<file path=xl/sharedStrings.xml><?xml version="1.0" encoding="utf-8"?>
<sst xmlns="http://schemas.openxmlformats.org/spreadsheetml/2006/main" count="283" uniqueCount="75">
  <si>
    <t>TOTALE</t>
  </si>
  <si>
    <t xml:space="preserve">   v.ass.     val.%</t>
  </si>
  <si>
    <t xml:space="preserve">   v.ass.   val.%</t>
  </si>
  <si>
    <t xml:space="preserve">   Impiegati</t>
  </si>
  <si>
    <t xml:space="preserve">   Operai</t>
  </si>
  <si>
    <t xml:space="preserve">   Quadri</t>
  </si>
  <si>
    <t xml:space="preserve">   Dirigenti</t>
  </si>
  <si>
    <t xml:space="preserve">   Apprendisti</t>
  </si>
  <si>
    <t xml:space="preserve">   Altro</t>
  </si>
  <si>
    <t xml:space="preserve">  TOTALE</t>
  </si>
  <si>
    <t xml:space="preserve">   &lt; 25 anni</t>
  </si>
  <si>
    <t xml:space="preserve">   25-34 anni</t>
  </si>
  <si>
    <t xml:space="preserve">   35-44 anni</t>
  </si>
  <si>
    <t xml:space="preserve">   45-54 anni</t>
  </si>
  <si>
    <t xml:space="preserve">   55-64 anni</t>
  </si>
  <si>
    <t xml:space="preserve">   65 anni e oltre</t>
  </si>
  <si>
    <t>Impiegati</t>
  </si>
  <si>
    <t>Operai</t>
  </si>
  <si>
    <t>Quadri</t>
  </si>
  <si>
    <t>Dirigenti</t>
  </si>
  <si>
    <t>Apprendisti</t>
  </si>
  <si>
    <t>Altro</t>
  </si>
  <si>
    <t>&lt; 25 anni</t>
  </si>
  <si>
    <t>25-34 anni</t>
  </si>
  <si>
    <t>35-54 anni</t>
  </si>
  <si>
    <t>55 anni e oltre</t>
  </si>
  <si>
    <t>Tempo determinato</t>
  </si>
  <si>
    <t>Tempo indeterminato</t>
  </si>
  <si>
    <t>Tempo pieno</t>
  </si>
  <si>
    <t>Tempo parziale</t>
  </si>
  <si>
    <t>Stagionale</t>
  </si>
  <si>
    <t xml:space="preserve">  Le elaborazioni seguenti sono tratte dai dati dell'Osservatorio INPS</t>
  </si>
  <si>
    <t xml:space="preserve">  La base dati è interrogabile liberamente alla pagina web dedicata INPS</t>
  </si>
  <si>
    <t xml:space="preserve">  Nota</t>
  </si>
  <si>
    <t xml:space="preserve">  Ci pare un archivio di particolare interesse, consentendo di seguire</t>
  </si>
  <si>
    <t xml:space="preserve">  qualifica professionale, tempo e durata del lavoro, area territoriale)</t>
  </si>
  <si>
    <r>
      <t xml:space="preserve">  riferite a tutta Italia, che è possibile incrociare </t>
    </r>
    <r>
      <rPr>
        <i/>
        <sz val="11"/>
        <color indexed="8"/>
        <rFont val="Calibri"/>
        <family val="2"/>
      </rPr>
      <t>on-line</t>
    </r>
    <r>
      <rPr>
        <sz val="11"/>
        <color theme="1"/>
        <rFont val="Calibri"/>
        <family val="2"/>
      </rPr>
      <t xml:space="preserve">, svolgendo </t>
    </r>
  </si>
  <si>
    <r>
      <t xml:space="preserve">  </t>
    </r>
    <r>
      <rPr>
        <sz val="11"/>
        <color theme="1"/>
        <rFont val="Calibri"/>
        <family val="2"/>
      </rPr>
      <t>ulteriori approfondimenti.</t>
    </r>
  </si>
  <si>
    <t xml:space="preserve">  Nelle tabelle seguenti si sono riportate anche le annualità dal 2005 al</t>
  </si>
  <si>
    <t xml:space="preserve">  in dettaglio l'andamento dello stock di occupazione nella fase di</t>
  </si>
  <si>
    <t xml:space="preserve">  crisi fino alla disaggregazione provinciale.</t>
  </si>
  <si>
    <t xml:space="preserve">  L'archivio copre la base dati di riferimento INPS, con l'esclusione </t>
  </si>
  <si>
    <t xml:space="preserve">  dell'agricoltura e del pubblico impiego in genere.  I dati per settore</t>
  </si>
  <si>
    <t>Elaborazione Regione Piemonte - Settore Politiche del Lavoro su dati INPS - Osservatorio Lavoratori Dipendenti</t>
  </si>
  <si>
    <t xml:space="preserve"> UOMINI</t>
  </si>
  <si>
    <t>DONNE</t>
  </si>
  <si>
    <t xml:space="preserve">  DONNE</t>
  </si>
  <si>
    <t>Qualifica professionale</t>
  </si>
  <si>
    <t>Classe di età</t>
  </si>
  <si>
    <t>Qualifica
Classe di età</t>
  </si>
  <si>
    <t>INCIDENZA % PART-TIME  -  DATI AL 31.12 DI OGNI ANNO</t>
  </si>
  <si>
    <t>INCIDENZA % TEMPI DETERMINATI  -  DATI AL 31.12 DI OGNI ANNO</t>
  </si>
  <si>
    <t xml:space="preserve">  fino al 2013 costruiti sui codici Ateco 2002, dal 2014 aggiornati all'Ateco</t>
  </si>
  <si>
    <r>
      <t xml:space="preserve">  2007, sono riportati in un </t>
    </r>
    <r>
      <rPr>
        <i/>
        <sz val="11"/>
        <color indexed="8"/>
        <rFont val="Calibri"/>
        <family val="2"/>
      </rPr>
      <t>file</t>
    </r>
    <r>
      <rPr>
        <sz val="11"/>
        <color theme="1"/>
        <rFont val="Calibri"/>
        <family val="2"/>
      </rPr>
      <t xml:space="preserve"> a parte.</t>
    </r>
  </si>
  <si>
    <t xml:space="preserve">  a cui si può accedere dal percorso www.inps.it &gt; Dati, ricerche e bilanci </t>
  </si>
  <si>
    <t xml:space="preserve">  (banda blu in alto) &gt; Osservatori Statistici e altre statistiche (elenco a</t>
  </si>
  <si>
    <t xml:space="preserve">  sinistra) &gt; Lavoratori dipendenti, e presenta attualmente informazioni</t>
  </si>
  <si>
    <t xml:space="preserve">  variabili considerate nelle tabelle seguenti (genere, settore, età,</t>
  </si>
  <si>
    <t xml:space="preserve">  2007, che  erano state scaricate a suo tempo.</t>
  </si>
  <si>
    <t xml:space="preserve">  sui lavoratori dipendenti aggiornate a tutto il 2018.</t>
  </si>
  <si>
    <t xml:space="preserve">  su base mensile per le annualità dal 2008 al 2018, articolate per le</t>
  </si>
  <si>
    <t>Variaz.2005-18</t>
  </si>
  <si>
    <t>Variaz.2017-18</t>
  </si>
  <si>
    <t xml:space="preserve">   v.ass.    val.%</t>
  </si>
  <si>
    <t>PROVINCIA DI VERCELLI</t>
  </si>
  <si>
    <r>
      <t xml:space="preserve">PROVINCIA DI VERCELLI   -  </t>
    </r>
    <r>
      <rPr>
        <b/>
        <sz val="10"/>
        <color indexed="10"/>
        <rFont val="Arial"/>
        <family val="2"/>
      </rPr>
      <t>TOTALE</t>
    </r>
  </si>
  <si>
    <r>
      <t xml:space="preserve">PROVINCIA DI VERCELLI  -  </t>
    </r>
    <r>
      <rPr>
        <b/>
        <sz val="10"/>
        <color indexed="10"/>
        <rFont val="Arial"/>
        <family val="2"/>
      </rPr>
      <t>UOMINI</t>
    </r>
  </si>
  <si>
    <r>
      <t xml:space="preserve">PROVINCIA DI VERCELLI  -  </t>
    </r>
    <r>
      <rPr>
        <b/>
        <sz val="10"/>
        <color indexed="10"/>
        <rFont val="Arial"/>
        <family val="2"/>
      </rPr>
      <t>DONNE</t>
    </r>
  </si>
  <si>
    <t>OCCUPATI DIPENDENTI PRIVATI PER GENERE E QUALIFICA PROFESSIONALE  -  DATI AL 31.12 DI OGNI ANNO</t>
  </si>
  <si>
    <t>OCCUPATI DIPENDENTI PRIVATI PER GENERE E CLASSE DI ETA'  -  DATI AL 31.12 DI OGNI ANNO</t>
  </si>
  <si>
    <t>OCCUPATI DIPENDENTI PRIVATI A TEMPO PARZIALE SECONDO VARIE MODALITA' - DATI AL 31.12 DI OGNI ANNO</t>
  </si>
  <si>
    <t>OCCUPATI DIPENDENTI PRIVATI A TEMPO DETERMINATO SECONDO VARIE MODALITA'  -  DATI AL 31.12 DI OGNI ANNO</t>
  </si>
  <si>
    <r>
      <t xml:space="preserve">PROVINCIA DI VERCELLI - DIPENDENTI PRIVATI - </t>
    </r>
    <r>
      <rPr>
        <b/>
        <sz val="10"/>
        <color indexed="10"/>
        <rFont val="Arial"/>
        <family val="2"/>
      </rPr>
      <t>TOTALE</t>
    </r>
  </si>
  <si>
    <r>
      <t xml:space="preserve">PROVINCIA DI VERCELLI - DIPENDENTI PRIVATI - </t>
    </r>
    <r>
      <rPr>
        <b/>
        <sz val="10"/>
        <color indexed="10"/>
        <rFont val="Arial"/>
        <family val="2"/>
      </rPr>
      <t>UOMINI</t>
    </r>
  </si>
  <si>
    <r>
      <t xml:space="preserve">PROVINCIA DI VERCELLI - DIPENDENTI PRIVATI - </t>
    </r>
    <r>
      <rPr>
        <b/>
        <sz val="10"/>
        <color indexed="10"/>
        <rFont val="Arial"/>
        <family val="2"/>
      </rPr>
      <t>DONNE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</si>
</sst>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_ ;\-#,##0\ "/>
    <numFmt numFmtId="173" formatCode="0.0_ ;\-0.0\ "/>
    <numFmt numFmtId="174" formatCode="_ * #,##0_ ;_ * \-#,##0_ ;_ * &quot;-&quot;_ ;_ @_ "/>
    <numFmt numFmtId="175" formatCode="_ &quot;L.&quot;\ * #,##0_ ;_ &quot;L.&quot;\ * \-#,##0_ ;_ &quot;L.&quot;\ * &quot;-&quot;_ ;_ @_ "/>
    <numFmt numFmtId="176" formatCode="_-* #,##0.0_-;\-* #,##0.0_-;_-* &quot;-&quot;?_-;_-@_-"/>
    <numFmt numFmtId="177" formatCode="0.00_ ;\-0.00\ "/>
    <numFmt numFmtId="178" formatCode="_-* #,##0.0\ _€_-;\-* #,##0.0\ _€_-;_-* &quot;-&quot;?\ _€_-;_-@_-"/>
    <numFmt numFmtId="179" formatCode="#,##0.0_ ;\-#,##0.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double"/>
      <top style="thin"/>
      <bottom style="thin"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double"/>
      <right/>
      <top style="thin"/>
      <bottom style="thin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dotted"/>
      <top/>
      <bottom style="thin"/>
    </border>
    <border>
      <left style="medium"/>
      <right style="dotted"/>
      <top/>
      <bottom style="thin"/>
    </border>
    <border>
      <left/>
      <right/>
      <top/>
      <bottom style="thin"/>
    </border>
    <border>
      <left style="dashed"/>
      <right/>
      <top style="thin"/>
      <bottom/>
    </border>
    <border>
      <left style="dashed"/>
      <right/>
      <top/>
      <bottom/>
    </border>
    <border>
      <left style="dashed"/>
      <right/>
      <top/>
      <bottom style="thin"/>
    </border>
    <border>
      <left style="dotted"/>
      <right/>
      <top style="thin"/>
      <bottom/>
    </border>
    <border>
      <left style="dotted"/>
      <right/>
      <top/>
      <bottom/>
    </border>
    <border>
      <left style="dotted"/>
      <right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dotted"/>
      <right style="medium"/>
      <top style="thin"/>
      <bottom/>
    </border>
    <border>
      <left style="dotted"/>
      <right style="medium"/>
      <top/>
      <bottom/>
    </border>
    <border>
      <left style="dotted"/>
      <right style="medium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>
        <color indexed="63"/>
      </left>
      <right style="double"/>
      <top/>
      <bottom style="thin"/>
    </border>
    <border>
      <left style="dotted"/>
      <right style="medium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/>
      <right style="dotted"/>
      <top/>
      <bottom style="thin"/>
    </border>
    <border>
      <left/>
      <right style="dotted"/>
      <top style="thin"/>
      <bottom/>
    </border>
    <border>
      <left style="dotted"/>
      <right style="double"/>
      <top/>
      <bottom/>
    </border>
    <border>
      <left style="dotted"/>
      <right style="double"/>
      <top/>
      <bottom style="thin"/>
    </border>
    <border>
      <left style="dotted"/>
      <right style="double"/>
      <top style="thin"/>
      <bottom/>
    </border>
    <border>
      <left/>
      <right style="dotted"/>
      <top style="double"/>
      <bottom/>
    </border>
    <border>
      <left style="hair"/>
      <right style="dotted"/>
      <top>
        <color indexed="63"/>
      </top>
      <bottom>
        <color indexed="63"/>
      </bottom>
    </border>
    <border>
      <left style="double"/>
      <right style="medium"/>
      <top/>
      <bottom style="thin"/>
    </border>
  </borders>
  <cellStyleXfs count="9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79">
    <xf numFmtId="0" fontId="0" fillId="0" borderId="0" xfId="0" applyFont="1" applyAlignment="1">
      <alignment/>
    </xf>
    <xf numFmtId="0" fontId="3" fillId="0" borderId="10" xfId="48" applyFont="1" applyBorder="1" applyAlignment="1">
      <alignment horizontal="centerContinuous"/>
      <protection/>
    </xf>
    <xf numFmtId="0" fontId="3" fillId="0" borderId="11" xfId="48" applyFont="1" applyBorder="1" applyAlignment="1">
      <alignment horizontal="centerContinuous"/>
      <protection/>
    </xf>
    <xf numFmtId="0" fontId="2" fillId="0" borderId="11" xfId="48" applyBorder="1" applyAlignment="1">
      <alignment horizontal="centerContinuous"/>
      <protection/>
    </xf>
    <xf numFmtId="0" fontId="2" fillId="0" borderId="12" xfId="48" applyBorder="1" applyAlignment="1">
      <alignment horizontal="centerContinuous"/>
      <protection/>
    </xf>
    <xf numFmtId="0" fontId="2" fillId="0" borderId="0" xfId="48">
      <alignment/>
      <protection/>
    </xf>
    <xf numFmtId="0" fontId="3" fillId="0" borderId="13" xfId="48" applyFont="1" applyBorder="1" applyAlignment="1">
      <alignment horizontal="centerContinuous" vertical="top"/>
      <protection/>
    </xf>
    <xf numFmtId="0" fontId="3" fillId="0" borderId="0" xfId="48" applyFont="1" applyBorder="1" applyAlignment="1">
      <alignment horizontal="centerContinuous" vertical="top"/>
      <protection/>
    </xf>
    <xf numFmtId="0" fontId="2" fillId="0" borderId="0" xfId="48" applyBorder="1" applyAlignment="1">
      <alignment horizontal="centerContinuous"/>
      <protection/>
    </xf>
    <xf numFmtId="0" fontId="2" fillId="0" borderId="14" xfId="48" applyBorder="1" applyAlignment="1">
      <alignment horizontal="centerContinuous"/>
      <protection/>
    </xf>
    <xf numFmtId="0" fontId="2" fillId="0" borderId="0" xfId="48" applyAlignment="1">
      <alignment horizontal="centerContinuous"/>
      <protection/>
    </xf>
    <xf numFmtId="0" fontId="2" fillId="0" borderId="15" xfId="48" applyFont="1" applyBorder="1" applyAlignment="1">
      <alignment horizontal="centerContinuous"/>
      <protection/>
    </xf>
    <xf numFmtId="0" fontId="2" fillId="0" borderId="15" xfId="48" applyBorder="1" applyAlignment="1">
      <alignment horizontal="centerContinuous"/>
      <protection/>
    </xf>
    <xf numFmtId="0" fontId="2" fillId="0" borderId="16" xfId="48" applyBorder="1">
      <alignment/>
      <protection/>
    </xf>
    <xf numFmtId="0" fontId="2" fillId="0" borderId="17" xfId="48" applyBorder="1" applyAlignment="1">
      <alignment horizontal="centerContinuous"/>
      <protection/>
    </xf>
    <xf numFmtId="0" fontId="2" fillId="0" borderId="18" xfId="48" applyBorder="1" applyAlignment="1">
      <alignment/>
      <protection/>
    </xf>
    <xf numFmtId="0" fontId="2" fillId="0" borderId="19" xfId="48" applyBorder="1">
      <alignment/>
      <protection/>
    </xf>
    <xf numFmtId="0" fontId="2" fillId="0" borderId="20" xfId="48" applyBorder="1" applyAlignment="1">
      <alignment/>
      <protection/>
    </xf>
    <xf numFmtId="0" fontId="2" fillId="0" borderId="21" xfId="48" applyBorder="1">
      <alignment/>
      <protection/>
    </xf>
    <xf numFmtId="0" fontId="2" fillId="0" borderId="15" xfId="48" applyBorder="1">
      <alignment/>
      <protection/>
    </xf>
    <xf numFmtId="0" fontId="2" fillId="0" borderId="14" xfId="48" applyBorder="1">
      <alignment/>
      <protection/>
    </xf>
    <xf numFmtId="169" fontId="2" fillId="0" borderId="22" xfId="48" applyNumberFormat="1" applyBorder="1">
      <alignment/>
      <protection/>
    </xf>
    <xf numFmtId="172" fontId="2" fillId="0" borderId="0" xfId="48" applyNumberFormat="1" applyFont="1" applyBorder="1" applyAlignment="1">
      <alignment vertical="top"/>
      <protection/>
    </xf>
    <xf numFmtId="172" fontId="2" fillId="0" borderId="0" xfId="48" applyNumberFormat="1">
      <alignment/>
      <protection/>
    </xf>
    <xf numFmtId="173" fontId="2" fillId="0" borderId="14" xfId="48" applyNumberFormat="1" applyBorder="1">
      <alignment/>
      <protection/>
    </xf>
    <xf numFmtId="172" fontId="2" fillId="0" borderId="0" xfId="48" applyNumberFormat="1" applyFont="1" applyBorder="1">
      <alignment/>
      <protection/>
    </xf>
    <xf numFmtId="3" fontId="2" fillId="0" borderId="0" xfId="48" applyNumberFormat="1" applyBorder="1">
      <alignment/>
      <protection/>
    </xf>
    <xf numFmtId="173" fontId="2" fillId="0" borderId="0" xfId="48" applyNumberFormat="1" applyBorder="1">
      <alignment/>
      <protection/>
    </xf>
    <xf numFmtId="169" fontId="2" fillId="0" borderId="22" xfId="48" applyNumberFormat="1" applyFont="1" applyBorder="1">
      <alignment/>
      <protection/>
    </xf>
    <xf numFmtId="172" fontId="2" fillId="0" borderId="0" xfId="48" applyNumberFormat="1" applyFont="1" applyBorder="1" applyAlignment="1">
      <alignment/>
      <protection/>
    </xf>
    <xf numFmtId="3" fontId="2" fillId="0" borderId="0" xfId="48" applyNumberFormat="1" applyBorder="1" applyAlignment="1">
      <alignment vertical="center"/>
      <protection/>
    </xf>
    <xf numFmtId="0" fontId="2" fillId="0" borderId="23" xfId="48" applyBorder="1">
      <alignment/>
      <protection/>
    </xf>
    <xf numFmtId="172" fontId="2" fillId="0" borderId="18" xfId="48" applyNumberFormat="1" applyFont="1" applyBorder="1">
      <alignment/>
      <protection/>
    </xf>
    <xf numFmtId="3" fontId="2" fillId="0" borderId="18" xfId="48" applyNumberFormat="1" applyBorder="1">
      <alignment/>
      <protection/>
    </xf>
    <xf numFmtId="173" fontId="2" fillId="0" borderId="18" xfId="48" applyNumberFormat="1" applyBorder="1" applyAlignment="1">
      <alignment vertical="top"/>
      <protection/>
    </xf>
    <xf numFmtId="0" fontId="2" fillId="0" borderId="0" xfId="48" applyBorder="1">
      <alignment/>
      <protection/>
    </xf>
    <xf numFmtId="0" fontId="2" fillId="0" borderId="20" xfId="48" applyBorder="1">
      <alignment/>
      <protection/>
    </xf>
    <xf numFmtId="0" fontId="2" fillId="0" borderId="22" xfId="48" applyBorder="1">
      <alignment/>
      <protection/>
    </xf>
    <xf numFmtId="0" fontId="3" fillId="0" borderId="22" xfId="48" applyFont="1" applyBorder="1" applyAlignment="1">
      <alignment horizontal="center"/>
      <protection/>
    </xf>
    <xf numFmtId="172" fontId="3" fillId="0" borderId="0" xfId="48" applyNumberFormat="1" applyFont="1" applyBorder="1">
      <alignment/>
      <protection/>
    </xf>
    <xf numFmtId="173" fontId="3" fillId="0" borderId="0" xfId="48" applyNumberFormat="1" applyFont="1" applyBorder="1">
      <alignment/>
      <protection/>
    </xf>
    <xf numFmtId="0" fontId="3" fillId="0" borderId="19" xfId="48" applyFont="1" applyBorder="1">
      <alignment/>
      <protection/>
    </xf>
    <xf numFmtId="173" fontId="3" fillId="0" borderId="14" xfId="48" applyNumberFormat="1" applyFont="1" applyBorder="1">
      <alignment/>
      <protection/>
    </xf>
    <xf numFmtId="0" fontId="2" fillId="0" borderId="24" xfId="48" applyBorder="1" applyAlignment="1">
      <alignment horizontal="centerContinuous" vertical="center"/>
      <protection/>
    </xf>
    <xf numFmtId="0" fontId="2" fillId="0" borderId="24" xfId="48" applyBorder="1" applyAlignment="1">
      <alignment horizontal="centerContinuous"/>
      <protection/>
    </xf>
    <xf numFmtId="0" fontId="2" fillId="0" borderId="25" xfId="48" applyBorder="1" applyAlignment="1">
      <alignment horizontal="centerContinuous"/>
      <protection/>
    </xf>
    <xf numFmtId="172" fontId="4" fillId="0" borderId="0" xfId="48" applyNumberFormat="1" applyFont="1" applyBorder="1" applyAlignment="1">
      <alignment/>
      <protection/>
    </xf>
    <xf numFmtId="3" fontId="4" fillId="0" borderId="0" xfId="48" applyNumberFormat="1" applyFont="1" applyBorder="1" applyAlignment="1">
      <alignment/>
      <protection/>
    </xf>
    <xf numFmtId="0" fontId="4" fillId="0" borderId="19" xfId="48" applyFont="1" applyBorder="1">
      <alignment/>
      <protection/>
    </xf>
    <xf numFmtId="173" fontId="4" fillId="0" borderId="14" xfId="48" applyNumberFormat="1" applyFont="1" applyBorder="1">
      <alignment/>
      <protection/>
    </xf>
    <xf numFmtId="0" fontId="2" fillId="0" borderId="26" xfId="48" applyBorder="1">
      <alignment/>
      <protection/>
    </xf>
    <xf numFmtId="0" fontId="2" fillId="0" borderId="26" xfId="48" applyBorder="1" applyAlignment="1">
      <alignment/>
      <protection/>
    </xf>
    <xf numFmtId="172" fontId="2" fillId="0" borderId="27" xfId="48" applyNumberFormat="1" applyFont="1" applyBorder="1" applyAlignment="1">
      <alignment vertical="top"/>
      <protection/>
    </xf>
    <xf numFmtId="172" fontId="2" fillId="0" borderId="27" xfId="48" applyNumberFormat="1" applyFont="1" applyBorder="1">
      <alignment/>
      <protection/>
    </xf>
    <xf numFmtId="172" fontId="2" fillId="0" borderId="27" xfId="48" applyNumberFormat="1" applyFont="1" applyBorder="1" applyAlignment="1">
      <alignment/>
      <protection/>
    </xf>
    <xf numFmtId="172" fontId="2" fillId="0" borderId="28" xfId="48" applyNumberFormat="1" applyFont="1" applyBorder="1" applyAlignment="1">
      <alignment vertical="top"/>
      <protection/>
    </xf>
    <xf numFmtId="172" fontId="2" fillId="0" borderId="26" xfId="48" applyNumberFormat="1" applyFont="1" applyBorder="1">
      <alignment/>
      <protection/>
    </xf>
    <xf numFmtId="172" fontId="3" fillId="0" borderId="27" xfId="48" applyNumberFormat="1" applyFont="1" applyBorder="1">
      <alignment/>
      <protection/>
    </xf>
    <xf numFmtId="3" fontId="2" fillId="0" borderId="28" xfId="48" applyNumberFormat="1" applyBorder="1">
      <alignment/>
      <protection/>
    </xf>
    <xf numFmtId="172" fontId="4" fillId="0" borderId="27" xfId="48" applyNumberFormat="1" applyFont="1" applyBorder="1">
      <alignment/>
      <protection/>
    </xf>
    <xf numFmtId="169" fontId="4" fillId="0" borderId="22" xfId="48" applyNumberFormat="1" applyFont="1" applyBorder="1">
      <alignment/>
      <protection/>
    </xf>
    <xf numFmtId="173" fontId="4" fillId="0" borderId="0" xfId="48" applyNumberFormat="1" applyFont="1" applyBorder="1" applyAlignment="1">
      <alignment/>
      <protection/>
    </xf>
    <xf numFmtId="0" fontId="3" fillId="0" borderId="22" xfId="48" applyFont="1" applyBorder="1" applyAlignment="1">
      <alignment/>
      <protection/>
    </xf>
    <xf numFmtId="173" fontId="2" fillId="0" borderId="0" xfId="48" applyNumberFormat="1" applyFont="1" applyBorder="1">
      <alignment/>
      <protection/>
    </xf>
    <xf numFmtId="0" fontId="2" fillId="0" borderId="19" xfId="48" applyFont="1" applyBorder="1">
      <alignment/>
      <protection/>
    </xf>
    <xf numFmtId="172" fontId="2" fillId="0" borderId="0" xfId="48" applyNumberFormat="1" applyFont="1">
      <alignment/>
      <protection/>
    </xf>
    <xf numFmtId="173" fontId="2" fillId="0" borderId="14" xfId="48" applyNumberFormat="1" applyFont="1" applyBorder="1">
      <alignment/>
      <protection/>
    </xf>
    <xf numFmtId="172" fontId="5" fillId="0" borderId="0" xfId="48" applyNumberFormat="1" applyFont="1">
      <alignment/>
      <protection/>
    </xf>
    <xf numFmtId="0" fontId="2" fillId="0" borderId="0" xfId="48" applyFill="1">
      <alignment/>
      <protection/>
    </xf>
    <xf numFmtId="169" fontId="2" fillId="0" borderId="13" xfId="48" applyNumberFormat="1" applyBorder="1">
      <alignment/>
      <protection/>
    </xf>
    <xf numFmtId="172" fontId="2" fillId="0" borderId="29" xfId="48" applyNumberFormat="1" applyFont="1" applyBorder="1" applyAlignment="1">
      <alignment vertical="top"/>
      <protection/>
    </xf>
    <xf numFmtId="0" fontId="2" fillId="0" borderId="15" xfId="48" applyBorder="1" applyAlignment="1">
      <alignment/>
      <protection/>
    </xf>
    <xf numFmtId="3" fontId="2" fillId="0" borderId="30" xfId="48" applyNumberFormat="1" applyBorder="1" applyAlignment="1">
      <alignment/>
      <protection/>
    </xf>
    <xf numFmtId="173" fontId="2" fillId="0" borderId="0" xfId="48" applyNumberFormat="1" applyFont="1" applyBorder="1" applyAlignment="1">
      <alignment vertical="top"/>
      <protection/>
    </xf>
    <xf numFmtId="173" fontId="2" fillId="0" borderId="27" xfId="48" applyNumberFormat="1" applyFont="1" applyBorder="1" applyAlignment="1">
      <alignment vertical="top"/>
      <protection/>
    </xf>
    <xf numFmtId="173" fontId="2" fillId="0" borderId="27" xfId="48" applyNumberFormat="1" applyBorder="1">
      <alignment/>
      <protection/>
    </xf>
    <xf numFmtId="173" fontId="2" fillId="0" borderId="27" xfId="48" applyNumberFormat="1" applyFont="1" applyBorder="1">
      <alignment/>
      <protection/>
    </xf>
    <xf numFmtId="173" fontId="2" fillId="0" borderId="0" xfId="48" applyNumberFormat="1" applyFont="1" applyBorder="1" applyAlignment="1">
      <alignment/>
      <protection/>
    </xf>
    <xf numFmtId="173" fontId="2" fillId="0" borderId="29" xfId="48" applyNumberFormat="1" applyFont="1" applyBorder="1" applyAlignment="1">
      <alignment vertical="top"/>
      <protection/>
    </xf>
    <xf numFmtId="173" fontId="2" fillId="0" borderId="28" xfId="48" applyNumberFormat="1" applyFont="1" applyBorder="1" applyAlignment="1">
      <alignment vertical="top"/>
      <protection/>
    </xf>
    <xf numFmtId="173" fontId="2" fillId="0" borderId="18" xfId="48" applyNumberFormat="1" applyFont="1" applyBorder="1">
      <alignment/>
      <protection/>
    </xf>
    <xf numFmtId="173" fontId="2" fillId="0" borderId="20" xfId="48" applyNumberFormat="1" applyFont="1" applyBorder="1">
      <alignment/>
      <protection/>
    </xf>
    <xf numFmtId="173" fontId="2" fillId="0" borderId="26" xfId="48" applyNumberFormat="1" applyFont="1" applyBorder="1">
      <alignment/>
      <protection/>
    </xf>
    <xf numFmtId="173" fontId="3" fillId="0" borderId="27" xfId="48" applyNumberFormat="1" applyFont="1" applyBorder="1">
      <alignment/>
      <protection/>
    </xf>
    <xf numFmtId="0" fontId="8" fillId="0" borderId="0" xfId="0" applyFont="1" applyAlignment="1">
      <alignment/>
    </xf>
    <xf numFmtId="3" fontId="2" fillId="0" borderId="0" xfId="48" applyNumberFormat="1">
      <alignment/>
      <protection/>
    </xf>
    <xf numFmtId="0" fontId="2" fillId="0" borderId="12" xfId="48" applyFill="1" applyBorder="1" applyAlignment="1">
      <alignment horizontal="centerContinuous"/>
      <protection/>
    </xf>
    <xf numFmtId="0" fontId="2" fillId="0" borderId="14" xfId="48" applyFill="1" applyBorder="1" applyAlignment="1">
      <alignment horizontal="centerContinuous"/>
      <protection/>
    </xf>
    <xf numFmtId="172" fontId="2" fillId="0" borderId="18" xfId="48" applyNumberFormat="1" applyFont="1" applyFill="1" applyBorder="1">
      <alignment/>
      <protection/>
    </xf>
    <xf numFmtId="0" fontId="2" fillId="0" borderId="25" xfId="48" applyFill="1" applyBorder="1" applyAlignment="1">
      <alignment horizontal="centerContinuous"/>
      <protection/>
    </xf>
    <xf numFmtId="3" fontId="3" fillId="0" borderId="0" xfId="48" applyNumberFormat="1" applyFont="1" applyBorder="1" applyAlignment="1">
      <alignment/>
      <protection/>
    </xf>
    <xf numFmtId="173" fontId="3" fillId="0" borderId="0" xfId="48" applyNumberFormat="1" applyFont="1" applyBorder="1" applyAlignment="1">
      <alignment/>
      <protection/>
    </xf>
    <xf numFmtId="172" fontId="4" fillId="0" borderId="0" xfId="48" applyNumberFormat="1" applyFont="1" applyBorder="1">
      <alignment/>
      <protection/>
    </xf>
    <xf numFmtId="0" fontId="2" fillId="0" borderId="11" xfId="48" applyFill="1" applyBorder="1" applyAlignment="1">
      <alignment horizontal="centerContinuous"/>
      <protection/>
    </xf>
    <xf numFmtId="0" fontId="2" fillId="0" borderId="0" xfId="48" applyFill="1" applyBorder="1" applyAlignment="1">
      <alignment horizontal="centerContinuous"/>
      <protection/>
    </xf>
    <xf numFmtId="0" fontId="2" fillId="0" borderId="24" xfId="48" applyFill="1" applyBorder="1" applyAlignment="1">
      <alignment horizontal="centerContinuous"/>
      <protection/>
    </xf>
    <xf numFmtId="0" fontId="2" fillId="0" borderId="26" xfId="48" applyFill="1" applyBorder="1" applyAlignment="1">
      <alignment/>
      <protection/>
    </xf>
    <xf numFmtId="172" fontId="2" fillId="0" borderId="27" xfId="48" applyNumberFormat="1" applyFont="1" applyFill="1" applyBorder="1" applyAlignment="1">
      <alignment vertical="top"/>
      <protection/>
    </xf>
    <xf numFmtId="172" fontId="2" fillId="0" borderId="27" xfId="48" applyNumberFormat="1" applyFont="1" applyFill="1" applyBorder="1">
      <alignment/>
      <protection/>
    </xf>
    <xf numFmtId="172" fontId="2" fillId="0" borderId="28" xfId="48" applyNumberFormat="1" applyFont="1" applyFill="1" applyBorder="1" applyAlignment="1">
      <alignment vertical="top"/>
      <protection/>
    </xf>
    <xf numFmtId="0" fontId="2" fillId="0" borderId="31" xfId="48" applyFill="1" applyBorder="1" applyAlignment="1">
      <alignment/>
      <protection/>
    </xf>
    <xf numFmtId="172" fontId="4" fillId="0" borderId="32" xfId="48" applyNumberFormat="1" applyFont="1" applyFill="1" applyBorder="1">
      <alignment/>
      <protection/>
    </xf>
    <xf numFmtId="172" fontId="2" fillId="0" borderId="32" xfId="48" applyNumberFormat="1" applyFont="1" applyFill="1" applyBorder="1">
      <alignment/>
      <protection/>
    </xf>
    <xf numFmtId="172" fontId="2" fillId="0" borderId="32" xfId="48" applyNumberFormat="1" applyFont="1" applyFill="1" applyBorder="1" applyAlignment="1">
      <alignment/>
      <protection/>
    </xf>
    <xf numFmtId="172" fontId="2" fillId="0" borderId="32" xfId="48" applyNumberFormat="1" applyFont="1" applyFill="1" applyBorder="1" applyAlignment="1">
      <alignment vertical="top"/>
      <protection/>
    </xf>
    <xf numFmtId="172" fontId="2" fillId="0" borderId="33" xfId="48" applyNumberFormat="1" applyFont="1" applyFill="1" applyBorder="1" applyAlignment="1">
      <alignment vertical="top"/>
      <protection/>
    </xf>
    <xf numFmtId="172" fontId="2" fillId="0" borderId="31" xfId="48" applyNumberFormat="1" applyFont="1" applyFill="1" applyBorder="1">
      <alignment/>
      <protection/>
    </xf>
    <xf numFmtId="172" fontId="3" fillId="0" borderId="32" xfId="48" applyNumberFormat="1" applyFont="1" applyFill="1" applyBorder="1">
      <alignment/>
      <protection/>
    </xf>
    <xf numFmtId="3" fontId="2" fillId="0" borderId="33" xfId="48" applyNumberFormat="1" applyFill="1" applyBorder="1" applyAlignment="1">
      <alignment/>
      <protection/>
    </xf>
    <xf numFmtId="0" fontId="2" fillId="0" borderId="34" xfId="48" applyFill="1" applyBorder="1" applyAlignment="1">
      <alignment/>
      <protection/>
    </xf>
    <xf numFmtId="172" fontId="2" fillId="0" borderId="35" xfId="48" applyNumberFormat="1" applyFont="1" applyFill="1" applyBorder="1">
      <alignment/>
      <protection/>
    </xf>
    <xf numFmtId="172" fontId="2" fillId="0" borderId="35" xfId="48" applyNumberFormat="1" applyFont="1" applyFill="1" applyBorder="1" applyAlignment="1">
      <alignment vertical="top"/>
      <protection/>
    </xf>
    <xf numFmtId="172" fontId="2" fillId="0" borderId="36" xfId="48" applyNumberFormat="1" applyFont="1" applyFill="1" applyBorder="1" applyAlignment="1">
      <alignment vertical="top"/>
      <protection/>
    </xf>
    <xf numFmtId="3" fontId="2" fillId="0" borderId="30" xfId="48" applyNumberFormat="1" applyFont="1" applyBorder="1">
      <alignment/>
      <protection/>
    </xf>
    <xf numFmtId="172" fontId="2" fillId="0" borderId="37" xfId="48" applyNumberFormat="1" applyFont="1" applyFill="1" applyBorder="1">
      <alignment/>
      <protection/>
    </xf>
    <xf numFmtId="172" fontId="3" fillId="0" borderId="38" xfId="48" applyNumberFormat="1" applyFont="1" applyFill="1" applyBorder="1">
      <alignment/>
      <protection/>
    </xf>
    <xf numFmtId="3" fontId="2" fillId="0" borderId="39" xfId="48" applyNumberFormat="1" applyFill="1" applyBorder="1" applyAlignment="1">
      <alignment/>
      <protection/>
    </xf>
    <xf numFmtId="173" fontId="2" fillId="0" borderId="32" xfId="48" applyNumberFormat="1" applyFont="1" applyBorder="1" applyAlignment="1">
      <alignment vertical="top"/>
      <protection/>
    </xf>
    <xf numFmtId="173" fontId="2" fillId="0" borderId="32" xfId="48" applyNumberFormat="1" applyFont="1" applyBorder="1">
      <alignment/>
      <protection/>
    </xf>
    <xf numFmtId="173" fontId="2" fillId="0" borderId="33" xfId="48" applyNumberFormat="1" applyFont="1" applyBorder="1" applyAlignment="1">
      <alignment vertical="top"/>
      <protection/>
    </xf>
    <xf numFmtId="3" fontId="2" fillId="0" borderId="28" xfId="48" applyNumberFormat="1" applyBorder="1" applyAlignment="1">
      <alignment/>
      <protection/>
    </xf>
    <xf numFmtId="172" fontId="2" fillId="0" borderId="35" xfId="48" applyNumberFormat="1" applyFont="1" applyFill="1" applyBorder="1" applyAlignment="1">
      <alignment/>
      <protection/>
    </xf>
    <xf numFmtId="3" fontId="2" fillId="0" borderId="36" xfId="48" applyNumberFormat="1" applyFill="1" applyBorder="1" applyAlignment="1">
      <alignment/>
      <protection/>
    </xf>
    <xf numFmtId="172" fontId="2" fillId="0" borderId="34" xfId="48" applyNumberFormat="1" applyFont="1" applyFill="1" applyBorder="1">
      <alignment/>
      <protection/>
    </xf>
    <xf numFmtId="172" fontId="4" fillId="0" borderId="35" xfId="48" applyNumberFormat="1" applyFont="1" applyFill="1" applyBorder="1">
      <alignment/>
      <protection/>
    </xf>
    <xf numFmtId="0" fontId="2" fillId="0" borderId="0" xfId="48" applyFont="1">
      <alignment/>
      <protection/>
    </xf>
    <xf numFmtId="0" fontId="4" fillId="0" borderId="0" xfId="48" applyFont="1">
      <alignment/>
      <protection/>
    </xf>
    <xf numFmtId="173" fontId="2" fillId="0" borderId="34" xfId="48" applyNumberFormat="1" applyFont="1" applyBorder="1">
      <alignment/>
      <protection/>
    </xf>
    <xf numFmtId="173" fontId="3" fillId="0" borderId="35" xfId="48" applyNumberFormat="1" applyFont="1" applyBorder="1">
      <alignment/>
      <protection/>
    </xf>
    <xf numFmtId="3" fontId="2" fillId="0" borderId="36" xfId="48" applyNumberFormat="1" applyBorder="1" applyAlignment="1">
      <alignment/>
      <protection/>
    </xf>
    <xf numFmtId="173" fontId="2" fillId="0" borderId="35" xfId="48" applyNumberFormat="1" applyFont="1" applyFill="1" applyBorder="1" applyAlignment="1">
      <alignment vertical="top"/>
      <protection/>
    </xf>
    <xf numFmtId="173" fontId="2" fillId="0" borderId="35" xfId="48" applyNumberFormat="1" applyFont="1" applyFill="1" applyBorder="1">
      <alignment/>
      <protection/>
    </xf>
    <xf numFmtId="173" fontId="2" fillId="0" borderId="36" xfId="48" applyNumberFormat="1" applyFont="1" applyFill="1" applyBorder="1" applyAlignment="1">
      <alignment vertical="top"/>
      <protection/>
    </xf>
    <xf numFmtId="0" fontId="2" fillId="0" borderId="11" xfId="48" applyFont="1" applyFill="1" applyBorder="1" applyAlignment="1">
      <alignment horizontal="centerContinuous"/>
      <protection/>
    </xf>
    <xf numFmtId="0" fontId="2" fillId="0" borderId="0" xfId="48" applyFont="1" applyFill="1" applyBorder="1" applyAlignment="1">
      <alignment horizontal="centerContinuous"/>
      <protection/>
    </xf>
    <xf numFmtId="0" fontId="2" fillId="0" borderId="34" xfId="48" applyFont="1" applyFill="1" applyBorder="1" applyAlignment="1">
      <alignment/>
      <protection/>
    </xf>
    <xf numFmtId="0" fontId="2" fillId="0" borderId="24" xfId="48" applyFont="1" applyFill="1" applyBorder="1" applyAlignment="1">
      <alignment horizontal="centerContinuous"/>
      <protection/>
    </xf>
    <xf numFmtId="0" fontId="2" fillId="0" borderId="0" xfId="48" applyFont="1" applyFill="1">
      <alignment/>
      <protection/>
    </xf>
    <xf numFmtId="3" fontId="2" fillId="0" borderId="36" xfId="48" applyNumberFormat="1" applyFont="1" applyFill="1" applyBorder="1" applyAlignment="1">
      <alignment/>
      <protection/>
    </xf>
    <xf numFmtId="0" fontId="2" fillId="0" borderId="11" xfId="48" applyFont="1" applyBorder="1" applyAlignment="1">
      <alignment horizontal="centerContinuous"/>
      <protection/>
    </xf>
    <xf numFmtId="0" fontId="2" fillId="0" borderId="0" xfId="48" applyFont="1" applyBorder="1" applyAlignment="1">
      <alignment horizontal="centerContinuous"/>
      <protection/>
    </xf>
    <xf numFmtId="172" fontId="2" fillId="0" borderId="40" xfId="48" applyNumberFormat="1" applyFont="1" applyBorder="1">
      <alignment/>
      <protection/>
    </xf>
    <xf numFmtId="172" fontId="3" fillId="0" borderId="41" xfId="48" applyNumberFormat="1" applyFont="1" applyBorder="1">
      <alignment/>
      <protection/>
    </xf>
    <xf numFmtId="172" fontId="2" fillId="0" borderId="41" xfId="48" applyNumberFormat="1" applyFont="1" applyBorder="1" applyAlignment="1">
      <alignment vertical="top"/>
      <protection/>
    </xf>
    <xf numFmtId="3" fontId="2" fillId="0" borderId="42" xfId="48" applyNumberFormat="1" applyFont="1" applyBorder="1" applyAlignment="1">
      <alignment/>
      <protection/>
    </xf>
    <xf numFmtId="0" fontId="2" fillId="0" borderId="24" xfId="48" applyFont="1" applyBorder="1" applyAlignment="1">
      <alignment horizontal="centerContinuous"/>
      <protection/>
    </xf>
    <xf numFmtId="0" fontId="2" fillId="0" borderId="40" xfId="48" applyFont="1" applyBorder="1" applyAlignment="1">
      <alignment/>
      <protection/>
    </xf>
    <xf numFmtId="172" fontId="2" fillId="0" borderId="41" xfId="48" applyNumberFormat="1" applyFont="1" applyBorder="1">
      <alignment/>
      <protection/>
    </xf>
    <xf numFmtId="172" fontId="2" fillId="0" borderId="41" xfId="48" applyNumberFormat="1" applyFont="1" applyBorder="1" applyAlignment="1">
      <alignment/>
      <protection/>
    </xf>
    <xf numFmtId="172" fontId="2" fillId="0" borderId="42" xfId="48" applyNumberFormat="1" applyFont="1" applyBorder="1" applyAlignment="1">
      <alignment vertical="top"/>
      <protection/>
    </xf>
    <xf numFmtId="172" fontId="3" fillId="0" borderId="35" xfId="48" applyNumberFormat="1" applyFont="1" applyFill="1" applyBorder="1">
      <alignment/>
      <protection/>
    </xf>
    <xf numFmtId="0" fontId="2" fillId="0" borderId="12" xfId="48" applyFont="1" applyBorder="1" applyAlignment="1">
      <alignment horizontal="centerContinuous"/>
      <protection/>
    </xf>
    <xf numFmtId="0" fontId="2" fillId="0" borderId="0" xfId="48" applyFont="1" applyAlignment="1">
      <alignment horizontal="centerContinuous"/>
      <protection/>
    </xf>
    <xf numFmtId="0" fontId="2" fillId="0" borderId="14" xfId="48" applyFont="1" applyBorder="1" applyAlignment="1">
      <alignment horizontal="centerContinuous"/>
      <protection/>
    </xf>
    <xf numFmtId="172" fontId="4" fillId="0" borderId="41" xfId="48" applyNumberFormat="1" applyFont="1" applyBorder="1" applyAlignment="1">
      <alignment vertical="center"/>
      <protection/>
    </xf>
    <xf numFmtId="3" fontId="4" fillId="0" borderId="0" xfId="48" applyNumberFormat="1" applyFont="1" applyBorder="1" applyAlignment="1">
      <alignment vertical="center"/>
      <protection/>
    </xf>
    <xf numFmtId="173" fontId="4" fillId="0" borderId="0" xfId="48" applyNumberFormat="1" applyFont="1" applyBorder="1" applyAlignment="1">
      <alignment vertical="center"/>
      <protection/>
    </xf>
    <xf numFmtId="0" fontId="4" fillId="0" borderId="19" xfId="48" applyFont="1" applyBorder="1" applyAlignment="1">
      <alignment vertical="center"/>
      <protection/>
    </xf>
    <xf numFmtId="3" fontId="4" fillId="0" borderId="0" xfId="48" applyNumberFormat="1" applyFont="1" applyAlignment="1">
      <alignment vertical="center"/>
      <protection/>
    </xf>
    <xf numFmtId="173" fontId="4" fillId="0" borderId="14" xfId="48" applyNumberFormat="1" applyFont="1" applyBorder="1" applyAlignment="1">
      <alignment vertical="center"/>
      <protection/>
    </xf>
    <xf numFmtId="3" fontId="2" fillId="0" borderId="0" xfId="48" applyNumberFormat="1" applyFont="1" applyBorder="1" applyAlignment="1">
      <alignment/>
      <protection/>
    </xf>
    <xf numFmtId="3" fontId="2" fillId="0" borderId="0" xfId="48" applyNumberFormat="1" applyFont="1">
      <alignment/>
      <protection/>
    </xf>
    <xf numFmtId="173" fontId="2" fillId="0" borderId="43" xfId="48" applyNumberFormat="1" applyFont="1" applyBorder="1" applyAlignment="1">
      <alignment/>
      <protection/>
    </xf>
    <xf numFmtId="172" fontId="4" fillId="0" borderId="41" xfId="48" applyNumberFormat="1" applyFont="1" applyBorder="1">
      <alignment/>
      <protection/>
    </xf>
    <xf numFmtId="3" fontId="4" fillId="0" borderId="0" xfId="48" applyNumberFormat="1" applyFont="1">
      <alignment/>
      <protection/>
    </xf>
    <xf numFmtId="0" fontId="2" fillId="0" borderId="14" xfId="48" applyFont="1" applyBorder="1">
      <alignment/>
      <protection/>
    </xf>
    <xf numFmtId="3" fontId="2" fillId="0" borderId="18" xfId="48" applyNumberFormat="1" applyFont="1" applyBorder="1">
      <alignment/>
      <protection/>
    </xf>
    <xf numFmtId="173" fontId="2" fillId="0" borderId="18" xfId="48" applyNumberFormat="1" applyFont="1" applyBorder="1" applyAlignment="1">
      <alignment vertical="top"/>
      <protection/>
    </xf>
    <xf numFmtId="0" fontId="2" fillId="0" borderId="0" xfId="48" applyFont="1" applyBorder="1">
      <alignment/>
      <protection/>
    </xf>
    <xf numFmtId="0" fontId="2" fillId="0" borderId="20" xfId="48" applyFont="1" applyBorder="1">
      <alignment/>
      <protection/>
    </xf>
    <xf numFmtId="3" fontId="2" fillId="0" borderId="0" xfId="48" applyNumberFormat="1" applyFont="1" applyBorder="1">
      <alignment/>
      <protection/>
    </xf>
    <xf numFmtId="3" fontId="3" fillId="0" borderId="0" xfId="48" applyNumberFormat="1" applyFont="1">
      <alignment/>
      <protection/>
    </xf>
    <xf numFmtId="0" fontId="0" fillId="0" borderId="24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2" fillId="0" borderId="11" xfId="48" applyFont="1" applyBorder="1">
      <alignment/>
      <protection/>
    </xf>
    <xf numFmtId="0" fontId="2" fillId="0" borderId="15" xfId="48" applyFont="1" applyBorder="1">
      <alignment/>
      <protection/>
    </xf>
    <xf numFmtId="0" fontId="2" fillId="0" borderId="44" xfId="48" applyFont="1" applyBorder="1">
      <alignment/>
      <protection/>
    </xf>
    <xf numFmtId="173" fontId="2" fillId="0" borderId="43" xfId="48" applyNumberFormat="1" applyBorder="1" applyAlignment="1">
      <alignment vertical="center"/>
      <protection/>
    </xf>
    <xf numFmtId="173" fontId="2" fillId="0" borderId="45" xfId="48" applyNumberFormat="1" applyFont="1" applyBorder="1">
      <alignment/>
      <protection/>
    </xf>
    <xf numFmtId="3" fontId="2" fillId="0" borderId="15" xfId="48" applyNumberFormat="1" applyBorder="1">
      <alignment/>
      <protection/>
    </xf>
    <xf numFmtId="0" fontId="2" fillId="0" borderId="30" xfId="48" applyBorder="1">
      <alignment/>
      <protection/>
    </xf>
    <xf numFmtId="0" fontId="2" fillId="0" borderId="11" xfId="48" applyBorder="1">
      <alignment/>
      <protection/>
    </xf>
    <xf numFmtId="173" fontId="4" fillId="0" borderId="43" xfId="48" applyNumberFormat="1" applyFont="1" applyBorder="1" applyAlignment="1">
      <alignment/>
      <protection/>
    </xf>
    <xf numFmtId="172" fontId="2" fillId="0" borderId="18" xfId="48" applyNumberFormat="1" applyBorder="1">
      <alignment/>
      <protection/>
    </xf>
    <xf numFmtId="0" fontId="2" fillId="0" borderId="34" xfId="48" applyFont="1" applyBorder="1" applyAlignment="1">
      <alignment/>
      <protection/>
    </xf>
    <xf numFmtId="172" fontId="2" fillId="0" borderId="35" xfId="48" applyNumberFormat="1" applyFont="1" applyBorder="1" applyAlignment="1">
      <alignment vertical="top"/>
      <protection/>
    </xf>
    <xf numFmtId="172" fontId="2" fillId="0" borderId="35" xfId="48" applyNumberFormat="1" applyFont="1" applyBorder="1">
      <alignment/>
      <protection/>
    </xf>
    <xf numFmtId="172" fontId="2" fillId="0" borderId="35" xfId="48" applyNumberFormat="1" applyFont="1" applyBorder="1" applyAlignment="1">
      <alignment/>
      <protection/>
    </xf>
    <xf numFmtId="172" fontId="2" fillId="0" borderId="36" xfId="48" applyNumberFormat="1" applyFont="1" applyBorder="1" applyAlignment="1">
      <alignment vertical="top"/>
      <protection/>
    </xf>
    <xf numFmtId="172" fontId="2" fillId="0" borderId="34" xfId="48" applyNumberFormat="1" applyFont="1" applyBorder="1">
      <alignment/>
      <protection/>
    </xf>
    <xf numFmtId="172" fontId="3" fillId="0" borderId="35" xfId="48" applyNumberFormat="1" applyFont="1" applyBorder="1">
      <alignment/>
      <protection/>
    </xf>
    <xf numFmtId="3" fontId="2" fillId="0" borderId="36" xfId="48" applyNumberFormat="1" applyFont="1" applyBorder="1" applyAlignment="1">
      <alignment/>
      <protection/>
    </xf>
    <xf numFmtId="172" fontId="4" fillId="0" borderId="35" xfId="48" applyNumberFormat="1" applyFont="1" applyBorder="1" applyAlignment="1">
      <alignment vertical="center"/>
      <protection/>
    </xf>
    <xf numFmtId="172" fontId="4" fillId="0" borderId="35" xfId="48" applyNumberFormat="1" applyFont="1" applyBorder="1">
      <alignment/>
      <protection/>
    </xf>
    <xf numFmtId="0" fontId="2" fillId="0" borderId="41" xfId="48" applyFont="1" applyBorder="1" applyAlignment="1">
      <alignment/>
      <protection/>
    </xf>
    <xf numFmtId="0" fontId="2" fillId="0" borderId="46" xfId="48" applyFill="1" applyBorder="1" applyAlignment="1">
      <alignment horizontal="centerContinuous" vertical="center"/>
      <protection/>
    </xf>
    <xf numFmtId="172" fontId="4" fillId="0" borderId="0" xfId="48" applyNumberFormat="1" applyFont="1" applyBorder="1" applyAlignment="1">
      <alignment vertical="center"/>
      <protection/>
    </xf>
    <xf numFmtId="172" fontId="2" fillId="0" borderId="30" xfId="48" applyNumberFormat="1" applyFont="1" applyBorder="1" applyAlignment="1">
      <alignment vertical="top"/>
      <protection/>
    </xf>
    <xf numFmtId="0" fontId="2" fillId="0" borderId="35" xfId="48" applyFont="1" applyBorder="1" applyAlignment="1">
      <alignment/>
      <protection/>
    </xf>
    <xf numFmtId="0" fontId="2" fillId="0" borderId="26" xfId="48" applyFont="1" applyBorder="1" applyAlignment="1">
      <alignment/>
      <protection/>
    </xf>
    <xf numFmtId="172" fontId="4" fillId="0" borderId="27" xfId="48" applyNumberFormat="1" applyFont="1" applyBorder="1" applyAlignment="1">
      <alignment vertical="center"/>
      <protection/>
    </xf>
    <xf numFmtId="3" fontId="2" fillId="0" borderId="28" xfId="48" applyNumberFormat="1" applyFont="1" applyBorder="1" applyAlignment="1">
      <alignment/>
      <protection/>
    </xf>
    <xf numFmtId="0" fontId="2" fillId="0" borderId="15" xfId="48" applyFont="1" applyBorder="1" applyAlignment="1">
      <alignment/>
      <protection/>
    </xf>
    <xf numFmtId="172" fontId="2" fillId="0" borderId="28" xfId="48" applyNumberFormat="1" applyFont="1" applyBorder="1" applyAlignment="1">
      <alignment/>
      <protection/>
    </xf>
    <xf numFmtId="172" fontId="2" fillId="0" borderId="15" xfId="48" applyNumberFormat="1" applyFont="1" applyBorder="1">
      <alignment/>
      <protection/>
    </xf>
    <xf numFmtId="3" fontId="2" fillId="0" borderId="30" xfId="48" applyNumberFormat="1" applyFont="1" applyBorder="1" applyAlignment="1">
      <alignment/>
      <protection/>
    </xf>
    <xf numFmtId="173" fontId="2" fillId="0" borderId="14" xfId="48" applyNumberFormat="1" applyFont="1" applyFill="1" applyBorder="1">
      <alignment/>
      <protection/>
    </xf>
    <xf numFmtId="173" fontId="2" fillId="0" borderId="14" xfId="48" applyNumberFormat="1" applyFont="1" applyFill="1" applyBorder="1" applyAlignment="1">
      <alignment vertical="top"/>
      <protection/>
    </xf>
    <xf numFmtId="173" fontId="2" fillId="0" borderId="47" xfId="48" applyNumberFormat="1" applyFont="1" applyFill="1" applyBorder="1" applyAlignment="1">
      <alignment vertical="top"/>
      <protection/>
    </xf>
    <xf numFmtId="173" fontId="2" fillId="0" borderId="17" xfId="48" applyNumberFormat="1" applyFont="1" applyBorder="1">
      <alignment/>
      <protection/>
    </xf>
    <xf numFmtId="3" fontId="2" fillId="0" borderId="47" xfId="48" applyNumberFormat="1" applyBorder="1" applyAlignment="1">
      <alignment/>
      <protection/>
    </xf>
    <xf numFmtId="173" fontId="2" fillId="0" borderId="27" xfId="48" applyNumberFormat="1" applyFont="1" applyFill="1" applyBorder="1">
      <alignment/>
      <protection/>
    </xf>
    <xf numFmtId="173" fontId="2" fillId="0" borderId="27" xfId="48" applyNumberFormat="1" applyFont="1" applyFill="1" applyBorder="1" applyAlignment="1">
      <alignment vertical="top"/>
      <protection/>
    </xf>
    <xf numFmtId="173" fontId="2" fillId="0" borderId="28" xfId="48" applyNumberFormat="1" applyFont="1" applyFill="1" applyBorder="1" applyAlignment="1">
      <alignment vertical="top"/>
      <protection/>
    </xf>
    <xf numFmtId="172" fontId="2" fillId="0" borderId="48" xfId="48" applyNumberFormat="1" applyFont="1" applyBorder="1">
      <alignment/>
      <protection/>
    </xf>
    <xf numFmtId="173" fontId="2" fillId="0" borderId="0" xfId="48" applyNumberFormat="1" applyFont="1" applyFill="1" applyBorder="1">
      <alignment/>
      <protection/>
    </xf>
    <xf numFmtId="173" fontId="2" fillId="0" borderId="0" xfId="48" applyNumberFormat="1" applyFont="1" applyFill="1" applyBorder="1" applyAlignment="1">
      <alignment vertical="top"/>
      <protection/>
    </xf>
    <xf numFmtId="173" fontId="2" fillId="0" borderId="30" xfId="48" applyNumberFormat="1" applyFont="1" applyFill="1" applyBorder="1" applyAlignment="1">
      <alignment vertical="top"/>
      <protection/>
    </xf>
    <xf numFmtId="173" fontId="2" fillId="0" borderId="15" xfId="48" applyNumberFormat="1" applyFont="1" applyBorder="1">
      <alignment/>
      <protection/>
    </xf>
    <xf numFmtId="173" fontId="2" fillId="0" borderId="49" xfId="48" applyNumberFormat="1" applyFont="1" applyFill="1" applyBorder="1">
      <alignment/>
      <protection/>
    </xf>
    <xf numFmtId="173" fontId="2" fillId="0" borderId="49" xfId="48" applyNumberFormat="1" applyFont="1" applyFill="1" applyBorder="1" applyAlignment="1">
      <alignment vertical="top"/>
      <protection/>
    </xf>
    <xf numFmtId="173" fontId="2" fillId="0" borderId="50" xfId="48" applyNumberFormat="1" applyFont="1" applyFill="1" applyBorder="1" applyAlignment="1">
      <alignment vertical="top"/>
      <protection/>
    </xf>
    <xf numFmtId="173" fontId="2" fillId="0" borderId="51" xfId="48" applyNumberFormat="1" applyFont="1" applyBorder="1">
      <alignment/>
      <protection/>
    </xf>
    <xf numFmtId="173" fontId="3" fillId="0" borderId="49" xfId="48" applyNumberFormat="1" applyFont="1" applyBorder="1">
      <alignment/>
      <protection/>
    </xf>
    <xf numFmtId="3" fontId="2" fillId="0" borderId="50" xfId="48" applyNumberFormat="1" applyBorder="1" applyAlignment="1">
      <alignment/>
      <protection/>
    </xf>
    <xf numFmtId="173" fontId="2" fillId="0" borderId="52" xfId="48" applyNumberFormat="1" applyFont="1" applyFill="1" applyBorder="1">
      <alignment/>
      <protection/>
    </xf>
    <xf numFmtId="173" fontId="2" fillId="0" borderId="52" xfId="48" applyNumberFormat="1" applyFont="1" applyFill="1" applyBorder="1" applyAlignment="1">
      <alignment vertical="top"/>
      <protection/>
    </xf>
    <xf numFmtId="173" fontId="2" fillId="0" borderId="53" xfId="48" applyNumberFormat="1" applyFont="1" applyFill="1" applyBorder="1" applyAlignment="1">
      <alignment vertical="top"/>
      <protection/>
    </xf>
    <xf numFmtId="173" fontId="2" fillId="0" borderId="54" xfId="48" applyNumberFormat="1" applyFont="1" applyBorder="1">
      <alignment/>
      <protection/>
    </xf>
    <xf numFmtId="173" fontId="3" fillId="0" borderId="52" xfId="48" applyNumberFormat="1" applyFont="1" applyBorder="1">
      <alignment/>
      <protection/>
    </xf>
    <xf numFmtId="3" fontId="2" fillId="0" borderId="53" xfId="48" applyNumberFormat="1" applyBorder="1" applyAlignment="1">
      <alignment/>
      <protection/>
    </xf>
    <xf numFmtId="0" fontId="2" fillId="0" borderId="47" xfId="48" applyBorder="1" applyAlignment="1">
      <alignment horizontal="centerContinuous"/>
      <protection/>
    </xf>
    <xf numFmtId="0" fontId="2" fillId="0" borderId="55" xfId="48" applyBorder="1" applyAlignment="1">
      <alignment horizontal="centerContinuous"/>
      <protection/>
    </xf>
    <xf numFmtId="0" fontId="2" fillId="0" borderId="49" xfId="48" applyBorder="1" applyAlignment="1">
      <alignment horizontal="centerContinuous"/>
      <protection/>
    </xf>
    <xf numFmtId="41" fontId="2" fillId="0" borderId="0" xfId="48" applyNumberFormat="1" applyFont="1" applyBorder="1" applyAlignment="1">
      <alignment/>
      <protection/>
    </xf>
    <xf numFmtId="172" fontId="4" fillId="0" borderId="56" xfId="48" applyNumberFormat="1" applyFont="1" applyBorder="1" applyAlignment="1">
      <alignment vertical="center"/>
      <protection/>
    </xf>
    <xf numFmtId="172" fontId="2" fillId="0" borderId="56" xfId="48" applyNumberFormat="1" applyFont="1" applyBorder="1">
      <alignment/>
      <protection/>
    </xf>
    <xf numFmtId="172" fontId="2" fillId="0" borderId="56" xfId="48" applyNumberFormat="1" applyFont="1" applyBorder="1" applyAlignment="1">
      <alignment/>
      <protection/>
    </xf>
    <xf numFmtId="41" fontId="2" fillId="0" borderId="14" xfId="48" applyNumberFormat="1" applyFont="1" applyBorder="1" applyAlignment="1">
      <alignment/>
      <protection/>
    </xf>
    <xf numFmtId="179" fontId="2" fillId="0" borderId="14" xfId="48" applyNumberFormat="1" applyFont="1" applyBorder="1">
      <alignment/>
      <protection/>
    </xf>
    <xf numFmtId="0" fontId="2" fillId="0" borderId="40" xfId="48" applyFont="1" applyBorder="1" applyAlignment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2" fillId="0" borderId="34" xfId="48" applyFont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2" fillId="0" borderId="31" xfId="48" applyFill="1" applyBorder="1" applyAlignment="1">
      <alignment horizontal="center" vertical="center"/>
      <protection/>
    </xf>
    <xf numFmtId="0" fontId="2" fillId="0" borderId="33" xfId="48" applyFill="1" applyBorder="1" applyAlignment="1">
      <alignment horizontal="center" vertical="center"/>
      <protection/>
    </xf>
    <xf numFmtId="0" fontId="2" fillId="0" borderId="34" xfId="48" applyFill="1" applyBorder="1" applyAlignment="1">
      <alignment horizontal="center" vertical="center"/>
      <protection/>
    </xf>
    <xf numFmtId="0" fontId="2" fillId="0" borderId="36" xfId="48" applyFill="1" applyBorder="1" applyAlignment="1">
      <alignment horizontal="center" vertical="center"/>
      <protection/>
    </xf>
    <xf numFmtId="0" fontId="2" fillId="0" borderId="26" xfId="48" applyFont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2" fillId="0" borderId="21" xfId="48" applyFont="1" applyBorder="1" applyAlignment="1">
      <alignment horizontal="center" vertical="center" wrapText="1"/>
      <protection/>
    </xf>
    <xf numFmtId="0" fontId="0" fillId="0" borderId="57" xfId="0" applyBorder="1" applyAlignment="1">
      <alignment horizontal="center" vertical="center"/>
    </xf>
    <xf numFmtId="0" fontId="2" fillId="0" borderId="15" xfId="48" applyBorder="1" applyAlignment="1">
      <alignment horizontal="center" vertical="center"/>
      <protection/>
    </xf>
    <xf numFmtId="0" fontId="2" fillId="0" borderId="30" xfId="48" applyBorder="1" applyAlignment="1">
      <alignment horizontal="center" vertical="center"/>
      <protection/>
    </xf>
    <xf numFmtId="0" fontId="2" fillId="0" borderId="26" xfId="48" applyBorder="1" applyAlignment="1">
      <alignment horizontal="center" vertical="center"/>
      <protection/>
    </xf>
    <xf numFmtId="0" fontId="2" fillId="0" borderId="28" xfId="48" applyBorder="1" applyAlignment="1">
      <alignment horizontal="center" vertical="center"/>
      <protection/>
    </xf>
    <xf numFmtId="0" fontId="2" fillId="0" borderId="34" xfId="48" applyFont="1" applyFill="1" applyBorder="1" applyAlignment="1">
      <alignment horizontal="center" vertical="center"/>
      <protection/>
    </xf>
    <xf numFmtId="0" fontId="2" fillId="0" borderId="36" xfId="48" applyFont="1" applyFill="1" applyBorder="1" applyAlignment="1">
      <alignment horizontal="center" vertical="center"/>
      <protection/>
    </xf>
    <xf numFmtId="0" fontId="2" fillId="0" borderId="15" xfId="48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2" fillId="0" borderId="31" xfId="48" applyFont="1" applyFill="1" applyBorder="1" applyAlignment="1">
      <alignment horizontal="center" vertical="center"/>
      <protection/>
    </xf>
    <xf numFmtId="0" fontId="2" fillId="0" borderId="33" xfId="48" applyFont="1" applyFill="1" applyBorder="1" applyAlignment="1">
      <alignment horizontal="center" vertical="center"/>
      <protection/>
    </xf>
    <xf numFmtId="0" fontId="2" fillId="0" borderId="40" xfId="48" applyFill="1" applyBorder="1" applyAlignment="1">
      <alignment horizontal="center" vertical="center"/>
      <protection/>
    </xf>
    <xf numFmtId="0" fontId="2" fillId="0" borderId="21" xfId="48" applyFont="1" applyBorder="1" applyAlignment="1">
      <alignment horizontal="center" vertical="center"/>
      <protection/>
    </xf>
    <xf numFmtId="0" fontId="2" fillId="0" borderId="26" xfId="48" applyFill="1" applyBorder="1" applyAlignment="1">
      <alignment horizontal="center" vertical="center"/>
      <protection/>
    </xf>
    <xf numFmtId="0" fontId="2" fillId="0" borderId="15" xfId="48" applyFill="1" applyBorder="1" applyAlignment="1">
      <alignment horizontal="center" vertical="center"/>
      <protection/>
    </xf>
    <xf numFmtId="0" fontId="2" fillId="0" borderId="34" xfId="48" applyFill="1" applyBorder="1" applyAlignment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2" fillId="0" borderId="28" xfId="48" applyFill="1" applyBorder="1" applyAlignment="1">
      <alignment horizontal="center" vertical="center"/>
      <protection/>
    </xf>
    <xf numFmtId="0" fontId="2" fillId="0" borderId="17" xfId="48" applyFill="1" applyBorder="1" applyAlignment="1">
      <alignment horizontal="center" vertical="center"/>
      <protection/>
    </xf>
    <xf numFmtId="0" fontId="2" fillId="0" borderId="47" xfId="48" applyFill="1" applyBorder="1" applyAlignment="1">
      <alignment horizontal="center" vertical="center"/>
      <protection/>
    </xf>
    <xf numFmtId="0" fontId="2" fillId="0" borderId="54" xfId="48" applyFill="1" applyBorder="1" applyAlignment="1">
      <alignment horizontal="center" vertical="center"/>
      <protection/>
    </xf>
    <xf numFmtId="0" fontId="2" fillId="0" borderId="53" xfId="48" applyFill="1" applyBorder="1" applyAlignment="1">
      <alignment horizontal="center" vertical="center"/>
      <protection/>
    </xf>
    <xf numFmtId="0" fontId="2" fillId="0" borderId="30" xfId="48" applyFill="1" applyBorder="1" applyAlignment="1">
      <alignment horizontal="center" vertical="center"/>
      <protection/>
    </xf>
    <xf numFmtId="0" fontId="2" fillId="0" borderId="51" xfId="48" applyFill="1" applyBorder="1" applyAlignment="1">
      <alignment horizontal="center" vertical="center"/>
      <protection/>
    </xf>
    <xf numFmtId="0" fontId="2" fillId="0" borderId="50" xfId="48" applyFill="1" applyBorder="1" applyAlignment="1">
      <alignment horizontal="center" vertical="center"/>
      <protection/>
    </xf>
    <xf numFmtId="0" fontId="2" fillId="0" borderId="31" xfId="48" applyBorder="1" applyAlignment="1">
      <alignment horizontal="center" vertical="center"/>
      <protection/>
    </xf>
    <xf numFmtId="0" fontId="2" fillId="0" borderId="33" xfId="48" applyBorder="1" applyAlignment="1">
      <alignment horizontal="center" vertical="center"/>
      <protection/>
    </xf>
  </cellXfs>
  <cellStyles count="8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1°Quadrim." xfId="44"/>
    <cellStyle name="Comma [0]" xfId="45"/>
    <cellStyle name="Neutrale" xfId="46"/>
    <cellStyle name="Normale 2" xfId="47"/>
    <cellStyle name="Normale 3" xfId="48"/>
    <cellStyle name="Nota" xfId="49"/>
    <cellStyle name="Nota 2" xfId="50"/>
    <cellStyle name="Nota 2 10" xfId="51"/>
    <cellStyle name="Nota 2 2" xfId="52"/>
    <cellStyle name="Nota 2 3" xfId="53"/>
    <cellStyle name="Nota 2 4" xfId="54"/>
    <cellStyle name="Nota 2 5" xfId="55"/>
    <cellStyle name="Nota 2 6" xfId="56"/>
    <cellStyle name="Nota 2 7" xfId="57"/>
    <cellStyle name="Nota 2 8" xfId="58"/>
    <cellStyle name="Nota 2 9" xfId="59"/>
    <cellStyle name="Nota 3" xfId="60"/>
    <cellStyle name="Nota 4" xfId="61"/>
    <cellStyle name="Nota 4 2" xfId="62"/>
    <cellStyle name="Nota 4 3" xfId="63"/>
    <cellStyle name="Nota 4 4" xfId="64"/>
    <cellStyle name="Nota 5" xfId="65"/>
    <cellStyle name="Nota 5 2" xfId="66"/>
    <cellStyle name="Nota 5 3" xfId="67"/>
    <cellStyle name="Nota 5 4" xfId="68"/>
    <cellStyle name="Nota 6" xfId="69"/>
    <cellStyle name="Nota 6 2" xfId="70"/>
    <cellStyle name="Nota 6 3" xfId="71"/>
    <cellStyle name="Nota 6 4" xfId="72"/>
    <cellStyle name="Nota 7" xfId="73"/>
    <cellStyle name="Nota 7 2" xfId="74"/>
    <cellStyle name="Nota 7 3" xfId="75"/>
    <cellStyle name="Nota 7 4" xfId="76"/>
    <cellStyle name="Nota 8" xfId="77"/>
    <cellStyle name="Nota 8 2" xfId="78"/>
    <cellStyle name="Nota 8 3" xfId="79"/>
    <cellStyle name="Nota 8 4" xfId="80"/>
    <cellStyle name="Output" xfId="81"/>
    <cellStyle name="Percent" xfId="82"/>
    <cellStyle name="Testo avviso" xfId="83"/>
    <cellStyle name="Testo descrittivo" xfId="84"/>
    <cellStyle name="Titolo" xfId="85"/>
    <cellStyle name="Titolo 1" xfId="86"/>
    <cellStyle name="Titolo 2" xfId="87"/>
    <cellStyle name="Titolo 3" xfId="88"/>
    <cellStyle name="Titolo 4" xfId="89"/>
    <cellStyle name="Totale" xfId="90"/>
    <cellStyle name="Valore non valido" xfId="91"/>
    <cellStyle name="Valore valido" xfId="92"/>
    <cellStyle name="Currency" xfId="93"/>
    <cellStyle name="Valuta (0)_1°Quadrim." xfId="94"/>
    <cellStyle name="Currency [0]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s="84" t="s">
        <v>33</v>
      </c>
    </row>
    <row r="3" ht="15">
      <c r="A3" t="s">
        <v>31</v>
      </c>
    </row>
    <row r="4" ht="15">
      <c r="A4" t="s">
        <v>59</v>
      </c>
    </row>
    <row r="5" ht="15">
      <c r="A5" t="s">
        <v>32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60</v>
      </c>
    </row>
    <row r="10" ht="15">
      <c r="A10" t="s">
        <v>57</v>
      </c>
    </row>
    <row r="11" ht="15">
      <c r="A11" t="s">
        <v>35</v>
      </c>
    </row>
    <row r="12" ht="15">
      <c r="A12" t="s">
        <v>36</v>
      </c>
    </row>
    <row r="13" ht="15">
      <c r="A13" t="s">
        <v>37</v>
      </c>
    </row>
    <row r="14" ht="15">
      <c r="A14" t="s">
        <v>38</v>
      </c>
    </row>
    <row r="15" ht="15">
      <c r="A15" t="s">
        <v>58</v>
      </c>
    </row>
    <row r="16" ht="15">
      <c r="A16" t="s">
        <v>34</v>
      </c>
    </row>
    <row r="17" ht="15">
      <c r="A17" t="s">
        <v>39</v>
      </c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52</v>
      </c>
    </row>
    <row r="22" ht="15">
      <c r="A22" t="s">
        <v>53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8515625" style="5" customWidth="1"/>
    <col min="2" max="6" width="8.140625" style="5" customWidth="1"/>
    <col min="7" max="9" width="8.140625" style="68" customWidth="1"/>
    <col min="10" max="13" width="8.140625" style="125" customWidth="1"/>
    <col min="14" max="15" width="8.7109375" style="125" customWidth="1"/>
    <col min="16" max="16" width="6.7109375" style="125" customWidth="1"/>
    <col min="17" max="17" width="7.140625" style="125" customWidth="1"/>
    <col min="18" max="18" width="1.7109375" style="125" customWidth="1"/>
    <col min="19" max="19" width="6.140625" style="125" customWidth="1"/>
    <col min="20" max="20" width="7.140625" style="125" customWidth="1"/>
    <col min="21" max="16384" width="9.140625" style="5" customWidth="1"/>
  </cols>
  <sheetData>
    <row r="1" spans="1:20" ht="18" customHeight="1" thickTop="1">
      <c r="A1" s="1" t="s">
        <v>64</v>
      </c>
      <c r="B1" s="2"/>
      <c r="C1" s="2"/>
      <c r="D1" s="3"/>
      <c r="E1" s="3"/>
      <c r="F1" s="4"/>
      <c r="G1" s="86"/>
      <c r="H1" s="93"/>
      <c r="I1" s="93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51"/>
    </row>
    <row r="2" spans="1:20" ht="18" customHeight="1">
      <c r="A2" s="6" t="s">
        <v>68</v>
      </c>
      <c r="B2" s="7"/>
      <c r="C2" s="7"/>
      <c r="D2" s="8"/>
      <c r="E2" s="8"/>
      <c r="F2" s="9"/>
      <c r="G2" s="87"/>
      <c r="H2" s="94"/>
      <c r="I2" s="94"/>
      <c r="J2" s="140"/>
      <c r="K2" s="140"/>
      <c r="L2" s="140"/>
      <c r="M2" s="140"/>
      <c r="N2" s="140"/>
      <c r="O2" s="140"/>
      <c r="P2" s="140"/>
      <c r="Q2" s="140"/>
      <c r="R2" s="152"/>
      <c r="S2" s="152"/>
      <c r="T2" s="153"/>
    </row>
    <row r="3" spans="1:20" ht="13.5" customHeight="1">
      <c r="A3" s="250" t="s">
        <v>47</v>
      </c>
      <c r="B3" s="252">
        <v>2005</v>
      </c>
      <c r="C3" s="254">
        <v>2006</v>
      </c>
      <c r="D3" s="254">
        <v>2007</v>
      </c>
      <c r="E3" s="254">
        <v>2008</v>
      </c>
      <c r="F3" s="252">
        <v>2009</v>
      </c>
      <c r="G3" s="244">
        <v>2010</v>
      </c>
      <c r="H3" s="246">
        <v>2011</v>
      </c>
      <c r="I3" s="246">
        <v>2012</v>
      </c>
      <c r="J3" s="242">
        <v>2013</v>
      </c>
      <c r="K3" s="242">
        <v>2014</v>
      </c>
      <c r="L3" s="248">
        <v>2015</v>
      </c>
      <c r="M3" s="242">
        <v>2016</v>
      </c>
      <c r="N3" s="242">
        <v>2017</v>
      </c>
      <c r="O3" s="240">
        <v>2018</v>
      </c>
      <c r="P3" s="11" t="s">
        <v>61</v>
      </c>
      <c r="Q3" s="12"/>
      <c r="R3" s="13"/>
      <c r="S3" s="11" t="s">
        <v>62</v>
      </c>
      <c r="T3" s="14"/>
    </row>
    <row r="4" spans="1:20" ht="13.5" customHeight="1">
      <c r="A4" s="251"/>
      <c r="B4" s="253"/>
      <c r="C4" s="255"/>
      <c r="D4" s="255"/>
      <c r="E4" s="255"/>
      <c r="F4" s="253"/>
      <c r="G4" s="245"/>
      <c r="H4" s="247"/>
      <c r="I4" s="247"/>
      <c r="J4" s="243"/>
      <c r="K4" s="243"/>
      <c r="L4" s="249"/>
      <c r="M4" s="243"/>
      <c r="N4" s="243"/>
      <c r="O4" s="241"/>
      <c r="P4" s="15" t="s">
        <v>63</v>
      </c>
      <c r="Q4" s="15"/>
      <c r="R4" s="16"/>
      <c r="S4" s="15" t="s">
        <v>2</v>
      </c>
      <c r="T4" s="17"/>
    </row>
    <row r="5" spans="1:20" ht="7.5" customHeight="1">
      <c r="A5" s="18"/>
      <c r="B5" s="19"/>
      <c r="C5" s="50"/>
      <c r="D5" s="50"/>
      <c r="E5" s="51"/>
      <c r="F5" s="71"/>
      <c r="G5" s="100"/>
      <c r="H5" s="109"/>
      <c r="I5" s="109"/>
      <c r="J5" s="184"/>
      <c r="K5" s="198"/>
      <c r="L5" s="199"/>
      <c r="M5" s="198"/>
      <c r="N5" s="198"/>
      <c r="O5" s="194"/>
      <c r="P5" s="19"/>
      <c r="Q5" s="19"/>
      <c r="R5" s="16"/>
      <c r="S5" s="5"/>
      <c r="T5" s="20"/>
    </row>
    <row r="6" spans="1:20" s="125" customFormat="1" ht="12.75">
      <c r="A6" s="60" t="s">
        <v>44</v>
      </c>
      <c r="B6" s="46">
        <v>22941</v>
      </c>
      <c r="C6" s="59">
        <v>22638</v>
      </c>
      <c r="D6" s="59">
        <v>22391</v>
      </c>
      <c r="E6" s="59">
        <v>21706</v>
      </c>
      <c r="F6" s="92">
        <v>20664</v>
      </c>
      <c r="G6" s="101">
        <v>20600</v>
      </c>
      <c r="H6" s="124">
        <v>20040</v>
      </c>
      <c r="I6" s="124">
        <v>19797</v>
      </c>
      <c r="J6" s="192">
        <v>19269</v>
      </c>
      <c r="K6" s="192">
        <v>19271</v>
      </c>
      <c r="L6" s="200">
        <v>19535</v>
      </c>
      <c r="M6" s="192">
        <v>19743</v>
      </c>
      <c r="N6" s="192">
        <v>20810</v>
      </c>
      <c r="O6" s="154">
        <v>21140</v>
      </c>
      <c r="P6" s="155">
        <f aca="true" t="shared" si="0" ref="P6:P20">O6-B6</f>
        <v>-1801</v>
      </c>
      <c r="Q6" s="156">
        <f>P6/B6%</f>
        <v>-7.85057320953751</v>
      </c>
      <c r="R6" s="157"/>
      <c r="S6" s="158">
        <f aca="true" t="shared" si="1" ref="S6:S20">O6-N6</f>
        <v>330</v>
      </c>
      <c r="T6" s="159">
        <f aca="true" t="shared" si="2" ref="T6:T30">S6/N6%</f>
        <v>1.5857760691975011</v>
      </c>
    </row>
    <row r="7" spans="1:20" ht="15" customHeight="1">
      <c r="A7" s="21" t="s">
        <v>4</v>
      </c>
      <c r="B7" s="25">
        <v>16521</v>
      </c>
      <c r="C7" s="53">
        <v>16062</v>
      </c>
      <c r="D7" s="53">
        <v>15773</v>
      </c>
      <c r="E7" s="53">
        <v>15186</v>
      </c>
      <c r="F7" s="25">
        <v>14117</v>
      </c>
      <c r="G7" s="102">
        <v>14381</v>
      </c>
      <c r="H7" s="110">
        <v>13923</v>
      </c>
      <c r="I7" s="110">
        <v>13655</v>
      </c>
      <c r="J7" s="186">
        <v>13113</v>
      </c>
      <c r="K7" s="186">
        <v>12908</v>
      </c>
      <c r="L7" s="53">
        <v>13036</v>
      </c>
      <c r="M7" s="186">
        <v>13262</v>
      </c>
      <c r="N7" s="186">
        <v>14142</v>
      </c>
      <c r="O7" s="147">
        <v>14500</v>
      </c>
      <c r="P7" s="160">
        <f t="shared" si="0"/>
        <v>-2021</v>
      </c>
      <c r="Q7" s="77">
        <f aca="true" t="shared" si="3" ref="Q7:Q12">P7/B7%</f>
        <v>-12.232915683070031</v>
      </c>
      <c r="R7" s="64"/>
      <c r="S7" s="161">
        <f t="shared" si="1"/>
        <v>358</v>
      </c>
      <c r="T7" s="66">
        <f t="shared" si="2"/>
        <v>2.531466553528497</v>
      </c>
    </row>
    <row r="8" spans="1:20" ht="12.75">
      <c r="A8" s="21" t="s">
        <v>3</v>
      </c>
      <c r="B8" s="25">
        <v>4743</v>
      </c>
      <c r="C8" s="53">
        <v>4872</v>
      </c>
      <c r="D8" s="53">
        <v>4866</v>
      </c>
      <c r="E8" s="53">
        <v>4763</v>
      </c>
      <c r="F8" s="25">
        <v>4902</v>
      </c>
      <c r="G8" s="102">
        <v>4732</v>
      </c>
      <c r="H8" s="110">
        <v>4690</v>
      </c>
      <c r="I8" s="110">
        <v>4741</v>
      </c>
      <c r="J8" s="186">
        <v>4809</v>
      </c>
      <c r="K8" s="186">
        <v>4896</v>
      </c>
      <c r="L8" s="53">
        <v>5076</v>
      </c>
      <c r="M8" s="186">
        <v>5136</v>
      </c>
      <c r="N8" s="186">
        <v>5228</v>
      </c>
      <c r="O8" s="147">
        <v>5208</v>
      </c>
      <c r="P8" s="160">
        <f t="shared" si="0"/>
        <v>465</v>
      </c>
      <c r="Q8" s="77">
        <f t="shared" si="3"/>
        <v>9.803921568627452</v>
      </c>
      <c r="R8" s="64"/>
      <c r="S8" s="161">
        <f t="shared" si="1"/>
        <v>-20</v>
      </c>
      <c r="T8" s="66">
        <f t="shared" si="2"/>
        <v>-0.38255547054322875</v>
      </c>
    </row>
    <row r="9" spans="1:20" ht="12.75">
      <c r="A9" s="28" t="s">
        <v>5</v>
      </c>
      <c r="B9" s="29">
        <v>662</v>
      </c>
      <c r="C9" s="54">
        <v>640</v>
      </c>
      <c r="D9" s="54">
        <v>660</v>
      </c>
      <c r="E9" s="54">
        <v>665</v>
      </c>
      <c r="F9" s="29">
        <v>615</v>
      </c>
      <c r="G9" s="103">
        <v>604</v>
      </c>
      <c r="H9" s="121">
        <v>600</v>
      </c>
      <c r="I9" s="121">
        <v>621</v>
      </c>
      <c r="J9" s="187">
        <v>604</v>
      </c>
      <c r="K9" s="187">
        <v>700</v>
      </c>
      <c r="L9" s="54">
        <v>683</v>
      </c>
      <c r="M9" s="187">
        <v>598</v>
      </c>
      <c r="N9" s="187">
        <v>621</v>
      </c>
      <c r="O9" s="148">
        <v>592</v>
      </c>
      <c r="P9" s="160">
        <f t="shared" si="0"/>
        <v>-70</v>
      </c>
      <c r="Q9" s="77">
        <f t="shared" si="3"/>
        <v>-10.574018126888218</v>
      </c>
      <c r="R9" s="64"/>
      <c r="S9" s="161">
        <f t="shared" si="1"/>
        <v>-29</v>
      </c>
      <c r="T9" s="66">
        <f t="shared" si="2"/>
        <v>-4.669887278582931</v>
      </c>
    </row>
    <row r="10" spans="1:20" ht="12.75" customHeight="1">
      <c r="A10" s="21" t="s">
        <v>6</v>
      </c>
      <c r="B10" s="29">
        <v>213</v>
      </c>
      <c r="C10" s="54">
        <v>219</v>
      </c>
      <c r="D10" s="54">
        <v>215</v>
      </c>
      <c r="E10" s="54">
        <v>201</v>
      </c>
      <c r="F10" s="29">
        <v>208</v>
      </c>
      <c r="G10" s="103">
        <v>193</v>
      </c>
      <c r="H10" s="121">
        <v>191</v>
      </c>
      <c r="I10" s="121">
        <v>196</v>
      </c>
      <c r="J10" s="187">
        <v>203</v>
      </c>
      <c r="K10" s="187">
        <v>219</v>
      </c>
      <c r="L10" s="54">
        <v>227</v>
      </c>
      <c r="M10" s="187">
        <v>227</v>
      </c>
      <c r="N10" s="187">
        <v>251</v>
      </c>
      <c r="O10" s="148">
        <v>187</v>
      </c>
      <c r="P10" s="160">
        <f t="shared" si="0"/>
        <v>-26</v>
      </c>
      <c r="Q10" s="77">
        <f t="shared" si="3"/>
        <v>-12.206572769953052</v>
      </c>
      <c r="R10" s="64"/>
      <c r="S10" s="161">
        <f t="shared" si="1"/>
        <v>-64</v>
      </c>
      <c r="T10" s="66">
        <f t="shared" si="2"/>
        <v>-25.498007968127492</v>
      </c>
    </row>
    <row r="11" spans="1:20" ht="12.75">
      <c r="A11" s="21" t="s">
        <v>7</v>
      </c>
      <c r="B11" s="25">
        <v>796</v>
      </c>
      <c r="C11" s="53">
        <v>839</v>
      </c>
      <c r="D11" s="53">
        <v>871</v>
      </c>
      <c r="E11" s="53">
        <v>885</v>
      </c>
      <c r="F11" s="25">
        <v>818</v>
      </c>
      <c r="G11" s="102">
        <v>684</v>
      </c>
      <c r="H11" s="110">
        <v>630</v>
      </c>
      <c r="I11" s="110">
        <v>578</v>
      </c>
      <c r="J11" s="186">
        <v>534</v>
      </c>
      <c r="K11" s="186">
        <v>544</v>
      </c>
      <c r="L11" s="53">
        <v>506</v>
      </c>
      <c r="M11" s="186">
        <v>513</v>
      </c>
      <c r="N11" s="186">
        <v>560</v>
      </c>
      <c r="O11" s="147">
        <v>643</v>
      </c>
      <c r="P11" s="160">
        <f t="shared" si="0"/>
        <v>-153</v>
      </c>
      <c r="Q11" s="77">
        <f t="shared" si="3"/>
        <v>-19.22110552763819</v>
      </c>
      <c r="R11" s="64"/>
      <c r="S11" s="161">
        <f t="shared" si="1"/>
        <v>83</v>
      </c>
      <c r="T11" s="66">
        <f t="shared" si="2"/>
        <v>14.821428571428573</v>
      </c>
    </row>
    <row r="12" spans="1:20" ht="12.75">
      <c r="A12" s="21" t="s">
        <v>8</v>
      </c>
      <c r="B12" s="25">
        <v>6</v>
      </c>
      <c r="C12" s="53">
        <v>6</v>
      </c>
      <c r="D12" s="53">
        <v>6</v>
      </c>
      <c r="E12" s="53">
        <v>6</v>
      </c>
      <c r="F12" s="25">
        <v>4</v>
      </c>
      <c r="G12" s="102">
        <v>6</v>
      </c>
      <c r="H12" s="110">
        <v>6</v>
      </c>
      <c r="I12" s="110">
        <v>6</v>
      </c>
      <c r="J12" s="186">
        <v>6</v>
      </c>
      <c r="K12" s="186">
        <v>4</v>
      </c>
      <c r="L12" s="53">
        <v>7</v>
      </c>
      <c r="M12" s="186">
        <v>7</v>
      </c>
      <c r="N12" s="186">
        <v>8</v>
      </c>
      <c r="O12" s="147">
        <v>10</v>
      </c>
      <c r="P12" s="160">
        <f t="shared" si="0"/>
        <v>4</v>
      </c>
      <c r="Q12" s="77">
        <f t="shared" si="3"/>
        <v>66.66666666666667</v>
      </c>
      <c r="R12" s="64"/>
      <c r="S12" s="161">
        <f t="shared" si="1"/>
        <v>2</v>
      </c>
      <c r="T12" s="66">
        <f t="shared" si="2"/>
        <v>25</v>
      </c>
    </row>
    <row r="13" spans="1:20" ht="9.75" customHeight="1">
      <c r="A13" s="28"/>
      <c r="B13" s="25"/>
      <c r="C13" s="53"/>
      <c r="D13" s="53"/>
      <c r="E13" s="53"/>
      <c r="F13" s="25"/>
      <c r="G13" s="102"/>
      <c r="H13" s="110"/>
      <c r="I13" s="110"/>
      <c r="J13" s="186"/>
      <c r="K13" s="186"/>
      <c r="L13" s="53"/>
      <c r="M13" s="186"/>
      <c r="N13" s="186"/>
      <c r="O13" s="147"/>
      <c r="P13" s="160"/>
      <c r="Q13" s="162"/>
      <c r="R13" s="64"/>
      <c r="S13" s="161"/>
      <c r="T13" s="66"/>
    </row>
    <row r="14" spans="1:20" s="126" customFormat="1" ht="12.75">
      <c r="A14" s="60" t="s">
        <v>46</v>
      </c>
      <c r="B14" s="46">
        <v>17078</v>
      </c>
      <c r="C14" s="59">
        <v>17704</v>
      </c>
      <c r="D14" s="59">
        <v>18295</v>
      </c>
      <c r="E14" s="59">
        <v>18164</v>
      </c>
      <c r="F14" s="92">
        <v>17448</v>
      </c>
      <c r="G14" s="101">
        <v>17354</v>
      </c>
      <c r="H14" s="124">
        <v>16946</v>
      </c>
      <c r="I14" s="124">
        <v>16463</v>
      </c>
      <c r="J14" s="193">
        <v>15986</v>
      </c>
      <c r="K14" s="193">
        <v>15717</v>
      </c>
      <c r="L14" s="59">
        <v>16063</v>
      </c>
      <c r="M14" s="193">
        <v>16291</v>
      </c>
      <c r="N14" s="193">
        <v>17312</v>
      </c>
      <c r="O14" s="163">
        <v>17524</v>
      </c>
      <c r="P14" s="47">
        <f t="shared" si="0"/>
        <v>446</v>
      </c>
      <c r="Q14" s="61">
        <f aca="true" t="shared" si="4" ref="Q14:Q19">P14/B14%</f>
        <v>2.6115470195573254</v>
      </c>
      <c r="R14" s="48"/>
      <c r="S14" s="164">
        <f t="shared" si="1"/>
        <v>212</v>
      </c>
      <c r="T14" s="49">
        <f t="shared" si="2"/>
        <v>1.2245841035120149</v>
      </c>
    </row>
    <row r="15" spans="1:20" ht="15" customHeight="1">
      <c r="A15" s="21" t="s">
        <v>4</v>
      </c>
      <c r="B15" s="25">
        <v>8641</v>
      </c>
      <c r="C15" s="53">
        <v>8788</v>
      </c>
      <c r="D15" s="53">
        <v>9032</v>
      </c>
      <c r="E15" s="53">
        <v>8938</v>
      </c>
      <c r="F15" s="25">
        <v>8175</v>
      </c>
      <c r="G15" s="102">
        <v>8495</v>
      </c>
      <c r="H15" s="110">
        <v>8297</v>
      </c>
      <c r="I15" s="110">
        <v>8016</v>
      </c>
      <c r="J15" s="186">
        <v>7573</v>
      </c>
      <c r="K15" s="186">
        <v>7235</v>
      </c>
      <c r="L15" s="53">
        <v>7534</v>
      </c>
      <c r="M15" s="186">
        <v>7741</v>
      </c>
      <c r="N15" s="186">
        <v>8368</v>
      </c>
      <c r="O15" s="147">
        <v>8593</v>
      </c>
      <c r="P15" s="160">
        <f t="shared" si="0"/>
        <v>-48</v>
      </c>
      <c r="Q15" s="77">
        <f t="shared" si="4"/>
        <v>-0.555491262585349</v>
      </c>
      <c r="R15" s="64"/>
      <c r="S15" s="161">
        <f t="shared" si="1"/>
        <v>225</v>
      </c>
      <c r="T15" s="66">
        <f t="shared" si="2"/>
        <v>2.688814531548757</v>
      </c>
    </row>
    <row r="16" spans="1:20" ht="12.75">
      <c r="A16" s="21" t="s">
        <v>3</v>
      </c>
      <c r="B16" s="25">
        <v>7521</v>
      </c>
      <c r="C16" s="53">
        <v>7903</v>
      </c>
      <c r="D16" s="53">
        <v>8180</v>
      </c>
      <c r="E16" s="53">
        <v>8161</v>
      </c>
      <c r="F16" s="25">
        <v>8317</v>
      </c>
      <c r="G16" s="102">
        <v>8004</v>
      </c>
      <c r="H16" s="110">
        <v>7834</v>
      </c>
      <c r="I16" s="110">
        <v>7638</v>
      </c>
      <c r="J16" s="186">
        <v>7631</v>
      </c>
      <c r="K16" s="186">
        <v>7690</v>
      </c>
      <c r="L16" s="53">
        <v>7825</v>
      </c>
      <c r="M16" s="186">
        <v>7871</v>
      </c>
      <c r="N16" s="186">
        <v>8188</v>
      </c>
      <c r="O16" s="147">
        <v>8145</v>
      </c>
      <c r="P16" s="160">
        <f t="shared" si="0"/>
        <v>624</v>
      </c>
      <c r="Q16" s="77">
        <f t="shared" si="4"/>
        <v>8.296769046669327</v>
      </c>
      <c r="R16" s="64"/>
      <c r="S16" s="161">
        <f t="shared" si="1"/>
        <v>-43</v>
      </c>
      <c r="T16" s="66">
        <f t="shared" si="2"/>
        <v>-0.5251587689301417</v>
      </c>
    </row>
    <row r="17" spans="1:20" ht="12.75">
      <c r="A17" s="28" t="s">
        <v>5</v>
      </c>
      <c r="B17" s="25">
        <v>248</v>
      </c>
      <c r="C17" s="53">
        <v>229</v>
      </c>
      <c r="D17" s="53">
        <v>236</v>
      </c>
      <c r="E17" s="53">
        <v>243</v>
      </c>
      <c r="F17" s="25">
        <v>257</v>
      </c>
      <c r="G17" s="102">
        <v>274</v>
      </c>
      <c r="H17" s="110">
        <v>294</v>
      </c>
      <c r="I17" s="110">
        <v>296</v>
      </c>
      <c r="J17" s="186">
        <v>283</v>
      </c>
      <c r="K17" s="186">
        <v>291</v>
      </c>
      <c r="L17" s="53">
        <v>277</v>
      </c>
      <c r="M17" s="186">
        <v>255</v>
      </c>
      <c r="N17" s="186">
        <v>262</v>
      </c>
      <c r="O17" s="147">
        <v>234</v>
      </c>
      <c r="P17" s="160">
        <f t="shared" si="0"/>
        <v>-14</v>
      </c>
      <c r="Q17" s="77">
        <f t="shared" si="4"/>
        <v>-5.645161290322581</v>
      </c>
      <c r="R17" s="64"/>
      <c r="S17" s="161">
        <f t="shared" si="1"/>
        <v>-28</v>
      </c>
      <c r="T17" s="66">
        <f t="shared" si="2"/>
        <v>-10.687022900763358</v>
      </c>
    </row>
    <row r="18" spans="1:20" ht="12.75">
      <c r="A18" s="21" t="s">
        <v>6</v>
      </c>
      <c r="B18" s="25">
        <v>31</v>
      </c>
      <c r="C18" s="53">
        <v>32</v>
      </c>
      <c r="D18" s="53">
        <v>40</v>
      </c>
      <c r="E18" s="53">
        <v>34</v>
      </c>
      <c r="F18" s="25">
        <v>44</v>
      </c>
      <c r="G18" s="102">
        <v>36</v>
      </c>
      <c r="H18" s="110">
        <v>36</v>
      </c>
      <c r="I18" s="110">
        <v>37</v>
      </c>
      <c r="J18" s="186">
        <v>38</v>
      </c>
      <c r="K18" s="186">
        <v>38</v>
      </c>
      <c r="L18" s="53">
        <v>40</v>
      </c>
      <c r="M18" s="186">
        <v>47</v>
      </c>
      <c r="N18" s="186">
        <v>61</v>
      </c>
      <c r="O18" s="147">
        <v>47</v>
      </c>
      <c r="P18" s="160">
        <f t="shared" si="0"/>
        <v>16</v>
      </c>
      <c r="Q18" s="77">
        <f t="shared" si="4"/>
        <v>51.612903225806456</v>
      </c>
      <c r="R18" s="64"/>
      <c r="S18" s="161">
        <f t="shared" si="1"/>
        <v>-14</v>
      </c>
      <c r="T18" s="66">
        <f t="shared" si="2"/>
        <v>-22.950819672131146</v>
      </c>
    </row>
    <row r="19" spans="1:20" ht="12.75">
      <c r="A19" s="21" t="s">
        <v>7</v>
      </c>
      <c r="B19" s="25">
        <v>630</v>
      </c>
      <c r="C19" s="53">
        <v>746</v>
      </c>
      <c r="D19" s="53">
        <v>804</v>
      </c>
      <c r="E19" s="53">
        <v>785</v>
      </c>
      <c r="F19" s="25">
        <v>651</v>
      </c>
      <c r="G19" s="102">
        <v>542</v>
      </c>
      <c r="H19" s="110">
        <v>474</v>
      </c>
      <c r="I19" s="110">
        <v>465</v>
      </c>
      <c r="J19" s="186">
        <v>452</v>
      </c>
      <c r="K19" s="186">
        <v>452</v>
      </c>
      <c r="L19" s="53">
        <v>376</v>
      </c>
      <c r="M19" s="186">
        <v>366</v>
      </c>
      <c r="N19" s="186">
        <v>422</v>
      </c>
      <c r="O19" s="147">
        <v>487</v>
      </c>
      <c r="P19" s="160">
        <f t="shared" si="0"/>
        <v>-143</v>
      </c>
      <c r="Q19" s="77">
        <f t="shared" si="4"/>
        <v>-22.6984126984127</v>
      </c>
      <c r="R19" s="64"/>
      <c r="S19" s="161">
        <f t="shared" si="1"/>
        <v>65</v>
      </c>
      <c r="T19" s="66">
        <f t="shared" si="2"/>
        <v>15.402843601895736</v>
      </c>
    </row>
    <row r="20" spans="1:20" ht="12.75">
      <c r="A20" s="21" t="s">
        <v>8</v>
      </c>
      <c r="B20" s="29">
        <v>7</v>
      </c>
      <c r="C20" s="54">
        <v>6</v>
      </c>
      <c r="D20" s="54">
        <v>3</v>
      </c>
      <c r="E20" s="54">
        <v>3</v>
      </c>
      <c r="F20" s="29">
        <v>4</v>
      </c>
      <c r="G20" s="103">
        <v>3</v>
      </c>
      <c r="H20" s="121">
        <v>11</v>
      </c>
      <c r="I20" s="121">
        <v>11</v>
      </c>
      <c r="J20" s="187">
        <v>9</v>
      </c>
      <c r="K20" s="187">
        <v>11</v>
      </c>
      <c r="L20" s="54">
        <v>11</v>
      </c>
      <c r="M20" s="187">
        <v>11</v>
      </c>
      <c r="N20" s="187">
        <v>11</v>
      </c>
      <c r="O20" s="148">
        <v>18</v>
      </c>
      <c r="P20" s="160">
        <f t="shared" si="0"/>
        <v>11</v>
      </c>
      <c r="Q20" s="77">
        <v>0</v>
      </c>
      <c r="R20" s="64"/>
      <c r="S20" s="161">
        <f t="shared" si="1"/>
        <v>7</v>
      </c>
      <c r="T20" s="239">
        <f t="shared" si="2"/>
        <v>63.63636363636363</v>
      </c>
    </row>
    <row r="21" spans="1:20" ht="9.75" customHeight="1">
      <c r="A21" s="28"/>
      <c r="B21" s="29"/>
      <c r="C21" s="54"/>
      <c r="D21" s="54"/>
      <c r="E21" s="54"/>
      <c r="F21" s="29"/>
      <c r="G21" s="103"/>
      <c r="H21" s="121"/>
      <c r="I21" s="121"/>
      <c r="J21" s="187"/>
      <c r="K21" s="187"/>
      <c r="L21" s="54"/>
      <c r="M21" s="187"/>
      <c r="N21" s="187"/>
      <c r="O21" s="148"/>
      <c r="P21" s="160"/>
      <c r="Q21" s="162"/>
      <c r="R21" s="64"/>
      <c r="S21" s="161"/>
      <c r="T21" s="66"/>
    </row>
    <row r="22" spans="1:20" ht="10.5" customHeight="1">
      <c r="A22" s="31"/>
      <c r="B22" s="32"/>
      <c r="C22" s="32"/>
      <c r="D22" s="32"/>
      <c r="E22" s="32"/>
      <c r="F22" s="32"/>
      <c r="G22" s="88"/>
      <c r="H22" s="88"/>
      <c r="I22" s="88"/>
      <c r="J22" s="32"/>
      <c r="K22" s="32"/>
      <c r="L22" s="32"/>
      <c r="M22" s="32"/>
      <c r="N22" s="32"/>
      <c r="O22" s="32"/>
      <c r="P22" s="166"/>
      <c r="Q22" s="167"/>
      <c r="R22" s="168"/>
      <c r="S22" s="32"/>
      <c r="T22" s="169"/>
    </row>
    <row r="23" spans="1:20" ht="9.75" customHeight="1">
      <c r="A23" s="37"/>
      <c r="B23" s="25"/>
      <c r="C23" s="56"/>
      <c r="D23" s="56"/>
      <c r="E23" s="56"/>
      <c r="F23" s="25"/>
      <c r="G23" s="106"/>
      <c r="H23" s="123"/>
      <c r="I23" s="123"/>
      <c r="J23" s="189"/>
      <c r="K23" s="189"/>
      <c r="L23" s="56"/>
      <c r="M23" s="189"/>
      <c r="N23" s="189"/>
      <c r="O23" s="141"/>
      <c r="P23" s="170"/>
      <c r="Q23" s="63"/>
      <c r="R23" s="64"/>
      <c r="S23" s="65"/>
      <c r="T23" s="165"/>
    </row>
    <row r="24" spans="1:20" ht="12.75">
      <c r="A24" s="62" t="s">
        <v>9</v>
      </c>
      <c r="B24" s="39">
        <f aca="true" t="shared" si="5" ref="B24:M30">B14+B6</f>
        <v>40019</v>
      </c>
      <c r="C24" s="57">
        <f t="shared" si="5"/>
        <v>40342</v>
      </c>
      <c r="D24" s="57">
        <f t="shared" si="5"/>
        <v>40686</v>
      </c>
      <c r="E24" s="57">
        <f t="shared" si="5"/>
        <v>39870</v>
      </c>
      <c r="F24" s="39">
        <f t="shared" si="5"/>
        <v>38112</v>
      </c>
      <c r="G24" s="107">
        <f t="shared" si="5"/>
        <v>37954</v>
      </c>
      <c r="H24" s="107">
        <f t="shared" si="5"/>
        <v>36986</v>
      </c>
      <c r="I24" s="150">
        <f t="shared" si="5"/>
        <v>36260</v>
      </c>
      <c r="J24" s="190">
        <f t="shared" si="5"/>
        <v>35255</v>
      </c>
      <c r="K24" s="190">
        <f t="shared" si="5"/>
        <v>34988</v>
      </c>
      <c r="L24" s="57">
        <f t="shared" si="5"/>
        <v>35598</v>
      </c>
      <c r="M24" s="190">
        <f t="shared" si="5"/>
        <v>36034</v>
      </c>
      <c r="N24" s="190">
        <f aca="true" t="shared" si="6" ref="N24:O30">N14+N6</f>
        <v>38122</v>
      </c>
      <c r="O24" s="142">
        <f t="shared" si="6"/>
        <v>38664</v>
      </c>
      <c r="P24" s="90">
        <f aca="true" t="shared" si="7" ref="P24:P30">O24-B24</f>
        <v>-1355</v>
      </c>
      <c r="Q24" s="91">
        <f aca="true" t="shared" si="8" ref="Q24:Q30">P24/B24%</f>
        <v>-3.3858917014418153</v>
      </c>
      <c r="R24" s="41"/>
      <c r="S24" s="171">
        <f aca="true" t="shared" si="9" ref="S24:S30">O24-N24</f>
        <v>542</v>
      </c>
      <c r="T24" s="42">
        <f t="shared" si="2"/>
        <v>1.4217512197681128</v>
      </c>
    </row>
    <row r="25" spans="1:20" ht="15" customHeight="1">
      <c r="A25" s="21" t="s">
        <v>4</v>
      </c>
      <c r="B25" s="29">
        <f t="shared" si="5"/>
        <v>25162</v>
      </c>
      <c r="C25" s="54">
        <f t="shared" si="5"/>
        <v>24850</v>
      </c>
      <c r="D25" s="54">
        <f t="shared" si="5"/>
        <v>24805</v>
      </c>
      <c r="E25" s="54">
        <f t="shared" si="5"/>
        <v>24124</v>
      </c>
      <c r="F25" s="29">
        <f t="shared" si="5"/>
        <v>22292</v>
      </c>
      <c r="G25" s="103">
        <f t="shared" si="5"/>
        <v>22876</v>
      </c>
      <c r="H25" s="103">
        <f t="shared" si="5"/>
        <v>22220</v>
      </c>
      <c r="I25" s="121">
        <f t="shared" si="5"/>
        <v>21671</v>
      </c>
      <c r="J25" s="187">
        <f t="shared" si="5"/>
        <v>20686</v>
      </c>
      <c r="K25" s="187">
        <f t="shared" si="5"/>
        <v>20143</v>
      </c>
      <c r="L25" s="54">
        <f t="shared" si="5"/>
        <v>20570</v>
      </c>
      <c r="M25" s="187">
        <f t="shared" si="5"/>
        <v>21003</v>
      </c>
      <c r="N25" s="187">
        <f t="shared" si="6"/>
        <v>22510</v>
      </c>
      <c r="O25" s="148">
        <f t="shared" si="6"/>
        <v>23093</v>
      </c>
      <c r="P25" s="160">
        <f t="shared" si="7"/>
        <v>-2069</v>
      </c>
      <c r="Q25" s="77">
        <f t="shared" si="8"/>
        <v>-8.222716795167315</v>
      </c>
      <c r="R25" s="64"/>
      <c r="S25" s="161">
        <f t="shared" si="9"/>
        <v>583</v>
      </c>
      <c r="T25" s="66">
        <f t="shared" si="2"/>
        <v>2.5899600177698803</v>
      </c>
    </row>
    <row r="26" spans="1:20" ht="12.75">
      <c r="A26" s="21" t="s">
        <v>3</v>
      </c>
      <c r="B26" s="22">
        <f t="shared" si="5"/>
        <v>12264</v>
      </c>
      <c r="C26" s="52">
        <f t="shared" si="5"/>
        <v>12775</v>
      </c>
      <c r="D26" s="52">
        <f t="shared" si="5"/>
        <v>13046</v>
      </c>
      <c r="E26" s="52">
        <f t="shared" si="5"/>
        <v>12924</v>
      </c>
      <c r="F26" s="22">
        <f t="shared" si="5"/>
        <v>13219</v>
      </c>
      <c r="G26" s="104">
        <f t="shared" si="5"/>
        <v>12736</v>
      </c>
      <c r="H26" s="104">
        <f t="shared" si="5"/>
        <v>12524</v>
      </c>
      <c r="I26" s="111">
        <f t="shared" si="5"/>
        <v>12379</v>
      </c>
      <c r="J26" s="185">
        <f t="shared" si="5"/>
        <v>12440</v>
      </c>
      <c r="K26" s="185">
        <f t="shared" si="5"/>
        <v>12586</v>
      </c>
      <c r="L26" s="52">
        <f t="shared" si="5"/>
        <v>12901</v>
      </c>
      <c r="M26" s="185">
        <f t="shared" si="5"/>
        <v>13007</v>
      </c>
      <c r="N26" s="185">
        <f t="shared" si="6"/>
        <v>13416</v>
      </c>
      <c r="O26" s="143">
        <f t="shared" si="6"/>
        <v>13353</v>
      </c>
      <c r="P26" s="160">
        <f t="shared" si="7"/>
        <v>1089</v>
      </c>
      <c r="Q26" s="77">
        <f t="shared" si="8"/>
        <v>8.879647749510763</v>
      </c>
      <c r="R26" s="64"/>
      <c r="S26" s="161">
        <f t="shared" si="9"/>
        <v>-63</v>
      </c>
      <c r="T26" s="66">
        <f t="shared" si="2"/>
        <v>-0.46958855098389984</v>
      </c>
    </row>
    <row r="27" spans="1:20" ht="12.75">
      <c r="A27" s="28" t="s">
        <v>5</v>
      </c>
      <c r="B27" s="22">
        <f t="shared" si="5"/>
        <v>910</v>
      </c>
      <c r="C27" s="52">
        <f t="shared" si="5"/>
        <v>869</v>
      </c>
      <c r="D27" s="52">
        <f t="shared" si="5"/>
        <v>896</v>
      </c>
      <c r="E27" s="52">
        <f t="shared" si="5"/>
        <v>908</v>
      </c>
      <c r="F27" s="22">
        <f t="shared" si="5"/>
        <v>872</v>
      </c>
      <c r="G27" s="104">
        <f t="shared" si="5"/>
        <v>878</v>
      </c>
      <c r="H27" s="104">
        <f t="shared" si="5"/>
        <v>894</v>
      </c>
      <c r="I27" s="111">
        <f t="shared" si="5"/>
        <v>917</v>
      </c>
      <c r="J27" s="185">
        <f t="shared" si="5"/>
        <v>887</v>
      </c>
      <c r="K27" s="185">
        <f t="shared" si="5"/>
        <v>991</v>
      </c>
      <c r="L27" s="52">
        <f t="shared" si="5"/>
        <v>960</v>
      </c>
      <c r="M27" s="185">
        <f t="shared" si="5"/>
        <v>853</v>
      </c>
      <c r="N27" s="185">
        <f t="shared" si="6"/>
        <v>883</v>
      </c>
      <c r="O27" s="143">
        <f t="shared" si="6"/>
        <v>826</v>
      </c>
      <c r="P27" s="160">
        <f t="shared" si="7"/>
        <v>-84</v>
      </c>
      <c r="Q27" s="77">
        <f t="shared" si="8"/>
        <v>-9.230769230769232</v>
      </c>
      <c r="R27" s="64"/>
      <c r="S27" s="161">
        <f t="shared" si="9"/>
        <v>-57</v>
      </c>
      <c r="T27" s="66">
        <f t="shared" si="2"/>
        <v>-6.455266138165346</v>
      </c>
    </row>
    <row r="28" spans="1:20" ht="12.75">
      <c r="A28" s="21" t="s">
        <v>6</v>
      </c>
      <c r="B28" s="22">
        <f t="shared" si="5"/>
        <v>244</v>
      </c>
      <c r="C28" s="52">
        <f t="shared" si="5"/>
        <v>251</v>
      </c>
      <c r="D28" s="52">
        <f t="shared" si="5"/>
        <v>255</v>
      </c>
      <c r="E28" s="52">
        <f t="shared" si="5"/>
        <v>235</v>
      </c>
      <c r="F28" s="22">
        <f t="shared" si="5"/>
        <v>252</v>
      </c>
      <c r="G28" s="104">
        <f t="shared" si="5"/>
        <v>229</v>
      </c>
      <c r="H28" s="104">
        <f t="shared" si="5"/>
        <v>227</v>
      </c>
      <c r="I28" s="111">
        <f t="shared" si="5"/>
        <v>233</v>
      </c>
      <c r="J28" s="185">
        <f t="shared" si="5"/>
        <v>241</v>
      </c>
      <c r="K28" s="185">
        <f t="shared" si="5"/>
        <v>257</v>
      </c>
      <c r="L28" s="52">
        <f t="shared" si="5"/>
        <v>267</v>
      </c>
      <c r="M28" s="185">
        <f t="shared" si="5"/>
        <v>274</v>
      </c>
      <c r="N28" s="185">
        <f t="shared" si="6"/>
        <v>312</v>
      </c>
      <c r="O28" s="143">
        <f t="shared" si="6"/>
        <v>234</v>
      </c>
      <c r="P28" s="160">
        <f t="shared" si="7"/>
        <v>-10</v>
      </c>
      <c r="Q28" s="77">
        <f t="shared" si="8"/>
        <v>-4.098360655737705</v>
      </c>
      <c r="R28" s="64"/>
      <c r="S28" s="161">
        <f t="shared" si="9"/>
        <v>-78</v>
      </c>
      <c r="T28" s="66">
        <f t="shared" si="2"/>
        <v>-25</v>
      </c>
    </row>
    <row r="29" spans="1:20" ht="12.75">
      <c r="A29" s="21" t="s">
        <v>7</v>
      </c>
      <c r="B29" s="22">
        <f t="shared" si="5"/>
        <v>1426</v>
      </c>
      <c r="C29" s="52">
        <f t="shared" si="5"/>
        <v>1585</v>
      </c>
      <c r="D29" s="52">
        <f t="shared" si="5"/>
        <v>1675</v>
      </c>
      <c r="E29" s="52">
        <f t="shared" si="5"/>
        <v>1670</v>
      </c>
      <c r="F29" s="22">
        <f t="shared" si="5"/>
        <v>1469</v>
      </c>
      <c r="G29" s="104">
        <f t="shared" si="5"/>
        <v>1226</v>
      </c>
      <c r="H29" s="104">
        <f t="shared" si="5"/>
        <v>1104</v>
      </c>
      <c r="I29" s="111">
        <f t="shared" si="5"/>
        <v>1043</v>
      </c>
      <c r="J29" s="185">
        <f t="shared" si="5"/>
        <v>986</v>
      </c>
      <c r="K29" s="185">
        <f t="shared" si="5"/>
        <v>996</v>
      </c>
      <c r="L29" s="52">
        <f t="shared" si="5"/>
        <v>882</v>
      </c>
      <c r="M29" s="185">
        <f t="shared" si="5"/>
        <v>879</v>
      </c>
      <c r="N29" s="185">
        <f t="shared" si="6"/>
        <v>982</v>
      </c>
      <c r="O29" s="143">
        <f t="shared" si="6"/>
        <v>1130</v>
      </c>
      <c r="P29" s="160">
        <f t="shared" si="7"/>
        <v>-296</v>
      </c>
      <c r="Q29" s="77">
        <f t="shared" si="8"/>
        <v>-20.757363253856944</v>
      </c>
      <c r="R29" s="64"/>
      <c r="S29" s="161">
        <f t="shared" si="9"/>
        <v>148</v>
      </c>
      <c r="T29" s="66">
        <f t="shared" si="2"/>
        <v>15.071283095723015</v>
      </c>
    </row>
    <row r="30" spans="1:20" ht="12.75">
      <c r="A30" s="21" t="s">
        <v>8</v>
      </c>
      <c r="B30" s="22">
        <f t="shared" si="5"/>
        <v>13</v>
      </c>
      <c r="C30" s="52">
        <f t="shared" si="5"/>
        <v>12</v>
      </c>
      <c r="D30" s="52">
        <f t="shared" si="5"/>
        <v>9</v>
      </c>
      <c r="E30" s="52">
        <f t="shared" si="5"/>
        <v>9</v>
      </c>
      <c r="F30" s="22">
        <f t="shared" si="5"/>
        <v>8</v>
      </c>
      <c r="G30" s="104">
        <f t="shared" si="5"/>
        <v>9</v>
      </c>
      <c r="H30" s="104">
        <f t="shared" si="5"/>
        <v>17</v>
      </c>
      <c r="I30" s="111">
        <f t="shared" si="5"/>
        <v>17</v>
      </c>
      <c r="J30" s="185">
        <f t="shared" si="5"/>
        <v>15</v>
      </c>
      <c r="K30" s="185">
        <f t="shared" si="5"/>
        <v>15</v>
      </c>
      <c r="L30" s="52">
        <f t="shared" si="5"/>
        <v>18</v>
      </c>
      <c r="M30" s="185">
        <f t="shared" si="5"/>
        <v>18</v>
      </c>
      <c r="N30" s="185">
        <f t="shared" si="6"/>
        <v>19</v>
      </c>
      <c r="O30" s="143">
        <f t="shared" si="6"/>
        <v>28</v>
      </c>
      <c r="P30" s="160">
        <f t="shared" si="7"/>
        <v>15</v>
      </c>
      <c r="Q30" s="77">
        <f t="shared" si="8"/>
        <v>115.38461538461539</v>
      </c>
      <c r="R30" s="64"/>
      <c r="S30" s="161">
        <f t="shared" si="9"/>
        <v>9</v>
      </c>
      <c r="T30" s="66">
        <f t="shared" si="2"/>
        <v>47.368421052631575</v>
      </c>
    </row>
    <row r="31" spans="1:20" ht="7.5" customHeight="1">
      <c r="A31" s="37"/>
      <c r="B31" s="26"/>
      <c r="C31" s="58"/>
      <c r="D31" s="58"/>
      <c r="E31" s="58"/>
      <c r="F31" s="72"/>
      <c r="G31" s="108"/>
      <c r="H31" s="122"/>
      <c r="I31" s="122"/>
      <c r="J31" s="191"/>
      <c r="K31" s="191"/>
      <c r="L31" s="201"/>
      <c r="M31" s="191"/>
      <c r="N31" s="191"/>
      <c r="O31" s="144"/>
      <c r="P31" s="168"/>
      <c r="Q31" s="168"/>
      <c r="R31" s="64"/>
      <c r="T31" s="165"/>
    </row>
    <row r="32" spans="1:20" ht="18" customHeight="1" thickBot="1">
      <c r="A32" s="195" t="s">
        <v>43</v>
      </c>
      <c r="B32" s="43"/>
      <c r="C32" s="43"/>
      <c r="D32" s="44"/>
      <c r="E32" s="44"/>
      <c r="F32" s="45"/>
      <c r="G32" s="89"/>
      <c r="H32" s="95"/>
      <c r="I32" s="95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3"/>
    </row>
    <row r="33" ht="13.5" thickTop="1"/>
  </sheetData>
  <sheetProtection/>
  <mergeCells count="15">
    <mergeCell ref="A3:A4"/>
    <mergeCell ref="B3:B4"/>
    <mergeCell ref="C3:C4"/>
    <mergeCell ref="D3:D4"/>
    <mergeCell ref="E3:E4"/>
    <mergeCell ref="F3:F4"/>
    <mergeCell ref="O3:O4"/>
    <mergeCell ref="N3:N4"/>
    <mergeCell ref="J3:J4"/>
    <mergeCell ref="G3:G4"/>
    <mergeCell ref="I3:I4"/>
    <mergeCell ref="L3:L4"/>
    <mergeCell ref="M3:M4"/>
    <mergeCell ref="K3:K4"/>
    <mergeCell ref="H3:H4"/>
  </mergeCells>
  <printOptions horizontalCentered="1" verticalCentered="1"/>
  <pageMargins left="0.4724409448818898" right="0.4724409448818898" top="0.7874015748031497" bottom="0.7874015748031497" header="0.5118110236220472" footer="0.5118110236220472"/>
  <pageSetup fitToHeight="1" fitToWidth="1" horizontalDpi="300" verticalDpi="3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5.7109375" style="5" customWidth="1"/>
    <col min="2" max="6" width="8.140625" style="5" customWidth="1"/>
    <col min="7" max="9" width="8.140625" style="68" customWidth="1"/>
    <col min="10" max="13" width="8.140625" style="125" customWidth="1"/>
    <col min="14" max="15" width="8.7109375" style="125" customWidth="1"/>
    <col min="16" max="17" width="7.140625" style="125" customWidth="1"/>
    <col min="18" max="18" width="1.7109375" style="125" customWidth="1"/>
    <col min="19" max="19" width="6.140625" style="125" customWidth="1"/>
    <col min="20" max="20" width="7.140625" style="125" customWidth="1"/>
    <col min="21" max="16384" width="9.140625" style="5" customWidth="1"/>
  </cols>
  <sheetData>
    <row r="1" spans="1:20" ht="18" customHeight="1" thickTop="1">
      <c r="A1" s="1" t="s">
        <v>64</v>
      </c>
      <c r="B1" s="2"/>
      <c r="C1" s="2"/>
      <c r="D1" s="3"/>
      <c r="E1" s="3"/>
      <c r="F1" s="4"/>
      <c r="G1" s="86"/>
      <c r="H1" s="93"/>
      <c r="I1" s="93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51"/>
    </row>
    <row r="2" spans="1:20" ht="18" customHeight="1">
      <c r="A2" s="6" t="s">
        <v>69</v>
      </c>
      <c r="B2" s="7"/>
      <c r="C2" s="7"/>
      <c r="D2" s="8"/>
      <c r="E2" s="8"/>
      <c r="F2" s="9"/>
      <c r="G2" s="87"/>
      <c r="H2" s="94"/>
      <c r="I2" s="94"/>
      <c r="J2" s="140"/>
      <c r="K2" s="140"/>
      <c r="L2" s="140"/>
      <c r="M2" s="140"/>
      <c r="N2" s="140"/>
      <c r="O2" s="140"/>
      <c r="P2" s="140"/>
      <c r="Q2" s="140"/>
      <c r="R2" s="152"/>
      <c r="S2" s="152"/>
      <c r="T2" s="153"/>
    </row>
    <row r="3" spans="1:20" ht="13.5" customHeight="1">
      <c r="A3" s="250" t="s">
        <v>48</v>
      </c>
      <c r="B3" s="252">
        <v>2005</v>
      </c>
      <c r="C3" s="254">
        <v>2006</v>
      </c>
      <c r="D3" s="254">
        <v>2007</v>
      </c>
      <c r="E3" s="254">
        <v>2008</v>
      </c>
      <c r="F3" s="252">
        <v>2009</v>
      </c>
      <c r="G3" s="244">
        <v>2010</v>
      </c>
      <c r="H3" s="260">
        <v>2011</v>
      </c>
      <c r="I3" s="256">
        <v>2012</v>
      </c>
      <c r="J3" s="242">
        <v>2013</v>
      </c>
      <c r="K3" s="248">
        <v>2014</v>
      </c>
      <c r="L3" s="258">
        <v>2015</v>
      </c>
      <c r="M3" s="248">
        <v>2016</v>
      </c>
      <c r="N3" s="258">
        <v>2017</v>
      </c>
      <c r="O3" s="240">
        <v>2018</v>
      </c>
      <c r="P3" s="11" t="s">
        <v>61</v>
      </c>
      <c r="Q3" s="12"/>
      <c r="R3" s="13"/>
      <c r="S3" s="11" t="s">
        <v>62</v>
      </c>
      <c r="T3" s="14"/>
    </row>
    <row r="4" spans="1:26" ht="13.5" customHeight="1">
      <c r="A4" s="251"/>
      <c r="B4" s="253"/>
      <c r="C4" s="255"/>
      <c r="D4" s="255"/>
      <c r="E4" s="255"/>
      <c r="F4" s="253"/>
      <c r="G4" s="245"/>
      <c r="H4" s="261"/>
      <c r="I4" s="257"/>
      <c r="J4" s="243"/>
      <c r="K4" s="249"/>
      <c r="L4" s="259"/>
      <c r="M4" s="249"/>
      <c r="N4" s="259"/>
      <c r="O4" s="241"/>
      <c r="P4" s="15" t="s">
        <v>1</v>
      </c>
      <c r="Q4" s="15"/>
      <c r="R4" s="16"/>
      <c r="S4" s="15" t="s">
        <v>2</v>
      </c>
      <c r="T4" s="17"/>
      <c r="Z4" s="68"/>
    </row>
    <row r="5" spans="1:20" ht="7.5" customHeight="1">
      <c r="A5" s="18"/>
      <c r="B5" s="19"/>
      <c r="C5" s="50"/>
      <c r="D5" s="50"/>
      <c r="E5" s="51"/>
      <c r="F5" s="71"/>
      <c r="G5" s="100"/>
      <c r="H5" s="109"/>
      <c r="I5" s="109"/>
      <c r="J5" s="184"/>
      <c r="K5" s="199"/>
      <c r="L5" s="202"/>
      <c r="M5" s="199"/>
      <c r="N5" s="202"/>
      <c r="O5" s="146"/>
      <c r="P5" s="19"/>
      <c r="Q5" s="19"/>
      <c r="R5" s="16"/>
      <c r="S5" s="5"/>
      <c r="T5" s="20"/>
    </row>
    <row r="6" spans="1:28" ht="14.25">
      <c r="A6" s="60" t="s">
        <v>44</v>
      </c>
      <c r="B6" s="46">
        <v>22941</v>
      </c>
      <c r="C6" s="59">
        <v>22638</v>
      </c>
      <c r="D6" s="59">
        <v>22391</v>
      </c>
      <c r="E6" s="59">
        <v>21706</v>
      </c>
      <c r="F6" s="92">
        <v>20664</v>
      </c>
      <c r="G6" s="101">
        <v>20600</v>
      </c>
      <c r="H6" s="124">
        <v>20040</v>
      </c>
      <c r="I6" s="124">
        <v>19797</v>
      </c>
      <c r="J6" s="192">
        <v>19269</v>
      </c>
      <c r="K6" s="200">
        <v>19271</v>
      </c>
      <c r="L6" s="196">
        <v>19535</v>
      </c>
      <c r="M6" s="235">
        <v>19743</v>
      </c>
      <c r="N6" s="192">
        <v>20810</v>
      </c>
      <c r="O6" s="154">
        <v>21140</v>
      </c>
      <c r="P6" s="155">
        <f aca="true" t="shared" si="0" ref="P6:P20">O6-B6</f>
        <v>-1801</v>
      </c>
      <c r="Q6" s="156">
        <f>P6/B6%</f>
        <v>-7.85057320953751</v>
      </c>
      <c r="R6" s="157"/>
      <c r="S6" s="158">
        <f aca="true" t="shared" si="1" ref="S6:S20">O6-N6</f>
        <v>330</v>
      </c>
      <c r="T6" s="159">
        <f aca="true" t="shared" si="2" ref="T6:T30">S6/N6%</f>
        <v>1.5857760691975011</v>
      </c>
      <c r="AB6" s="67"/>
    </row>
    <row r="7" spans="1:20" ht="15" customHeight="1">
      <c r="A7" s="21" t="s">
        <v>10</v>
      </c>
      <c r="B7" s="25">
        <v>2317</v>
      </c>
      <c r="C7" s="53">
        <v>2266</v>
      </c>
      <c r="D7" s="53">
        <v>2264</v>
      </c>
      <c r="E7" s="53">
        <v>2059</v>
      </c>
      <c r="F7" s="25">
        <v>1739</v>
      </c>
      <c r="G7" s="102">
        <v>1670</v>
      </c>
      <c r="H7" s="110">
        <v>1519</v>
      </c>
      <c r="I7" s="110">
        <v>1346</v>
      </c>
      <c r="J7" s="186">
        <v>1174</v>
      </c>
      <c r="K7" s="53">
        <v>1065</v>
      </c>
      <c r="L7" s="25">
        <v>1164</v>
      </c>
      <c r="M7" s="236">
        <v>1201</v>
      </c>
      <c r="N7" s="186">
        <v>1479</v>
      </c>
      <c r="O7" s="147">
        <v>1733</v>
      </c>
      <c r="P7" s="160">
        <f t="shared" si="0"/>
        <v>-584</v>
      </c>
      <c r="Q7" s="77">
        <f aca="true" t="shared" si="3" ref="Q7:Q12">P7/B7%</f>
        <v>-25.20500647388865</v>
      </c>
      <c r="R7" s="64"/>
      <c r="S7" s="161">
        <f t="shared" si="1"/>
        <v>254</v>
      </c>
      <c r="T7" s="66">
        <f t="shared" si="2"/>
        <v>17.173766058147397</v>
      </c>
    </row>
    <row r="8" spans="1:20" ht="12.75">
      <c r="A8" s="21" t="s">
        <v>11</v>
      </c>
      <c r="B8" s="25">
        <v>6474</v>
      </c>
      <c r="C8" s="53">
        <v>6131</v>
      </c>
      <c r="D8" s="53">
        <v>5884</v>
      </c>
      <c r="E8" s="53">
        <v>5565</v>
      </c>
      <c r="F8" s="25">
        <v>5029</v>
      </c>
      <c r="G8" s="102">
        <v>4884</v>
      </c>
      <c r="H8" s="110">
        <v>4561</v>
      </c>
      <c r="I8" s="110">
        <v>4366</v>
      </c>
      <c r="J8" s="186">
        <v>4048</v>
      </c>
      <c r="K8" s="53">
        <v>3827</v>
      </c>
      <c r="L8" s="25">
        <v>3896</v>
      </c>
      <c r="M8" s="236">
        <v>3897</v>
      </c>
      <c r="N8" s="186">
        <v>4144</v>
      </c>
      <c r="O8" s="147">
        <v>4214</v>
      </c>
      <c r="P8" s="160">
        <f t="shared" si="0"/>
        <v>-2260</v>
      </c>
      <c r="Q8" s="77">
        <f t="shared" si="3"/>
        <v>-34.90886623416744</v>
      </c>
      <c r="R8" s="64"/>
      <c r="S8" s="161">
        <f t="shared" si="1"/>
        <v>70</v>
      </c>
      <c r="T8" s="66">
        <f t="shared" si="2"/>
        <v>1.6891891891891893</v>
      </c>
    </row>
    <row r="9" spans="1:20" ht="12.75">
      <c r="A9" s="28" t="s">
        <v>12</v>
      </c>
      <c r="B9" s="29">
        <v>7311</v>
      </c>
      <c r="C9" s="54">
        <v>7412</v>
      </c>
      <c r="D9" s="54">
        <v>7286</v>
      </c>
      <c r="E9" s="54">
        <v>7005</v>
      </c>
      <c r="F9" s="29">
        <v>6649</v>
      </c>
      <c r="G9" s="103">
        <v>6575</v>
      </c>
      <c r="H9" s="121">
        <v>6305</v>
      </c>
      <c r="I9" s="121">
        <v>6139</v>
      </c>
      <c r="J9" s="187">
        <v>5883</v>
      </c>
      <c r="K9" s="54">
        <v>5724</v>
      </c>
      <c r="L9" s="29">
        <v>5606</v>
      </c>
      <c r="M9" s="237">
        <v>5396</v>
      </c>
      <c r="N9" s="187">
        <v>5490</v>
      </c>
      <c r="O9" s="148">
        <v>5306</v>
      </c>
      <c r="P9" s="160">
        <f t="shared" si="0"/>
        <v>-2005</v>
      </c>
      <c r="Q9" s="77">
        <f t="shared" si="3"/>
        <v>-27.424428942689097</v>
      </c>
      <c r="R9" s="64"/>
      <c r="S9" s="161">
        <f t="shared" si="1"/>
        <v>-184</v>
      </c>
      <c r="T9" s="66">
        <f t="shared" si="2"/>
        <v>-3.3515482695810563</v>
      </c>
    </row>
    <row r="10" spans="1:20" ht="12.75" customHeight="1">
      <c r="A10" s="21" t="s">
        <v>13</v>
      </c>
      <c r="B10" s="29">
        <v>5515</v>
      </c>
      <c r="C10" s="54">
        <v>5477</v>
      </c>
      <c r="D10" s="54">
        <v>5471</v>
      </c>
      <c r="E10" s="54">
        <v>5524</v>
      </c>
      <c r="F10" s="29">
        <v>5557</v>
      </c>
      <c r="G10" s="103">
        <v>5687</v>
      </c>
      <c r="H10" s="121">
        <v>5746</v>
      </c>
      <c r="I10" s="121">
        <v>5831</v>
      </c>
      <c r="J10" s="187">
        <v>5793</v>
      </c>
      <c r="K10" s="54">
        <v>5968</v>
      </c>
      <c r="L10" s="29">
        <v>6039</v>
      </c>
      <c r="M10" s="237">
        <v>6186</v>
      </c>
      <c r="N10" s="187">
        <v>6409</v>
      </c>
      <c r="O10" s="148">
        <v>6423</v>
      </c>
      <c r="P10" s="160">
        <f t="shared" si="0"/>
        <v>908</v>
      </c>
      <c r="Q10" s="77">
        <f t="shared" si="3"/>
        <v>16.46418857660925</v>
      </c>
      <c r="R10" s="64"/>
      <c r="S10" s="161">
        <f t="shared" si="1"/>
        <v>14</v>
      </c>
      <c r="T10" s="66">
        <f t="shared" si="2"/>
        <v>0.21844281479169916</v>
      </c>
    </row>
    <row r="11" spans="1:20" ht="12.75">
      <c r="A11" s="21" t="s">
        <v>14</v>
      </c>
      <c r="B11" s="25">
        <v>1272</v>
      </c>
      <c r="C11" s="53">
        <v>1286</v>
      </c>
      <c r="D11" s="53">
        <v>1413</v>
      </c>
      <c r="E11" s="53">
        <v>1475</v>
      </c>
      <c r="F11" s="25">
        <v>1612</v>
      </c>
      <c r="G11" s="102">
        <v>1700</v>
      </c>
      <c r="H11" s="110">
        <v>1802</v>
      </c>
      <c r="I11" s="110">
        <v>2007</v>
      </c>
      <c r="J11" s="186">
        <v>2260</v>
      </c>
      <c r="K11" s="53">
        <v>2565</v>
      </c>
      <c r="L11" s="25">
        <v>2707</v>
      </c>
      <c r="M11" s="236">
        <v>2905</v>
      </c>
      <c r="N11" s="186">
        <v>3114</v>
      </c>
      <c r="O11" s="147">
        <v>3248</v>
      </c>
      <c r="P11" s="160">
        <f t="shared" si="0"/>
        <v>1976</v>
      </c>
      <c r="Q11" s="77">
        <f t="shared" si="3"/>
        <v>155.34591194968553</v>
      </c>
      <c r="R11" s="64"/>
      <c r="S11" s="161">
        <f t="shared" si="1"/>
        <v>134</v>
      </c>
      <c r="T11" s="66">
        <f t="shared" si="2"/>
        <v>4.303147077713551</v>
      </c>
    </row>
    <row r="12" spans="1:20" ht="12.75">
      <c r="A12" s="21" t="s">
        <v>15</v>
      </c>
      <c r="B12" s="25">
        <v>52</v>
      </c>
      <c r="C12" s="53">
        <v>66</v>
      </c>
      <c r="D12" s="53">
        <v>73</v>
      </c>
      <c r="E12" s="53">
        <v>78</v>
      </c>
      <c r="F12" s="25">
        <v>78</v>
      </c>
      <c r="G12" s="102">
        <v>84</v>
      </c>
      <c r="H12" s="110">
        <v>107</v>
      </c>
      <c r="I12" s="110">
        <v>108</v>
      </c>
      <c r="J12" s="186">
        <v>111</v>
      </c>
      <c r="K12" s="53">
        <v>122</v>
      </c>
      <c r="L12" s="25">
        <v>123</v>
      </c>
      <c r="M12" s="236">
        <v>158</v>
      </c>
      <c r="N12" s="186">
        <v>174</v>
      </c>
      <c r="O12" s="147">
        <v>216</v>
      </c>
      <c r="P12" s="160">
        <f t="shared" si="0"/>
        <v>164</v>
      </c>
      <c r="Q12" s="77">
        <f t="shared" si="3"/>
        <v>315.38461538461536</v>
      </c>
      <c r="R12" s="64"/>
      <c r="S12" s="161">
        <f t="shared" si="1"/>
        <v>42</v>
      </c>
      <c r="T12" s="66">
        <f t="shared" si="2"/>
        <v>24.137931034482758</v>
      </c>
    </row>
    <row r="13" spans="1:20" ht="9.75" customHeight="1">
      <c r="A13" s="28"/>
      <c r="B13" s="25"/>
      <c r="C13" s="53"/>
      <c r="D13" s="53"/>
      <c r="E13" s="53"/>
      <c r="F13" s="25"/>
      <c r="G13" s="102"/>
      <c r="H13" s="110"/>
      <c r="I13" s="110"/>
      <c r="J13" s="186"/>
      <c r="K13" s="53"/>
      <c r="L13" s="25"/>
      <c r="M13" s="53"/>
      <c r="N13" s="25"/>
      <c r="O13" s="147"/>
      <c r="P13" s="160"/>
      <c r="Q13" s="162"/>
      <c r="R13" s="64"/>
      <c r="S13" s="161"/>
      <c r="T13" s="66"/>
    </row>
    <row r="14" spans="1:22" ht="12.75">
      <c r="A14" s="60" t="s">
        <v>45</v>
      </c>
      <c r="B14" s="46">
        <v>17078</v>
      </c>
      <c r="C14" s="59">
        <v>17704</v>
      </c>
      <c r="D14" s="59">
        <v>18295</v>
      </c>
      <c r="E14" s="59">
        <v>18164</v>
      </c>
      <c r="F14" s="92">
        <v>17448</v>
      </c>
      <c r="G14" s="101">
        <v>17354</v>
      </c>
      <c r="H14" s="124">
        <v>16946</v>
      </c>
      <c r="I14" s="124">
        <v>16463</v>
      </c>
      <c r="J14" s="193">
        <v>15986</v>
      </c>
      <c r="K14" s="59">
        <v>15717</v>
      </c>
      <c r="L14" s="92">
        <v>16063</v>
      </c>
      <c r="M14" s="59">
        <v>16291</v>
      </c>
      <c r="N14" s="92">
        <v>17312</v>
      </c>
      <c r="O14" s="163">
        <v>17524</v>
      </c>
      <c r="P14" s="47">
        <f t="shared" si="0"/>
        <v>446</v>
      </c>
      <c r="Q14" s="61">
        <f aca="true" t="shared" si="4" ref="Q14:Q19">P14/B14%</f>
        <v>2.6115470195573254</v>
      </c>
      <c r="R14" s="48"/>
      <c r="S14" s="164">
        <f t="shared" si="1"/>
        <v>212</v>
      </c>
      <c r="T14" s="49">
        <f t="shared" si="2"/>
        <v>1.2245841035120149</v>
      </c>
      <c r="V14" s="23"/>
    </row>
    <row r="15" spans="1:20" ht="15" customHeight="1">
      <c r="A15" s="21" t="s">
        <v>10</v>
      </c>
      <c r="B15" s="25">
        <v>1592</v>
      </c>
      <c r="C15" s="53">
        <v>1657</v>
      </c>
      <c r="D15" s="53">
        <v>1709</v>
      </c>
      <c r="E15" s="53">
        <v>1556</v>
      </c>
      <c r="F15" s="25">
        <v>1348</v>
      </c>
      <c r="G15" s="102">
        <v>1332</v>
      </c>
      <c r="H15" s="110">
        <v>1200</v>
      </c>
      <c r="I15" s="110">
        <v>1045</v>
      </c>
      <c r="J15" s="186">
        <v>877</v>
      </c>
      <c r="K15" s="53">
        <v>721</v>
      </c>
      <c r="L15" s="25">
        <v>742</v>
      </c>
      <c r="M15" s="53">
        <v>871</v>
      </c>
      <c r="N15" s="25">
        <v>1044</v>
      </c>
      <c r="O15" s="147">
        <v>1128</v>
      </c>
      <c r="P15" s="160">
        <f t="shared" si="0"/>
        <v>-464</v>
      </c>
      <c r="Q15" s="77">
        <f t="shared" si="4"/>
        <v>-29.14572864321608</v>
      </c>
      <c r="R15" s="64"/>
      <c r="S15" s="161">
        <f t="shared" si="1"/>
        <v>84</v>
      </c>
      <c r="T15" s="66">
        <f t="shared" si="2"/>
        <v>8.045977011494253</v>
      </c>
    </row>
    <row r="16" spans="1:26" ht="12.75">
      <c r="A16" s="21" t="s">
        <v>11</v>
      </c>
      <c r="B16" s="25">
        <v>5426</v>
      </c>
      <c r="C16" s="53">
        <v>5364</v>
      </c>
      <c r="D16" s="53">
        <v>5376</v>
      </c>
      <c r="E16" s="53">
        <v>5111</v>
      </c>
      <c r="F16" s="25">
        <v>4647</v>
      </c>
      <c r="G16" s="102">
        <v>4436</v>
      </c>
      <c r="H16" s="110">
        <v>4064</v>
      </c>
      <c r="I16" s="110">
        <v>3751</v>
      </c>
      <c r="J16" s="186">
        <v>3465</v>
      </c>
      <c r="K16" s="53">
        <v>3261</v>
      </c>
      <c r="L16" s="25">
        <v>3332</v>
      </c>
      <c r="M16" s="53">
        <v>3287</v>
      </c>
      <c r="N16" s="25">
        <v>3569</v>
      </c>
      <c r="O16" s="147">
        <v>3552</v>
      </c>
      <c r="P16" s="160">
        <f t="shared" si="0"/>
        <v>-1874</v>
      </c>
      <c r="Q16" s="77">
        <f t="shared" si="4"/>
        <v>-34.53741245853299</v>
      </c>
      <c r="R16" s="64"/>
      <c r="S16" s="161">
        <f t="shared" si="1"/>
        <v>-17</v>
      </c>
      <c r="T16" s="66">
        <f t="shared" si="2"/>
        <v>-0.47632390025217153</v>
      </c>
      <c r="X16" s="23"/>
      <c r="Z16" s="23"/>
    </row>
    <row r="17" spans="1:20" ht="12.75">
      <c r="A17" s="28" t="s">
        <v>12</v>
      </c>
      <c r="B17" s="25">
        <v>5850</v>
      </c>
      <c r="C17" s="53">
        <v>6065</v>
      </c>
      <c r="D17" s="53">
        <v>6208</v>
      </c>
      <c r="E17" s="53">
        <v>6190</v>
      </c>
      <c r="F17" s="25">
        <v>5877</v>
      </c>
      <c r="G17" s="102">
        <v>5812</v>
      </c>
      <c r="H17" s="110">
        <v>5675</v>
      </c>
      <c r="I17" s="110">
        <v>5405</v>
      </c>
      <c r="J17" s="186">
        <v>5183</v>
      </c>
      <c r="K17" s="53">
        <v>5048</v>
      </c>
      <c r="L17" s="25">
        <v>4958</v>
      </c>
      <c r="M17" s="53">
        <v>4820</v>
      </c>
      <c r="N17" s="25">
        <v>4870</v>
      </c>
      <c r="O17" s="147">
        <v>4724</v>
      </c>
      <c r="P17" s="160">
        <f t="shared" si="0"/>
        <v>-1126</v>
      </c>
      <c r="Q17" s="77">
        <f t="shared" si="4"/>
        <v>-19.247863247863247</v>
      </c>
      <c r="R17" s="64"/>
      <c r="S17" s="161">
        <f t="shared" si="1"/>
        <v>-146</v>
      </c>
      <c r="T17" s="66">
        <f t="shared" si="2"/>
        <v>-2.9979466119096507</v>
      </c>
    </row>
    <row r="18" spans="1:20" ht="12.75">
      <c r="A18" s="21" t="s">
        <v>13</v>
      </c>
      <c r="B18" s="25">
        <v>3502</v>
      </c>
      <c r="C18" s="53">
        <v>3865</v>
      </c>
      <c r="D18" s="53">
        <v>4123</v>
      </c>
      <c r="E18" s="53">
        <v>4317</v>
      </c>
      <c r="F18" s="25">
        <v>4463</v>
      </c>
      <c r="G18" s="102">
        <v>4636</v>
      </c>
      <c r="H18" s="110">
        <v>4764</v>
      </c>
      <c r="I18" s="110">
        <v>4833</v>
      </c>
      <c r="J18" s="186">
        <v>4872</v>
      </c>
      <c r="K18" s="53">
        <v>4939</v>
      </c>
      <c r="L18" s="25">
        <v>5090</v>
      </c>
      <c r="M18" s="53">
        <v>5200</v>
      </c>
      <c r="N18" s="25">
        <v>5433</v>
      </c>
      <c r="O18" s="147">
        <v>5520</v>
      </c>
      <c r="P18" s="160">
        <f t="shared" si="0"/>
        <v>2018</v>
      </c>
      <c r="Q18" s="77">
        <f t="shared" si="4"/>
        <v>57.62421473443746</v>
      </c>
      <c r="R18" s="64"/>
      <c r="S18" s="161">
        <f t="shared" si="1"/>
        <v>87</v>
      </c>
      <c r="T18" s="66">
        <f t="shared" si="2"/>
        <v>1.6013252346769742</v>
      </c>
    </row>
    <row r="19" spans="1:20" ht="12.75">
      <c r="A19" s="21" t="s">
        <v>14</v>
      </c>
      <c r="B19" s="25">
        <v>692</v>
      </c>
      <c r="C19" s="53">
        <v>739</v>
      </c>
      <c r="D19" s="53">
        <v>858</v>
      </c>
      <c r="E19" s="53">
        <v>960</v>
      </c>
      <c r="F19" s="25">
        <v>1078</v>
      </c>
      <c r="G19" s="102">
        <v>1112</v>
      </c>
      <c r="H19" s="110">
        <v>1215</v>
      </c>
      <c r="I19" s="110">
        <v>1403</v>
      </c>
      <c r="J19" s="186">
        <v>1558</v>
      </c>
      <c r="K19" s="53">
        <v>1711</v>
      </c>
      <c r="L19" s="25">
        <v>1889</v>
      </c>
      <c r="M19" s="53">
        <v>2059</v>
      </c>
      <c r="N19" s="25">
        <v>2315</v>
      </c>
      <c r="O19" s="147">
        <v>2497</v>
      </c>
      <c r="P19" s="160">
        <f t="shared" si="0"/>
        <v>1805</v>
      </c>
      <c r="Q19" s="77">
        <f t="shared" si="4"/>
        <v>260.83815028901734</v>
      </c>
      <c r="R19" s="64"/>
      <c r="S19" s="161">
        <f t="shared" si="1"/>
        <v>182</v>
      </c>
      <c r="T19" s="66">
        <f t="shared" si="2"/>
        <v>7.861771058315335</v>
      </c>
    </row>
    <row r="20" spans="1:20" ht="12.75">
      <c r="A20" s="21" t="s">
        <v>15</v>
      </c>
      <c r="B20" s="29">
        <v>16</v>
      </c>
      <c r="C20" s="54">
        <v>14</v>
      </c>
      <c r="D20" s="54">
        <v>21</v>
      </c>
      <c r="E20" s="54">
        <v>30</v>
      </c>
      <c r="F20" s="29">
        <v>35</v>
      </c>
      <c r="G20" s="103">
        <v>26</v>
      </c>
      <c r="H20" s="121">
        <v>28</v>
      </c>
      <c r="I20" s="121">
        <v>26</v>
      </c>
      <c r="J20" s="187">
        <v>31</v>
      </c>
      <c r="K20" s="54">
        <v>37</v>
      </c>
      <c r="L20" s="29">
        <v>52</v>
      </c>
      <c r="M20" s="54">
        <v>54</v>
      </c>
      <c r="N20" s="29">
        <v>81</v>
      </c>
      <c r="O20" s="148">
        <v>103</v>
      </c>
      <c r="P20" s="160">
        <f t="shared" si="0"/>
        <v>87</v>
      </c>
      <c r="Q20" s="77">
        <v>0</v>
      </c>
      <c r="R20" s="64"/>
      <c r="S20" s="161">
        <f t="shared" si="1"/>
        <v>22</v>
      </c>
      <c r="T20" s="239">
        <f t="shared" si="2"/>
        <v>27.160493827160494</v>
      </c>
    </row>
    <row r="21" spans="1:20" ht="9.75" customHeight="1">
      <c r="A21" s="28"/>
      <c r="B21" s="29"/>
      <c r="C21" s="54"/>
      <c r="D21" s="54"/>
      <c r="E21" s="54"/>
      <c r="F21" s="29"/>
      <c r="G21" s="103"/>
      <c r="H21" s="121"/>
      <c r="I21" s="121"/>
      <c r="J21" s="187"/>
      <c r="K21" s="203"/>
      <c r="L21" s="29"/>
      <c r="M21" s="54"/>
      <c r="N21" s="29"/>
      <c r="O21" s="148"/>
      <c r="P21" s="160"/>
      <c r="Q21" s="162"/>
      <c r="R21" s="64"/>
      <c r="S21" s="161"/>
      <c r="T21" s="66"/>
    </row>
    <row r="22" spans="1:20" ht="10.5" customHeight="1">
      <c r="A22" s="31"/>
      <c r="B22" s="32"/>
      <c r="C22" s="32"/>
      <c r="D22" s="32"/>
      <c r="E22" s="32"/>
      <c r="F22" s="32"/>
      <c r="G22" s="88"/>
      <c r="H22" s="88"/>
      <c r="I22" s="88"/>
      <c r="J22" s="32"/>
      <c r="K22" s="32"/>
      <c r="L22" s="32"/>
      <c r="M22" s="32"/>
      <c r="N22" s="32"/>
      <c r="O22" s="32"/>
      <c r="P22" s="166"/>
      <c r="Q22" s="167"/>
      <c r="R22" s="168"/>
      <c r="S22" s="32"/>
      <c r="T22" s="169"/>
    </row>
    <row r="23" spans="1:20" ht="9.75" customHeight="1">
      <c r="A23" s="37"/>
      <c r="B23" s="25"/>
      <c r="C23" s="56"/>
      <c r="D23" s="56"/>
      <c r="E23" s="56"/>
      <c r="F23" s="25"/>
      <c r="G23" s="106"/>
      <c r="H23" s="123"/>
      <c r="I23" s="123"/>
      <c r="J23" s="189"/>
      <c r="K23" s="56"/>
      <c r="L23" s="204"/>
      <c r="M23" s="56"/>
      <c r="N23" s="204"/>
      <c r="O23" s="141"/>
      <c r="P23" s="170"/>
      <c r="Q23" s="63"/>
      <c r="R23" s="64"/>
      <c r="S23" s="65"/>
      <c r="T23" s="165"/>
    </row>
    <row r="24" spans="1:22" ht="12.75">
      <c r="A24" s="62" t="s">
        <v>9</v>
      </c>
      <c r="B24" s="39">
        <f aca="true" t="shared" si="5" ref="B24:M30">B14+B6</f>
        <v>40019</v>
      </c>
      <c r="C24" s="57">
        <f t="shared" si="5"/>
        <v>40342</v>
      </c>
      <c r="D24" s="57">
        <f t="shared" si="5"/>
        <v>40686</v>
      </c>
      <c r="E24" s="57">
        <f t="shared" si="5"/>
        <v>39870</v>
      </c>
      <c r="F24" s="39">
        <f t="shared" si="5"/>
        <v>38112</v>
      </c>
      <c r="G24" s="107">
        <f t="shared" si="5"/>
        <v>37954</v>
      </c>
      <c r="H24" s="107">
        <f t="shared" si="5"/>
        <v>36986</v>
      </c>
      <c r="I24" s="150">
        <f t="shared" si="5"/>
        <v>36260</v>
      </c>
      <c r="J24" s="190">
        <f t="shared" si="5"/>
        <v>35255</v>
      </c>
      <c r="K24" s="57">
        <f t="shared" si="5"/>
        <v>34988</v>
      </c>
      <c r="L24" s="39">
        <f t="shared" si="5"/>
        <v>35598</v>
      </c>
      <c r="M24" s="57">
        <f t="shared" si="5"/>
        <v>36034</v>
      </c>
      <c r="N24" s="39">
        <f aca="true" t="shared" si="6" ref="N24:O30">N14+N6</f>
        <v>38122</v>
      </c>
      <c r="O24" s="142">
        <f t="shared" si="6"/>
        <v>38664</v>
      </c>
      <c r="P24" s="90">
        <f aca="true" t="shared" si="7" ref="P24:P30">O24-B24</f>
        <v>-1355</v>
      </c>
      <c r="Q24" s="91">
        <f aca="true" t="shared" si="8" ref="Q24:Q30">P24/B24%</f>
        <v>-3.3858917014418153</v>
      </c>
      <c r="R24" s="41"/>
      <c r="S24" s="171">
        <f aca="true" t="shared" si="9" ref="S24:S30">O24-N24</f>
        <v>542</v>
      </c>
      <c r="T24" s="42">
        <f t="shared" si="2"/>
        <v>1.4217512197681128</v>
      </c>
      <c r="V24" s="85"/>
    </row>
    <row r="25" spans="1:20" ht="15" customHeight="1">
      <c r="A25" s="21" t="s">
        <v>10</v>
      </c>
      <c r="B25" s="29">
        <f t="shared" si="5"/>
        <v>3909</v>
      </c>
      <c r="C25" s="54">
        <f t="shared" si="5"/>
        <v>3923</v>
      </c>
      <c r="D25" s="54">
        <f t="shared" si="5"/>
        <v>3973</v>
      </c>
      <c r="E25" s="54">
        <f t="shared" si="5"/>
        <v>3615</v>
      </c>
      <c r="F25" s="29">
        <f t="shared" si="5"/>
        <v>3087</v>
      </c>
      <c r="G25" s="103">
        <f t="shared" si="5"/>
        <v>3002</v>
      </c>
      <c r="H25" s="103">
        <f t="shared" si="5"/>
        <v>2719</v>
      </c>
      <c r="I25" s="121">
        <f t="shared" si="5"/>
        <v>2391</v>
      </c>
      <c r="J25" s="187">
        <f t="shared" si="5"/>
        <v>2051</v>
      </c>
      <c r="K25" s="54">
        <f t="shared" si="5"/>
        <v>1786</v>
      </c>
      <c r="L25" s="29">
        <f t="shared" si="5"/>
        <v>1906</v>
      </c>
      <c r="M25" s="54">
        <f t="shared" si="5"/>
        <v>2072</v>
      </c>
      <c r="N25" s="29">
        <f t="shared" si="6"/>
        <v>2523</v>
      </c>
      <c r="O25" s="148">
        <f t="shared" si="6"/>
        <v>2861</v>
      </c>
      <c r="P25" s="160">
        <f t="shared" si="7"/>
        <v>-1048</v>
      </c>
      <c r="Q25" s="77">
        <f t="shared" si="8"/>
        <v>-26.80992581222819</v>
      </c>
      <c r="R25" s="64"/>
      <c r="S25" s="161">
        <f t="shared" si="9"/>
        <v>338</v>
      </c>
      <c r="T25" s="66">
        <f t="shared" si="2"/>
        <v>13.396749900911614</v>
      </c>
    </row>
    <row r="26" spans="1:20" ht="12.75">
      <c r="A26" s="21" t="s">
        <v>11</v>
      </c>
      <c r="B26" s="22">
        <f t="shared" si="5"/>
        <v>11900</v>
      </c>
      <c r="C26" s="52">
        <f t="shared" si="5"/>
        <v>11495</v>
      </c>
      <c r="D26" s="52">
        <f t="shared" si="5"/>
        <v>11260</v>
      </c>
      <c r="E26" s="52">
        <f t="shared" si="5"/>
        <v>10676</v>
      </c>
      <c r="F26" s="22">
        <f t="shared" si="5"/>
        <v>9676</v>
      </c>
      <c r="G26" s="104">
        <f t="shared" si="5"/>
        <v>9320</v>
      </c>
      <c r="H26" s="104">
        <f t="shared" si="5"/>
        <v>8625</v>
      </c>
      <c r="I26" s="111">
        <f t="shared" si="5"/>
        <v>8117</v>
      </c>
      <c r="J26" s="185">
        <f t="shared" si="5"/>
        <v>7513</v>
      </c>
      <c r="K26" s="52">
        <f t="shared" si="5"/>
        <v>7088</v>
      </c>
      <c r="L26" s="22">
        <f t="shared" si="5"/>
        <v>7228</v>
      </c>
      <c r="M26" s="52">
        <f t="shared" si="5"/>
        <v>7184</v>
      </c>
      <c r="N26" s="22">
        <f t="shared" si="6"/>
        <v>7713</v>
      </c>
      <c r="O26" s="143">
        <f t="shared" si="6"/>
        <v>7766</v>
      </c>
      <c r="P26" s="160">
        <f t="shared" si="7"/>
        <v>-4134</v>
      </c>
      <c r="Q26" s="77">
        <f t="shared" si="8"/>
        <v>-34.739495798319325</v>
      </c>
      <c r="R26" s="64"/>
      <c r="S26" s="161">
        <f t="shared" si="9"/>
        <v>53</v>
      </c>
      <c r="T26" s="66">
        <f t="shared" si="2"/>
        <v>0.68715156229742</v>
      </c>
    </row>
    <row r="27" spans="1:20" ht="12.75">
      <c r="A27" s="28" t="s">
        <v>12</v>
      </c>
      <c r="B27" s="22">
        <f t="shared" si="5"/>
        <v>13161</v>
      </c>
      <c r="C27" s="52">
        <f t="shared" si="5"/>
        <v>13477</v>
      </c>
      <c r="D27" s="52">
        <f t="shared" si="5"/>
        <v>13494</v>
      </c>
      <c r="E27" s="52">
        <f t="shared" si="5"/>
        <v>13195</v>
      </c>
      <c r="F27" s="22">
        <f t="shared" si="5"/>
        <v>12526</v>
      </c>
      <c r="G27" s="104">
        <f t="shared" si="5"/>
        <v>12387</v>
      </c>
      <c r="H27" s="104">
        <f t="shared" si="5"/>
        <v>11980</v>
      </c>
      <c r="I27" s="111">
        <f t="shared" si="5"/>
        <v>11544</v>
      </c>
      <c r="J27" s="185">
        <f t="shared" si="5"/>
        <v>11066</v>
      </c>
      <c r="K27" s="52">
        <f t="shared" si="5"/>
        <v>10772</v>
      </c>
      <c r="L27" s="22">
        <f t="shared" si="5"/>
        <v>10564</v>
      </c>
      <c r="M27" s="52">
        <f t="shared" si="5"/>
        <v>10216</v>
      </c>
      <c r="N27" s="22">
        <f t="shared" si="6"/>
        <v>10360</v>
      </c>
      <c r="O27" s="143">
        <f t="shared" si="6"/>
        <v>10030</v>
      </c>
      <c r="P27" s="160">
        <f t="shared" si="7"/>
        <v>-3131</v>
      </c>
      <c r="Q27" s="77">
        <f t="shared" si="8"/>
        <v>-23.789985563407033</v>
      </c>
      <c r="R27" s="64"/>
      <c r="S27" s="161">
        <f t="shared" si="9"/>
        <v>-330</v>
      </c>
      <c r="T27" s="66">
        <f t="shared" si="2"/>
        <v>-3.1853281853281854</v>
      </c>
    </row>
    <row r="28" spans="1:20" ht="12.75">
      <c r="A28" s="21" t="s">
        <v>13</v>
      </c>
      <c r="B28" s="22">
        <f t="shared" si="5"/>
        <v>9017</v>
      </c>
      <c r="C28" s="52">
        <f t="shared" si="5"/>
        <v>9342</v>
      </c>
      <c r="D28" s="52">
        <f t="shared" si="5"/>
        <v>9594</v>
      </c>
      <c r="E28" s="52">
        <f t="shared" si="5"/>
        <v>9841</v>
      </c>
      <c r="F28" s="22">
        <f t="shared" si="5"/>
        <v>10020</v>
      </c>
      <c r="G28" s="104">
        <f t="shared" si="5"/>
        <v>10323</v>
      </c>
      <c r="H28" s="104">
        <f t="shared" si="5"/>
        <v>10510</v>
      </c>
      <c r="I28" s="111">
        <f t="shared" si="5"/>
        <v>10664</v>
      </c>
      <c r="J28" s="185">
        <f t="shared" si="5"/>
        <v>10665</v>
      </c>
      <c r="K28" s="52">
        <f t="shared" si="5"/>
        <v>10907</v>
      </c>
      <c r="L28" s="22">
        <f t="shared" si="5"/>
        <v>11129</v>
      </c>
      <c r="M28" s="52">
        <f t="shared" si="5"/>
        <v>11386</v>
      </c>
      <c r="N28" s="22">
        <f t="shared" si="6"/>
        <v>11842</v>
      </c>
      <c r="O28" s="143">
        <f t="shared" si="6"/>
        <v>11943</v>
      </c>
      <c r="P28" s="160">
        <f t="shared" si="7"/>
        <v>2926</v>
      </c>
      <c r="Q28" s="77">
        <f t="shared" si="8"/>
        <v>32.44981701231008</v>
      </c>
      <c r="R28" s="64"/>
      <c r="S28" s="161">
        <f t="shared" si="9"/>
        <v>101</v>
      </c>
      <c r="T28" s="66">
        <f t="shared" si="2"/>
        <v>0.8528964701908461</v>
      </c>
    </row>
    <row r="29" spans="1:20" ht="12.75">
      <c r="A29" s="21" t="s">
        <v>14</v>
      </c>
      <c r="B29" s="22">
        <f t="shared" si="5"/>
        <v>1964</v>
      </c>
      <c r="C29" s="52">
        <f t="shared" si="5"/>
        <v>2025</v>
      </c>
      <c r="D29" s="52">
        <f t="shared" si="5"/>
        <v>2271</v>
      </c>
      <c r="E29" s="52">
        <f t="shared" si="5"/>
        <v>2435</v>
      </c>
      <c r="F29" s="22">
        <f t="shared" si="5"/>
        <v>2690</v>
      </c>
      <c r="G29" s="104">
        <f t="shared" si="5"/>
        <v>2812</v>
      </c>
      <c r="H29" s="104">
        <f t="shared" si="5"/>
        <v>3017</v>
      </c>
      <c r="I29" s="111">
        <f t="shared" si="5"/>
        <v>3410</v>
      </c>
      <c r="J29" s="185">
        <f t="shared" si="5"/>
        <v>3818</v>
      </c>
      <c r="K29" s="52">
        <f t="shared" si="5"/>
        <v>4276</v>
      </c>
      <c r="L29" s="22">
        <f t="shared" si="5"/>
        <v>4596</v>
      </c>
      <c r="M29" s="52">
        <f t="shared" si="5"/>
        <v>4964</v>
      </c>
      <c r="N29" s="22">
        <f t="shared" si="6"/>
        <v>5429</v>
      </c>
      <c r="O29" s="143">
        <f t="shared" si="6"/>
        <v>5745</v>
      </c>
      <c r="P29" s="160">
        <f t="shared" si="7"/>
        <v>3781</v>
      </c>
      <c r="Q29" s="77">
        <f t="shared" si="8"/>
        <v>192.5152749490835</v>
      </c>
      <c r="R29" s="64"/>
      <c r="S29" s="161">
        <f t="shared" si="9"/>
        <v>316</v>
      </c>
      <c r="T29" s="66">
        <f t="shared" si="2"/>
        <v>5.8205931110701785</v>
      </c>
    </row>
    <row r="30" spans="1:20" ht="12.75">
      <c r="A30" s="21" t="s">
        <v>15</v>
      </c>
      <c r="B30" s="22">
        <f t="shared" si="5"/>
        <v>68</v>
      </c>
      <c r="C30" s="52">
        <f t="shared" si="5"/>
        <v>80</v>
      </c>
      <c r="D30" s="52">
        <f t="shared" si="5"/>
        <v>94</v>
      </c>
      <c r="E30" s="52">
        <f t="shared" si="5"/>
        <v>108</v>
      </c>
      <c r="F30" s="22">
        <f t="shared" si="5"/>
        <v>113</v>
      </c>
      <c r="G30" s="104">
        <f t="shared" si="5"/>
        <v>110</v>
      </c>
      <c r="H30" s="104">
        <f t="shared" si="5"/>
        <v>135</v>
      </c>
      <c r="I30" s="111">
        <f t="shared" si="5"/>
        <v>134</v>
      </c>
      <c r="J30" s="185">
        <f t="shared" si="5"/>
        <v>142</v>
      </c>
      <c r="K30" s="52">
        <f t="shared" si="5"/>
        <v>159</v>
      </c>
      <c r="L30" s="22">
        <f t="shared" si="5"/>
        <v>175</v>
      </c>
      <c r="M30" s="52">
        <f t="shared" si="5"/>
        <v>212</v>
      </c>
      <c r="N30" s="22">
        <f t="shared" si="6"/>
        <v>255</v>
      </c>
      <c r="O30" s="143">
        <f t="shared" si="6"/>
        <v>319</v>
      </c>
      <c r="P30" s="160">
        <f t="shared" si="7"/>
        <v>251</v>
      </c>
      <c r="Q30" s="77">
        <f t="shared" si="8"/>
        <v>369.1176470588235</v>
      </c>
      <c r="R30" s="64"/>
      <c r="S30" s="161">
        <f t="shared" si="9"/>
        <v>64</v>
      </c>
      <c r="T30" s="66">
        <f t="shared" si="2"/>
        <v>25.098039215686278</v>
      </c>
    </row>
    <row r="31" spans="1:20" ht="7.5" customHeight="1">
      <c r="A31" s="37"/>
      <c r="B31" s="26"/>
      <c r="C31" s="58"/>
      <c r="D31" s="58"/>
      <c r="E31" s="58"/>
      <c r="F31" s="72"/>
      <c r="G31" s="108"/>
      <c r="H31" s="122"/>
      <c r="I31" s="122"/>
      <c r="J31" s="191"/>
      <c r="K31" s="201"/>
      <c r="L31" s="205"/>
      <c r="M31" s="201"/>
      <c r="N31" s="205"/>
      <c r="O31" s="144"/>
      <c r="P31" s="168"/>
      <c r="Q31" s="168"/>
      <c r="R31" s="64"/>
      <c r="T31" s="165"/>
    </row>
    <row r="32" spans="1:20" ht="18" customHeight="1" thickBot="1">
      <c r="A32" s="195" t="s">
        <v>43</v>
      </c>
      <c r="B32" s="43"/>
      <c r="C32" s="43"/>
      <c r="D32" s="44"/>
      <c r="E32" s="44"/>
      <c r="F32" s="45"/>
      <c r="G32" s="89"/>
      <c r="H32" s="95"/>
      <c r="I32" s="95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3"/>
    </row>
    <row r="33" ht="13.5" thickTop="1"/>
  </sheetData>
  <sheetProtection/>
  <mergeCells count="15">
    <mergeCell ref="L3:L4"/>
    <mergeCell ref="K3:K4"/>
    <mergeCell ref="H3:H4"/>
    <mergeCell ref="G3:G4"/>
    <mergeCell ref="F3:F4"/>
    <mergeCell ref="I3:I4"/>
    <mergeCell ref="J3:J4"/>
    <mergeCell ref="O3:O4"/>
    <mergeCell ref="N3:N4"/>
    <mergeCell ref="M3:M4"/>
    <mergeCell ref="A3:A4"/>
    <mergeCell ref="B3:B4"/>
    <mergeCell ref="C3:C4"/>
    <mergeCell ref="D3:D4"/>
    <mergeCell ref="E3:E4"/>
  </mergeCells>
  <printOptions horizontalCentered="1" verticalCentered="1"/>
  <pageMargins left="0.4724409448818898" right="0.4724409448818898" top="0.5905511811023623" bottom="0.7086614173228347" header="0.5118110236220472" footer="0.5118110236220472"/>
  <pageSetup fitToHeight="1" fitToWidth="1" horizontalDpi="300" verticalDpi="3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8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9.7109375" style="5" customWidth="1"/>
    <col min="2" max="6" width="8.140625" style="5" customWidth="1"/>
    <col min="7" max="7" width="8.140625" style="68" customWidth="1"/>
    <col min="8" max="8" width="8.140625" style="137" customWidth="1"/>
    <col min="9" max="9" width="8.140625" style="68" customWidth="1"/>
    <col min="10" max="15" width="8.140625" style="125" customWidth="1"/>
    <col min="16" max="17" width="7.140625" style="5" customWidth="1"/>
    <col min="18" max="18" width="1.7109375" style="5" customWidth="1"/>
    <col min="19" max="19" width="6.140625" style="5" customWidth="1"/>
    <col min="20" max="20" width="7.140625" style="5" customWidth="1"/>
    <col min="21" max="16384" width="9.140625" style="5" customWidth="1"/>
  </cols>
  <sheetData>
    <row r="1" spans="1:20" ht="18" customHeight="1" thickTop="1">
      <c r="A1" s="1" t="s">
        <v>65</v>
      </c>
      <c r="B1" s="2"/>
      <c r="C1" s="2"/>
      <c r="D1" s="3"/>
      <c r="E1" s="3"/>
      <c r="F1" s="4"/>
      <c r="G1" s="86"/>
      <c r="H1" s="133"/>
      <c r="I1" s="93"/>
      <c r="J1" s="139"/>
      <c r="K1" s="139"/>
      <c r="L1" s="139"/>
      <c r="M1" s="139"/>
      <c r="N1" s="139"/>
      <c r="O1" s="139"/>
      <c r="P1" s="3"/>
      <c r="Q1" s="3"/>
      <c r="R1" s="3"/>
      <c r="S1" s="3"/>
      <c r="T1" s="4"/>
    </row>
    <row r="2" spans="1:20" ht="18" customHeight="1">
      <c r="A2" s="6" t="s">
        <v>70</v>
      </c>
      <c r="B2" s="7"/>
      <c r="C2" s="7"/>
      <c r="D2" s="8"/>
      <c r="E2" s="8"/>
      <c r="F2" s="9"/>
      <c r="G2" s="87"/>
      <c r="H2" s="134"/>
      <c r="I2" s="94"/>
      <c r="J2" s="140"/>
      <c r="K2" s="140"/>
      <c r="L2" s="140"/>
      <c r="M2" s="140"/>
      <c r="N2" s="140"/>
      <c r="O2" s="140"/>
      <c r="P2" s="8"/>
      <c r="Q2" s="8"/>
      <c r="R2" s="10"/>
      <c r="S2" s="10"/>
      <c r="T2" s="9"/>
    </row>
    <row r="3" spans="1:20" ht="12.75">
      <c r="A3" s="263"/>
      <c r="B3" s="252">
        <v>2005</v>
      </c>
      <c r="C3" s="254">
        <v>2006</v>
      </c>
      <c r="D3" s="254">
        <v>2007</v>
      </c>
      <c r="E3" s="254">
        <v>2008</v>
      </c>
      <c r="F3" s="252">
        <v>2009</v>
      </c>
      <c r="G3" s="244">
        <v>2010</v>
      </c>
      <c r="H3" s="260">
        <v>2011</v>
      </c>
      <c r="I3" s="246">
        <v>2012</v>
      </c>
      <c r="J3" s="246">
        <v>2013</v>
      </c>
      <c r="K3" s="264">
        <v>2014</v>
      </c>
      <c r="L3" s="265">
        <v>2015</v>
      </c>
      <c r="M3" s="246">
        <v>2016</v>
      </c>
      <c r="N3" s="246">
        <v>2017</v>
      </c>
      <c r="O3" s="262">
        <v>2018</v>
      </c>
      <c r="P3" s="11" t="s">
        <v>61</v>
      </c>
      <c r="Q3" s="12"/>
      <c r="R3" s="13"/>
      <c r="S3" s="11" t="s">
        <v>62</v>
      </c>
      <c r="T3" s="14"/>
    </row>
    <row r="4" spans="1:20" ht="12.75">
      <c r="A4" s="251"/>
      <c r="B4" s="253"/>
      <c r="C4" s="255"/>
      <c r="D4" s="255"/>
      <c r="E4" s="255"/>
      <c r="F4" s="253"/>
      <c r="G4" s="245"/>
      <c r="H4" s="261"/>
      <c r="I4" s="247"/>
      <c r="J4" s="243"/>
      <c r="K4" s="249"/>
      <c r="L4" s="259"/>
      <c r="M4" s="243"/>
      <c r="N4" s="243"/>
      <c r="O4" s="241"/>
      <c r="P4" s="15" t="s">
        <v>1</v>
      </c>
      <c r="Q4" s="15"/>
      <c r="R4" s="16"/>
      <c r="S4" s="15" t="s">
        <v>2</v>
      </c>
      <c r="T4" s="17"/>
    </row>
    <row r="5" spans="1:20" ht="7.5" customHeight="1">
      <c r="A5" s="18"/>
      <c r="B5" s="19"/>
      <c r="C5" s="50"/>
      <c r="D5" s="50"/>
      <c r="E5" s="51"/>
      <c r="F5" s="71"/>
      <c r="G5" s="100"/>
      <c r="H5" s="135"/>
      <c r="I5" s="109"/>
      <c r="J5" s="184"/>
      <c r="K5" s="199"/>
      <c r="L5" s="202"/>
      <c r="M5" s="184"/>
      <c r="N5" s="184"/>
      <c r="O5" s="146"/>
      <c r="P5" s="175"/>
      <c r="Q5" s="176"/>
      <c r="R5" s="64"/>
      <c r="S5" s="125"/>
      <c r="T5" s="165"/>
    </row>
    <row r="6" spans="1:20" ht="12.75">
      <c r="A6" s="21" t="s">
        <v>17</v>
      </c>
      <c r="B6" s="25">
        <v>2829</v>
      </c>
      <c r="C6" s="53">
        <v>3119</v>
      </c>
      <c r="D6" s="53">
        <v>3414</v>
      </c>
      <c r="E6" s="53">
        <v>3578</v>
      </c>
      <c r="F6" s="25">
        <v>3446</v>
      </c>
      <c r="G6" s="102">
        <v>3768</v>
      </c>
      <c r="H6" s="110">
        <v>3687</v>
      </c>
      <c r="I6" s="110">
        <v>3933</v>
      </c>
      <c r="J6" s="186">
        <v>3910</v>
      </c>
      <c r="K6" s="53">
        <v>3892</v>
      </c>
      <c r="L6" s="25">
        <v>4176</v>
      </c>
      <c r="M6" s="186">
        <v>4517</v>
      </c>
      <c r="N6" s="186">
        <v>5057</v>
      </c>
      <c r="O6" s="147">
        <v>5797</v>
      </c>
      <c r="P6" s="160">
        <f aca="true" t="shared" si="0" ref="P6:P20">O6-B6</f>
        <v>2968</v>
      </c>
      <c r="Q6" s="77">
        <f aca="true" t="shared" si="1" ref="Q6:Q11">P6/B6%</f>
        <v>104.91339696005656</v>
      </c>
      <c r="R6" s="64"/>
      <c r="S6" s="161">
        <f aca="true" t="shared" si="2" ref="S6:S20">O6-N6</f>
        <v>740</v>
      </c>
      <c r="T6" s="66">
        <f aca="true" t="shared" si="3" ref="T6:T20">S6/N6%</f>
        <v>14.633181728297409</v>
      </c>
    </row>
    <row r="7" spans="1:20" ht="12.75">
      <c r="A7" s="21" t="s">
        <v>16</v>
      </c>
      <c r="B7" s="29">
        <v>2126</v>
      </c>
      <c r="C7" s="53">
        <v>2352</v>
      </c>
      <c r="D7" s="53">
        <v>2487</v>
      </c>
      <c r="E7" s="53">
        <v>2522</v>
      </c>
      <c r="F7" s="25">
        <v>2652</v>
      </c>
      <c r="G7" s="102">
        <v>2527</v>
      </c>
      <c r="H7" s="110">
        <v>2612</v>
      </c>
      <c r="I7" s="110">
        <v>2632</v>
      </c>
      <c r="J7" s="186">
        <v>2649</v>
      </c>
      <c r="K7" s="53">
        <v>2671</v>
      </c>
      <c r="L7" s="25">
        <v>2838</v>
      </c>
      <c r="M7" s="186">
        <v>2975</v>
      </c>
      <c r="N7" s="186">
        <v>3046</v>
      </c>
      <c r="O7" s="147">
        <v>3046</v>
      </c>
      <c r="P7" s="160">
        <f t="shared" si="0"/>
        <v>920</v>
      </c>
      <c r="Q7" s="77">
        <f t="shared" si="1"/>
        <v>43.273753527751644</v>
      </c>
      <c r="R7" s="64"/>
      <c r="S7" s="161">
        <f t="shared" si="2"/>
        <v>0</v>
      </c>
      <c r="T7" s="66">
        <f t="shared" si="3"/>
        <v>0</v>
      </c>
    </row>
    <row r="8" spans="1:20" ht="12.75" customHeight="1">
      <c r="A8" s="28" t="s">
        <v>18</v>
      </c>
      <c r="B8" s="25">
        <v>20</v>
      </c>
      <c r="C8" s="53">
        <v>22</v>
      </c>
      <c r="D8" s="53">
        <v>22</v>
      </c>
      <c r="E8" s="53">
        <v>20</v>
      </c>
      <c r="F8" s="25">
        <v>15</v>
      </c>
      <c r="G8" s="102">
        <v>22</v>
      </c>
      <c r="H8" s="110">
        <v>25</v>
      </c>
      <c r="I8" s="110">
        <v>20</v>
      </c>
      <c r="J8" s="186">
        <v>20</v>
      </c>
      <c r="K8" s="53">
        <v>23</v>
      </c>
      <c r="L8" s="25">
        <v>17</v>
      </c>
      <c r="M8" s="186">
        <v>22</v>
      </c>
      <c r="N8" s="186">
        <v>26</v>
      </c>
      <c r="O8" s="147">
        <v>22</v>
      </c>
      <c r="P8" s="160">
        <f t="shared" si="0"/>
        <v>2</v>
      </c>
      <c r="Q8" s="77">
        <f t="shared" si="1"/>
        <v>10</v>
      </c>
      <c r="R8" s="64"/>
      <c r="S8" s="161">
        <f t="shared" si="2"/>
        <v>-4</v>
      </c>
      <c r="T8" s="66">
        <f t="shared" si="3"/>
        <v>-15.384615384615383</v>
      </c>
    </row>
    <row r="9" spans="1:20" ht="12.75">
      <c r="A9" s="21" t="s">
        <v>19</v>
      </c>
      <c r="B9" s="22">
        <v>1</v>
      </c>
      <c r="C9" s="52">
        <v>1</v>
      </c>
      <c r="D9" s="52">
        <v>1</v>
      </c>
      <c r="E9" s="52">
        <v>2</v>
      </c>
      <c r="F9" s="22">
        <v>2</v>
      </c>
      <c r="G9" s="104">
        <v>2</v>
      </c>
      <c r="H9" s="111">
        <v>3</v>
      </c>
      <c r="I9" s="111">
        <v>3</v>
      </c>
      <c r="J9" s="185">
        <v>1</v>
      </c>
      <c r="K9" s="52">
        <v>6</v>
      </c>
      <c r="L9" s="22">
        <v>5</v>
      </c>
      <c r="M9" s="185">
        <v>6</v>
      </c>
      <c r="N9" s="185">
        <v>4</v>
      </c>
      <c r="O9" s="143">
        <v>2</v>
      </c>
      <c r="P9" s="160">
        <f t="shared" si="0"/>
        <v>1</v>
      </c>
      <c r="Q9" s="77">
        <f t="shared" si="1"/>
        <v>100</v>
      </c>
      <c r="R9" s="64"/>
      <c r="S9" s="161">
        <f t="shared" si="2"/>
        <v>-2</v>
      </c>
      <c r="T9" s="66">
        <f t="shared" si="3"/>
        <v>-50</v>
      </c>
    </row>
    <row r="10" spans="1:25" ht="12.75">
      <c r="A10" s="21" t="s">
        <v>20</v>
      </c>
      <c r="B10" s="22">
        <v>164</v>
      </c>
      <c r="C10" s="52">
        <v>235</v>
      </c>
      <c r="D10" s="52">
        <v>287</v>
      </c>
      <c r="E10" s="52">
        <v>335</v>
      </c>
      <c r="F10" s="22">
        <v>327</v>
      </c>
      <c r="G10" s="104">
        <v>278</v>
      </c>
      <c r="H10" s="111">
        <v>277</v>
      </c>
      <c r="I10" s="111">
        <v>255</v>
      </c>
      <c r="J10" s="185">
        <v>241</v>
      </c>
      <c r="K10" s="52">
        <v>266</v>
      </c>
      <c r="L10" s="22">
        <v>236</v>
      </c>
      <c r="M10" s="185">
        <v>246</v>
      </c>
      <c r="N10" s="185">
        <v>275</v>
      </c>
      <c r="O10" s="143">
        <v>310</v>
      </c>
      <c r="P10" s="160">
        <f t="shared" si="0"/>
        <v>146</v>
      </c>
      <c r="Q10" s="77">
        <f t="shared" si="1"/>
        <v>89.02439024390245</v>
      </c>
      <c r="R10" s="64"/>
      <c r="S10" s="161">
        <f t="shared" si="2"/>
        <v>35</v>
      </c>
      <c r="T10" s="66">
        <f t="shared" si="3"/>
        <v>12.727272727272727</v>
      </c>
      <c r="U10" s="23"/>
      <c r="V10" s="23"/>
      <c r="W10" s="23"/>
      <c r="X10" s="23"/>
      <c r="Y10" s="23"/>
    </row>
    <row r="11" spans="1:20" ht="12.75">
      <c r="A11" s="21" t="s">
        <v>21</v>
      </c>
      <c r="B11" s="22">
        <v>6</v>
      </c>
      <c r="C11" s="52">
        <v>7</v>
      </c>
      <c r="D11" s="52">
        <v>3</v>
      </c>
      <c r="E11" s="52">
        <v>3</v>
      </c>
      <c r="F11" s="22">
        <v>2</v>
      </c>
      <c r="G11" s="104">
        <v>1</v>
      </c>
      <c r="H11" s="111">
        <v>12</v>
      </c>
      <c r="I11" s="111">
        <v>13</v>
      </c>
      <c r="J11" s="185">
        <v>12</v>
      </c>
      <c r="K11" s="52">
        <v>9</v>
      </c>
      <c r="L11" s="22">
        <v>8</v>
      </c>
      <c r="M11" s="185">
        <v>7</v>
      </c>
      <c r="N11" s="185">
        <v>10</v>
      </c>
      <c r="O11" s="143">
        <v>10</v>
      </c>
      <c r="P11" s="160">
        <f t="shared" si="0"/>
        <v>4</v>
      </c>
      <c r="Q11" s="77">
        <f t="shared" si="1"/>
        <v>66.66666666666667</v>
      </c>
      <c r="R11" s="64"/>
      <c r="S11" s="161">
        <f t="shared" si="2"/>
        <v>0</v>
      </c>
      <c r="T11" s="66">
        <f t="shared" si="3"/>
        <v>0</v>
      </c>
    </row>
    <row r="12" spans="1:22" ht="12.75">
      <c r="A12" s="21"/>
      <c r="B12" s="22"/>
      <c r="C12" s="52"/>
      <c r="D12" s="52"/>
      <c r="E12" s="52"/>
      <c r="F12" s="22"/>
      <c r="G12" s="104"/>
      <c r="H12" s="111"/>
      <c r="I12" s="111"/>
      <c r="J12" s="185"/>
      <c r="K12" s="52"/>
      <c r="L12" s="22"/>
      <c r="M12" s="185"/>
      <c r="N12" s="185"/>
      <c r="O12" s="143"/>
      <c r="P12" s="30"/>
      <c r="Q12" s="177"/>
      <c r="R12" s="16"/>
      <c r="S12" s="23"/>
      <c r="T12" s="24"/>
      <c r="V12" s="23"/>
    </row>
    <row r="13" spans="1:20" ht="12.75">
      <c r="A13" s="21" t="s">
        <v>22</v>
      </c>
      <c r="B13" s="22">
        <v>619</v>
      </c>
      <c r="C13" s="52">
        <v>752</v>
      </c>
      <c r="D13" s="52">
        <v>857</v>
      </c>
      <c r="E13" s="52">
        <v>878</v>
      </c>
      <c r="F13" s="22">
        <v>859</v>
      </c>
      <c r="G13" s="104">
        <v>793</v>
      </c>
      <c r="H13" s="111">
        <v>729</v>
      </c>
      <c r="I13" s="111">
        <v>719</v>
      </c>
      <c r="J13" s="185">
        <v>645</v>
      </c>
      <c r="K13" s="52">
        <v>598</v>
      </c>
      <c r="L13" s="22">
        <v>630</v>
      </c>
      <c r="M13" s="185">
        <v>744</v>
      </c>
      <c r="N13" s="185">
        <v>833</v>
      </c>
      <c r="O13" s="143">
        <v>995</v>
      </c>
      <c r="P13" s="160">
        <f t="shared" si="0"/>
        <v>376</v>
      </c>
      <c r="Q13" s="77">
        <f>P13/B13%</f>
        <v>60.74313408723748</v>
      </c>
      <c r="R13" s="64"/>
      <c r="S13" s="161">
        <f t="shared" si="2"/>
        <v>162</v>
      </c>
      <c r="T13" s="66">
        <f t="shared" si="3"/>
        <v>19.447779111644657</v>
      </c>
    </row>
    <row r="14" spans="1:20" ht="12.75">
      <c r="A14" s="21" t="s">
        <v>23</v>
      </c>
      <c r="B14" s="22">
        <v>1461</v>
      </c>
      <c r="C14" s="52">
        <v>1566</v>
      </c>
      <c r="D14" s="52">
        <v>1598</v>
      </c>
      <c r="E14" s="52">
        <v>1599</v>
      </c>
      <c r="F14" s="22">
        <v>1614</v>
      </c>
      <c r="G14" s="104">
        <v>1667</v>
      </c>
      <c r="H14" s="111">
        <v>1621</v>
      </c>
      <c r="I14" s="111">
        <v>1652</v>
      </c>
      <c r="J14" s="185">
        <v>1556</v>
      </c>
      <c r="K14" s="52">
        <v>1582</v>
      </c>
      <c r="L14" s="22">
        <v>1721</v>
      </c>
      <c r="M14" s="185">
        <v>1798</v>
      </c>
      <c r="N14" s="185">
        <v>1984</v>
      </c>
      <c r="O14" s="143">
        <v>1964</v>
      </c>
      <c r="P14" s="160">
        <f t="shared" si="0"/>
        <v>503</v>
      </c>
      <c r="Q14" s="77">
        <f>P14/B14%</f>
        <v>34.42847364818618</v>
      </c>
      <c r="R14" s="64"/>
      <c r="S14" s="161">
        <f t="shared" si="2"/>
        <v>-20</v>
      </c>
      <c r="T14" s="66">
        <f t="shared" si="3"/>
        <v>-1.0080645161290323</v>
      </c>
    </row>
    <row r="15" spans="1:20" ht="12.75">
      <c r="A15" s="21" t="s">
        <v>24</v>
      </c>
      <c r="B15" s="22">
        <v>2740</v>
      </c>
      <c r="C15" s="52">
        <v>3049</v>
      </c>
      <c r="D15" s="52">
        <v>3337</v>
      </c>
      <c r="E15" s="52">
        <v>3516</v>
      </c>
      <c r="F15" s="22">
        <v>3455</v>
      </c>
      <c r="G15" s="104">
        <v>3595</v>
      </c>
      <c r="H15" s="111">
        <v>3694</v>
      </c>
      <c r="I15" s="111">
        <v>3823</v>
      </c>
      <c r="J15" s="185">
        <v>3896</v>
      </c>
      <c r="K15" s="52">
        <v>3906</v>
      </c>
      <c r="L15" s="22">
        <v>4058</v>
      </c>
      <c r="M15" s="185">
        <v>4234</v>
      </c>
      <c r="N15" s="185">
        <v>4424</v>
      </c>
      <c r="O15" s="143">
        <v>4780</v>
      </c>
      <c r="P15" s="160">
        <f t="shared" si="0"/>
        <v>2040</v>
      </c>
      <c r="Q15" s="77">
        <f>P15/B15%</f>
        <v>74.45255474452556</v>
      </c>
      <c r="R15" s="64"/>
      <c r="S15" s="161">
        <f t="shared" si="2"/>
        <v>356</v>
      </c>
      <c r="T15" s="66">
        <f t="shared" si="3"/>
        <v>8.047016274864376</v>
      </c>
    </row>
    <row r="16" spans="1:25" ht="12.75">
      <c r="A16" s="21" t="s">
        <v>25</v>
      </c>
      <c r="B16" s="22">
        <v>326</v>
      </c>
      <c r="C16" s="52">
        <v>369</v>
      </c>
      <c r="D16" s="52">
        <v>422</v>
      </c>
      <c r="E16" s="52">
        <v>467</v>
      </c>
      <c r="F16" s="22">
        <v>516</v>
      </c>
      <c r="G16" s="104">
        <v>543</v>
      </c>
      <c r="H16" s="111">
        <v>572</v>
      </c>
      <c r="I16" s="111">
        <v>662</v>
      </c>
      <c r="J16" s="185">
        <v>736</v>
      </c>
      <c r="K16" s="52">
        <v>781</v>
      </c>
      <c r="L16" s="22">
        <v>871</v>
      </c>
      <c r="M16" s="185">
        <v>997</v>
      </c>
      <c r="N16" s="185">
        <v>1177</v>
      </c>
      <c r="O16" s="143">
        <v>1448</v>
      </c>
      <c r="P16" s="160">
        <f t="shared" si="0"/>
        <v>1122</v>
      </c>
      <c r="Q16" s="77">
        <f>P16/B16%</f>
        <v>344.1717791411043</v>
      </c>
      <c r="R16" s="64"/>
      <c r="S16" s="161">
        <f t="shared" si="2"/>
        <v>271</v>
      </c>
      <c r="T16" s="66">
        <f t="shared" si="3"/>
        <v>23.02463891248938</v>
      </c>
      <c r="U16" s="23"/>
      <c r="V16" s="23"/>
      <c r="W16" s="23"/>
      <c r="X16" s="23"/>
      <c r="Y16" s="23"/>
    </row>
    <row r="17" spans="1:23" ht="12.75">
      <c r="A17" s="21"/>
      <c r="B17" s="22"/>
      <c r="C17" s="52"/>
      <c r="D17" s="52"/>
      <c r="E17" s="52"/>
      <c r="F17" s="22"/>
      <c r="G17" s="104"/>
      <c r="H17" s="111"/>
      <c r="I17" s="111"/>
      <c r="J17" s="185"/>
      <c r="K17" s="52"/>
      <c r="L17" s="22"/>
      <c r="M17" s="185"/>
      <c r="N17" s="185"/>
      <c r="O17" s="143"/>
      <c r="P17" s="30"/>
      <c r="Q17" s="177"/>
      <c r="R17" s="16"/>
      <c r="S17" s="23"/>
      <c r="T17" s="24"/>
      <c r="W17" s="23"/>
    </row>
    <row r="18" spans="1:22" ht="12.75">
      <c r="A18" s="21" t="s">
        <v>26</v>
      </c>
      <c r="B18" s="22">
        <v>893</v>
      </c>
      <c r="C18" s="52">
        <v>1135</v>
      </c>
      <c r="D18" s="52">
        <v>1291</v>
      </c>
      <c r="E18" s="52">
        <v>1198</v>
      </c>
      <c r="F18" s="22">
        <v>1288</v>
      </c>
      <c r="G18" s="104">
        <v>1327</v>
      </c>
      <c r="H18" s="111">
        <v>1337</v>
      </c>
      <c r="I18" s="111">
        <v>1290</v>
      </c>
      <c r="J18" s="185">
        <v>1125</v>
      </c>
      <c r="K18" s="52">
        <v>1124</v>
      </c>
      <c r="L18" s="22">
        <v>911</v>
      </c>
      <c r="M18" s="185">
        <v>1361</v>
      </c>
      <c r="N18" s="185">
        <v>2230</v>
      </c>
      <c r="O18" s="143">
        <v>2693</v>
      </c>
      <c r="P18" s="160">
        <f t="shared" si="0"/>
        <v>1800</v>
      </c>
      <c r="Q18" s="77">
        <f>P18/B18%</f>
        <v>201.56774916013438</v>
      </c>
      <c r="R18" s="64"/>
      <c r="S18" s="161">
        <f t="shared" si="2"/>
        <v>463</v>
      </c>
      <c r="T18" s="66">
        <f t="shared" si="3"/>
        <v>20.76233183856502</v>
      </c>
      <c r="V18" s="23"/>
    </row>
    <row r="19" spans="1:20" ht="12.75">
      <c r="A19" s="21" t="s">
        <v>27</v>
      </c>
      <c r="B19" s="22">
        <v>4244</v>
      </c>
      <c r="C19" s="52">
        <v>4587</v>
      </c>
      <c r="D19" s="52">
        <v>4908</v>
      </c>
      <c r="E19" s="52">
        <v>5236</v>
      </c>
      <c r="F19" s="22">
        <v>5128</v>
      </c>
      <c r="G19" s="104">
        <v>5251</v>
      </c>
      <c r="H19" s="111">
        <v>5260</v>
      </c>
      <c r="I19" s="111">
        <v>5552</v>
      </c>
      <c r="J19" s="185">
        <v>5650</v>
      </c>
      <c r="K19" s="52">
        <v>5679</v>
      </c>
      <c r="L19" s="22">
        <v>6308</v>
      </c>
      <c r="M19" s="185">
        <v>6342</v>
      </c>
      <c r="N19" s="185">
        <v>6144</v>
      </c>
      <c r="O19" s="143">
        <v>6393</v>
      </c>
      <c r="P19" s="160">
        <f t="shared" si="0"/>
        <v>2149</v>
      </c>
      <c r="Q19" s="77">
        <f>P19/B19%</f>
        <v>50.63619227144204</v>
      </c>
      <c r="R19" s="64"/>
      <c r="S19" s="161">
        <f t="shared" si="2"/>
        <v>249</v>
      </c>
      <c r="T19" s="66">
        <f t="shared" si="3"/>
        <v>4.052734375</v>
      </c>
    </row>
    <row r="20" spans="1:20" ht="12.75">
      <c r="A20" s="21" t="s">
        <v>30</v>
      </c>
      <c r="B20" s="22">
        <v>9</v>
      </c>
      <c r="C20" s="52">
        <v>14</v>
      </c>
      <c r="D20" s="52">
        <v>15</v>
      </c>
      <c r="E20" s="52">
        <v>26</v>
      </c>
      <c r="F20" s="22">
        <v>28</v>
      </c>
      <c r="G20" s="104">
        <v>20</v>
      </c>
      <c r="H20" s="111">
        <v>19</v>
      </c>
      <c r="I20" s="111">
        <v>14</v>
      </c>
      <c r="J20" s="185">
        <v>58</v>
      </c>
      <c r="K20" s="52">
        <v>64</v>
      </c>
      <c r="L20" s="22">
        <v>61</v>
      </c>
      <c r="M20" s="185">
        <v>70</v>
      </c>
      <c r="N20" s="185">
        <v>44</v>
      </c>
      <c r="O20" s="143">
        <v>101</v>
      </c>
      <c r="P20" s="160">
        <f t="shared" si="0"/>
        <v>92</v>
      </c>
      <c r="Q20" s="77">
        <f>P20/B20%</f>
        <v>1022.2222222222223</v>
      </c>
      <c r="R20" s="64"/>
      <c r="S20" s="161">
        <f t="shared" si="2"/>
        <v>57</v>
      </c>
      <c r="T20" s="66">
        <f t="shared" si="3"/>
        <v>129.54545454545453</v>
      </c>
    </row>
    <row r="21" spans="1:20" ht="9.75" customHeight="1">
      <c r="A21" s="69"/>
      <c r="B21" s="70"/>
      <c r="C21" s="55"/>
      <c r="D21" s="55"/>
      <c r="E21" s="55"/>
      <c r="F21" s="22"/>
      <c r="G21" s="105"/>
      <c r="H21" s="112"/>
      <c r="I21" s="112"/>
      <c r="J21" s="188"/>
      <c r="K21" s="55"/>
      <c r="L21" s="197"/>
      <c r="M21" s="188"/>
      <c r="N21" s="188"/>
      <c r="O21" s="149"/>
      <c r="P21" s="113"/>
      <c r="Q21" s="178"/>
      <c r="R21" s="64"/>
      <c r="S21" s="65"/>
      <c r="T21" s="66"/>
    </row>
    <row r="22" spans="1:20" ht="10.5" customHeight="1">
      <c r="A22" s="31"/>
      <c r="B22" s="32"/>
      <c r="C22" s="32"/>
      <c r="D22" s="32"/>
      <c r="E22" s="32"/>
      <c r="F22" s="32"/>
      <c r="G22" s="88"/>
      <c r="H22" s="88"/>
      <c r="I22" s="88"/>
      <c r="J22" s="32"/>
      <c r="K22" s="32"/>
      <c r="L22" s="32"/>
      <c r="M22" s="32"/>
      <c r="N22" s="32"/>
      <c r="O22" s="32"/>
      <c r="P22" s="33"/>
      <c r="Q22" s="34"/>
      <c r="R22" s="35"/>
      <c r="S22" s="183"/>
      <c r="T22" s="36"/>
    </row>
    <row r="23" spans="1:20" ht="9.75" customHeight="1">
      <c r="A23" s="37"/>
      <c r="B23" s="25"/>
      <c r="C23" s="56"/>
      <c r="D23" s="56"/>
      <c r="E23" s="56"/>
      <c r="F23" s="25"/>
      <c r="G23" s="106"/>
      <c r="H23" s="123"/>
      <c r="I23" s="123"/>
      <c r="J23" s="189"/>
      <c r="K23" s="56"/>
      <c r="L23" s="204"/>
      <c r="M23" s="189"/>
      <c r="N23" s="189"/>
      <c r="O23" s="141"/>
      <c r="P23" s="179"/>
      <c r="Q23" s="27"/>
      <c r="R23" s="16"/>
      <c r="S23" s="23"/>
      <c r="T23" s="20"/>
    </row>
    <row r="24" spans="1:20" ht="12.75">
      <c r="A24" s="38" t="s">
        <v>0</v>
      </c>
      <c r="B24" s="39">
        <f aca="true" t="shared" si="4" ref="B24:H24">SUM(B18:B20)</f>
        <v>5146</v>
      </c>
      <c r="C24" s="57">
        <f t="shared" si="4"/>
        <v>5736</v>
      </c>
      <c r="D24" s="57">
        <f t="shared" si="4"/>
        <v>6214</v>
      </c>
      <c r="E24" s="57">
        <f t="shared" si="4"/>
        <v>6460</v>
      </c>
      <c r="F24" s="39">
        <f t="shared" si="4"/>
        <v>6444</v>
      </c>
      <c r="G24" s="107">
        <f t="shared" si="4"/>
        <v>6598</v>
      </c>
      <c r="H24" s="107">
        <f t="shared" si="4"/>
        <v>6616</v>
      </c>
      <c r="I24" s="150">
        <f aca="true" t="shared" si="5" ref="I24:N24">SUM(I18:I20)</f>
        <v>6856</v>
      </c>
      <c r="J24" s="190">
        <f t="shared" si="5"/>
        <v>6833</v>
      </c>
      <c r="K24" s="57">
        <f t="shared" si="5"/>
        <v>6867</v>
      </c>
      <c r="L24" s="39">
        <f t="shared" si="5"/>
        <v>7280</v>
      </c>
      <c r="M24" s="190">
        <f t="shared" si="5"/>
        <v>7773</v>
      </c>
      <c r="N24" s="190">
        <f t="shared" si="5"/>
        <v>8418</v>
      </c>
      <c r="O24" s="142">
        <f>SUM(O18:O20)</f>
        <v>9187</v>
      </c>
      <c r="P24" s="90">
        <f>O24-B24</f>
        <v>4041</v>
      </c>
      <c r="Q24" s="91">
        <f>P24/B24%</f>
        <v>78.52701127089001</v>
      </c>
      <c r="R24" s="41"/>
      <c r="S24" s="171">
        <f>O24-N24</f>
        <v>769</v>
      </c>
      <c r="T24" s="42">
        <f>S24/N24%</f>
        <v>9.1351865051081</v>
      </c>
    </row>
    <row r="25" spans="1:20" ht="7.5" customHeight="1">
      <c r="A25" s="37"/>
      <c r="B25" s="26"/>
      <c r="C25" s="58"/>
      <c r="D25" s="58"/>
      <c r="E25" s="58"/>
      <c r="F25" s="72"/>
      <c r="G25" s="108"/>
      <c r="H25" s="138"/>
      <c r="I25" s="122"/>
      <c r="J25" s="191"/>
      <c r="K25" s="201"/>
      <c r="L25" s="205"/>
      <c r="M25" s="191"/>
      <c r="N25" s="191"/>
      <c r="O25" s="144"/>
      <c r="P25" s="180"/>
      <c r="Q25" s="35"/>
      <c r="R25" s="16"/>
      <c r="T25" s="20"/>
    </row>
    <row r="26" spans="1:20" ht="18" customHeight="1" thickBot="1">
      <c r="A26" s="195" t="s">
        <v>43</v>
      </c>
      <c r="B26" s="43"/>
      <c r="C26" s="43"/>
      <c r="D26" s="44"/>
      <c r="E26" s="44"/>
      <c r="F26" s="45"/>
      <c r="G26" s="89"/>
      <c r="H26" s="136"/>
      <c r="I26" s="95"/>
      <c r="J26" s="145"/>
      <c r="K26" s="145"/>
      <c r="L26" s="145"/>
      <c r="M26" s="145"/>
      <c r="N26" s="145"/>
      <c r="O26" s="145"/>
      <c r="P26" s="44"/>
      <c r="Q26" s="44"/>
      <c r="R26" s="44"/>
      <c r="S26" s="44"/>
      <c r="T26" s="45"/>
    </row>
    <row r="27" spans="10:20" ht="18" customHeight="1" thickBot="1" thickTop="1">
      <c r="J27" s="174"/>
      <c r="K27" s="174"/>
      <c r="L27" s="174"/>
      <c r="M27" s="174"/>
      <c r="N27" s="174"/>
      <c r="O27" s="174"/>
      <c r="P27" s="181"/>
      <c r="Q27" s="181"/>
      <c r="R27" s="181"/>
      <c r="S27" s="181"/>
      <c r="T27" s="181"/>
    </row>
    <row r="28" spans="1:20" ht="19.5" customHeight="1" thickTop="1">
      <c r="A28" s="1" t="s">
        <v>66</v>
      </c>
      <c r="B28" s="2"/>
      <c r="C28" s="2"/>
      <c r="D28" s="3"/>
      <c r="E28" s="3"/>
      <c r="F28" s="4"/>
      <c r="G28" s="86"/>
      <c r="H28" s="133"/>
      <c r="I28" s="93"/>
      <c r="J28" s="139"/>
      <c r="K28" s="139"/>
      <c r="L28" s="139"/>
      <c r="M28" s="139"/>
      <c r="N28" s="139"/>
      <c r="O28" s="139"/>
      <c r="P28" s="3"/>
      <c r="Q28" s="3"/>
      <c r="R28" s="3"/>
      <c r="S28" s="3"/>
      <c r="T28" s="4"/>
    </row>
    <row r="29" spans="1:20" ht="18" customHeight="1">
      <c r="A29" s="6" t="s">
        <v>70</v>
      </c>
      <c r="B29" s="7"/>
      <c r="C29" s="7"/>
      <c r="D29" s="8"/>
      <c r="E29" s="8"/>
      <c r="F29" s="9"/>
      <c r="G29" s="87"/>
      <c r="H29" s="134"/>
      <c r="I29" s="94"/>
      <c r="J29" s="140"/>
      <c r="K29" s="140"/>
      <c r="L29" s="140"/>
      <c r="M29" s="140"/>
      <c r="N29" s="140"/>
      <c r="O29" s="140"/>
      <c r="P29" s="8"/>
      <c r="Q29" s="8"/>
      <c r="R29" s="10"/>
      <c r="S29" s="10"/>
      <c r="T29" s="9"/>
    </row>
    <row r="30" spans="1:20" ht="12.75">
      <c r="A30" s="263"/>
      <c r="B30" s="252">
        <v>2005</v>
      </c>
      <c r="C30" s="254">
        <v>2006</v>
      </c>
      <c r="D30" s="254">
        <v>2007</v>
      </c>
      <c r="E30" s="254">
        <v>2008</v>
      </c>
      <c r="F30" s="252">
        <v>2009</v>
      </c>
      <c r="G30" s="246">
        <v>2010</v>
      </c>
      <c r="H30" s="256">
        <v>2011</v>
      </c>
      <c r="I30" s="246">
        <v>2012</v>
      </c>
      <c r="J30" s="246">
        <v>2013</v>
      </c>
      <c r="K30" s="264">
        <v>2014</v>
      </c>
      <c r="L30" s="246">
        <v>2015</v>
      </c>
      <c r="M30" s="246">
        <v>2016</v>
      </c>
      <c r="N30" s="246">
        <v>2017</v>
      </c>
      <c r="O30" s="262">
        <v>2018</v>
      </c>
      <c r="P30" s="11" t="s">
        <v>61</v>
      </c>
      <c r="Q30" s="12"/>
      <c r="R30" s="13"/>
      <c r="S30" s="11" t="s">
        <v>62</v>
      </c>
      <c r="T30" s="14"/>
    </row>
    <row r="31" spans="1:20" ht="12.75">
      <c r="A31" s="251"/>
      <c r="B31" s="253"/>
      <c r="C31" s="255"/>
      <c r="D31" s="255"/>
      <c r="E31" s="255"/>
      <c r="F31" s="253"/>
      <c r="G31" s="247"/>
      <c r="H31" s="257"/>
      <c r="I31" s="247"/>
      <c r="J31" s="243"/>
      <c r="K31" s="249"/>
      <c r="L31" s="243"/>
      <c r="M31" s="243"/>
      <c r="N31" s="243"/>
      <c r="O31" s="241"/>
      <c r="P31" s="15" t="s">
        <v>1</v>
      </c>
      <c r="Q31" s="15"/>
      <c r="R31" s="16"/>
      <c r="S31" s="15" t="s">
        <v>2</v>
      </c>
      <c r="T31" s="17"/>
    </row>
    <row r="32" spans="1:20" ht="7.5" customHeight="1">
      <c r="A32" s="18"/>
      <c r="B32" s="19"/>
      <c r="C32" s="50"/>
      <c r="D32" s="50"/>
      <c r="E32" s="51"/>
      <c r="F32" s="71"/>
      <c r="G32" s="109"/>
      <c r="H32" s="135"/>
      <c r="I32" s="109"/>
      <c r="J32" s="184"/>
      <c r="K32" s="199"/>
      <c r="L32" s="184"/>
      <c r="M32" s="184"/>
      <c r="N32" s="184"/>
      <c r="O32" s="146"/>
      <c r="P32" s="175"/>
      <c r="Q32" s="176"/>
      <c r="R32" s="64"/>
      <c r="S32" s="125"/>
      <c r="T32" s="165"/>
    </row>
    <row r="33" spans="1:20" ht="12.75">
      <c r="A33" s="21" t="s">
        <v>17</v>
      </c>
      <c r="B33" s="25">
        <v>632</v>
      </c>
      <c r="C33" s="53">
        <v>745</v>
      </c>
      <c r="D33" s="53">
        <v>839</v>
      </c>
      <c r="E33" s="53">
        <v>800</v>
      </c>
      <c r="F33" s="25">
        <v>822</v>
      </c>
      <c r="G33" s="110">
        <v>938</v>
      </c>
      <c r="H33" s="110">
        <v>904</v>
      </c>
      <c r="I33" s="110">
        <v>1052</v>
      </c>
      <c r="J33" s="186">
        <v>1151</v>
      </c>
      <c r="K33" s="53">
        <v>1218</v>
      </c>
      <c r="L33" s="186">
        <v>1319</v>
      </c>
      <c r="M33" s="186">
        <v>1473</v>
      </c>
      <c r="N33" s="186">
        <v>1706</v>
      </c>
      <c r="O33" s="147">
        <v>2129</v>
      </c>
      <c r="P33" s="160">
        <f aca="true" t="shared" si="6" ref="P33:P38">O33-B33</f>
        <v>1497</v>
      </c>
      <c r="Q33" s="77">
        <f aca="true" t="shared" si="7" ref="Q33:Q38">P33/B33%</f>
        <v>236.86708860759492</v>
      </c>
      <c r="R33" s="64"/>
      <c r="S33" s="161">
        <f aca="true" t="shared" si="8" ref="S33:S38">O33-N33</f>
        <v>423</v>
      </c>
      <c r="T33" s="66">
        <f aca="true" t="shared" si="9" ref="T33:T47">S33/N33%</f>
        <v>24.794841735052756</v>
      </c>
    </row>
    <row r="34" spans="1:20" ht="12.75">
      <c r="A34" s="21" t="s">
        <v>16</v>
      </c>
      <c r="B34" s="29">
        <v>212</v>
      </c>
      <c r="C34" s="53">
        <v>268</v>
      </c>
      <c r="D34" s="53">
        <v>281</v>
      </c>
      <c r="E34" s="53">
        <v>258</v>
      </c>
      <c r="F34" s="25">
        <v>326</v>
      </c>
      <c r="G34" s="110">
        <v>310</v>
      </c>
      <c r="H34" s="110">
        <v>309</v>
      </c>
      <c r="I34" s="110">
        <v>320</v>
      </c>
      <c r="J34" s="186">
        <v>320</v>
      </c>
      <c r="K34" s="53">
        <v>322</v>
      </c>
      <c r="L34" s="186">
        <v>415</v>
      </c>
      <c r="M34" s="186">
        <v>444</v>
      </c>
      <c r="N34" s="186">
        <v>446</v>
      </c>
      <c r="O34" s="147">
        <v>463</v>
      </c>
      <c r="P34" s="160">
        <f t="shared" si="6"/>
        <v>251</v>
      </c>
      <c r="Q34" s="77">
        <f t="shared" si="7"/>
        <v>118.39622641509433</v>
      </c>
      <c r="R34" s="64"/>
      <c r="S34" s="161">
        <f t="shared" si="8"/>
        <v>17</v>
      </c>
      <c r="T34" s="66">
        <f t="shared" si="9"/>
        <v>3.811659192825112</v>
      </c>
    </row>
    <row r="35" spans="1:20" ht="12.75" customHeight="1">
      <c r="A35" s="28" t="s">
        <v>18</v>
      </c>
      <c r="B35" s="25">
        <v>1</v>
      </c>
      <c r="C35" s="53">
        <v>2</v>
      </c>
      <c r="D35" s="53">
        <v>1</v>
      </c>
      <c r="E35" s="53">
        <v>2</v>
      </c>
      <c r="F35" s="25">
        <v>2</v>
      </c>
      <c r="G35" s="110">
        <v>0</v>
      </c>
      <c r="H35" s="110">
        <v>1</v>
      </c>
      <c r="I35" s="110">
        <v>3</v>
      </c>
      <c r="J35" s="186">
        <v>3</v>
      </c>
      <c r="K35" s="53">
        <v>7</v>
      </c>
      <c r="L35" s="186">
        <v>7</v>
      </c>
      <c r="M35" s="186">
        <v>7</v>
      </c>
      <c r="N35" s="186">
        <v>8</v>
      </c>
      <c r="O35" s="147">
        <v>8</v>
      </c>
      <c r="P35" s="160">
        <f t="shared" si="6"/>
        <v>7</v>
      </c>
      <c r="Q35" s="77">
        <f t="shared" si="7"/>
        <v>700</v>
      </c>
      <c r="R35" s="64"/>
      <c r="S35" s="161">
        <f t="shared" si="8"/>
        <v>0</v>
      </c>
      <c r="T35" s="66">
        <f t="shared" si="9"/>
        <v>0</v>
      </c>
    </row>
    <row r="36" spans="1:20" ht="12.75">
      <c r="A36" s="21" t="s">
        <v>19</v>
      </c>
      <c r="B36" s="22">
        <v>0</v>
      </c>
      <c r="C36" s="52">
        <v>0</v>
      </c>
      <c r="D36" s="52">
        <v>0</v>
      </c>
      <c r="E36" s="52">
        <v>1</v>
      </c>
      <c r="F36" s="22">
        <v>1</v>
      </c>
      <c r="G36" s="111">
        <v>1</v>
      </c>
      <c r="H36" s="111">
        <v>2</v>
      </c>
      <c r="I36" s="111">
        <v>2</v>
      </c>
      <c r="J36" s="185">
        <v>0</v>
      </c>
      <c r="K36" s="52">
        <v>5</v>
      </c>
      <c r="L36" s="185">
        <v>4</v>
      </c>
      <c r="M36" s="185">
        <v>5</v>
      </c>
      <c r="N36" s="185">
        <v>3</v>
      </c>
      <c r="O36" s="143">
        <v>0</v>
      </c>
      <c r="P36" s="160">
        <f t="shared" si="6"/>
        <v>0</v>
      </c>
      <c r="Q36" s="234">
        <v>0</v>
      </c>
      <c r="R36" s="64"/>
      <c r="S36" s="161">
        <f t="shared" si="8"/>
        <v>-3</v>
      </c>
      <c r="T36" s="66">
        <f t="shared" si="9"/>
        <v>-100</v>
      </c>
    </row>
    <row r="37" spans="1:25" ht="12.75">
      <c r="A37" s="21" t="s">
        <v>20</v>
      </c>
      <c r="B37" s="22">
        <v>35</v>
      </c>
      <c r="C37" s="52">
        <v>59</v>
      </c>
      <c r="D37" s="52">
        <v>69</v>
      </c>
      <c r="E37" s="52">
        <v>77</v>
      </c>
      <c r="F37" s="22">
        <v>81</v>
      </c>
      <c r="G37" s="111">
        <v>71</v>
      </c>
      <c r="H37" s="111">
        <v>67</v>
      </c>
      <c r="I37" s="111">
        <v>74</v>
      </c>
      <c r="J37" s="185">
        <v>70</v>
      </c>
      <c r="K37" s="52">
        <v>75</v>
      </c>
      <c r="L37" s="185">
        <v>62</v>
      </c>
      <c r="M37" s="185">
        <v>73</v>
      </c>
      <c r="N37" s="185">
        <v>81</v>
      </c>
      <c r="O37" s="143">
        <v>100</v>
      </c>
      <c r="P37" s="160">
        <f t="shared" si="6"/>
        <v>65</v>
      </c>
      <c r="Q37" s="77">
        <f t="shared" si="7"/>
        <v>185.71428571428572</v>
      </c>
      <c r="R37" s="64"/>
      <c r="S37" s="161">
        <f t="shared" si="8"/>
        <v>19</v>
      </c>
      <c r="T37" s="66">
        <f t="shared" si="9"/>
        <v>23.456790123456788</v>
      </c>
      <c r="U37" s="23"/>
      <c r="V37" s="23"/>
      <c r="W37" s="23"/>
      <c r="X37" s="23"/>
      <c r="Y37" s="23"/>
    </row>
    <row r="38" spans="1:22" ht="12.75">
      <c r="A38" s="21" t="s">
        <v>21</v>
      </c>
      <c r="B38" s="22">
        <v>1</v>
      </c>
      <c r="C38" s="52">
        <v>2</v>
      </c>
      <c r="D38" s="52">
        <v>2</v>
      </c>
      <c r="E38" s="52">
        <v>2</v>
      </c>
      <c r="F38" s="22">
        <v>1</v>
      </c>
      <c r="G38" s="111">
        <v>1</v>
      </c>
      <c r="H38" s="111">
        <v>3</v>
      </c>
      <c r="I38" s="111">
        <v>4</v>
      </c>
      <c r="J38" s="185">
        <v>4</v>
      </c>
      <c r="K38" s="52">
        <v>2</v>
      </c>
      <c r="L38" s="185">
        <v>2</v>
      </c>
      <c r="M38" s="185">
        <v>2</v>
      </c>
      <c r="N38" s="185">
        <v>3</v>
      </c>
      <c r="O38" s="143">
        <v>3</v>
      </c>
      <c r="P38" s="160">
        <f t="shared" si="6"/>
        <v>2</v>
      </c>
      <c r="Q38" s="77">
        <f t="shared" si="7"/>
        <v>200</v>
      </c>
      <c r="R38" s="64"/>
      <c r="S38" s="161">
        <f t="shared" si="8"/>
        <v>0</v>
      </c>
      <c r="T38" s="66">
        <f t="shared" si="9"/>
        <v>0</v>
      </c>
      <c r="V38" s="23"/>
    </row>
    <row r="39" spans="1:20" ht="12.75">
      <c r="A39" s="21"/>
      <c r="B39" s="22"/>
      <c r="C39" s="52"/>
      <c r="D39" s="52"/>
      <c r="E39" s="52"/>
      <c r="F39" s="22"/>
      <c r="G39" s="111"/>
      <c r="H39" s="111"/>
      <c r="I39" s="111"/>
      <c r="J39" s="185"/>
      <c r="K39" s="52"/>
      <c r="L39" s="185"/>
      <c r="M39" s="185"/>
      <c r="N39" s="185"/>
      <c r="O39" s="143"/>
      <c r="P39" s="30"/>
      <c r="Q39" s="177"/>
      <c r="R39" s="16"/>
      <c r="S39" s="23"/>
      <c r="T39" s="24"/>
    </row>
    <row r="40" spans="1:20" ht="12.75">
      <c r="A40" s="21" t="s">
        <v>22</v>
      </c>
      <c r="B40" s="22">
        <v>168</v>
      </c>
      <c r="C40" s="52">
        <v>228</v>
      </c>
      <c r="D40" s="52">
        <v>248</v>
      </c>
      <c r="E40" s="52">
        <v>237</v>
      </c>
      <c r="F40" s="22">
        <v>239</v>
      </c>
      <c r="G40" s="111">
        <v>242</v>
      </c>
      <c r="H40" s="111">
        <v>232</v>
      </c>
      <c r="I40" s="111">
        <v>248</v>
      </c>
      <c r="J40" s="185">
        <v>219</v>
      </c>
      <c r="K40" s="52">
        <v>228</v>
      </c>
      <c r="L40" s="185">
        <v>241</v>
      </c>
      <c r="M40" s="185">
        <v>276</v>
      </c>
      <c r="N40" s="185">
        <v>331</v>
      </c>
      <c r="O40" s="143">
        <v>444</v>
      </c>
      <c r="P40" s="160">
        <f>O40-B40</f>
        <v>276</v>
      </c>
      <c r="Q40" s="77">
        <f>P40/B40%</f>
        <v>164.28571428571428</v>
      </c>
      <c r="R40" s="64"/>
      <c r="S40" s="161">
        <f>O40-N40</f>
        <v>113</v>
      </c>
      <c r="T40" s="66">
        <f t="shared" si="9"/>
        <v>34.13897280966767</v>
      </c>
    </row>
    <row r="41" spans="1:20" ht="12.75">
      <c r="A41" s="21" t="s">
        <v>23</v>
      </c>
      <c r="B41" s="22">
        <v>230</v>
      </c>
      <c r="C41" s="52">
        <v>291</v>
      </c>
      <c r="D41" s="52">
        <v>332</v>
      </c>
      <c r="E41" s="52">
        <v>298</v>
      </c>
      <c r="F41" s="22">
        <v>349</v>
      </c>
      <c r="G41" s="111">
        <v>354</v>
      </c>
      <c r="H41" s="111">
        <v>336</v>
      </c>
      <c r="I41" s="111">
        <v>385</v>
      </c>
      <c r="J41" s="185">
        <v>409</v>
      </c>
      <c r="K41" s="52">
        <v>435</v>
      </c>
      <c r="L41" s="185">
        <v>521</v>
      </c>
      <c r="M41" s="185">
        <v>560</v>
      </c>
      <c r="N41" s="185">
        <v>636</v>
      </c>
      <c r="O41" s="143">
        <v>628</v>
      </c>
      <c r="P41" s="160">
        <f>O41-B41</f>
        <v>398</v>
      </c>
      <c r="Q41" s="77">
        <f>P41/B41%</f>
        <v>173.0434782608696</v>
      </c>
      <c r="R41" s="64"/>
      <c r="S41" s="161">
        <f>O41-N41</f>
        <v>-8</v>
      </c>
      <c r="T41" s="66">
        <f t="shared" si="9"/>
        <v>-1.2578616352201257</v>
      </c>
    </row>
    <row r="42" spans="1:20" ht="12.75">
      <c r="A42" s="21" t="s">
        <v>24</v>
      </c>
      <c r="B42" s="22">
        <v>363</v>
      </c>
      <c r="C42" s="52">
        <v>424</v>
      </c>
      <c r="D42" s="52">
        <v>472</v>
      </c>
      <c r="E42" s="52">
        <v>448</v>
      </c>
      <c r="F42" s="22">
        <v>473</v>
      </c>
      <c r="G42" s="111">
        <v>544</v>
      </c>
      <c r="H42" s="111">
        <v>545</v>
      </c>
      <c r="I42" s="111">
        <v>629</v>
      </c>
      <c r="J42" s="185">
        <v>699</v>
      </c>
      <c r="K42" s="52">
        <v>723</v>
      </c>
      <c r="L42" s="185">
        <v>789</v>
      </c>
      <c r="M42" s="185">
        <v>861</v>
      </c>
      <c r="N42" s="185">
        <v>929</v>
      </c>
      <c r="O42" s="143">
        <v>1159</v>
      </c>
      <c r="P42" s="160">
        <f>O42-B42</f>
        <v>796</v>
      </c>
      <c r="Q42" s="77">
        <f>P42/B42%</f>
        <v>219.28374655647383</v>
      </c>
      <c r="R42" s="64"/>
      <c r="S42" s="161">
        <f>O42-N42</f>
        <v>230</v>
      </c>
      <c r="T42" s="66">
        <f t="shared" si="9"/>
        <v>24.757804090419807</v>
      </c>
    </row>
    <row r="43" spans="1:25" ht="12.75">
      <c r="A43" s="21" t="s">
        <v>25</v>
      </c>
      <c r="B43" s="22">
        <v>120</v>
      </c>
      <c r="C43" s="52">
        <v>133</v>
      </c>
      <c r="D43" s="52">
        <v>140</v>
      </c>
      <c r="E43" s="52">
        <v>157</v>
      </c>
      <c r="F43" s="22">
        <v>172</v>
      </c>
      <c r="G43" s="111">
        <v>181</v>
      </c>
      <c r="H43" s="111">
        <v>173</v>
      </c>
      <c r="I43" s="111">
        <v>193</v>
      </c>
      <c r="J43" s="185">
        <v>221</v>
      </c>
      <c r="K43" s="52">
        <v>243</v>
      </c>
      <c r="L43" s="185">
        <v>258</v>
      </c>
      <c r="M43" s="185">
        <v>307</v>
      </c>
      <c r="N43" s="185">
        <v>351</v>
      </c>
      <c r="O43" s="143">
        <v>472</v>
      </c>
      <c r="P43" s="160">
        <f>O43-B43</f>
        <v>352</v>
      </c>
      <c r="Q43" s="77">
        <f>P43/B43%</f>
        <v>293.33333333333337</v>
      </c>
      <c r="R43" s="64"/>
      <c r="S43" s="161">
        <f>O43-N43</f>
        <v>121</v>
      </c>
      <c r="T43" s="66">
        <f t="shared" si="9"/>
        <v>34.472934472934476</v>
      </c>
      <c r="U43" s="23"/>
      <c r="V43" s="23"/>
      <c r="W43" s="23"/>
      <c r="X43" s="23"/>
      <c r="Y43" s="23"/>
    </row>
    <row r="44" spans="1:22" ht="12.75">
      <c r="A44" s="21"/>
      <c r="B44" s="22"/>
      <c r="C44" s="52"/>
      <c r="D44" s="52"/>
      <c r="E44" s="52"/>
      <c r="F44" s="22"/>
      <c r="G44" s="111"/>
      <c r="H44" s="111"/>
      <c r="I44" s="111"/>
      <c r="J44" s="185"/>
      <c r="K44" s="52"/>
      <c r="L44" s="185"/>
      <c r="M44" s="185"/>
      <c r="N44" s="185"/>
      <c r="O44" s="143"/>
      <c r="P44" s="30"/>
      <c r="Q44" s="177"/>
      <c r="R44" s="16"/>
      <c r="S44" s="23"/>
      <c r="T44" s="24"/>
      <c r="V44" s="23"/>
    </row>
    <row r="45" spans="1:20" ht="12.75">
      <c r="A45" s="21" t="s">
        <v>26</v>
      </c>
      <c r="B45" s="22">
        <v>202</v>
      </c>
      <c r="C45" s="52">
        <v>288</v>
      </c>
      <c r="D45" s="52">
        <v>345</v>
      </c>
      <c r="E45" s="52">
        <v>291</v>
      </c>
      <c r="F45" s="22">
        <v>369</v>
      </c>
      <c r="G45" s="111">
        <v>394</v>
      </c>
      <c r="H45" s="111">
        <v>351</v>
      </c>
      <c r="I45" s="111">
        <v>361</v>
      </c>
      <c r="J45" s="185">
        <v>379</v>
      </c>
      <c r="K45" s="52">
        <v>422</v>
      </c>
      <c r="L45" s="185">
        <v>330</v>
      </c>
      <c r="M45" s="185">
        <v>499</v>
      </c>
      <c r="N45" s="185">
        <v>841</v>
      </c>
      <c r="O45" s="143">
        <v>1072</v>
      </c>
      <c r="P45" s="160">
        <f>O45-B45</f>
        <v>870</v>
      </c>
      <c r="Q45" s="77">
        <f>P45/B45%</f>
        <v>430.6930693069307</v>
      </c>
      <c r="R45" s="64"/>
      <c r="S45" s="161">
        <f>O45-N45</f>
        <v>231</v>
      </c>
      <c r="T45" s="66">
        <f t="shared" si="9"/>
        <v>27.46730083234245</v>
      </c>
    </row>
    <row r="46" spans="1:20" ht="12.75">
      <c r="A46" s="21" t="s">
        <v>27</v>
      </c>
      <c r="B46" s="22">
        <v>674</v>
      </c>
      <c r="C46" s="52">
        <v>781</v>
      </c>
      <c r="D46" s="52">
        <v>843</v>
      </c>
      <c r="E46" s="52">
        <v>842</v>
      </c>
      <c r="F46" s="22">
        <v>856</v>
      </c>
      <c r="G46" s="111">
        <v>916</v>
      </c>
      <c r="H46" s="111">
        <v>924</v>
      </c>
      <c r="I46" s="111">
        <v>1085</v>
      </c>
      <c r="J46" s="185">
        <v>1138</v>
      </c>
      <c r="K46" s="52">
        <v>1192</v>
      </c>
      <c r="L46" s="185">
        <v>1459</v>
      </c>
      <c r="M46" s="185">
        <v>1479</v>
      </c>
      <c r="N46" s="185">
        <v>1388</v>
      </c>
      <c r="O46" s="143">
        <v>1584</v>
      </c>
      <c r="P46" s="160">
        <f>O46-B46</f>
        <v>910</v>
      </c>
      <c r="Q46" s="77">
        <f>P46/B46%</f>
        <v>135.01483679525222</v>
      </c>
      <c r="R46" s="64"/>
      <c r="S46" s="161">
        <f>O46-N46</f>
        <v>196</v>
      </c>
      <c r="T46" s="66">
        <f t="shared" si="9"/>
        <v>14.121037463976945</v>
      </c>
    </row>
    <row r="47" spans="1:20" ht="12.75">
      <c r="A47" s="21" t="s">
        <v>30</v>
      </c>
      <c r="B47" s="22">
        <v>5</v>
      </c>
      <c r="C47" s="52">
        <v>7</v>
      </c>
      <c r="D47" s="52">
        <v>4</v>
      </c>
      <c r="E47" s="52">
        <v>7</v>
      </c>
      <c r="F47" s="22">
        <v>8</v>
      </c>
      <c r="G47" s="111">
        <v>11</v>
      </c>
      <c r="H47" s="111">
        <v>11</v>
      </c>
      <c r="I47" s="111">
        <v>9</v>
      </c>
      <c r="J47" s="185">
        <v>31</v>
      </c>
      <c r="K47" s="52">
        <v>15</v>
      </c>
      <c r="L47" s="185">
        <v>20</v>
      </c>
      <c r="M47" s="185">
        <v>26</v>
      </c>
      <c r="N47" s="185">
        <v>18</v>
      </c>
      <c r="O47" s="143">
        <v>47</v>
      </c>
      <c r="P47" s="160">
        <f>O47-B47</f>
        <v>42</v>
      </c>
      <c r="Q47" s="77">
        <f>P47/B47%</f>
        <v>840</v>
      </c>
      <c r="R47" s="64"/>
      <c r="S47" s="161">
        <f>O47-N47</f>
        <v>29</v>
      </c>
      <c r="T47" s="66">
        <f t="shared" si="9"/>
        <v>161.11111111111111</v>
      </c>
    </row>
    <row r="48" spans="1:22" ht="9.75" customHeight="1">
      <c r="A48" s="69"/>
      <c r="B48" s="70"/>
      <c r="C48" s="55"/>
      <c r="D48" s="55"/>
      <c r="E48" s="55"/>
      <c r="F48" s="22"/>
      <c r="G48" s="112"/>
      <c r="H48" s="112"/>
      <c r="I48" s="112"/>
      <c r="J48" s="188"/>
      <c r="K48" s="55"/>
      <c r="L48" s="188"/>
      <c r="M48" s="188"/>
      <c r="N48" s="188"/>
      <c r="O48" s="149"/>
      <c r="P48" s="113"/>
      <c r="Q48" s="178"/>
      <c r="R48" s="64"/>
      <c r="S48" s="65"/>
      <c r="T48" s="66"/>
      <c r="V48" s="23"/>
    </row>
    <row r="49" spans="1:20" ht="10.5" customHeight="1">
      <c r="A49" s="31"/>
      <c r="B49" s="32"/>
      <c r="C49" s="32"/>
      <c r="D49" s="32"/>
      <c r="E49" s="32"/>
      <c r="F49" s="32"/>
      <c r="G49" s="88"/>
      <c r="H49" s="88"/>
      <c r="I49" s="88"/>
      <c r="J49" s="32"/>
      <c r="K49" s="32"/>
      <c r="L49" s="32"/>
      <c r="M49" s="32"/>
      <c r="N49" s="32"/>
      <c r="O49" s="32"/>
      <c r="P49" s="33"/>
      <c r="Q49" s="34"/>
      <c r="R49" s="35"/>
      <c r="S49" s="183"/>
      <c r="T49" s="36"/>
    </row>
    <row r="50" spans="1:20" ht="9.75" customHeight="1">
      <c r="A50" s="37"/>
      <c r="B50" s="25"/>
      <c r="C50" s="56"/>
      <c r="D50" s="56"/>
      <c r="E50" s="56"/>
      <c r="F50" s="25"/>
      <c r="G50" s="106"/>
      <c r="H50" s="123"/>
      <c r="I50" s="123"/>
      <c r="J50" s="189"/>
      <c r="K50" s="56"/>
      <c r="L50" s="189"/>
      <c r="M50" s="189"/>
      <c r="N50" s="189"/>
      <c r="O50" s="141"/>
      <c r="P50" s="179"/>
      <c r="Q50" s="27"/>
      <c r="R50" s="16"/>
      <c r="S50" s="23"/>
      <c r="T50" s="20"/>
    </row>
    <row r="51" spans="1:20" ht="12.75">
      <c r="A51" s="38" t="s">
        <v>0</v>
      </c>
      <c r="B51" s="39">
        <f aca="true" t="shared" si="10" ref="B51:G51">SUM(B45:B47)</f>
        <v>881</v>
      </c>
      <c r="C51" s="57">
        <f t="shared" si="10"/>
        <v>1076</v>
      </c>
      <c r="D51" s="57">
        <f t="shared" si="10"/>
        <v>1192</v>
      </c>
      <c r="E51" s="57">
        <f t="shared" si="10"/>
        <v>1140</v>
      </c>
      <c r="F51" s="39">
        <f t="shared" si="10"/>
        <v>1233</v>
      </c>
      <c r="G51" s="107">
        <f t="shared" si="10"/>
        <v>1321</v>
      </c>
      <c r="H51" s="107">
        <f aca="true" t="shared" si="11" ref="H51:N51">SUM(H45:H47)</f>
        <v>1286</v>
      </c>
      <c r="I51" s="150">
        <f t="shared" si="11"/>
        <v>1455</v>
      </c>
      <c r="J51" s="190">
        <f t="shared" si="11"/>
        <v>1548</v>
      </c>
      <c r="K51" s="57">
        <f t="shared" si="11"/>
        <v>1629</v>
      </c>
      <c r="L51" s="190">
        <f t="shared" si="11"/>
        <v>1809</v>
      </c>
      <c r="M51" s="190">
        <f t="shared" si="11"/>
        <v>2004</v>
      </c>
      <c r="N51" s="190">
        <f t="shared" si="11"/>
        <v>2247</v>
      </c>
      <c r="O51" s="142">
        <f>SUM(O45:O47)</f>
        <v>2703</v>
      </c>
      <c r="P51" s="90">
        <f>O51-B51</f>
        <v>1822</v>
      </c>
      <c r="Q51" s="91">
        <f>P51/B51%</f>
        <v>206.8104426787741</v>
      </c>
      <c r="R51" s="41"/>
      <c r="S51" s="171">
        <f>O51-N51</f>
        <v>456</v>
      </c>
      <c r="T51" s="42">
        <f>S51/N51%</f>
        <v>20.293724966622165</v>
      </c>
    </row>
    <row r="52" spans="1:20" ht="7.5" customHeight="1">
      <c r="A52" s="37"/>
      <c r="B52" s="26"/>
      <c r="C52" s="58"/>
      <c r="D52" s="58"/>
      <c r="E52" s="58"/>
      <c r="F52" s="72"/>
      <c r="G52" s="108"/>
      <c r="H52" s="138"/>
      <c r="I52" s="122"/>
      <c r="J52" s="191"/>
      <c r="K52" s="201"/>
      <c r="L52" s="191"/>
      <c r="M52" s="191"/>
      <c r="N52" s="191"/>
      <c r="O52" s="144"/>
      <c r="P52" s="180"/>
      <c r="Q52" s="35"/>
      <c r="R52" s="16"/>
      <c r="T52" s="20"/>
    </row>
    <row r="53" spans="1:20" ht="18" customHeight="1" thickBot="1">
      <c r="A53" s="195" t="s">
        <v>43</v>
      </c>
      <c r="B53" s="43"/>
      <c r="C53" s="43"/>
      <c r="D53" s="44"/>
      <c r="E53" s="44"/>
      <c r="F53" s="45"/>
      <c r="G53" s="89"/>
      <c r="H53" s="136"/>
      <c r="I53" s="95"/>
      <c r="J53" s="145"/>
      <c r="K53" s="145"/>
      <c r="L53" s="145"/>
      <c r="M53" s="145"/>
      <c r="N53" s="145"/>
      <c r="O53" s="145"/>
      <c r="P53" s="44"/>
      <c r="Q53" s="44"/>
      <c r="R53" s="44"/>
      <c r="S53" s="44"/>
      <c r="T53" s="45"/>
    </row>
    <row r="54" ht="18" customHeight="1" thickBot="1" thickTop="1"/>
    <row r="55" spans="1:20" ht="19.5" customHeight="1" thickTop="1">
      <c r="A55" s="1" t="s">
        <v>67</v>
      </c>
      <c r="B55" s="2"/>
      <c r="C55" s="2"/>
      <c r="D55" s="3"/>
      <c r="E55" s="3"/>
      <c r="F55" s="4"/>
      <c r="G55" s="86"/>
      <c r="H55" s="133"/>
      <c r="I55" s="93"/>
      <c r="J55" s="139"/>
      <c r="K55" s="139"/>
      <c r="L55" s="139"/>
      <c r="M55" s="139"/>
      <c r="N55" s="139"/>
      <c r="O55" s="139"/>
      <c r="P55" s="3"/>
      <c r="Q55" s="3"/>
      <c r="R55" s="3"/>
      <c r="S55" s="3"/>
      <c r="T55" s="4"/>
    </row>
    <row r="56" spans="1:20" ht="18" customHeight="1">
      <c r="A56" s="6" t="s">
        <v>70</v>
      </c>
      <c r="B56" s="7"/>
      <c r="C56" s="7"/>
      <c r="D56" s="8"/>
      <c r="E56" s="8"/>
      <c r="F56" s="9"/>
      <c r="G56" s="87"/>
      <c r="H56" s="134"/>
      <c r="I56" s="94"/>
      <c r="J56" s="140"/>
      <c r="K56" s="140"/>
      <c r="L56" s="140"/>
      <c r="M56" s="140"/>
      <c r="N56" s="140"/>
      <c r="O56" s="140"/>
      <c r="P56" s="8"/>
      <c r="Q56" s="8"/>
      <c r="R56" s="10"/>
      <c r="S56" s="10"/>
      <c r="T56" s="9"/>
    </row>
    <row r="57" spans="1:20" ht="12.75">
      <c r="A57" s="263"/>
      <c r="B57" s="252">
        <v>2005</v>
      </c>
      <c r="C57" s="254">
        <v>2006</v>
      </c>
      <c r="D57" s="254">
        <v>2007</v>
      </c>
      <c r="E57" s="254">
        <v>2008</v>
      </c>
      <c r="F57" s="252">
        <v>2009</v>
      </c>
      <c r="G57" s="244">
        <v>2010</v>
      </c>
      <c r="H57" s="256">
        <v>2011</v>
      </c>
      <c r="I57" s="246">
        <v>2012</v>
      </c>
      <c r="J57" s="246">
        <v>2013</v>
      </c>
      <c r="K57" s="264">
        <v>2014</v>
      </c>
      <c r="L57" s="265">
        <v>2015</v>
      </c>
      <c r="M57" s="246">
        <v>2016</v>
      </c>
      <c r="N57" s="246">
        <v>2017</v>
      </c>
      <c r="O57" s="262">
        <v>2018</v>
      </c>
      <c r="P57" s="11" t="s">
        <v>61</v>
      </c>
      <c r="Q57" s="12"/>
      <c r="R57" s="13"/>
      <c r="S57" s="11" t="s">
        <v>62</v>
      </c>
      <c r="T57" s="14"/>
    </row>
    <row r="58" spans="1:20" ht="12.75">
      <c r="A58" s="251"/>
      <c r="B58" s="253"/>
      <c r="C58" s="255"/>
      <c r="D58" s="255"/>
      <c r="E58" s="255"/>
      <c r="F58" s="253"/>
      <c r="G58" s="245"/>
      <c r="H58" s="257"/>
      <c r="I58" s="247"/>
      <c r="J58" s="243"/>
      <c r="K58" s="249"/>
      <c r="L58" s="259"/>
      <c r="M58" s="243"/>
      <c r="N58" s="243"/>
      <c r="O58" s="241"/>
      <c r="P58" s="15" t="s">
        <v>1</v>
      </c>
      <c r="Q58" s="15"/>
      <c r="R58" s="16"/>
      <c r="S58" s="15" t="s">
        <v>2</v>
      </c>
      <c r="T58" s="17"/>
    </row>
    <row r="59" spans="1:20" ht="7.5" customHeight="1">
      <c r="A59" s="18"/>
      <c r="B59" s="19"/>
      <c r="C59" s="50"/>
      <c r="D59" s="50"/>
      <c r="E59" s="51"/>
      <c r="F59" s="71"/>
      <c r="G59" s="100"/>
      <c r="H59" s="135"/>
      <c r="I59" s="109"/>
      <c r="J59" s="184"/>
      <c r="K59" s="199"/>
      <c r="L59" s="202"/>
      <c r="M59" s="184"/>
      <c r="N59" s="184"/>
      <c r="O59" s="146"/>
      <c r="P59" s="175"/>
      <c r="Q59" s="176"/>
      <c r="R59" s="64"/>
      <c r="S59" s="125"/>
      <c r="T59" s="165"/>
    </row>
    <row r="60" spans="1:20" ht="12.75">
      <c r="A60" s="21" t="s">
        <v>17</v>
      </c>
      <c r="B60" s="25">
        <f aca="true" t="shared" si="12" ref="B60:K65">B6-B33</f>
        <v>2197</v>
      </c>
      <c r="C60" s="53">
        <f t="shared" si="12"/>
        <v>2374</v>
      </c>
      <c r="D60" s="53">
        <f t="shared" si="12"/>
        <v>2575</v>
      </c>
      <c r="E60" s="53">
        <f t="shared" si="12"/>
        <v>2778</v>
      </c>
      <c r="F60" s="25">
        <f t="shared" si="12"/>
        <v>2624</v>
      </c>
      <c r="G60" s="102">
        <f t="shared" si="12"/>
        <v>2830</v>
      </c>
      <c r="H60" s="110">
        <f t="shared" si="12"/>
        <v>2783</v>
      </c>
      <c r="I60" s="110">
        <f t="shared" si="12"/>
        <v>2881</v>
      </c>
      <c r="J60" s="186">
        <f t="shared" si="12"/>
        <v>2759</v>
      </c>
      <c r="K60" s="53">
        <f t="shared" si="12"/>
        <v>2674</v>
      </c>
      <c r="L60" s="25">
        <f aca="true" t="shared" si="13" ref="L60:N65">L6-L33</f>
        <v>2857</v>
      </c>
      <c r="M60" s="186">
        <f aca="true" t="shared" si="14" ref="M60:M65">M6-M33</f>
        <v>3044</v>
      </c>
      <c r="N60" s="186">
        <f t="shared" si="13"/>
        <v>3351</v>
      </c>
      <c r="O60" s="147">
        <f aca="true" t="shared" si="15" ref="O60:O65">O6-O33</f>
        <v>3668</v>
      </c>
      <c r="P60" s="160">
        <f aca="true" t="shared" si="16" ref="P60:P65">O60-B60</f>
        <v>1471</v>
      </c>
      <c r="Q60" s="77">
        <f aca="true" t="shared" si="17" ref="Q60:Q65">P60/B60%</f>
        <v>66.95493855257169</v>
      </c>
      <c r="R60" s="64"/>
      <c r="S60" s="161">
        <f aca="true" t="shared" si="18" ref="S60:S65">O60-N60</f>
        <v>317</v>
      </c>
      <c r="T60" s="66">
        <f aca="true" t="shared" si="19" ref="T60:T74">S60/N60%</f>
        <v>9.459862727544017</v>
      </c>
    </row>
    <row r="61" spans="1:20" ht="12.75">
      <c r="A61" s="21" t="s">
        <v>16</v>
      </c>
      <c r="B61" s="29">
        <f t="shared" si="12"/>
        <v>1914</v>
      </c>
      <c r="C61" s="53">
        <f t="shared" si="12"/>
        <v>2084</v>
      </c>
      <c r="D61" s="53">
        <f t="shared" si="12"/>
        <v>2206</v>
      </c>
      <c r="E61" s="53">
        <f t="shared" si="12"/>
        <v>2264</v>
      </c>
      <c r="F61" s="25">
        <f t="shared" si="12"/>
        <v>2326</v>
      </c>
      <c r="G61" s="102">
        <f t="shared" si="12"/>
        <v>2217</v>
      </c>
      <c r="H61" s="110">
        <f t="shared" si="12"/>
        <v>2303</v>
      </c>
      <c r="I61" s="110">
        <f t="shared" si="12"/>
        <v>2312</v>
      </c>
      <c r="J61" s="186">
        <f t="shared" si="12"/>
        <v>2329</v>
      </c>
      <c r="K61" s="53">
        <f t="shared" si="12"/>
        <v>2349</v>
      </c>
      <c r="L61" s="25">
        <f t="shared" si="13"/>
        <v>2423</v>
      </c>
      <c r="M61" s="186">
        <f t="shared" si="14"/>
        <v>2531</v>
      </c>
      <c r="N61" s="186">
        <f t="shared" si="13"/>
        <v>2600</v>
      </c>
      <c r="O61" s="147">
        <f t="shared" si="15"/>
        <v>2583</v>
      </c>
      <c r="P61" s="160">
        <f t="shared" si="16"/>
        <v>669</v>
      </c>
      <c r="Q61" s="77">
        <f t="shared" si="17"/>
        <v>34.95297805642633</v>
      </c>
      <c r="R61" s="64"/>
      <c r="S61" s="161">
        <f t="shared" si="18"/>
        <v>-17</v>
      </c>
      <c r="T61" s="66">
        <f t="shared" si="19"/>
        <v>-0.6538461538461539</v>
      </c>
    </row>
    <row r="62" spans="1:20" ht="12.75" customHeight="1">
      <c r="A62" s="28" t="s">
        <v>18</v>
      </c>
      <c r="B62" s="25">
        <f t="shared" si="12"/>
        <v>19</v>
      </c>
      <c r="C62" s="53">
        <f t="shared" si="12"/>
        <v>20</v>
      </c>
      <c r="D62" s="53">
        <f t="shared" si="12"/>
        <v>21</v>
      </c>
      <c r="E62" s="53">
        <f t="shared" si="12"/>
        <v>18</v>
      </c>
      <c r="F62" s="25">
        <f t="shared" si="12"/>
        <v>13</v>
      </c>
      <c r="G62" s="102">
        <f t="shared" si="12"/>
        <v>22</v>
      </c>
      <c r="H62" s="110">
        <f t="shared" si="12"/>
        <v>24</v>
      </c>
      <c r="I62" s="110">
        <f t="shared" si="12"/>
        <v>17</v>
      </c>
      <c r="J62" s="186">
        <f t="shared" si="12"/>
        <v>17</v>
      </c>
      <c r="K62" s="53">
        <f t="shared" si="12"/>
        <v>16</v>
      </c>
      <c r="L62" s="25">
        <f t="shared" si="13"/>
        <v>10</v>
      </c>
      <c r="M62" s="186">
        <f t="shared" si="14"/>
        <v>15</v>
      </c>
      <c r="N62" s="186">
        <f t="shared" si="13"/>
        <v>18</v>
      </c>
      <c r="O62" s="147">
        <f t="shared" si="15"/>
        <v>14</v>
      </c>
      <c r="P62" s="160">
        <f t="shared" si="16"/>
        <v>-5</v>
      </c>
      <c r="Q62" s="77">
        <f t="shared" si="17"/>
        <v>-26.31578947368421</v>
      </c>
      <c r="R62" s="64"/>
      <c r="S62" s="161">
        <f t="shared" si="18"/>
        <v>-4</v>
      </c>
      <c r="T62" s="66">
        <f t="shared" si="19"/>
        <v>-22.22222222222222</v>
      </c>
    </row>
    <row r="63" spans="1:20" ht="12.75">
      <c r="A63" s="21" t="s">
        <v>19</v>
      </c>
      <c r="B63" s="22">
        <f t="shared" si="12"/>
        <v>1</v>
      </c>
      <c r="C63" s="52">
        <f t="shared" si="12"/>
        <v>1</v>
      </c>
      <c r="D63" s="52">
        <f t="shared" si="12"/>
        <v>1</v>
      </c>
      <c r="E63" s="52">
        <f t="shared" si="12"/>
        <v>1</v>
      </c>
      <c r="F63" s="22">
        <f t="shared" si="12"/>
        <v>1</v>
      </c>
      <c r="G63" s="104">
        <f t="shared" si="12"/>
        <v>1</v>
      </c>
      <c r="H63" s="111">
        <f t="shared" si="12"/>
        <v>1</v>
      </c>
      <c r="I63" s="111">
        <f t="shared" si="12"/>
        <v>1</v>
      </c>
      <c r="J63" s="185">
        <f t="shared" si="12"/>
        <v>1</v>
      </c>
      <c r="K63" s="52">
        <f t="shared" si="12"/>
        <v>1</v>
      </c>
      <c r="L63" s="22">
        <f t="shared" si="13"/>
        <v>1</v>
      </c>
      <c r="M63" s="185">
        <f t="shared" si="14"/>
        <v>1</v>
      </c>
      <c r="N63" s="185">
        <f t="shared" si="13"/>
        <v>1</v>
      </c>
      <c r="O63" s="143">
        <f t="shared" si="15"/>
        <v>2</v>
      </c>
      <c r="P63" s="160">
        <f t="shared" si="16"/>
        <v>1</v>
      </c>
      <c r="Q63" s="77">
        <f t="shared" si="17"/>
        <v>100</v>
      </c>
      <c r="R63" s="64"/>
      <c r="S63" s="161">
        <f t="shared" si="18"/>
        <v>1</v>
      </c>
      <c r="T63" s="66">
        <f t="shared" si="19"/>
        <v>100</v>
      </c>
    </row>
    <row r="64" spans="1:22" ht="12.75">
      <c r="A64" s="21" t="s">
        <v>20</v>
      </c>
      <c r="B64" s="22">
        <f t="shared" si="12"/>
        <v>129</v>
      </c>
      <c r="C64" s="52">
        <f t="shared" si="12"/>
        <v>176</v>
      </c>
      <c r="D64" s="52">
        <f t="shared" si="12"/>
        <v>218</v>
      </c>
      <c r="E64" s="52">
        <f t="shared" si="12"/>
        <v>258</v>
      </c>
      <c r="F64" s="22">
        <f t="shared" si="12"/>
        <v>246</v>
      </c>
      <c r="G64" s="104">
        <f t="shared" si="12"/>
        <v>207</v>
      </c>
      <c r="H64" s="111">
        <f t="shared" si="12"/>
        <v>210</v>
      </c>
      <c r="I64" s="111">
        <f t="shared" si="12"/>
        <v>181</v>
      </c>
      <c r="J64" s="185">
        <f t="shared" si="12"/>
        <v>171</v>
      </c>
      <c r="K64" s="52">
        <f t="shared" si="12"/>
        <v>191</v>
      </c>
      <c r="L64" s="22">
        <f t="shared" si="13"/>
        <v>174</v>
      </c>
      <c r="M64" s="185">
        <f t="shared" si="14"/>
        <v>173</v>
      </c>
      <c r="N64" s="185">
        <f t="shared" si="13"/>
        <v>194</v>
      </c>
      <c r="O64" s="143">
        <f t="shared" si="15"/>
        <v>210</v>
      </c>
      <c r="P64" s="160">
        <f t="shared" si="16"/>
        <v>81</v>
      </c>
      <c r="Q64" s="77">
        <f t="shared" si="17"/>
        <v>62.7906976744186</v>
      </c>
      <c r="R64" s="64"/>
      <c r="S64" s="161">
        <f t="shared" si="18"/>
        <v>16</v>
      </c>
      <c r="T64" s="66">
        <f t="shared" si="19"/>
        <v>8.247422680412372</v>
      </c>
      <c r="V64" s="23"/>
    </row>
    <row r="65" spans="1:20" ht="12.75">
      <c r="A65" s="21" t="s">
        <v>21</v>
      </c>
      <c r="B65" s="22">
        <f t="shared" si="12"/>
        <v>5</v>
      </c>
      <c r="C65" s="52">
        <f t="shared" si="12"/>
        <v>5</v>
      </c>
      <c r="D65" s="52">
        <f t="shared" si="12"/>
        <v>1</v>
      </c>
      <c r="E65" s="52">
        <f t="shared" si="12"/>
        <v>1</v>
      </c>
      <c r="F65" s="22">
        <f t="shared" si="12"/>
        <v>1</v>
      </c>
      <c r="G65" s="104">
        <f t="shared" si="12"/>
        <v>0</v>
      </c>
      <c r="H65" s="111">
        <f t="shared" si="12"/>
        <v>9</v>
      </c>
      <c r="I65" s="111">
        <f t="shared" si="12"/>
        <v>9</v>
      </c>
      <c r="J65" s="185">
        <f t="shared" si="12"/>
        <v>8</v>
      </c>
      <c r="K65" s="52">
        <f t="shared" si="12"/>
        <v>7</v>
      </c>
      <c r="L65" s="22">
        <f t="shared" si="13"/>
        <v>6</v>
      </c>
      <c r="M65" s="185">
        <f t="shared" si="14"/>
        <v>5</v>
      </c>
      <c r="N65" s="185">
        <f t="shared" si="13"/>
        <v>7</v>
      </c>
      <c r="O65" s="143">
        <f t="shared" si="15"/>
        <v>7</v>
      </c>
      <c r="P65" s="160">
        <f t="shared" si="16"/>
        <v>2</v>
      </c>
      <c r="Q65" s="77">
        <f t="shared" si="17"/>
        <v>40</v>
      </c>
      <c r="R65" s="64"/>
      <c r="S65" s="161">
        <f t="shared" si="18"/>
        <v>0</v>
      </c>
      <c r="T65" s="66">
        <f t="shared" si="19"/>
        <v>0</v>
      </c>
    </row>
    <row r="66" spans="1:23" ht="12.75">
      <c r="A66" s="21"/>
      <c r="B66" s="22"/>
      <c r="C66" s="52"/>
      <c r="D66" s="52"/>
      <c r="E66" s="52"/>
      <c r="F66" s="22"/>
      <c r="G66" s="104"/>
      <c r="H66" s="111"/>
      <c r="I66" s="111"/>
      <c r="J66" s="185"/>
      <c r="K66" s="52"/>
      <c r="L66" s="22"/>
      <c r="M66" s="185"/>
      <c r="N66" s="185"/>
      <c r="O66" s="143"/>
      <c r="P66" s="30"/>
      <c r="Q66" s="177"/>
      <c r="R66" s="16"/>
      <c r="S66" s="23"/>
      <c r="T66" s="24"/>
      <c r="W66" s="23"/>
    </row>
    <row r="67" spans="1:20" ht="12.75">
      <c r="A67" s="21" t="s">
        <v>22</v>
      </c>
      <c r="B67" s="22">
        <f aca="true" t="shared" si="20" ref="B67:M67">B13-B40</f>
        <v>451</v>
      </c>
      <c r="C67" s="52">
        <f t="shared" si="20"/>
        <v>524</v>
      </c>
      <c r="D67" s="52">
        <f t="shared" si="20"/>
        <v>609</v>
      </c>
      <c r="E67" s="52">
        <f t="shared" si="20"/>
        <v>641</v>
      </c>
      <c r="F67" s="22">
        <f t="shared" si="20"/>
        <v>620</v>
      </c>
      <c r="G67" s="104">
        <f t="shared" si="20"/>
        <v>551</v>
      </c>
      <c r="H67" s="111">
        <f t="shared" si="20"/>
        <v>497</v>
      </c>
      <c r="I67" s="111">
        <f t="shared" si="20"/>
        <v>471</v>
      </c>
      <c r="J67" s="185">
        <f t="shared" si="20"/>
        <v>426</v>
      </c>
      <c r="K67" s="52">
        <f t="shared" si="20"/>
        <v>370</v>
      </c>
      <c r="L67" s="22">
        <f t="shared" si="20"/>
        <v>389</v>
      </c>
      <c r="M67" s="185">
        <f t="shared" si="20"/>
        <v>468</v>
      </c>
      <c r="N67" s="185">
        <f aca="true" t="shared" si="21" ref="N67:O70">N13-N40</f>
        <v>502</v>
      </c>
      <c r="O67" s="143">
        <f t="shared" si="21"/>
        <v>551</v>
      </c>
      <c r="P67" s="160">
        <f>O67-B67</f>
        <v>100</v>
      </c>
      <c r="Q67" s="77">
        <f>P67/B67%</f>
        <v>22.172949002217297</v>
      </c>
      <c r="R67" s="64"/>
      <c r="S67" s="161">
        <f>O67-N67</f>
        <v>49</v>
      </c>
      <c r="T67" s="66">
        <f t="shared" si="19"/>
        <v>9.760956175298805</v>
      </c>
    </row>
    <row r="68" spans="1:20" ht="12.75">
      <c r="A68" s="21" t="s">
        <v>23</v>
      </c>
      <c r="B68" s="22">
        <f aca="true" t="shared" si="22" ref="B68:M68">B14-B41</f>
        <v>1231</v>
      </c>
      <c r="C68" s="52">
        <f t="shared" si="22"/>
        <v>1275</v>
      </c>
      <c r="D68" s="52">
        <f t="shared" si="22"/>
        <v>1266</v>
      </c>
      <c r="E68" s="52">
        <f t="shared" si="22"/>
        <v>1301</v>
      </c>
      <c r="F68" s="22">
        <f t="shared" si="22"/>
        <v>1265</v>
      </c>
      <c r="G68" s="104">
        <f t="shared" si="22"/>
        <v>1313</v>
      </c>
      <c r="H68" s="111">
        <f t="shared" si="22"/>
        <v>1285</v>
      </c>
      <c r="I68" s="111">
        <f t="shared" si="22"/>
        <v>1267</v>
      </c>
      <c r="J68" s="185">
        <f t="shared" si="22"/>
        <v>1147</v>
      </c>
      <c r="K68" s="52">
        <f t="shared" si="22"/>
        <v>1147</v>
      </c>
      <c r="L68" s="22">
        <f t="shared" si="22"/>
        <v>1200</v>
      </c>
      <c r="M68" s="185">
        <f t="shared" si="22"/>
        <v>1238</v>
      </c>
      <c r="N68" s="185">
        <f t="shared" si="21"/>
        <v>1348</v>
      </c>
      <c r="O68" s="143">
        <f t="shared" si="21"/>
        <v>1336</v>
      </c>
      <c r="P68" s="160">
        <f>O68-B68</f>
        <v>105</v>
      </c>
      <c r="Q68" s="77">
        <f>P68/B68%</f>
        <v>8.529650690495531</v>
      </c>
      <c r="R68" s="64"/>
      <c r="S68" s="161">
        <f>O68-N68</f>
        <v>-12</v>
      </c>
      <c r="T68" s="66">
        <f t="shared" si="19"/>
        <v>-0.8902077151335311</v>
      </c>
    </row>
    <row r="69" spans="1:20" ht="12.75">
      <c r="A69" s="21" t="s">
        <v>24</v>
      </c>
      <c r="B69" s="22">
        <f aca="true" t="shared" si="23" ref="B69:M69">B15-B42</f>
        <v>2377</v>
      </c>
      <c r="C69" s="52">
        <f t="shared" si="23"/>
        <v>2625</v>
      </c>
      <c r="D69" s="52">
        <f t="shared" si="23"/>
        <v>2865</v>
      </c>
      <c r="E69" s="52">
        <f t="shared" si="23"/>
        <v>3068</v>
      </c>
      <c r="F69" s="22">
        <f t="shared" si="23"/>
        <v>2982</v>
      </c>
      <c r="G69" s="104">
        <f t="shared" si="23"/>
        <v>3051</v>
      </c>
      <c r="H69" s="111">
        <f t="shared" si="23"/>
        <v>3149</v>
      </c>
      <c r="I69" s="111">
        <f t="shared" si="23"/>
        <v>3194</v>
      </c>
      <c r="J69" s="185">
        <f t="shared" si="23"/>
        <v>3197</v>
      </c>
      <c r="K69" s="52">
        <f t="shared" si="23"/>
        <v>3183</v>
      </c>
      <c r="L69" s="22">
        <f t="shared" si="23"/>
        <v>3269</v>
      </c>
      <c r="M69" s="185">
        <f t="shared" si="23"/>
        <v>3373</v>
      </c>
      <c r="N69" s="185">
        <f t="shared" si="21"/>
        <v>3495</v>
      </c>
      <c r="O69" s="143">
        <f t="shared" si="21"/>
        <v>3621</v>
      </c>
      <c r="P69" s="160">
        <f>O69-B69</f>
        <v>1244</v>
      </c>
      <c r="Q69" s="77">
        <f>P69/B69%</f>
        <v>52.33487589398401</v>
      </c>
      <c r="R69" s="64"/>
      <c r="S69" s="161">
        <f>O69-N69</f>
        <v>126</v>
      </c>
      <c r="T69" s="66">
        <f t="shared" si="19"/>
        <v>3.6051502145922742</v>
      </c>
    </row>
    <row r="70" spans="1:23" ht="12.75">
      <c r="A70" s="21" t="s">
        <v>25</v>
      </c>
      <c r="B70" s="22">
        <f aca="true" t="shared" si="24" ref="B70:M70">B16-B43</f>
        <v>206</v>
      </c>
      <c r="C70" s="52">
        <f t="shared" si="24"/>
        <v>236</v>
      </c>
      <c r="D70" s="52">
        <f t="shared" si="24"/>
        <v>282</v>
      </c>
      <c r="E70" s="52">
        <f t="shared" si="24"/>
        <v>310</v>
      </c>
      <c r="F70" s="22">
        <f t="shared" si="24"/>
        <v>344</v>
      </c>
      <c r="G70" s="104">
        <f t="shared" si="24"/>
        <v>362</v>
      </c>
      <c r="H70" s="111">
        <f t="shared" si="24"/>
        <v>399</v>
      </c>
      <c r="I70" s="111">
        <f t="shared" si="24"/>
        <v>469</v>
      </c>
      <c r="J70" s="185">
        <f t="shared" si="24"/>
        <v>515</v>
      </c>
      <c r="K70" s="52">
        <f t="shared" si="24"/>
        <v>538</v>
      </c>
      <c r="L70" s="22">
        <f t="shared" si="24"/>
        <v>613</v>
      </c>
      <c r="M70" s="185">
        <f t="shared" si="24"/>
        <v>690</v>
      </c>
      <c r="N70" s="185">
        <f t="shared" si="21"/>
        <v>826</v>
      </c>
      <c r="O70" s="143">
        <f t="shared" si="21"/>
        <v>976</v>
      </c>
      <c r="P70" s="160">
        <f>O70-B70</f>
        <v>770</v>
      </c>
      <c r="Q70" s="77">
        <f>P70/B70%</f>
        <v>373.7864077669903</v>
      </c>
      <c r="R70" s="64"/>
      <c r="S70" s="161">
        <f>O70-N70</f>
        <v>150</v>
      </c>
      <c r="T70" s="66">
        <f t="shared" si="19"/>
        <v>18.159806295399516</v>
      </c>
      <c r="W70" s="23"/>
    </row>
    <row r="71" spans="1:20" ht="12.75">
      <c r="A71" s="21"/>
      <c r="B71" s="22"/>
      <c r="C71" s="52"/>
      <c r="D71" s="52"/>
      <c r="E71" s="52"/>
      <c r="F71" s="22"/>
      <c r="G71" s="104"/>
      <c r="H71" s="111"/>
      <c r="I71" s="111"/>
      <c r="J71" s="185"/>
      <c r="K71" s="52"/>
      <c r="L71" s="22"/>
      <c r="M71" s="185"/>
      <c r="N71" s="185"/>
      <c r="O71" s="143"/>
      <c r="P71" s="30"/>
      <c r="Q71" s="177"/>
      <c r="R71" s="16"/>
      <c r="S71" s="23"/>
      <c r="T71" s="24"/>
    </row>
    <row r="72" spans="1:20" ht="12.75">
      <c r="A72" s="21" t="s">
        <v>26</v>
      </c>
      <c r="B72" s="22">
        <f aca="true" t="shared" si="25" ref="B72:M72">B18-B45</f>
        <v>691</v>
      </c>
      <c r="C72" s="52">
        <f t="shared" si="25"/>
        <v>847</v>
      </c>
      <c r="D72" s="52">
        <f t="shared" si="25"/>
        <v>946</v>
      </c>
      <c r="E72" s="52">
        <f t="shared" si="25"/>
        <v>907</v>
      </c>
      <c r="F72" s="22">
        <f t="shared" si="25"/>
        <v>919</v>
      </c>
      <c r="G72" s="104">
        <f t="shared" si="25"/>
        <v>933</v>
      </c>
      <c r="H72" s="111">
        <f t="shared" si="25"/>
        <v>986</v>
      </c>
      <c r="I72" s="111">
        <f t="shared" si="25"/>
        <v>929</v>
      </c>
      <c r="J72" s="185">
        <f t="shared" si="25"/>
        <v>746</v>
      </c>
      <c r="K72" s="52">
        <f t="shared" si="25"/>
        <v>702</v>
      </c>
      <c r="L72" s="22">
        <f t="shared" si="25"/>
        <v>581</v>
      </c>
      <c r="M72" s="185">
        <f t="shared" si="25"/>
        <v>862</v>
      </c>
      <c r="N72" s="185">
        <f aca="true" t="shared" si="26" ref="N72:O74">N18-N45</f>
        <v>1389</v>
      </c>
      <c r="O72" s="143">
        <f t="shared" si="26"/>
        <v>1621</v>
      </c>
      <c r="P72" s="160">
        <f>O72-B72</f>
        <v>930</v>
      </c>
      <c r="Q72" s="77">
        <f>P72/B72%</f>
        <v>134.58755426917511</v>
      </c>
      <c r="R72" s="64"/>
      <c r="S72" s="161">
        <f>O72-N72</f>
        <v>232</v>
      </c>
      <c r="T72" s="66">
        <f t="shared" si="19"/>
        <v>16.70266378689705</v>
      </c>
    </row>
    <row r="73" spans="1:20" ht="12.75">
      <c r="A73" s="21" t="s">
        <v>27</v>
      </c>
      <c r="B73" s="22">
        <f aca="true" t="shared" si="27" ref="B73:M73">B19-B46</f>
        <v>3570</v>
      </c>
      <c r="C73" s="52">
        <f t="shared" si="27"/>
        <v>3806</v>
      </c>
      <c r="D73" s="52">
        <f t="shared" si="27"/>
        <v>4065</v>
      </c>
      <c r="E73" s="52">
        <f t="shared" si="27"/>
        <v>4394</v>
      </c>
      <c r="F73" s="22">
        <f t="shared" si="27"/>
        <v>4272</v>
      </c>
      <c r="G73" s="104">
        <f t="shared" si="27"/>
        <v>4335</v>
      </c>
      <c r="H73" s="111">
        <f t="shared" si="27"/>
        <v>4336</v>
      </c>
      <c r="I73" s="111">
        <f t="shared" si="27"/>
        <v>4467</v>
      </c>
      <c r="J73" s="185">
        <f t="shared" si="27"/>
        <v>4512</v>
      </c>
      <c r="K73" s="52">
        <f t="shared" si="27"/>
        <v>4487</v>
      </c>
      <c r="L73" s="22">
        <f t="shared" si="27"/>
        <v>4849</v>
      </c>
      <c r="M73" s="185">
        <f t="shared" si="27"/>
        <v>4863</v>
      </c>
      <c r="N73" s="185">
        <f t="shared" si="26"/>
        <v>4756</v>
      </c>
      <c r="O73" s="143">
        <f t="shared" si="26"/>
        <v>4809</v>
      </c>
      <c r="P73" s="160">
        <f>O73-B73</f>
        <v>1239</v>
      </c>
      <c r="Q73" s="77">
        <f>P73/B73%</f>
        <v>34.705882352941174</v>
      </c>
      <c r="R73" s="64"/>
      <c r="S73" s="161">
        <f>O73-N73</f>
        <v>53</v>
      </c>
      <c r="T73" s="66">
        <f t="shared" si="19"/>
        <v>1.1143818334735072</v>
      </c>
    </row>
    <row r="74" spans="1:20" ht="12.75">
      <c r="A74" s="21" t="s">
        <v>30</v>
      </c>
      <c r="B74" s="22">
        <f aca="true" t="shared" si="28" ref="B74:M74">B20-B47</f>
        <v>4</v>
      </c>
      <c r="C74" s="52">
        <f t="shared" si="28"/>
        <v>7</v>
      </c>
      <c r="D74" s="52">
        <f t="shared" si="28"/>
        <v>11</v>
      </c>
      <c r="E74" s="52">
        <f t="shared" si="28"/>
        <v>19</v>
      </c>
      <c r="F74" s="22">
        <f t="shared" si="28"/>
        <v>20</v>
      </c>
      <c r="G74" s="104">
        <f t="shared" si="28"/>
        <v>9</v>
      </c>
      <c r="H74" s="111">
        <f t="shared" si="28"/>
        <v>8</v>
      </c>
      <c r="I74" s="111">
        <f t="shared" si="28"/>
        <v>5</v>
      </c>
      <c r="J74" s="185">
        <f t="shared" si="28"/>
        <v>27</v>
      </c>
      <c r="K74" s="52">
        <f t="shared" si="28"/>
        <v>49</v>
      </c>
      <c r="L74" s="22">
        <f t="shared" si="28"/>
        <v>41</v>
      </c>
      <c r="M74" s="185">
        <f t="shared" si="28"/>
        <v>44</v>
      </c>
      <c r="N74" s="185">
        <f t="shared" si="26"/>
        <v>26</v>
      </c>
      <c r="O74" s="143">
        <f t="shared" si="26"/>
        <v>54</v>
      </c>
      <c r="P74" s="160">
        <f>O74-B74</f>
        <v>50</v>
      </c>
      <c r="Q74" s="77">
        <f>P74/B74%</f>
        <v>1250</v>
      </c>
      <c r="R74" s="64"/>
      <c r="S74" s="161">
        <f>O74-N74</f>
        <v>28</v>
      </c>
      <c r="T74" s="66">
        <f t="shared" si="19"/>
        <v>107.6923076923077</v>
      </c>
    </row>
    <row r="75" spans="1:20" ht="9.75" customHeight="1">
      <c r="A75" s="69"/>
      <c r="B75" s="70"/>
      <c r="C75" s="55"/>
      <c r="D75" s="55"/>
      <c r="E75" s="55"/>
      <c r="F75" s="22"/>
      <c r="G75" s="105"/>
      <c r="H75" s="112"/>
      <c r="I75" s="112"/>
      <c r="J75" s="188"/>
      <c r="K75" s="55"/>
      <c r="L75" s="197"/>
      <c r="M75" s="188"/>
      <c r="N75" s="188"/>
      <c r="O75" s="149"/>
      <c r="P75" s="113"/>
      <c r="Q75" s="178"/>
      <c r="R75" s="64"/>
      <c r="S75" s="65"/>
      <c r="T75" s="66"/>
    </row>
    <row r="76" spans="1:20" ht="10.5" customHeight="1">
      <c r="A76" s="31"/>
      <c r="B76" s="32"/>
      <c r="C76" s="32"/>
      <c r="D76" s="32"/>
      <c r="E76" s="32"/>
      <c r="F76" s="32"/>
      <c r="G76" s="88"/>
      <c r="H76" s="88"/>
      <c r="I76" s="88"/>
      <c r="J76" s="32"/>
      <c r="K76" s="32"/>
      <c r="L76" s="32"/>
      <c r="M76" s="32"/>
      <c r="N76" s="32"/>
      <c r="O76" s="32"/>
      <c r="P76" s="33"/>
      <c r="Q76" s="34"/>
      <c r="R76" s="35"/>
      <c r="S76" s="183"/>
      <c r="T76" s="36"/>
    </row>
    <row r="77" spans="1:20" ht="9.75" customHeight="1">
      <c r="A77" s="37"/>
      <c r="B77" s="25"/>
      <c r="C77" s="56"/>
      <c r="D77" s="56"/>
      <c r="E77" s="56"/>
      <c r="F77" s="25"/>
      <c r="G77" s="106"/>
      <c r="H77" s="123"/>
      <c r="I77" s="123"/>
      <c r="J77" s="189"/>
      <c r="K77" s="56"/>
      <c r="L77" s="204"/>
      <c r="M77" s="189"/>
      <c r="N77" s="189"/>
      <c r="O77" s="141"/>
      <c r="P77" s="179"/>
      <c r="Q77" s="27"/>
      <c r="R77" s="16"/>
      <c r="S77" s="23"/>
      <c r="T77" s="20"/>
    </row>
    <row r="78" spans="1:20" ht="12.75">
      <c r="A78" s="38" t="s">
        <v>0</v>
      </c>
      <c r="B78" s="39">
        <f aca="true" t="shared" si="29" ref="B78:G78">SUM(B72:B74)</f>
        <v>4265</v>
      </c>
      <c r="C78" s="57">
        <f t="shared" si="29"/>
        <v>4660</v>
      </c>
      <c r="D78" s="57">
        <f t="shared" si="29"/>
        <v>5022</v>
      </c>
      <c r="E78" s="57">
        <f t="shared" si="29"/>
        <v>5320</v>
      </c>
      <c r="F78" s="39">
        <f t="shared" si="29"/>
        <v>5211</v>
      </c>
      <c r="G78" s="107">
        <f t="shared" si="29"/>
        <v>5277</v>
      </c>
      <c r="H78" s="107">
        <f aca="true" t="shared" si="30" ref="H78:N78">SUM(H72:H74)</f>
        <v>5330</v>
      </c>
      <c r="I78" s="150">
        <f t="shared" si="30"/>
        <v>5401</v>
      </c>
      <c r="J78" s="190">
        <f t="shared" si="30"/>
        <v>5285</v>
      </c>
      <c r="K78" s="57">
        <f t="shared" si="30"/>
        <v>5238</v>
      </c>
      <c r="L78" s="39">
        <f t="shared" si="30"/>
        <v>5471</v>
      </c>
      <c r="M78" s="190">
        <f t="shared" si="30"/>
        <v>5769</v>
      </c>
      <c r="N78" s="190">
        <f t="shared" si="30"/>
        <v>6171</v>
      </c>
      <c r="O78" s="142">
        <f>SUM(O72:O74)</f>
        <v>6484</v>
      </c>
      <c r="P78" s="90">
        <f>O78-B78</f>
        <v>2219</v>
      </c>
      <c r="Q78" s="91">
        <f>P78/B78%</f>
        <v>52.02813599062134</v>
      </c>
      <c r="R78" s="41"/>
      <c r="S78" s="171">
        <f>O78-N78</f>
        <v>313</v>
      </c>
      <c r="T78" s="42">
        <f>S78/N78%</f>
        <v>5.072111489223788</v>
      </c>
    </row>
    <row r="79" spans="1:20" ht="7.5" customHeight="1">
      <c r="A79" s="37"/>
      <c r="B79" s="26"/>
      <c r="C79" s="58"/>
      <c r="D79" s="58"/>
      <c r="E79" s="58"/>
      <c r="F79" s="72"/>
      <c r="G79" s="108"/>
      <c r="H79" s="138"/>
      <c r="I79" s="122"/>
      <c r="J79" s="191"/>
      <c r="K79" s="201"/>
      <c r="L79" s="205"/>
      <c r="M79" s="191"/>
      <c r="N79" s="191"/>
      <c r="O79" s="144"/>
      <c r="P79" s="180"/>
      <c r="Q79" s="35"/>
      <c r="R79" s="16"/>
      <c r="T79" s="20"/>
    </row>
    <row r="80" spans="1:20" ht="18" customHeight="1" thickBot="1">
      <c r="A80" s="195" t="s">
        <v>43</v>
      </c>
      <c r="B80" s="43"/>
      <c r="C80" s="43"/>
      <c r="D80" s="44"/>
      <c r="E80" s="44"/>
      <c r="F80" s="45"/>
      <c r="G80" s="89"/>
      <c r="H80" s="136"/>
      <c r="I80" s="95"/>
      <c r="J80" s="145"/>
      <c r="K80" s="145"/>
      <c r="L80" s="145"/>
      <c r="M80" s="145"/>
      <c r="N80" s="145"/>
      <c r="O80" s="145"/>
      <c r="P80" s="44"/>
      <c r="Q80" s="44"/>
      <c r="R80" s="44"/>
      <c r="S80" s="44"/>
      <c r="T80" s="45"/>
    </row>
    <row r="81" ht="13.5" thickTop="1"/>
  </sheetData>
  <sheetProtection/>
  <mergeCells count="45">
    <mergeCell ref="L3:L4"/>
    <mergeCell ref="M3:M4"/>
    <mergeCell ref="L30:L31"/>
    <mergeCell ref="M30:M31"/>
    <mergeCell ref="L57:L58"/>
    <mergeCell ref="M57:M58"/>
    <mergeCell ref="K3:K4"/>
    <mergeCell ref="K30:K31"/>
    <mergeCell ref="K57:K58"/>
    <mergeCell ref="G3:G4"/>
    <mergeCell ref="G30:G31"/>
    <mergeCell ref="I3:I4"/>
    <mergeCell ref="I30:I31"/>
    <mergeCell ref="J3:J4"/>
    <mergeCell ref="J30:J31"/>
    <mergeCell ref="J57:J58"/>
    <mergeCell ref="I57:I58"/>
    <mergeCell ref="H57:H58"/>
    <mergeCell ref="H3:H4"/>
    <mergeCell ref="H30:H31"/>
    <mergeCell ref="G57:G58"/>
    <mergeCell ref="F57:F58"/>
    <mergeCell ref="F3:F4"/>
    <mergeCell ref="D30:D31"/>
    <mergeCell ref="E57:E58"/>
    <mergeCell ref="F30:F31"/>
    <mergeCell ref="E30:E31"/>
    <mergeCell ref="D57:D58"/>
    <mergeCell ref="D3:D4"/>
    <mergeCell ref="A57:A58"/>
    <mergeCell ref="B57:B58"/>
    <mergeCell ref="A30:A31"/>
    <mergeCell ref="E3:E4"/>
    <mergeCell ref="C30:C31"/>
    <mergeCell ref="C57:C58"/>
    <mergeCell ref="B30:B31"/>
    <mergeCell ref="A3:A4"/>
    <mergeCell ref="B3:B4"/>
    <mergeCell ref="C3:C4"/>
    <mergeCell ref="O3:O4"/>
    <mergeCell ref="O30:O31"/>
    <mergeCell ref="O57:O58"/>
    <mergeCell ref="N3:N4"/>
    <mergeCell ref="N30:N31"/>
    <mergeCell ref="N57:N58"/>
  </mergeCells>
  <printOptions horizontalCentered="1" verticalCentered="1"/>
  <pageMargins left="0.5905511811023623" right="0.5905511811023623" top="0.5905511811023623" bottom="0.7086614173228347" header="0.5118110236220472" footer="0.5118110236220472"/>
  <pageSetup horizontalDpi="300" verticalDpi="300" orientation="landscape" paperSize="9" scale="88" r:id="rId1"/>
  <rowBreaks count="2" manualBreakCount="2">
    <brk id="27" max="255" man="1"/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7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5.00390625" style="5" customWidth="1"/>
    <col min="2" max="6" width="7.140625" style="5" customWidth="1"/>
    <col min="7" max="9" width="7.140625" style="68" customWidth="1"/>
    <col min="10" max="15" width="7.140625" style="125" customWidth="1"/>
    <col min="16" max="16" width="7.140625" style="5" customWidth="1"/>
    <col min="17" max="17" width="7.28125" style="5" customWidth="1"/>
    <col min="18" max="18" width="1.7109375" style="5" customWidth="1"/>
    <col min="19" max="19" width="6.421875" style="5" customWidth="1"/>
    <col min="20" max="20" width="7.140625" style="5" customWidth="1"/>
    <col min="21" max="16384" width="9.140625" style="5" customWidth="1"/>
  </cols>
  <sheetData>
    <row r="1" spans="1:20" ht="18" customHeight="1" thickTop="1">
      <c r="A1" s="1" t="s">
        <v>65</v>
      </c>
      <c r="B1" s="2"/>
      <c r="C1" s="2"/>
      <c r="D1" s="3"/>
      <c r="E1" s="3"/>
      <c r="F1" s="4"/>
      <c r="G1" s="86"/>
      <c r="H1" s="93"/>
      <c r="I1" s="93"/>
      <c r="J1" s="139"/>
      <c r="K1" s="139"/>
      <c r="L1" s="139"/>
      <c r="M1" s="139"/>
      <c r="N1" s="139"/>
      <c r="O1" s="139"/>
      <c r="P1" s="3"/>
      <c r="Q1" s="3"/>
      <c r="R1" s="3"/>
      <c r="S1" s="3"/>
      <c r="T1" s="4"/>
    </row>
    <row r="2" spans="1:20" ht="18" customHeight="1">
      <c r="A2" s="6" t="s">
        <v>71</v>
      </c>
      <c r="B2" s="7"/>
      <c r="C2" s="7"/>
      <c r="D2" s="8"/>
      <c r="E2" s="8"/>
      <c r="F2" s="9"/>
      <c r="G2" s="87"/>
      <c r="H2" s="94"/>
      <c r="I2" s="94"/>
      <c r="J2" s="140"/>
      <c r="K2" s="140"/>
      <c r="L2" s="140"/>
      <c r="M2" s="140"/>
      <c r="N2" s="140"/>
      <c r="O2" s="140"/>
      <c r="P2" s="8"/>
      <c r="Q2" s="8"/>
      <c r="R2" s="10"/>
      <c r="S2" s="10"/>
      <c r="T2" s="9"/>
    </row>
    <row r="3" spans="1:20" ht="12.75">
      <c r="A3" s="263"/>
      <c r="B3" s="252">
        <v>2005</v>
      </c>
      <c r="C3" s="254">
        <v>2006</v>
      </c>
      <c r="D3" s="254">
        <v>2007</v>
      </c>
      <c r="E3" s="254">
        <v>2008</v>
      </c>
      <c r="F3" s="252">
        <v>2009</v>
      </c>
      <c r="G3" s="264">
        <v>2010</v>
      </c>
      <c r="H3" s="266">
        <v>2011</v>
      </c>
      <c r="I3" s="266">
        <v>2012</v>
      </c>
      <c r="J3" s="242">
        <v>2013</v>
      </c>
      <c r="K3" s="248">
        <v>2014</v>
      </c>
      <c r="L3" s="258">
        <v>2015</v>
      </c>
      <c r="M3" s="242">
        <v>2016</v>
      </c>
      <c r="N3" s="242">
        <v>2017</v>
      </c>
      <c r="O3" s="240">
        <v>2018</v>
      </c>
      <c r="P3" s="11" t="s">
        <v>61</v>
      </c>
      <c r="Q3" s="12"/>
      <c r="R3" s="13"/>
      <c r="S3" s="11" t="s">
        <v>62</v>
      </c>
      <c r="T3" s="14"/>
    </row>
    <row r="4" spans="1:20" ht="12.75">
      <c r="A4" s="251"/>
      <c r="B4" s="253"/>
      <c r="C4" s="255"/>
      <c r="D4" s="255"/>
      <c r="E4" s="255"/>
      <c r="F4" s="253"/>
      <c r="G4" s="269"/>
      <c r="H4" s="268"/>
      <c r="I4" s="267"/>
      <c r="J4" s="243"/>
      <c r="K4" s="249"/>
      <c r="L4" s="259"/>
      <c r="M4" s="243"/>
      <c r="N4" s="243"/>
      <c r="O4" s="241"/>
      <c r="P4" s="15" t="s">
        <v>1</v>
      </c>
      <c r="Q4" s="15"/>
      <c r="R4" s="16"/>
      <c r="S4" s="15" t="s">
        <v>2</v>
      </c>
      <c r="T4" s="17"/>
    </row>
    <row r="5" spans="1:20" ht="7.5" customHeight="1">
      <c r="A5" s="18"/>
      <c r="B5" s="19"/>
      <c r="C5" s="50"/>
      <c r="D5" s="50"/>
      <c r="E5" s="51"/>
      <c r="F5" s="71"/>
      <c r="G5" s="96"/>
      <c r="H5" s="109"/>
      <c r="I5" s="109"/>
      <c r="J5" s="184"/>
      <c r="K5" s="199"/>
      <c r="L5" s="202"/>
      <c r="M5" s="184"/>
      <c r="N5" s="184"/>
      <c r="O5" s="146"/>
      <c r="P5" s="175"/>
      <c r="Q5" s="176"/>
      <c r="R5" s="64"/>
      <c r="S5" s="125"/>
      <c r="T5" s="165"/>
    </row>
    <row r="6" spans="1:20" ht="12.75">
      <c r="A6" s="21" t="s">
        <v>17</v>
      </c>
      <c r="B6" s="25">
        <v>3515</v>
      </c>
      <c r="C6" s="53">
        <v>3606</v>
      </c>
      <c r="D6" s="53">
        <v>3852</v>
      </c>
      <c r="E6" s="53">
        <v>3407</v>
      </c>
      <c r="F6" s="25">
        <v>2985</v>
      </c>
      <c r="G6" s="98">
        <v>3720</v>
      </c>
      <c r="H6" s="110">
        <v>3566</v>
      </c>
      <c r="I6" s="110">
        <v>3295</v>
      </c>
      <c r="J6" s="186">
        <v>2988</v>
      </c>
      <c r="K6" s="53">
        <v>2969</v>
      </c>
      <c r="L6" s="25">
        <v>2460</v>
      </c>
      <c r="M6" s="186">
        <v>2765</v>
      </c>
      <c r="N6" s="186">
        <v>4985</v>
      </c>
      <c r="O6" s="147">
        <v>5450</v>
      </c>
      <c r="P6" s="160">
        <f aca="true" t="shared" si="0" ref="P6:P18">O6-B6</f>
        <v>1935</v>
      </c>
      <c r="Q6" s="77">
        <f>P6/B6%</f>
        <v>55.049786628734</v>
      </c>
      <c r="R6" s="64"/>
      <c r="S6" s="161">
        <f aca="true" t="shared" si="1" ref="S6:S18">O6-N6</f>
        <v>465</v>
      </c>
      <c r="T6" s="66">
        <f aca="true" t="shared" si="2" ref="T6:T22">S6/N6%</f>
        <v>9.327983951855567</v>
      </c>
    </row>
    <row r="7" spans="1:20" ht="12.75">
      <c r="A7" s="21" t="s">
        <v>16</v>
      </c>
      <c r="B7" s="29">
        <v>1954</v>
      </c>
      <c r="C7" s="53">
        <v>2257</v>
      </c>
      <c r="D7" s="53">
        <v>2429</v>
      </c>
      <c r="E7" s="53">
        <v>2204</v>
      </c>
      <c r="F7" s="25">
        <v>2142</v>
      </c>
      <c r="G7" s="98">
        <v>2047</v>
      </c>
      <c r="H7" s="110">
        <v>1807</v>
      </c>
      <c r="I7" s="110">
        <v>1789</v>
      </c>
      <c r="J7" s="186">
        <v>1839</v>
      </c>
      <c r="K7" s="53">
        <v>1820</v>
      </c>
      <c r="L7" s="25">
        <v>1774</v>
      </c>
      <c r="M7" s="186">
        <v>1672</v>
      </c>
      <c r="N7" s="186">
        <v>2370</v>
      </c>
      <c r="O7" s="147">
        <v>2384</v>
      </c>
      <c r="P7" s="160">
        <f t="shared" si="0"/>
        <v>430</v>
      </c>
      <c r="Q7" s="77">
        <f>P7/B7%</f>
        <v>22.006141248720574</v>
      </c>
      <c r="R7" s="64"/>
      <c r="S7" s="161">
        <f t="shared" si="1"/>
        <v>14</v>
      </c>
      <c r="T7" s="66">
        <f t="shared" si="2"/>
        <v>0.5907172995780591</v>
      </c>
    </row>
    <row r="8" spans="1:20" ht="12.75" customHeight="1">
      <c r="A8" s="28" t="s">
        <v>18</v>
      </c>
      <c r="B8" s="25">
        <v>11</v>
      </c>
      <c r="C8" s="53">
        <v>12</v>
      </c>
      <c r="D8" s="53">
        <v>9</v>
      </c>
      <c r="E8" s="53">
        <v>13</v>
      </c>
      <c r="F8" s="25">
        <v>31</v>
      </c>
      <c r="G8" s="98">
        <v>29</v>
      </c>
      <c r="H8" s="110">
        <v>20</v>
      </c>
      <c r="I8" s="110">
        <v>28</v>
      </c>
      <c r="J8" s="186">
        <v>20</v>
      </c>
      <c r="K8" s="53">
        <v>18</v>
      </c>
      <c r="L8" s="25">
        <v>20</v>
      </c>
      <c r="M8" s="186">
        <v>17</v>
      </c>
      <c r="N8" s="186">
        <v>6</v>
      </c>
      <c r="O8" s="147">
        <v>6</v>
      </c>
      <c r="P8" s="160">
        <f t="shared" si="0"/>
        <v>-5</v>
      </c>
      <c r="Q8" s="77">
        <f>P8/B8%</f>
        <v>-45.45454545454545</v>
      </c>
      <c r="R8" s="64"/>
      <c r="S8" s="161">
        <f t="shared" si="1"/>
        <v>0</v>
      </c>
      <c r="T8" s="66">
        <f t="shared" si="2"/>
        <v>0</v>
      </c>
    </row>
    <row r="9" spans="1:20" ht="12.75">
      <c r="A9" s="21" t="s">
        <v>19</v>
      </c>
      <c r="B9" s="22">
        <v>11</v>
      </c>
      <c r="C9" s="52">
        <v>9</v>
      </c>
      <c r="D9" s="52">
        <v>18</v>
      </c>
      <c r="E9" s="52">
        <v>8</v>
      </c>
      <c r="F9" s="22">
        <v>15</v>
      </c>
      <c r="G9" s="97">
        <v>13</v>
      </c>
      <c r="H9" s="111">
        <v>12</v>
      </c>
      <c r="I9" s="111">
        <v>13</v>
      </c>
      <c r="J9" s="185">
        <v>17</v>
      </c>
      <c r="K9" s="52">
        <v>15</v>
      </c>
      <c r="L9" s="22">
        <v>28</v>
      </c>
      <c r="M9" s="185">
        <v>23</v>
      </c>
      <c r="N9" s="185">
        <v>38</v>
      </c>
      <c r="O9" s="143">
        <v>30</v>
      </c>
      <c r="P9" s="160">
        <f t="shared" si="0"/>
        <v>19</v>
      </c>
      <c r="Q9" s="77">
        <f>P9/B9%</f>
        <v>172.72727272727272</v>
      </c>
      <c r="R9" s="64"/>
      <c r="S9" s="161">
        <f t="shared" si="1"/>
        <v>-8</v>
      </c>
      <c r="T9" s="66">
        <f t="shared" si="2"/>
        <v>-21.05263157894737</v>
      </c>
    </row>
    <row r="10" spans="1:25" ht="12.75">
      <c r="A10" s="21" t="s">
        <v>21</v>
      </c>
      <c r="B10" s="22">
        <v>0</v>
      </c>
      <c r="C10" s="52">
        <v>1</v>
      </c>
      <c r="D10" s="52">
        <v>0</v>
      </c>
      <c r="E10" s="52">
        <v>0</v>
      </c>
      <c r="F10" s="22">
        <v>15</v>
      </c>
      <c r="G10" s="97">
        <v>17</v>
      </c>
      <c r="H10" s="111">
        <v>13</v>
      </c>
      <c r="I10" s="111">
        <v>3</v>
      </c>
      <c r="J10" s="185">
        <v>3</v>
      </c>
      <c r="K10" s="52">
        <v>6</v>
      </c>
      <c r="L10" s="22">
        <v>2</v>
      </c>
      <c r="M10" s="185">
        <v>13</v>
      </c>
      <c r="N10" s="185">
        <v>8</v>
      </c>
      <c r="O10" s="143">
        <v>25</v>
      </c>
      <c r="P10" s="160">
        <f t="shared" si="0"/>
        <v>25</v>
      </c>
      <c r="Q10" s="234">
        <v>0</v>
      </c>
      <c r="R10" s="64"/>
      <c r="S10" s="161">
        <f t="shared" si="1"/>
        <v>17</v>
      </c>
      <c r="T10" s="66">
        <f t="shared" si="2"/>
        <v>212.5</v>
      </c>
      <c r="U10" s="23"/>
      <c r="V10" s="23"/>
      <c r="W10" s="23"/>
      <c r="X10" s="23"/>
      <c r="Y10" s="23"/>
    </row>
    <row r="11" spans="1:20" ht="12.75">
      <c r="A11" s="21"/>
      <c r="B11" s="22"/>
      <c r="C11" s="52"/>
      <c r="D11" s="52"/>
      <c r="E11" s="52"/>
      <c r="F11" s="22"/>
      <c r="G11" s="97"/>
      <c r="H11" s="111"/>
      <c r="I11" s="111"/>
      <c r="J11" s="185"/>
      <c r="K11" s="52"/>
      <c r="L11" s="22"/>
      <c r="M11" s="185"/>
      <c r="N11" s="185"/>
      <c r="O11" s="143"/>
      <c r="P11" s="47"/>
      <c r="Q11" s="182"/>
      <c r="R11" s="64"/>
      <c r="S11" s="164"/>
      <c r="T11" s="49"/>
    </row>
    <row r="12" spans="1:20" ht="12.75">
      <c r="A12" s="21" t="s">
        <v>22</v>
      </c>
      <c r="B12" s="22">
        <v>931</v>
      </c>
      <c r="C12" s="52">
        <v>1075</v>
      </c>
      <c r="D12" s="52">
        <v>1228</v>
      </c>
      <c r="E12" s="52">
        <v>1005</v>
      </c>
      <c r="F12" s="22">
        <v>845</v>
      </c>
      <c r="G12" s="97">
        <v>1033</v>
      </c>
      <c r="H12" s="111">
        <v>954</v>
      </c>
      <c r="I12" s="111">
        <v>829</v>
      </c>
      <c r="J12" s="185">
        <v>763</v>
      </c>
      <c r="K12" s="52">
        <v>678</v>
      </c>
      <c r="L12" s="22">
        <v>617</v>
      </c>
      <c r="M12" s="185">
        <v>629</v>
      </c>
      <c r="N12" s="185">
        <v>1328</v>
      </c>
      <c r="O12" s="143">
        <v>1478</v>
      </c>
      <c r="P12" s="160">
        <f t="shared" si="0"/>
        <v>547</v>
      </c>
      <c r="Q12" s="77">
        <f>P12/B12%</f>
        <v>58.754027926960255</v>
      </c>
      <c r="R12" s="64"/>
      <c r="S12" s="161">
        <f t="shared" si="1"/>
        <v>150</v>
      </c>
      <c r="T12" s="66">
        <f t="shared" si="2"/>
        <v>11.295180722891567</v>
      </c>
    </row>
    <row r="13" spans="1:20" ht="12.75">
      <c r="A13" s="21" t="s">
        <v>23</v>
      </c>
      <c r="B13" s="22">
        <v>2012</v>
      </c>
      <c r="C13" s="52">
        <v>2081</v>
      </c>
      <c r="D13" s="52">
        <v>2207</v>
      </c>
      <c r="E13" s="52">
        <v>1980</v>
      </c>
      <c r="F13" s="22">
        <v>1787</v>
      </c>
      <c r="G13" s="97">
        <v>1861</v>
      </c>
      <c r="H13" s="111">
        <v>1701</v>
      </c>
      <c r="I13" s="111">
        <v>1623</v>
      </c>
      <c r="J13" s="185">
        <v>1521</v>
      </c>
      <c r="K13" s="52">
        <v>1453</v>
      </c>
      <c r="L13" s="22">
        <v>1355</v>
      </c>
      <c r="M13" s="185">
        <v>1425</v>
      </c>
      <c r="N13" s="185">
        <v>2342</v>
      </c>
      <c r="O13" s="143">
        <v>2355</v>
      </c>
      <c r="P13" s="160">
        <f t="shared" si="0"/>
        <v>343</v>
      </c>
      <c r="Q13" s="77">
        <f>P13/B13%</f>
        <v>17.047713717693835</v>
      </c>
      <c r="R13" s="64"/>
      <c r="S13" s="161">
        <f t="shared" si="1"/>
        <v>13</v>
      </c>
      <c r="T13" s="66">
        <f t="shared" si="2"/>
        <v>0.5550811272416737</v>
      </c>
    </row>
    <row r="14" spans="1:20" ht="12.75">
      <c r="A14" s="21" t="s">
        <v>24</v>
      </c>
      <c r="B14" s="22">
        <v>2360</v>
      </c>
      <c r="C14" s="52">
        <v>2538</v>
      </c>
      <c r="D14" s="52">
        <v>2657</v>
      </c>
      <c r="E14" s="52">
        <v>2397</v>
      </c>
      <c r="F14" s="22">
        <v>2206</v>
      </c>
      <c r="G14" s="97">
        <v>2609</v>
      </c>
      <c r="H14" s="111">
        <v>2475</v>
      </c>
      <c r="I14" s="111">
        <v>2353</v>
      </c>
      <c r="J14" s="185">
        <v>2297</v>
      </c>
      <c r="K14" s="52">
        <v>2356</v>
      </c>
      <c r="L14" s="22">
        <v>2047</v>
      </c>
      <c r="M14" s="185">
        <v>2095</v>
      </c>
      <c r="N14" s="185">
        <v>3195</v>
      </c>
      <c r="O14" s="143">
        <v>3421</v>
      </c>
      <c r="P14" s="160">
        <f t="shared" si="0"/>
        <v>1061</v>
      </c>
      <c r="Q14" s="77">
        <f>P14/B14%</f>
        <v>44.95762711864406</v>
      </c>
      <c r="R14" s="64"/>
      <c r="S14" s="161">
        <f t="shared" si="1"/>
        <v>226</v>
      </c>
      <c r="T14" s="66">
        <f t="shared" si="2"/>
        <v>7.073552425665102</v>
      </c>
    </row>
    <row r="15" spans="1:25" ht="12.75">
      <c r="A15" s="21" t="s">
        <v>25</v>
      </c>
      <c r="B15" s="22">
        <v>188</v>
      </c>
      <c r="C15" s="52">
        <v>191</v>
      </c>
      <c r="D15" s="52">
        <v>216</v>
      </c>
      <c r="E15" s="52">
        <v>250</v>
      </c>
      <c r="F15" s="22">
        <v>245</v>
      </c>
      <c r="G15" s="97">
        <v>323</v>
      </c>
      <c r="H15" s="111">
        <v>288</v>
      </c>
      <c r="I15" s="111">
        <v>323</v>
      </c>
      <c r="J15" s="185">
        <v>286</v>
      </c>
      <c r="K15" s="52">
        <v>341</v>
      </c>
      <c r="L15" s="22">
        <v>278</v>
      </c>
      <c r="M15" s="185">
        <v>341</v>
      </c>
      <c r="N15" s="185">
        <v>542</v>
      </c>
      <c r="O15" s="143">
        <v>641</v>
      </c>
      <c r="P15" s="160">
        <f t="shared" si="0"/>
        <v>453</v>
      </c>
      <c r="Q15" s="77">
        <f>P15/B15%</f>
        <v>240.95744680851064</v>
      </c>
      <c r="R15" s="64"/>
      <c r="S15" s="161">
        <f t="shared" si="1"/>
        <v>99</v>
      </c>
      <c r="T15" s="66">
        <f t="shared" si="2"/>
        <v>18.26568265682657</v>
      </c>
      <c r="U15" s="23"/>
      <c r="V15" s="23"/>
      <c r="W15" s="23"/>
      <c r="X15" s="23"/>
      <c r="Y15" s="23"/>
    </row>
    <row r="16" spans="1:20" ht="12.75">
      <c r="A16" s="21"/>
      <c r="B16" s="22"/>
      <c r="C16" s="52"/>
      <c r="D16" s="52"/>
      <c r="E16" s="52"/>
      <c r="F16" s="22"/>
      <c r="G16" s="97"/>
      <c r="H16" s="111"/>
      <c r="I16" s="111"/>
      <c r="J16" s="185"/>
      <c r="K16" s="52"/>
      <c r="L16" s="22"/>
      <c r="M16" s="185"/>
      <c r="N16" s="185"/>
      <c r="O16" s="143"/>
      <c r="P16" s="47"/>
      <c r="Q16" s="182"/>
      <c r="R16" s="64"/>
      <c r="S16" s="164"/>
      <c r="T16" s="49"/>
    </row>
    <row r="17" spans="1:20" ht="12.75">
      <c r="A17" s="21" t="s">
        <v>28</v>
      </c>
      <c r="B17" s="22">
        <v>4598</v>
      </c>
      <c r="C17" s="52">
        <v>4750</v>
      </c>
      <c r="D17" s="52">
        <v>5017</v>
      </c>
      <c r="E17" s="52">
        <v>4434</v>
      </c>
      <c r="F17" s="22">
        <v>3872</v>
      </c>
      <c r="G17" s="97">
        <v>4479</v>
      </c>
      <c r="H17" s="111">
        <v>4062</v>
      </c>
      <c r="I17" s="111">
        <v>3824</v>
      </c>
      <c r="J17" s="185">
        <v>3684</v>
      </c>
      <c r="K17" s="52">
        <v>3640</v>
      </c>
      <c r="L17" s="22">
        <v>3325</v>
      </c>
      <c r="M17" s="185">
        <v>3320</v>
      </c>
      <c r="N17" s="185">
        <v>5133</v>
      </c>
      <c r="O17" s="143">
        <v>5101</v>
      </c>
      <c r="P17" s="160">
        <f t="shared" si="0"/>
        <v>503</v>
      </c>
      <c r="Q17" s="77">
        <f>P17/B17%</f>
        <v>10.939538929969553</v>
      </c>
      <c r="R17" s="64"/>
      <c r="S17" s="161">
        <f t="shared" si="1"/>
        <v>-32</v>
      </c>
      <c r="T17" s="66">
        <f t="shared" si="2"/>
        <v>-0.6234171050068187</v>
      </c>
    </row>
    <row r="18" spans="1:20" ht="12.75">
      <c r="A18" s="21" t="s">
        <v>29</v>
      </c>
      <c r="B18" s="22">
        <v>893</v>
      </c>
      <c r="C18" s="52">
        <v>1135</v>
      </c>
      <c r="D18" s="52">
        <v>1291</v>
      </c>
      <c r="E18" s="52">
        <v>1198</v>
      </c>
      <c r="F18" s="22">
        <v>1316</v>
      </c>
      <c r="G18" s="97">
        <v>1347</v>
      </c>
      <c r="H18" s="111">
        <v>1356</v>
      </c>
      <c r="I18" s="111">
        <v>1304</v>
      </c>
      <c r="J18" s="185">
        <v>1183</v>
      </c>
      <c r="K18" s="52">
        <v>1188</v>
      </c>
      <c r="L18" s="22">
        <v>972</v>
      </c>
      <c r="M18" s="185">
        <v>1169</v>
      </c>
      <c r="N18" s="185">
        <v>2274</v>
      </c>
      <c r="O18" s="143">
        <v>2794</v>
      </c>
      <c r="P18" s="160">
        <f t="shared" si="0"/>
        <v>1901</v>
      </c>
      <c r="Q18" s="77">
        <f>P18/B18%</f>
        <v>212.87793952967525</v>
      </c>
      <c r="R18" s="64"/>
      <c r="S18" s="161">
        <f t="shared" si="1"/>
        <v>520</v>
      </c>
      <c r="T18" s="66">
        <f t="shared" si="2"/>
        <v>22.867194371152156</v>
      </c>
    </row>
    <row r="19" spans="1:20" ht="12.75">
      <c r="A19" s="21"/>
      <c r="B19" s="22"/>
      <c r="C19" s="52"/>
      <c r="D19" s="52"/>
      <c r="E19" s="52"/>
      <c r="F19" s="22"/>
      <c r="G19" s="99"/>
      <c r="H19" s="112"/>
      <c r="I19" s="112"/>
      <c r="J19" s="188"/>
      <c r="K19" s="55"/>
      <c r="L19" s="197"/>
      <c r="M19" s="188"/>
      <c r="N19" s="188"/>
      <c r="O19" s="149"/>
      <c r="P19" s="47"/>
      <c r="Q19" s="182"/>
      <c r="R19" s="64"/>
      <c r="S19" s="164"/>
      <c r="T19" s="49"/>
    </row>
    <row r="20" spans="1:20" ht="10.5" customHeight="1">
      <c r="A20" s="31"/>
      <c r="B20" s="32"/>
      <c r="C20" s="32"/>
      <c r="D20" s="32"/>
      <c r="E20" s="32"/>
      <c r="F20" s="32"/>
      <c r="G20" s="88"/>
      <c r="H20" s="88"/>
      <c r="I20" s="88"/>
      <c r="J20" s="32"/>
      <c r="K20" s="32"/>
      <c r="L20" s="32"/>
      <c r="M20" s="32"/>
      <c r="N20" s="32"/>
      <c r="O20" s="32"/>
      <c r="P20" s="33"/>
      <c r="Q20" s="34"/>
      <c r="R20" s="35"/>
      <c r="S20" s="183"/>
      <c r="T20" s="36"/>
    </row>
    <row r="21" spans="1:20" ht="9.75" customHeight="1">
      <c r="A21" s="37"/>
      <c r="B21" s="25"/>
      <c r="C21" s="56"/>
      <c r="D21" s="56"/>
      <c r="E21" s="56"/>
      <c r="F21" s="25"/>
      <c r="G21" s="114"/>
      <c r="H21" s="123"/>
      <c r="I21" s="123"/>
      <c r="J21" s="189"/>
      <c r="K21" s="56"/>
      <c r="L21" s="204"/>
      <c r="M21" s="189"/>
      <c r="N21" s="189"/>
      <c r="O21" s="141"/>
      <c r="P21" s="26"/>
      <c r="Q21" s="27"/>
      <c r="R21" s="16"/>
      <c r="S21" s="23"/>
      <c r="T21" s="20"/>
    </row>
    <row r="22" spans="1:20" ht="12.75">
      <c r="A22" s="38" t="s">
        <v>0</v>
      </c>
      <c r="B22" s="39">
        <f aca="true" t="shared" si="3" ref="B22:H22">SUM(B17:B18)</f>
        <v>5491</v>
      </c>
      <c r="C22" s="57">
        <f t="shared" si="3"/>
        <v>5885</v>
      </c>
      <c r="D22" s="57">
        <f t="shared" si="3"/>
        <v>6308</v>
      </c>
      <c r="E22" s="57">
        <f t="shared" si="3"/>
        <v>5632</v>
      </c>
      <c r="F22" s="39">
        <f t="shared" si="3"/>
        <v>5188</v>
      </c>
      <c r="G22" s="115">
        <f t="shared" si="3"/>
        <v>5826</v>
      </c>
      <c r="H22" s="115">
        <f t="shared" si="3"/>
        <v>5418</v>
      </c>
      <c r="I22" s="150">
        <f aca="true" t="shared" si="4" ref="I22:N22">SUM(I17:I18)</f>
        <v>5128</v>
      </c>
      <c r="J22" s="190">
        <f t="shared" si="4"/>
        <v>4867</v>
      </c>
      <c r="K22" s="57">
        <f t="shared" si="4"/>
        <v>4828</v>
      </c>
      <c r="L22" s="39">
        <f t="shared" si="4"/>
        <v>4297</v>
      </c>
      <c r="M22" s="190">
        <f t="shared" si="4"/>
        <v>4489</v>
      </c>
      <c r="N22" s="190">
        <f t="shared" si="4"/>
        <v>7407</v>
      </c>
      <c r="O22" s="142">
        <f>SUM(O17:O18)</f>
        <v>7895</v>
      </c>
      <c r="P22" s="90">
        <f>O22-B22</f>
        <v>2404</v>
      </c>
      <c r="Q22" s="91">
        <f>P22/B22%</f>
        <v>43.780732107084326</v>
      </c>
      <c r="R22" s="41"/>
      <c r="S22" s="171">
        <f>O22-N22</f>
        <v>488</v>
      </c>
      <c r="T22" s="42">
        <f t="shared" si="2"/>
        <v>6.588362359929797</v>
      </c>
    </row>
    <row r="23" spans="1:20" ht="7.5" customHeight="1">
      <c r="A23" s="37"/>
      <c r="B23" s="26"/>
      <c r="C23" s="58"/>
      <c r="D23" s="58"/>
      <c r="E23" s="58"/>
      <c r="F23" s="72"/>
      <c r="G23" s="116"/>
      <c r="H23" s="122"/>
      <c r="I23" s="122"/>
      <c r="J23" s="191"/>
      <c r="K23" s="201"/>
      <c r="L23" s="205"/>
      <c r="M23" s="191"/>
      <c r="N23" s="191"/>
      <c r="O23" s="144"/>
      <c r="P23" s="35"/>
      <c r="Q23" s="35"/>
      <c r="R23" s="16"/>
      <c r="T23" s="20"/>
    </row>
    <row r="24" spans="1:20" ht="18" customHeight="1" thickBot="1">
      <c r="A24" s="195" t="s">
        <v>43</v>
      </c>
      <c r="B24" s="43"/>
      <c r="C24" s="43"/>
      <c r="D24" s="44"/>
      <c r="E24" s="44"/>
      <c r="F24" s="45"/>
      <c r="G24" s="89"/>
      <c r="H24" s="95"/>
      <c r="I24" s="95"/>
      <c r="J24" s="145"/>
      <c r="K24" s="145"/>
      <c r="L24" s="145"/>
      <c r="M24" s="145"/>
      <c r="N24" s="145"/>
      <c r="O24" s="145"/>
      <c r="P24" s="44"/>
      <c r="Q24" s="44"/>
      <c r="R24" s="44"/>
      <c r="S24" s="44"/>
      <c r="T24" s="45"/>
    </row>
    <row r="25" spans="10:20" ht="18" customHeight="1" thickBot="1" thickTop="1">
      <c r="J25" s="174"/>
      <c r="K25" s="174"/>
      <c r="L25" s="174"/>
      <c r="M25" s="174"/>
      <c r="N25" s="174"/>
      <c r="O25" s="174"/>
      <c r="P25" s="181"/>
      <c r="Q25" s="181"/>
      <c r="R25" s="181"/>
      <c r="S25" s="181"/>
      <c r="T25" s="181"/>
    </row>
    <row r="26" spans="1:20" ht="19.5" customHeight="1" thickTop="1">
      <c r="A26" s="1" t="s">
        <v>66</v>
      </c>
      <c r="B26" s="2"/>
      <c r="C26" s="2"/>
      <c r="D26" s="3"/>
      <c r="E26" s="3"/>
      <c r="F26" s="4"/>
      <c r="G26" s="86"/>
      <c r="H26" s="93"/>
      <c r="I26" s="93"/>
      <c r="J26" s="139"/>
      <c r="K26" s="139"/>
      <c r="L26" s="139"/>
      <c r="M26" s="139"/>
      <c r="N26" s="139"/>
      <c r="O26" s="139"/>
      <c r="P26" s="3"/>
      <c r="Q26" s="3"/>
      <c r="R26" s="3"/>
      <c r="S26" s="3"/>
      <c r="T26" s="4"/>
    </row>
    <row r="27" spans="1:20" ht="18" customHeight="1">
      <c r="A27" s="6" t="s">
        <v>71</v>
      </c>
      <c r="B27" s="7"/>
      <c r="C27" s="7"/>
      <c r="D27" s="8"/>
      <c r="E27" s="8"/>
      <c r="F27" s="9"/>
      <c r="G27" s="87"/>
      <c r="H27" s="94"/>
      <c r="I27" s="94"/>
      <c r="J27" s="140"/>
      <c r="K27" s="140"/>
      <c r="L27" s="140"/>
      <c r="M27" s="140"/>
      <c r="N27" s="140"/>
      <c r="O27" s="140"/>
      <c r="P27" s="8"/>
      <c r="Q27" s="8"/>
      <c r="R27" s="10"/>
      <c r="S27" s="10"/>
      <c r="T27" s="9"/>
    </row>
    <row r="28" spans="1:20" ht="12.75">
      <c r="A28" s="263"/>
      <c r="B28" s="252">
        <v>2005</v>
      </c>
      <c r="C28" s="254">
        <v>2006</v>
      </c>
      <c r="D28" s="254">
        <v>2007</v>
      </c>
      <c r="E28" s="254">
        <v>2008</v>
      </c>
      <c r="F28" s="252">
        <v>2009</v>
      </c>
      <c r="G28" s="244">
        <v>2010</v>
      </c>
      <c r="H28" s="266">
        <v>2011</v>
      </c>
      <c r="I28" s="266">
        <v>2012</v>
      </c>
      <c r="J28" s="242">
        <v>2013</v>
      </c>
      <c r="K28" s="248">
        <v>2014</v>
      </c>
      <c r="L28" s="258">
        <v>2015</v>
      </c>
      <c r="M28" s="242">
        <v>2016</v>
      </c>
      <c r="N28" s="242">
        <v>2017</v>
      </c>
      <c r="O28" s="240">
        <v>2018</v>
      </c>
      <c r="P28" s="11" t="s">
        <v>61</v>
      </c>
      <c r="Q28" s="12"/>
      <c r="R28" s="13"/>
      <c r="S28" s="11" t="s">
        <v>62</v>
      </c>
      <c r="T28" s="14"/>
    </row>
    <row r="29" spans="1:20" ht="12.75" customHeight="1">
      <c r="A29" s="251"/>
      <c r="B29" s="253"/>
      <c r="C29" s="255"/>
      <c r="D29" s="255"/>
      <c r="E29" s="255"/>
      <c r="F29" s="253"/>
      <c r="G29" s="245"/>
      <c r="H29" s="268"/>
      <c r="I29" s="267"/>
      <c r="J29" s="243"/>
      <c r="K29" s="249"/>
      <c r="L29" s="259"/>
      <c r="M29" s="243"/>
      <c r="N29" s="243"/>
      <c r="O29" s="241"/>
      <c r="P29" s="15" t="s">
        <v>1</v>
      </c>
      <c r="Q29" s="15"/>
      <c r="R29" s="16"/>
      <c r="S29" s="15" t="s">
        <v>2</v>
      </c>
      <c r="T29" s="17"/>
    </row>
    <row r="30" spans="1:20" ht="7.5" customHeight="1">
      <c r="A30" s="18"/>
      <c r="B30" s="19"/>
      <c r="C30" s="50"/>
      <c r="D30" s="50"/>
      <c r="E30" s="51"/>
      <c r="F30" s="71"/>
      <c r="G30" s="100"/>
      <c r="H30" s="109"/>
      <c r="I30" s="109"/>
      <c r="J30" s="184"/>
      <c r="K30" s="199"/>
      <c r="L30" s="202"/>
      <c r="M30" s="184"/>
      <c r="N30" s="184"/>
      <c r="O30" s="146"/>
      <c r="P30" s="175"/>
      <c r="Q30" s="176"/>
      <c r="R30" s="64"/>
      <c r="S30" s="125"/>
      <c r="T30" s="165"/>
    </row>
    <row r="31" spans="1:20" ht="12.75">
      <c r="A31" s="21" t="s">
        <v>17</v>
      </c>
      <c r="B31" s="25">
        <v>2053</v>
      </c>
      <c r="C31" s="53">
        <v>2115</v>
      </c>
      <c r="D31" s="53">
        <v>2258</v>
      </c>
      <c r="E31" s="53">
        <v>2016</v>
      </c>
      <c r="F31" s="25">
        <v>1706</v>
      </c>
      <c r="G31" s="102">
        <v>2144</v>
      </c>
      <c r="H31" s="110">
        <v>2001</v>
      </c>
      <c r="I31" s="110">
        <v>1972</v>
      </c>
      <c r="J31" s="186">
        <v>1805</v>
      </c>
      <c r="K31" s="53">
        <v>1871</v>
      </c>
      <c r="L31" s="25">
        <v>1501</v>
      </c>
      <c r="M31" s="186">
        <v>1680</v>
      </c>
      <c r="N31" s="186">
        <v>2927</v>
      </c>
      <c r="O31" s="147">
        <v>3206</v>
      </c>
      <c r="P31" s="160">
        <f>O31-B31</f>
        <v>1153</v>
      </c>
      <c r="Q31" s="77">
        <f>P31/B31%</f>
        <v>56.1617145640526</v>
      </c>
      <c r="R31" s="64"/>
      <c r="S31" s="161">
        <f>O31-N31</f>
        <v>279</v>
      </c>
      <c r="T31" s="66">
        <f aca="true" t="shared" si="5" ref="T31:T47">S31/N31%</f>
        <v>9.531943969935087</v>
      </c>
    </row>
    <row r="32" spans="1:20" ht="12.75">
      <c r="A32" s="21" t="s">
        <v>16</v>
      </c>
      <c r="B32" s="29">
        <v>530</v>
      </c>
      <c r="C32" s="53">
        <v>600</v>
      </c>
      <c r="D32" s="53">
        <v>623</v>
      </c>
      <c r="E32" s="53">
        <v>545</v>
      </c>
      <c r="F32" s="25">
        <v>564</v>
      </c>
      <c r="G32" s="102">
        <v>545</v>
      </c>
      <c r="H32" s="110">
        <v>484</v>
      </c>
      <c r="I32" s="110">
        <v>508</v>
      </c>
      <c r="J32" s="186">
        <v>602</v>
      </c>
      <c r="K32" s="53">
        <v>591</v>
      </c>
      <c r="L32" s="25">
        <v>608</v>
      </c>
      <c r="M32" s="186">
        <v>561</v>
      </c>
      <c r="N32" s="186">
        <v>752</v>
      </c>
      <c r="O32" s="147">
        <v>792</v>
      </c>
      <c r="P32" s="160">
        <f>O32-B32</f>
        <v>262</v>
      </c>
      <c r="Q32" s="77">
        <f>P32/B32%</f>
        <v>49.43396226415094</v>
      </c>
      <c r="R32" s="64"/>
      <c r="S32" s="161">
        <f>O32-N32</f>
        <v>40</v>
      </c>
      <c r="T32" s="66">
        <f t="shared" si="5"/>
        <v>5.319148936170213</v>
      </c>
    </row>
    <row r="33" spans="1:20" ht="12.75" customHeight="1">
      <c r="A33" s="28" t="s">
        <v>18</v>
      </c>
      <c r="B33" s="25">
        <v>7</v>
      </c>
      <c r="C33" s="53">
        <v>9</v>
      </c>
      <c r="D33" s="53">
        <v>4</v>
      </c>
      <c r="E33" s="53">
        <v>11</v>
      </c>
      <c r="F33" s="25">
        <v>25</v>
      </c>
      <c r="G33" s="102">
        <v>21</v>
      </c>
      <c r="H33" s="110">
        <v>14</v>
      </c>
      <c r="I33" s="110">
        <v>22</v>
      </c>
      <c r="J33" s="186">
        <v>14</v>
      </c>
      <c r="K33" s="53">
        <v>16</v>
      </c>
      <c r="L33" s="25">
        <v>20</v>
      </c>
      <c r="M33" s="186">
        <v>17</v>
      </c>
      <c r="N33" s="186">
        <v>6</v>
      </c>
      <c r="O33" s="147">
        <v>5</v>
      </c>
      <c r="P33" s="160">
        <f>O33-B33</f>
        <v>-2</v>
      </c>
      <c r="Q33" s="77">
        <f>P33/B33%</f>
        <v>-28.57142857142857</v>
      </c>
      <c r="R33" s="64"/>
      <c r="S33" s="161">
        <f>O33-N33</f>
        <v>-1</v>
      </c>
      <c r="T33" s="66">
        <f t="shared" si="5"/>
        <v>-16.666666666666668</v>
      </c>
    </row>
    <row r="34" spans="1:20" ht="12.75">
      <c r="A34" s="21" t="s">
        <v>19</v>
      </c>
      <c r="B34" s="22">
        <v>6</v>
      </c>
      <c r="C34" s="52">
        <v>4</v>
      </c>
      <c r="D34" s="52">
        <v>6</v>
      </c>
      <c r="E34" s="52">
        <v>5</v>
      </c>
      <c r="F34" s="22">
        <v>6</v>
      </c>
      <c r="G34" s="104">
        <v>7</v>
      </c>
      <c r="H34" s="111">
        <v>9</v>
      </c>
      <c r="I34" s="111">
        <v>8</v>
      </c>
      <c r="J34" s="185">
        <v>7</v>
      </c>
      <c r="K34" s="52">
        <v>7</v>
      </c>
      <c r="L34" s="22">
        <v>17</v>
      </c>
      <c r="M34" s="185">
        <v>14</v>
      </c>
      <c r="N34" s="185">
        <v>18</v>
      </c>
      <c r="O34" s="143">
        <v>16</v>
      </c>
      <c r="P34" s="160">
        <f>O34-B34</f>
        <v>10</v>
      </c>
      <c r="Q34" s="77">
        <f>P34/B34%</f>
        <v>166.66666666666669</v>
      </c>
      <c r="R34" s="64"/>
      <c r="S34" s="161">
        <f>O34-N34</f>
        <v>-2</v>
      </c>
      <c r="T34" s="66">
        <f t="shared" si="5"/>
        <v>-11.11111111111111</v>
      </c>
    </row>
    <row r="35" spans="1:22" ht="12.75">
      <c r="A35" s="21" t="s">
        <v>21</v>
      </c>
      <c r="B35" s="22">
        <v>0</v>
      </c>
      <c r="C35" s="52">
        <v>0</v>
      </c>
      <c r="D35" s="52">
        <v>0</v>
      </c>
      <c r="E35" s="52">
        <v>0</v>
      </c>
      <c r="F35" s="22">
        <v>3</v>
      </c>
      <c r="G35" s="104">
        <v>12</v>
      </c>
      <c r="H35" s="111">
        <v>8</v>
      </c>
      <c r="I35" s="111">
        <v>3</v>
      </c>
      <c r="J35" s="185">
        <v>1</v>
      </c>
      <c r="K35" s="52">
        <v>0</v>
      </c>
      <c r="L35" s="22">
        <v>0</v>
      </c>
      <c r="M35" s="185">
        <v>3</v>
      </c>
      <c r="N35" s="185">
        <v>7</v>
      </c>
      <c r="O35" s="143">
        <v>14</v>
      </c>
      <c r="P35" s="160">
        <f>O35-B35</f>
        <v>14</v>
      </c>
      <c r="Q35" s="234">
        <v>0</v>
      </c>
      <c r="R35" s="64"/>
      <c r="S35" s="161">
        <f>O35-N35</f>
        <v>7</v>
      </c>
      <c r="T35" s="66">
        <f t="shared" si="5"/>
        <v>99.99999999999999</v>
      </c>
      <c r="V35" s="23"/>
    </row>
    <row r="36" spans="1:22" ht="12.75">
      <c r="A36" s="21"/>
      <c r="B36" s="22"/>
      <c r="C36" s="52"/>
      <c r="D36" s="52"/>
      <c r="E36" s="52"/>
      <c r="F36" s="22"/>
      <c r="G36" s="104"/>
      <c r="H36" s="111"/>
      <c r="I36" s="111"/>
      <c r="J36" s="185"/>
      <c r="K36" s="52"/>
      <c r="L36" s="22"/>
      <c r="M36" s="185"/>
      <c r="N36" s="185"/>
      <c r="O36" s="143"/>
      <c r="P36" s="47"/>
      <c r="Q36" s="182"/>
      <c r="R36" s="64"/>
      <c r="S36" s="164"/>
      <c r="T36" s="49"/>
      <c r="V36" s="23"/>
    </row>
    <row r="37" spans="1:20" ht="12.75">
      <c r="A37" s="21" t="s">
        <v>22</v>
      </c>
      <c r="B37" s="22">
        <v>537</v>
      </c>
      <c r="C37" s="52">
        <v>582</v>
      </c>
      <c r="D37" s="52">
        <v>651</v>
      </c>
      <c r="E37" s="52">
        <v>515</v>
      </c>
      <c r="F37" s="22">
        <v>428</v>
      </c>
      <c r="G37" s="104">
        <v>527</v>
      </c>
      <c r="H37" s="111">
        <v>481</v>
      </c>
      <c r="I37" s="111">
        <v>432</v>
      </c>
      <c r="J37" s="185">
        <v>422</v>
      </c>
      <c r="K37" s="52">
        <v>399</v>
      </c>
      <c r="L37" s="22">
        <v>350</v>
      </c>
      <c r="M37" s="185">
        <v>346</v>
      </c>
      <c r="N37" s="185">
        <v>741</v>
      </c>
      <c r="O37" s="143">
        <v>840</v>
      </c>
      <c r="P37" s="160">
        <f>O37-B37</f>
        <v>303</v>
      </c>
      <c r="Q37" s="77">
        <f>P37/B37%</f>
        <v>56.42458100558659</v>
      </c>
      <c r="R37" s="64"/>
      <c r="S37" s="161">
        <f>O37-N37</f>
        <v>99</v>
      </c>
      <c r="T37" s="66">
        <f t="shared" si="5"/>
        <v>13.360323886639677</v>
      </c>
    </row>
    <row r="38" spans="1:20" ht="12.75">
      <c r="A38" s="21" t="s">
        <v>23</v>
      </c>
      <c r="B38" s="22">
        <v>901</v>
      </c>
      <c r="C38" s="52">
        <v>940</v>
      </c>
      <c r="D38" s="52">
        <v>955</v>
      </c>
      <c r="E38" s="52">
        <v>872</v>
      </c>
      <c r="F38" s="22">
        <v>784</v>
      </c>
      <c r="G38" s="104">
        <v>827</v>
      </c>
      <c r="H38" s="111">
        <v>735</v>
      </c>
      <c r="I38" s="111">
        <v>739</v>
      </c>
      <c r="J38" s="185">
        <v>721</v>
      </c>
      <c r="K38" s="52">
        <v>708</v>
      </c>
      <c r="L38" s="22">
        <v>635</v>
      </c>
      <c r="M38" s="185">
        <v>677</v>
      </c>
      <c r="N38" s="185">
        <v>1087</v>
      </c>
      <c r="O38" s="143">
        <v>1091</v>
      </c>
      <c r="P38" s="160">
        <f>O38-B38</f>
        <v>190</v>
      </c>
      <c r="Q38" s="77">
        <f>P38/B38%</f>
        <v>21.087680355160934</v>
      </c>
      <c r="R38" s="64"/>
      <c r="S38" s="161">
        <f>O38-N38</f>
        <v>4</v>
      </c>
      <c r="T38" s="66">
        <f t="shared" si="5"/>
        <v>0.3679852805887765</v>
      </c>
    </row>
    <row r="39" spans="1:20" ht="12.75">
      <c r="A39" s="21" t="s">
        <v>24</v>
      </c>
      <c r="B39" s="22">
        <v>1028</v>
      </c>
      <c r="C39" s="52">
        <v>1081</v>
      </c>
      <c r="D39" s="52">
        <v>1154</v>
      </c>
      <c r="E39" s="52">
        <v>1035</v>
      </c>
      <c r="F39" s="22">
        <v>943</v>
      </c>
      <c r="G39" s="104">
        <v>1160</v>
      </c>
      <c r="H39" s="111">
        <v>1112</v>
      </c>
      <c r="I39" s="111">
        <v>1149</v>
      </c>
      <c r="J39" s="185">
        <v>1123</v>
      </c>
      <c r="K39" s="52">
        <v>1172</v>
      </c>
      <c r="L39" s="22">
        <v>991</v>
      </c>
      <c r="M39" s="185">
        <v>1034</v>
      </c>
      <c r="N39" s="185">
        <v>1548</v>
      </c>
      <c r="O39" s="143">
        <v>1698</v>
      </c>
      <c r="P39" s="160">
        <f>O39-B39</f>
        <v>670</v>
      </c>
      <c r="Q39" s="77">
        <f>P39/B39%</f>
        <v>65.1750972762646</v>
      </c>
      <c r="R39" s="64"/>
      <c r="S39" s="161">
        <f>O39-N39</f>
        <v>150</v>
      </c>
      <c r="T39" s="66">
        <f t="shared" si="5"/>
        <v>9.689922480620154</v>
      </c>
    </row>
    <row r="40" spans="1:25" ht="12.75">
      <c r="A40" s="21" t="s">
        <v>25</v>
      </c>
      <c r="B40" s="22">
        <v>130</v>
      </c>
      <c r="C40" s="52">
        <v>125</v>
      </c>
      <c r="D40" s="52">
        <v>131</v>
      </c>
      <c r="E40" s="52">
        <v>155</v>
      </c>
      <c r="F40" s="22">
        <v>149</v>
      </c>
      <c r="G40" s="104">
        <v>215</v>
      </c>
      <c r="H40" s="111">
        <v>188</v>
      </c>
      <c r="I40" s="111">
        <v>193</v>
      </c>
      <c r="J40" s="185">
        <v>163</v>
      </c>
      <c r="K40" s="52">
        <v>206</v>
      </c>
      <c r="L40" s="22">
        <v>177</v>
      </c>
      <c r="M40" s="185">
        <v>219</v>
      </c>
      <c r="N40" s="185">
        <v>334</v>
      </c>
      <c r="O40" s="143">
        <v>404</v>
      </c>
      <c r="P40" s="160">
        <f>O40-B40</f>
        <v>274</v>
      </c>
      <c r="Q40" s="77">
        <f>P40/B40%</f>
        <v>210.76923076923077</v>
      </c>
      <c r="R40" s="64"/>
      <c r="S40" s="161">
        <f>O40-N40</f>
        <v>70</v>
      </c>
      <c r="T40" s="66">
        <f t="shared" si="5"/>
        <v>20.95808383233533</v>
      </c>
      <c r="U40" s="23"/>
      <c r="V40" s="23"/>
      <c r="W40" s="23"/>
      <c r="X40" s="23"/>
      <c r="Y40" s="23"/>
    </row>
    <row r="41" spans="1:20" ht="12.75">
      <c r="A41" s="21"/>
      <c r="B41" s="22"/>
      <c r="C41" s="52"/>
      <c r="D41" s="52"/>
      <c r="E41" s="52"/>
      <c r="F41" s="22"/>
      <c r="G41" s="104"/>
      <c r="H41" s="111"/>
      <c r="I41" s="111"/>
      <c r="J41" s="185"/>
      <c r="K41" s="52"/>
      <c r="L41" s="22"/>
      <c r="M41" s="185"/>
      <c r="N41" s="185"/>
      <c r="O41" s="143"/>
      <c r="P41" s="47"/>
      <c r="Q41" s="182"/>
      <c r="R41" s="64"/>
      <c r="S41" s="164"/>
      <c r="T41" s="49"/>
    </row>
    <row r="42" spans="1:20" ht="12.75">
      <c r="A42" s="21" t="s">
        <v>28</v>
      </c>
      <c r="B42" s="22">
        <v>2394</v>
      </c>
      <c r="C42" s="52">
        <v>2440</v>
      </c>
      <c r="D42" s="52">
        <v>2546</v>
      </c>
      <c r="E42" s="52">
        <v>2286</v>
      </c>
      <c r="F42" s="22">
        <v>1927</v>
      </c>
      <c r="G42" s="104">
        <v>2324</v>
      </c>
      <c r="H42" s="111">
        <v>2154</v>
      </c>
      <c r="I42" s="111">
        <v>2143</v>
      </c>
      <c r="J42" s="185">
        <v>2019</v>
      </c>
      <c r="K42" s="52">
        <v>2048</v>
      </c>
      <c r="L42" s="22">
        <v>1803</v>
      </c>
      <c r="M42" s="185">
        <v>1865</v>
      </c>
      <c r="N42" s="185">
        <v>2851</v>
      </c>
      <c r="O42" s="143">
        <v>2914</v>
      </c>
      <c r="P42" s="160">
        <f>O42-B42</f>
        <v>520</v>
      </c>
      <c r="Q42" s="77">
        <f>P42/B42%</f>
        <v>21.72096908939014</v>
      </c>
      <c r="R42" s="64"/>
      <c r="S42" s="161">
        <f>O42-N42</f>
        <v>63</v>
      </c>
      <c r="T42" s="66">
        <f t="shared" si="5"/>
        <v>2.209750964573834</v>
      </c>
    </row>
    <row r="43" spans="1:20" ht="12.75">
      <c r="A43" s="21" t="s">
        <v>29</v>
      </c>
      <c r="B43" s="22">
        <v>202</v>
      </c>
      <c r="C43" s="52">
        <v>288</v>
      </c>
      <c r="D43" s="52">
        <v>345</v>
      </c>
      <c r="E43" s="52">
        <v>291</v>
      </c>
      <c r="F43" s="22">
        <v>377</v>
      </c>
      <c r="G43" s="104">
        <v>405</v>
      </c>
      <c r="H43" s="111">
        <v>362</v>
      </c>
      <c r="I43" s="111">
        <v>370</v>
      </c>
      <c r="J43" s="185">
        <v>410</v>
      </c>
      <c r="K43" s="52">
        <v>437</v>
      </c>
      <c r="L43" s="22">
        <v>350</v>
      </c>
      <c r="M43" s="185">
        <v>411</v>
      </c>
      <c r="N43" s="185">
        <v>859</v>
      </c>
      <c r="O43" s="143">
        <v>1119</v>
      </c>
      <c r="P43" s="160">
        <f>O43-B43</f>
        <v>917</v>
      </c>
      <c r="Q43" s="77">
        <f>P43/B43%</f>
        <v>453.96039603960395</v>
      </c>
      <c r="R43" s="64"/>
      <c r="S43" s="161">
        <f>O43-N43</f>
        <v>260</v>
      </c>
      <c r="T43" s="66">
        <f t="shared" si="5"/>
        <v>30.267753201396975</v>
      </c>
    </row>
    <row r="44" spans="1:22" ht="12.75">
      <c r="A44" s="21"/>
      <c r="B44" s="22"/>
      <c r="C44" s="52"/>
      <c r="D44" s="52"/>
      <c r="E44" s="52"/>
      <c r="F44" s="22"/>
      <c r="G44" s="105"/>
      <c r="H44" s="112"/>
      <c r="I44" s="112"/>
      <c r="J44" s="188"/>
      <c r="K44" s="55"/>
      <c r="L44" s="197"/>
      <c r="M44" s="188"/>
      <c r="N44" s="188"/>
      <c r="O44" s="149"/>
      <c r="P44" s="47"/>
      <c r="Q44" s="182"/>
      <c r="R44" s="64"/>
      <c r="S44" s="164"/>
      <c r="T44" s="49"/>
      <c r="V44" s="23"/>
    </row>
    <row r="45" spans="1:20" ht="10.5" customHeight="1">
      <c r="A45" s="31"/>
      <c r="B45" s="32"/>
      <c r="C45" s="32"/>
      <c r="D45" s="32"/>
      <c r="E45" s="32"/>
      <c r="F45" s="32"/>
      <c r="G45" s="88"/>
      <c r="H45" s="88"/>
      <c r="I45" s="88"/>
      <c r="J45" s="32"/>
      <c r="K45" s="32"/>
      <c r="L45" s="32"/>
      <c r="M45" s="32"/>
      <c r="N45" s="32"/>
      <c r="O45" s="32"/>
      <c r="P45" s="33"/>
      <c r="Q45" s="34"/>
      <c r="R45" s="35"/>
      <c r="S45" s="183"/>
      <c r="T45" s="36"/>
    </row>
    <row r="46" spans="1:20" ht="9.75" customHeight="1">
      <c r="A46" s="37"/>
      <c r="B46" s="25"/>
      <c r="C46" s="56"/>
      <c r="D46" s="56"/>
      <c r="E46" s="56"/>
      <c r="F46" s="25"/>
      <c r="G46" s="106"/>
      <c r="H46" s="106"/>
      <c r="I46" s="123"/>
      <c r="J46" s="189"/>
      <c r="K46" s="56"/>
      <c r="L46" s="204"/>
      <c r="M46" s="189"/>
      <c r="N46" s="189"/>
      <c r="O46" s="141"/>
      <c r="P46" s="26"/>
      <c r="Q46" s="27"/>
      <c r="R46" s="16"/>
      <c r="S46" s="23"/>
      <c r="T46" s="20"/>
    </row>
    <row r="47" spans="1:22" ht="12.75">
      <c r="A47" s="38" t="s">
        <v>0</v>
      </c>
      <c r="B47" s="39">
        <f aca="true" t="shared" si="6" ref="B47:G47">SUM(B42:B43)</f>
        <v>2596</v>
      </c>
      <c r="C47" s="57">
        <f t="shared" si="6"/>
        <v>2728</v>
      </c>
      <c r="D47" s="57">
        <f t="shared" si="6"/>
        <v>2891</v>
      </c>
      <c r="E47" s="57">
        <f t="shared" si="6"/>
        <v>2577</v>
      </c>
      <c r="F47" s="39">
        <f t="shared" si="6"/>
        <v>2304</v>
      </c>
      <c r="G47" s="107">
        <f t="shared" si="6"/>
        <v>2729</v>
      </c>
      <c r="H47" s="107">
        <f aca="true" t="shared" si="7" ref="H47:M47">SUM(H42:H43)</f>
        <v>2516</v>
      </c>
      <c r="I47" s="150">
        <f t="shared" si="7"/>
        <v>2513</v>
      </c>
      <c r="J47" s="190">
        <f t="shared" si="7"/>
        <v>2429</v>
      </c>
      <c r="K47" s="57">
        <f t="shared" si="7"/>
        <v>2485</v>
      </c>
      <c r="L47" s="39">
        <f t="shared" si="7"/>
        <v>2153</v>
      </c>
      <c r="M47" s="190">
        <f t="shared" si="7"/>
        <v>2276</v>
      </c>
      <c r="N47" s="190">
        <f>SUM(N42:N43)</f>
        <v>3710</v>
      </c>
      <c r="O47" s="142">
        <f>SUM(O42:O43)</f>
        <v>4033</v>
      </c>
      <c r="P47" s="90">
        <f>O47-B47</f>
        <v>1437</v>
      </c>
      <c r="Q47" s="91">
        <f>P47/B47%</f>
        <v>55.35439137134052</v>
      </c>
      <c r="R47" s="41"/>
      <c r="S47" s="171">
        <f>O47-N47</f>
        <v>323</v>
      </c>
      <c r="T47" s="42">
        <f t="shared" si="5"/>
        <v>8.706199460916443</v>
      </c>
      <c r="V47" s="23"/>
    </row>
    <row r="48" spans="1:20" ht="7.5" customHeight="1">
      <c r="A48" s="37"/>
      <c r="B48" s="26"/>
      <c r="C48" s="58"/>
      <c r="D48" s="58"/>
      <c r="E48" s="58"/>
      <c r="F48" s="72"/>
      <c r="G48" s="108"/>
      <c r="H48" s="122"/>
      <c r="I48" s="122"/>
      <c r="J48" s="191"/>
      <c r="K48" s="201"/>
      <c r="L48" s="205"/>
      <c r="M48" s="191"/>
      <c r="N48" s="191"/>
      <c r="O48" s="144"/>
      <c r="P48" s="35"/>
      <c r="Q48" s="35"/>
      <c r="R48" s="16"/>
      <c r="T48" s="20"/>
    </row>
    <row r="49" spans="1:20" ht="18" customHeight="1" thickBot="1">
      <c r="A49" s="195" t="s">
        <v>43</v>
      </c>
      <c r="B49" s="43"/>
      <c r="C49" s="43"/>
      <c r="D49" s="44"/>
      <c r="E49" s="44"/>
      <c r="F49" s="45"/>
      <c r="G49" s="89"/>
      <c r="H49" s="95"/>
      <c r="I49" s="95"/>
      <c r="J49" s="145"/>
      <c r="K49" s="145"/>
      <c r="L49" s="145"/>
      <c r="M49" s="145"/>
      <c r="N49" s="145"/>
      <c r="O49" s="145"/>
      <c r="P49" s="44"/>
      <c r="Q49" s="44"/>
      <c r="R49" s="44"/>
      <c r="S49" s="44"/>
      <c r="T49" s="45"/>
    </row>
    <row r="50" spans="10:20" ht="18" customHeight="1" thickBot="1" thickTop="1">
      <c r="J50" s="174"/>
      <c r="K50" s="174"/>
      <c r="L50" s="174"/>
      <c r="M50" s="174"/>
      <c r="N50" s="174"/>
      <c r="O50" s="174"/>
      <c r="P50" s="181"/>
      <c r="Q50" s="181"/>
      <c r="R50" s="181"/>
      <c r="S50" s="181"/>
      <c r="T50" s="181"/>
    </row>
    <row r="51" spans="1:20" ht="19.5" customHeight="1" thickTop="1">
      <c r="A51" s="1" t="s">
        <v>67</v>
      </c>
      <c r="B51" s="2"/>
      <c r="C51" s="2"/>
      <c r="D51" s="3"/>
      <c r="E51" s="3"/>
      <c r="F51" s="4"/>
      <c r="G51" s="86"/>
      <c r="H51" s="93"/>
      <c r="I51" s="93"/>
      <c r="J51" s="139"/>
      <c r="K51" s="139"/>
      <c r="L51" s="139"/>
      <c r="M51" s="139"/>
      <c r="N51" s="139"/>
      <c r="O51" s="139"/>
      <c r="P51" s="3"/>
      <c r="Q51" s="3"/>
      <c r="R51" s="3"/>
      <c r="S51" s="3"/>
      <c r="T51" s="4"/>
    </row>
    <row r="52" spans="1:20" ht="18" customHeight="1">
      <c r="A52" s="6" t="s">
        <v>71</v>
      </c>
      <c r="B52" s="7"/>
      <c r="C52" s="7"/>
      <c r="D52" s="8"/>
      <c r="E52" s="8"/>
      <c r="F52" s="9"/>
      <c r="G52" s="87"/>
      <c r="H52" s="94"/>
      <c r="I52" s="94"/>
      <c r="J52" s="140"/>
      <c r="K52" s="140"/>
      <c r="L52" s="140"/>
      <c r="M52" s="140"/>
      <c r="N52" s="140"/>
      <c r="O52" s="140"/>
      <c r="P52" s="8"/>
      <c r="Q52" s="8"/>
      <c r="R52" s="10"/>
      <c r="S52" s="10"/>
      <c r="T52" s="9"/>
    </row>
    <row r="53" spans="1:20" ht="12.75">
      <c r="A53" s="263"/>
      <c r="B53" s="252">
        <v>2005</v>
      </c>
      <c r="C53" s="254">
        <v>2006</v>
      </c>
      <c r="D53" s="254">
        <v>2007</v>
      </c>
      <c r="E53" s="254">
        <v>2008</v>
      </c>
      <c r="F53" s="252">
        <v>2009</v>
      </c>
      <c r="G53" s="244">
        <v>2010</v>
      </c>
      <c r="H53" s="266">
        <v>2011</v>
      </c>
      <c r="I53" s="266">
        <v>2012</v>
      </c>
      <c r="J53" s="242">
        <v>2013</v>
      </c>
      <c r="K53" s="248">
        <v>2014</v>
      </c>
      <c r="L53" s="258">
        <v>2015</v>
      </c>
      <c r="M53" s="242">
        <v>2016</v>
      </c>
      <c r="N53" s="242">
        <v>2017</v>
      </c>
      <c r="O53" s="240">
        <v>2018</v>
      </c>
      <c r="P53" s="11" t="s">
        <v>61</v>
      </c>
      <c r="Q53" s="12"/>
      <c r="R53" s="13"/>
      <c r="S53" s="11" t="s">
        <v>62</v>
      </c>
      <c r="T53" s="14"/>
    </row>
    <row r="54" spans="1:20" ht="12.75" customHeight="1">
      <c r="A54" s="251"/>
      <c r="B54" s="253"/>
      <c r="C54" s="255"/>
      <c r="D54" s="255"/>
      <c r="E54" s="255"/>
      <c r="F54" s="253"/>
      <c r="G54" s="245"/>
      <c r="H54" s="268"/>
      <c r="I54" s="267"/>
      <c r="J54" s="243"/>
      <c r="K54" s="249"/>
      <c r="L54" s="259"/>
      <c r="M54" s="243"/>
      <c r="N54" s="243"/>
      <c r="O54" s="241"/>
      <c r="P54" s="15" t="s">
        <v>1</v>
      </c>
      <c r="Q54" s="15"/>
      <c r="R54" s="16"/>
      <c r="S54" s="15" t="s">
        <v>2</v>
      </c>
      <c r="T54" s="17"/>
    </row>
    <row r="55" spans="1:20" ht="7.5" customHeight="1">
      <c r="A55" s="18"/>
      <c r="B55" s="19"/>
      <c r="C55" s="50"/>
      <c r="D55" s="50"/>
      <c r="E55" s="51"/>
      <c r="F55" s="71"/>
      <c r="G55" s="100"/>
      <c r="H55" s="109"/>
      <c r="I55" s="109"/>
      <c r="J55" s="184"/>
      <c r="K55" s="199"/>
      <c r="L55" s="202"/>
      <c r="M55" s="184"/>
      <c r="N55" s="184"/>
      <c r="O55" s="146"/>
      <c r="P55" s="175"/>
      <c r="Q55" s="176"/>
      <c r="R55" s="64"/>
      <c r="S55" s="125"/>
      <c r="T55" s="165"/>
    </row>
    <row r="56" spans="1:20" ht="12.75">
      <c r="A56" s="21" t="s">
        <v>17</v>
      </c>
      <c r="B56" s="25">
        <f aca="true" t="shared" si="8" ref="B56:K56">B6-B31</f>
        <v>1462</v>
      </c>
      <c r="C56" s="53">
        <f t="shared" si="8"/>
        <v>1491</v>
      </c>
      <c r="D56" s="53">
        <f t="shared" si="8"/>
        <v>1594</v>
      </c>
      <c r="E56" s="53">
        <f t="shared" si="8"/>
        <v>1391</v>
      </c>
      <c r="F56" s="25">
        <f t="shared" si="8"/>
        <v>1279</v>
      </c>
      <c r="G56" s="102">
        <f t="shared" si="8"/>
        <v>1576</v>
      </c>
      <c r="H56" s="110">
        <f t="shared" si="8"/>
        <v>1565</v>
      </c>
      <c r="I56" s="110">
        <f t="shared" si="8"/>
        <v>1323</v>
      </c>
      <c r="J56" s="186">
        <f t="shared" si="8"/>
        <v>1183</v>
      </c>
      <c r="K56" s="53">
        <f t="shared" si="8"/>
        <v>1098</v>
      </c>
      <c r="L56" s="53">
        <f>L6-L31</f>
        <v>959</v>
      </c>
      <c r="M56" s="186">
        <f aca="true" t="shared" si="9" ref="M56:N68">M6-M31</f>
        <v>1085</v>
      </c>
      <c r="N56" s="186">
        <f t="shared" si="9"/>
        <v>2058</v>
      </c>
      <c r="O56" s="147">
        <f>O6-O31</f>
        <v>2244</v>
      </c>
      <c r="P56" s="160">
        <f>O56-B56</f>
        <v>782</v>
      </c>
      <c r="Q56" s="77">
        <f>P56/B56%</f>
        <v>53.48837209302326</v>
      </c>
      <c r="R56" s="64"/>
      <c r="S56" s="161">
        <f>O56-N56</f>
        <v>186</v>
      </c>
      <c r="T56" s="66">
        <f aca="true" t="shared" si="10" ref="T56:T72">S56/N56%</f>
        <v>9.03790087463557</v>
      </c>
    </row>
    <row r="57" spans="1:20" ht="12.75">
      <c r="A57" s="21" t="s">
        <v>16</v>
      </c>
      <c r="B57" s="29">
        <f aca="true" t="shared" si="11" ref="B57:K57">B7-B32</f>
        <v>1424</v>
      </c>
      <c r="C57" s="53">
        <f t="shared" si="11"/>
        <v>1657</v>
      </c>
      <c r="D57" s="53">
        <f t="shared" si="11"/>
        <v>1806</v>
      </c>
      <c r="E57" s="53">
        <f t="shared" si="11"/>
        <v>1659</v>
      </c>
      <c r="F57" s="25">
        <f t="shared" si="11"/>
        <v>1578</v>
      </c>
      <c r="G57" s="102">
        <f t="shared" si="11"/>
        <v>1502</v>
      </c>
      <c r="H57" s="110">
        <f t="shared" si="11"/>
        <v>1323</v>
      </c>
      <c r="I57" s="110">
        <f t="shared" si="11"/>
        <v>1281</v>
      </c>
      <c r="J57" s="186">
        <f t="shared" si="11"/>
        <v>1237</v>
      </c>
      <c r="K57" s="53">
        <f t="shared" si="11"/>
        <v>1229</v>
      </c>
      <c r="L57" s="53">
        <f>L7-L32</f>
        <v>1166</v>
      </c>
      <c r="M57" s="186">
        <f t="shared" si="9"/>
        <v>1111</v>
      </c>
      <c r="N57" s="186">
        <f t="shared" si="9"/>
        <v>1618</v>
      </c>
      <c r="O57" s="147">
        <f>O7-O32</f>
        <v>1592</v>
      </c>
      <c r="P57" s="160">
        <f>O57-B57</f>
        <v>168</v>
      </c>
      <c r="Q57" s="77">
        <f>P57/B57%</f>
        <v>11.797752808988763</v>
      </c>
      <c r="R57" s="64"/>
      <c r="S57" s="161">
        <f>O57-N57</f>
        <v>-26</v>
      </c>
      <c r="T57" s="66">
        <f t="shared" si="10"/>
        <v>-1.6069221260815822</v>
      </c>
    </row>
    <row r="58" spans="1:20" ht="12.75" customHeight="1">
      <c r="A58" s="28" t="s">
        <v>18</v>
      </c>
      <c r="B58" s="25">
        <f aca="true" t="shared" si="12" ref="B58:K58">B8-B33</f>
        <v>4</v>
      </c>
      <c r="C58" s="53">
        <f t="shared" si="12"/>
        <v>3</v>
      </c>
      <c r="D58" s="53">
        <f t="shared" si="12"/>
        <v>5</v>
      </c>
      <c r="E58" s="53">
        <f t="shared" si="12"/>
        <v>2</v>
      </c>
      <c r="F58" s="25">
        <f t="shared" si="12"/>
        <v>6</v>
      </c>
      <c r="G58" s="102">
        <f t="shared" si="12"/>
        <v>8</v>
      </c>
      <c r="H58" s="110">
        <f t="shared" si="12"/>
        <v>6</v>
      </c>
      <c r="I58" s="110">
        <f t="shared" si="12"/>
        <v>6</v>
      </c>
      <c r="J58" s="186">
        <f t="shared" si="12"/>
        <v>6</v>
      </c>
      <c r="K58" s="53">
        <f t="shared" si="12"/>
        <v>2</v>
      </c>
      <c r="L58" s="53">
        <f>L8-L33</f>
        <v>0</v>
      </c>
      <c r="M58" s="186">
        <f t="shared" si="9"/>
        <v>0</v>
      </c>
      <c r="N58" s="186">
        <f t="shared" si="9"/>
        <v>0</v>
      </c>
      <c r="O58" s="147">
        <f>O8-O33</f>
        <v>1</v>
      </c>
      <c r="P58" s="160">
        <f>O58-B58</f>
        <v>-3</v>
      </c>
      <c r="Q58" s="77">
        <f>P58/B58%</f>
        <v>-75</v>
      </c>
      <c r="R58" s="64"/>
      <c r="S58" s="161">
        <f>O58-N58</f>
        <v>1</v>
      </c>
      <c r="T58" s="238">
        <v>0</v>
      </c>
    </row>
    <row r="59" spans="1:20" ht="12.75">
      <c r="A59" s="21" t="s">
        <v>19</v>
      </c>
      <c r="B59" s="22">
        <f aca="true" t="shared" si="13" ref="B59:K59">B9-B34</f>
        <v>5</v>
      </c>
      <c r="C59" s="52">
        <f t="shared" si="13"/>
        <v>5</v>
      </c>
      <c r="D59" s="52">
        <f t="shared" si="13"/>
        <v>12</v>
      </c>
      <c r="E59" s="52">
        <f t="shared" si="13"/>
        <v>3</v>
      </c>
      <c r="F59" s="22">
        <f t="shared" si="13"/>
        <v>9</v>
      </c>
      <c r="G59" s="104">
        <f t="shared" si="13"/>
        <v>6</v>
      </c>
      <c r="H59" s="111">
        <f t="shared" si="13"/>
        <v>3</v>
      </c>
      <c r="I59" s="111">
        <f t="shared" si="13"/>
        <v>5</v>
      </c>
      <c r="J59" s="185">
        <f t="shared" si="13"/>
        <v>10</v>
      </c>
      <c r="K59" s="52">
        <f t="shared" si="13"/>
        <v>8</v>
      </c>
      <c r="L59" s="52">
        <f>L9-L34</f>
        <v>11</v>
      </c>
      <c r="M59" s="185">
        <f t="shared" si="9"/>
        <v>9</v>
      </c>
      <c r="N59" s="185">
        <f t="shared" si="9"/>
        <v>20</v>
      </c>
      <c r="O59" s="143">
        <f>O9-O34</f>
        <v>14</v>
      </c>
      <c r="P59" s="160">
        <f>O59-B59</f>
        <v>9</v>
      </c>
      <c r="Q59" s="77">
        <f>P59/B59%</f>
        <v>180</v>
      </c>
      <c r="R59" s="64"/>
      <c r="S59" s="161">
        <f>O59-N59</f>
        <v>-6</v>
      </c>
      <c r="T59" s="66">
        <f t="shared" si="10"/>
        <v>-30</v>
      </c>
    </row>
    <row r="60" spans="1:22" ht="12.75">
      <c r="A60" s="21" t="s">
        <v>21</v>
      </c>
      <c r="B60" s="22">
        <f aca="true" t="shared" si="14" ref="B60:K60">B10-B35</f>
        <v>0</v>
      </c>
      <c r="C60" s="52">
        <f t="shared" si="14"/>
        <v>1</v>
      </c>
      <c r="D60" s="52">
        <f t="shared" si="14"/>
        <v>0</v>
      </c>
      <c r="E60" s="52">
        <f t="shared" si="14"/>
        <v>0</v>
      </c>
      <c r="F60" s="22">
        <f t="shared" si="14"/>
        <v>12</v>
      </c>
      <c r="G60" s="104">
        <f t="shared" si="14"/>
        <v>5</v>
      </c>
      <c r="H60" s="111">
        <f t="shared" si="14"/>
        <v>5</v>
      </c>
      <c r="I60" s="111">
        <f t="shared" si="14"/>
        <v>0</v>
      </c>
      <c r="J60" s="185">
        <f t="shared" si="14"/>
        <v>2</v>
      </c>
      <c r="K60" s="52">
        <f t="shared" si="14"/>
        <v>6</v>
      </c>
      <c r="L60" s="52">
        <f>L10-L35</f>
        <v>2</v>
      </c>
      <c r="M60" s="185">
        <f t="shared" si="9"/>
        <v>10</v>
      </c>
      <c r="N60" s="185">
        <f t="shared" si="9"/>
        <v>1</v>
      </c>
      <c r="O60" s="143">
        <f>O10-O35</f>
        <v>11</v>
      </c>
      <c r="P60" s="160">
        <f>O60-B60</f>
        <v>11</v>
      </c>
      <c r="Q60" s="234">
        <v>0</v>
      </c>
      <c r="R60" s="64"/>
      <c r="S60" s="161">
        <f>O60-N60</f>
        <v>10</v>
      </c>
      <c r="T60" s="66">
        <f t="shared" si="10"/>
        <v>1000</v>
      </c>
      <c r="V60" s="23"/>
    </row>
    <row r="61" spans="1:20" ht="12.75">
      <c r="A61" s="21"/>
      <c r="B61" s="22"/>
      <c r="C61" s="52"/>
      <c r="D61" s="52"/>
      <c r="E61" s="52"/>
      <c r="F61" s="22"/>
      <c r="G61" s="104"/>
      <c r="H61" s="111"/>
      <c r="I61" s="111"/>
      <c r="J61" s="185"/>
      <c r="K61" s="52"/>
      <c r="L61" s="52"/>
      <c r="M61" s="185"/>
      <c r="N61" s="185"/>
      <c r="O61" s="143"/>
      <c r="P61" s="47"/>
      <c r="Q61" s="182"/>
      <c r="R61" s="64"/>
      <c r="S61" s="164"/>
      <c r="T61" s="49"/>
    </row>
    <row r="62" spans="1:20" ht="12.75">
      <c r="A62" s="21" t="s">
        <v>22</v>
      </c>
      <c r="B62" s="22">
        <f aca="true" t="shared" si="15" ref="B62:K62">B12-B37</f>
        <v>394</v>
      </c>
      <c r="C62" s="52">
        <f t="shared" si="15"/>
        <v>493</v>
      </c>
      <c r="D62" s="52">
        <f t="shared" si="15"/>
        <v>577</v>
      </c>
      <c r="E62" s="52">
        <f t="shared" si="15"/>
        <v>490</v>
      </c>
      <c r="F62" s="22">
        <f t="shared" si="15"/>
        <v>417</v>
      </c>
      <c r="G62" s="104">
        <f t="shared" si="15"/>
        <v>506</v>
      </c>
      <c r="H62" s="111">
        <f t="shared" si="15"/>
        <v>473</v>
      </c>
      <c r="I62" s="111">
        <f t="shared" si="15"/>
        <v>397</v>
      </c>
      <c r="J62" s="185">
        <f t="shared" si="15"/>
        <v>341</v>
      </c>
      <c r="K62" s="52">
        <f t="shared" si="15"/>
        <v>279</v>
      </c>
      <c r="L62" s="52">
        <f>L12-L37</f>
        <v>267</v>
      </c>
      <c r="M62" s="185">
        <f t="shared" si="9"/>
        <v>283</v>
      </c>
      <c r="N62" s="185">
        <f t="shared" si="9"/>
        <v>587</v>
      </c>
      <c r="O62" s="143">
        <f>O12-O37</f>
        <v>638</v>
      </c>
      <c r="P62" s="160">
        <f>O62-B62</f>
        <v>244</v>
      </c>
      <c r="Q62" s="77">
        <f>P62/B62%</f>
        <v>61.92893401015228</v>
      </c>
      <c r="R62" s="64"/>
      <c r="S62" s="161">
        <f>O62-N62</f>
        <v>51</v>
      </c>
      <c r="T62" s="66">
        <f t="shared" si="10"/>
        <v>8.68824531516184</v>
      </c>
    </row>
    <row r="63" spans="1:20" ht="12.75">
      <c r="A63" s="21" t="s">
        <v>23</v>
      </c>
      <c r="B63" s="22">
        <f aca="true" t="shared" si="16" ref="B63:K63">B13-B38</f>
        <v>1111</v>
      </c>
      <c r="C63" s="52">
        <f t="shared" si="16"/>
        <v>1141</v>
      </c>
      <c r="D63" s="52">
        <f t="shared" si="16"/>
        <v>1252</v>
      </c>
      <c r="E63" s="52">
        <f t="shared" si="16"/>
        <v>1108</v>
      </c>
      <c r="F63" s="22">
        <f t="shared" si="16"/>
        <v>1003</v>
      </c>
      <c r="G63" s="104">
        <f t="shared" si="16"/>
        <v>1034</v>
      </c>
      <c r="H63" s="111">
        <f t="shared" si="16"/>
        <v>966</v>
      </c>
      <c r="I63" s="111">
        <f t="shared" si="16"/>
        <v>884</v>
      </c>
      <c r="J63" s="185">
        <f t="shared" si="16"/>
        <v>800</v>
      </c>
      <c r="K63" s="52">
        <f t="shared" si="16"/>
        <v>745</v>
      </c>
      <c r="L63" s="52">
        <f>L13-L38</f>
        <v>720</v>
      </c>
      <c r="M63" s="185">
        <f t="shared" si="9"/>
        <v>748</v>
      </c>
      <c r="N63" s="185">
        <f t="shared" si="9"/>
        <v>1255</v>
      </c>
      <c r="O63" s="143">
        <f>O13-O38</f>
        <v>1264</v>
      </c>
      <c r="P63" s="160">
        <f>O63-B63</f>
        <v>153</v>
      </c>
      <c r="Q63" s="77">
        <f>P63/B63%</f>
        <v>13.771377137713772</v>
      </c>
      <c r="R63" s="64"/>
      <c r="S63" s="161">
        <f>O63-N63</f>
        <v>9</v>
      </c>
      <c r="T63" s="66">
        <f t="shared" si="10"/>
        <v>0.7171314741035856</v>
      </c>
    </row>
    <row r="64" spans="1:20" ht="12.75">
      <c r="A64" s="21" t="s">
        <v>24</v>
      </c>
      <c r="B64" s="22">
        <f aca="true" t="shared" si="17" ref="B64:K64">B14-B39</f>
        <v>1332</v>
      </c>
      <c r="C64" s="52">
        <f t="shared" si="17"/>
        <v>1457</v>
      </c>
      <c r="D64" s="52">
        <f t="shared" si="17"/>
        <v>1503</v>
      </c>
      <c r="E64" s="52">
        <f t="shared" si="17"/>
        <v>1362</v>
      </c>
      <c r="F64" s="22">
        <f t="shared" si="17"/>
        <v>1263</v>
      </c>
      <c r="G64" s="104">
        <f t="shared" si="17"/>
        <v>1449</v>
      </c>
      <c r="H64" s="111">
        <f t="shared" si="17"/>
        <v>1363</v>
      </c>
      <c r="I64" s="111">
        <f t="shared" si="17"/>
        <v>1204</v>
      </c>
      <c r="J64" s="185">
        <f t="shared" si="17"/>
        <v>1174</v>
      </c>
      <c r="K64" s="52">
        <f t="shared" si="17"/>
        <v>1184</v>
      </c>
      <c r="L64" s="52">
        <f>L14-L39</f>
        <v>1056</v>
      </c>
      <c r="M64" s="185">
        <f t="shared" si="9"/>
        <v>1061</v>
      </c>
      <c r="N64" s="185">
        <f t="shared" si="9"/>
        <v>1647</v>
      </c>
      <c r="O64" s="143">
        <f>O14-O39</f>
        <v>1723</v>
      </c>
      <c r="P64" s="160">
        <f>O64-B64</f>
        <v>391</v>
      </c>
      <c r="Q64" s="77">
        <f>P64/B64%</f>
        <v>29.354354354354353</v>
      </c>
      <c r="R64" s="64"/>
      <c r="S64" s="161">
        <f>O64-N64</f>
        <v>76</v>
      </c>
      <c r="T64" s="66">
        <f t="shared" si="10"/>
        <v>4.61445051608986</v>
      </c>
    </row>
    <row r="65" spans="1:22" ht="12.75">
      <c r="A65" s="21" t="s">
        <v>25</v>
      </c>
      <c r="B65" s="22">
        <f aca="true" t="shared" si="18" ref="B65:K65">B15-B40</f>
        <v>58</v>
      </c>
      <c r="C65" s="52">
        <f t="shared" si="18"/>
        <v>66</v>
      </c>
      <c r="D65" s="52">
        <f t="shared" si="18"/>
        <v>85</v>
      </c>
      <c r="E65" s="52">
        <f t="shared" si="18"/>
        <v>95</v>
      </c>
      <c r="F65" s="22">
        <f t="shared" si="18"/>
        <v>96</v>
      </c>
      <c r="G65" s="104">
        <f t="shared" si="18"/>
        <v>108</v>
      </c>
      <c r="H65" s="111">
        <f t="shared" si="18"/>
        <v>100</v>
      </c>
      <c r="I65" s="111">
        <f t="shared" si="18"/>
        <v>130</v>
      </c>
      <c r="J65" s="185">
        <f t="shared" si="18"/>
        <v>123</v>
      </c>
      <c r="K65" s="52">
        <f t="shared" si="18"/>
        <v>135</v>
      </c>
      <c r="L65" s="52">
        <f>L15-L40</f>
        <v>101</v>
      </c>
      <c r="M65" s="185">
        <f t="shared" si="9"/>
        <v>122</v>
      </c>
      <c r="N65" s="185">
        <f t="shared" si="9"/>
        <v>208</v>
      </c>
      <c r="O65" s="143">
        <f>O15-O40</f>
        <v>237</v>
      </c>
      <c r="P65" s="160">
        <f>O65-B65</f>
        <v>179</v>
      </c>
      <c r="Q65" s="77">
        <f>P65/B65%</f>
        <v>308.62068965517244</v>
      </c>
      <c r="R65" s="64"/>
      <c r="S65" s="161">
        <f>O65-N65</f>
        <v>29</v>
      </c>
      <c r="T65" s="66">
        <f t="shared" si="10"/>
        <v>13.942307692307692</v>
      </c>
      <c r="V65" s="23"/>
    </row>
    <row r="66" spans="1:22" ht="12.75">
      <c r="A66" s="21"/>
      <c r="B66" s="22"/>
      <c r="C66" s="52"/>
      <c r="D66" s="52"/>
      <c r="E66" s="52"/>
      <c r="F66" s="22"/>
      <c r="G66" s="104"/>
      <c r="H66" s="111"/>
      <c r="I66" s="111"/>
      <c r="J66" s="185"/>
      <c r="K66" s="52"/>
      <c r="L66" s="52"/>
      <c r="M66" s="185"/>
      <c r="N66" s="185"/>
      <c r="O66" s="143"/>
      <c r="P66" s="47"/>
      <c r="Q66" s="182"/>
      <c r="R66" s="64"/>
      <c r="S66" s="164"/>
      <c r="T66" s="49"/>
      <c r="V66" s="23"/>
    </row>
    <row r="67" spans="1:20" ht="12.75">
      <c r="A67" s="21" t="s">
        <v>28</v>
      </c>
      <c r="B67" s="22">
        <f aca="true" t="shared" si="19" ref="B67:K67">B17-B42</f>
        <v>2204</v>
      </c>
      <c r="C67" s="52">
        <f t="shared" si="19"/>
        <v>2310</v>
      </c>
      <c r="D67" s="52">
        <f t="shared" si="19"/>
        <v>2471</v>
      </c>
      <c r="E67" s="52">
        <f t="shared" si="19"/>
        <v>2148</v>
      </c>
      <c r="F67" s="22">
        <f t="shared" si="19"/>
        <v>1945</v>
      </c>
      <c r="G67" s="104">
        <f t="shared" si="19"/>
        <v>2155</v>
      </c>
      <c r="H67" s="111">
        <f t="shared" si="19"/>
        <v>1908</v>
      </c>
      <c r="I67" s="111">
        <f t="shared" si="19"/>
        <v>1681</v>
      </c>
      <c r="J67" s="185">
        <f t="shared" si="19"/>
        <v>1665</v>
      </c>
      <c r="K67" s="52">
        <f t="shared" si="19"/>
        <v>1592</v>
      </c>
      <c r="L67" s="52">
        <f>L17-L42</f>
        <v>1522</v>
      </c>
      <c r="M67" s="185">
        <f t="shared" si="9"/>
        <v>1455</v>
      </c>
      <c r="N67" s="185">
        <f t="shared" si="9"/>
        <v>2282</v>
      </c>
      <c r="O67" s="143">
        <f>O17-O42</f>
        <v>2187</v>
      </c>
      <c r="P67" s="160">
        <f>O67-B67</f>
        <v>-17</v>
      </c>
      <c r="Q67" s="77">
        <f>P67/B67%</f>
        <v>-0.7713248638838476</v>
      </c>
      <c r="R67" s="64"/>
      <c r="S67" s="161">
        <f>O67-N67</f>
        <v>-95</v>
      </c>
      <c r="T67" s="66">
        <f t="shared" si="10"/>
        <v>-4.163014899211218</v>
      </c>
    </row>
    <row r="68" spans="1:20" ht="12.75">
      <c r="A68" s="21" t="s">
        <v>29</v>
      </c>
      <c r="B68" s="22">
        <f aca="true" t="shared" si="20" ref="B68:K68">B18-B43</f>
        <v>691</v>
      </c>
      <c r="C68" s="52">
        <f t="shared" si="20"/>
        <v>847</v>
      </c>
      <c r="D68" s="52">
        <f t="shared" si="20"/>
        <v>946</v>
      </c>
      <c r="E68" s="52">
        <f t="shared" si="20"/>
        <v>907</v>
      </c>
      <c r="F68" s="22">
        <f t="shared" si="20"/>
        <v>939</v>
      </c>
      <c r="G68" s="104">
        <f t="shared" si="20"/>
        <v>942</v>
      </c>
      <c r="H68" s="111">
        <f t="shared" si="20"/>
        <v>994</v>
      </c>
      <c r="I68" s="111">
        <f t="shared" si="20"/>
        <v>934</v>
      </c>
      <c r="J68" s="185">
        <f t="shared" si="20"/>
        <v>773</v>
      </c>
      <c r="K68" s="52">
        <f t="shared" si="20"/>
        <v>751</v>
      </c>
      <c r="L68" s="52">
        <f>L18-L43</f>
        <v>622</v>
      </c>
      <c r="M68" s="185">
        <f t="shared" si="9"/>
        <v>758</v>
      </c>
      <c r="N68" s="185">
        <f t="shared" si="9"/>
        <v>1415</v>
      </c>
      <c r="O68" s="143">
        <f>O18-O43</f>
        <v>1675</v>
      </c>
      <c r="P68" s="160">
        <f>O68-B68</f>
        <v>984</v>
      </c>
      <c r="Q68" s="77">
        <f>P68/B68%</f>
        <v>142.40231548480463</v>
      </c>
      <c r="R68" s="64"/>
      <c r="S68" s="161">
        <f>O68-N68</f>
        <v>260</v>
      </c>
      <c r="T68" s="66">
        <f t="shared" si="10"/>
        <v>18.374558303886925</v>
      </c>
    </row>
    <row r="69" spans="1:20" ht="12.75">
      <c r="A69" s="21"/>
      <c r="B69" s="22"/>
      <c r="C69" s="52"/>
      <c r="D69" s="52"/>
      <c r="E69" s="52"/>
      <c r="F69" s="22"/>
      <c r="G69" s="105"/>
      <c r="H69" s="112"/>
      <c r="I69" s="112"/>
      <c r="J69" s="188"/>
      <c r="K69" s="55"/>
      <c r="L69" s="197"/>
      <c r="M69" s="188"/>
      <c r="N69" s="188"/>
      <c r="O69" s="149"/>
      <c r="P69" s="47"/>
      <c r="Q69" s="182"/>
      <c r="R69" s="64"/>
      <c r="S69" s="164"/>
      <c r="T69" s="49"/>
    </row>
    <row r="70" spans="1:20" ht="10.5" customHeight="1">
      <c r="A70" s="31"/>
      <c r="B70" s="32"/>
      <c r="C70" s="32"/>
      <c r="D70" s="32"/>
      <c r="E70" s="32"/>
      <c r="F70" s="32"/>
      <c r="G70" s="88"/>
      <c r="H70" s="88"/>
      <c r="I70" s="88"/>
      <c r="J70" s="32"/>
      <c r="K70" s="32"/>
      <c r="L70" s="32"/>
      <c r="M70" s="32"/>
      <c r="N70" s="32"/>
      <c r="O70" s="214"/>
      <c r="P70" s="33"/>
      <c r="Q70" s="34"/>
      <c r="R70" s="35"/>
      <c r="S70" s="183"/>
      <c r="T70" s="36"/>
    </row>
    <row r="71" spans="1:20" ht="12.75">
      <c r="A71" s="37"/>
      <c r="B71" s="25"/>
      <c r="C71" s="56"/>
      <c r="D71" s="56"/>
      <c r="E71" s="56"/>
      <c r="F71" s="25"/>
      <c r="G71" s="106"/>
      <c r="H71" s="106"/>
      <c r="I71" s="123"/>
      <c r="J71" s="189"/>
      <c r="K71" s="56"/>
      <c r="L71" s="204"/>
      <c r="M71" s="189"/>
      <c r="N71" s="189"/>
      <c r="O71" s="141"/>
      <c r="P71" s="26"/>
      <c r="Q71" s="27"/>
      <c r="R71" s="16"/>
      <c r="S71" s="23"/>
      <c r="T71" s="20"/>
    </row>
    <row r="72" spans="1:20" ht="12.75">
      <c r="A72" s="38" t="s">
        <v>0</v>
      </c>
      <c r="B72" s="39">
        <f aca="true" t="shared" si="21" ref="B72:G72">B22-B47</f>
        <v>2895</v>
      </c>
      <c r="C72" s="57">
        <f t="shared" si="21"/>
        <v>3157</v>
      </c>
      <c r="D72" s="57">
        <f t="shared" si="21"/>
        <v>3417</v>
      </c>
      <c r="E72" s="57">
        <f t="shared" si="21"/>
        <v>3055</v>
      </c>
      <c r="F72" s="39">
        <f t="shared" si="21"/>
        <v>2884</v>
      </c>
      <c r="G72" s="107">
        <f t="shared" si="21"/>
        <v>3097</v>
      </c>
      <c r="H72" s="107">
        <f aca="true" t="shared" si="22" ref="H72:M72">SUM(H67:H68)</f>
        <v>2902</v>
      </c>
      <c r="I72" s="150">
        <f t="shared" si="22"/>
        <v>2615</v>
      </c>
      <c r="J72" s="190">
        <f t="shared" si="22"/>
        <v>2438</v>
      </c>
      <c r="K72" s="57">
        <f t="shared" si="22"/>
        <v>2343</v>
      </c>
      <c r="L72" s="39">
        <f t="shared" si="22"/>
        <v>2144</v>
      </c>
      <c r="M72" s="190">
        <f t="shared" si="22"/>
        <v>2213</v>
      </c>
      <c r="N72" s="190">
        <f>SUM(N67:N68)</f>
        <v>3697</v>
      </c>
      <c r="O72" s="142">
        <f>SUM(O67:O68)</f>
        <v>3862</v>
      </c>
      <c r="P72" s="90">
        <f>O72-B72</f>
        <v>967</v>
      </c>
      <c r="Q72" s="91">
        <f>P72/B72%</f>
        <v>33.402417962003454</v>
      </c>
      <c r="R72" s="41"/>
      <c r="S72" s="171">
        <f>O72-N72</f>
        <v>165</v>
      </c>
      <c r="T72" s="42">
        <f t="shared" si="10"/>
        <v>4.463078171490397</v>
      </c>
    </row>
    <row r="73" spans="1:20" ht="7.5" customHeight="1">
      <c r="A73" s="37"/>
      <c r="B73" s="26"/>
      <c r="C73" s="58"/>
      <c r="D73" s="58"/>
      <c r="E73" s="58"/>
      <c r="F73" s="72"/>
      <c r="G73" s="108"/>
      <c r="H73" s="122"/>
      <c r="I73" s="122"/>
      <c r="J73" s="191"/>
      <c r="K73" s="201"/>
      <c r="L73" s="205"/>
      <c r="M73" s="191"/>
      <c r="N73" s="191"/>
      <c r="O73" s="144"/>
      <c r="P73" s="35"/>
      <c r="Q73" s="35"/>
      <c r="R73" s="16"/>
      <c r="T73" s="20"/>
    </row>
    <row r="74" spans="1:20" ht="18" customHeight="1" thickBot="1">
      <c r="A74" s="195" t="s">
        <v>43</v>
      </c>
      <c r="B74" s="43"/>
      <c r="C74" s="43"/>
      <c r="D74" s="44"/>
      <c r="E74" s="44"/>
      <c r="F74" s="45"/>
      <c r="G74" s="89"/>
      <c r="H74" s="95"/>
      <c r="I74" s="95"/>
      <c r="J74" s="145"/>
      <c r="K74" s="145"/>
      <c r="L74" s="145"/>
      <c r="M74" s="145"/>
      <c r="N74" s="145"/>
      <c r="O74" s="145"/>
      <c r="P74" s="44"/>
      <c r="Q74" s="44"/>
      <c r="R74" s="44"/>
      <c r="S74" s="44"/>
      <c r="T74" s="45"/>
    </row>
    <row r="75" ht="13.5" thickTop="1"/>
  </sheetData>
  <sheetProtection/>
  <mergeCells count="45">
    <mergeCell ref="G28:G29"/>
    <mergeCell ref="F3:F4"/>
    <mergeCell ref="L53:L54"/>
    <mergeCell ref="M53:M54"/>
    <mergeCell ref="L3:L4"/>
    <mergeCell ref="M3:M4"/>
    <mergeCell ref="L28:L29"/>
    <mergeCell ref="M28:M29"/>
    <mergeCell ref="J28:J29"/>
    <mergeCell ref="A3:A4"/>
    <mergeCell ref="B3:B4"/>
    <mergeCell ref="I28:I29"/>
    <mergeCell ref="I53:I54"/>
    <mergeCell ref="H53:H54"/>
    <mergeCell ref="H3:H4"/>
    <mergeCell ref="H28:H29"/>
    <mergeCell ref="G53:G54"/>
    <mergeCell ref="F53:F54"/>
    <mergeCell ref="A28:A29"/>
    <mergeCell ref="B28:B29"/>
    <mergeCell ref="C28:C29"/>
    <mergeCell ref="D28:D29"/>
    <mergeCell ref="D3:D4"/>
    <mergeCell ref="E53:E54"/>
    <mergeCell ref="A53:A54"/>
    <mergeCell ref="B53:B54"/>
    <mergeCell ref="C53:C54"/>
    <mergeCell ref="D53:D54"/>
    <mergeCell ref="C3:C4"/>
    <mergeCell ref="J53:J54"/>
    <mergeCell ref="E28:E29"/>
    <mergeCell ref="E3:E4"/>
    <mergeCell ref="K53:K54"/>
    <mergeCell ref="K3:K4"/>
    <mergeCell ref="K28:K29"/>
    <mergeCell ref="I3:I4"/>
    <mergeCell ref="J3:J4"/>
    <mergeCell ref="F28:F29"/>
    <mergeCell ref="G3:G4"/>
    <mergeCell ref="O3:O4"/>
    <mergeCell ref="O28:O29"/>
    <mergeCell ref="O53:O54"/>
    <mergeCell ref="N3:N4"/>
    <mergeCell ref="N28:N29"/>
    <mergeCell ref="N53:N54"/>
  </mergeCells>
  <printOptions horizontalCentered="1" verticalCentered="1"/>
  <pageMargins left="0.5905511811023623" right="0.5905511811023623" top="0.5905511811023623" bottom="0.7086614173228347" header="0.5118110236220472" footer="0.5118110236220472"/>
  <pageSetup horizontalDpi="300" verticalDpi="300" orientation="landscape" paperSize="9" scale="90" r:id="rId1"/>
  <rowBreaks count="2" manualBreakCount="2">
    <brk id="25" max="255" man="1"/>
    <brk id="5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4.421875" style="5" customWidth="1"/>
    <col min="2" max="6" width="6.7109375" style="5" customWidth="1"/>
    <col min="7" max="15" width="6.8515625" style="5" customWidth="1"/>
    <col min="16" max="16384" width="9.140625" style="5" customWidth="1"/>
  </cols>
  <sheetData>
    <row r="1" spans="1:15" ht="18" customHeight="1" thickTop="1">
      <c r="A1" s="1" t="s">
        <v>72</v>
      </c>
      <c r="B1" s="2"/>
      <c r="C1" s="2"/>
      <c r="D1" s="3"/>
      <c r="E1" s="3"/>
      <c r="F1" s="4"/>
      <c r="G1" s="4"/>
      <c r="H1" s="4"/>
      <c r="I1" s="4"/>
      <c r="J1" s="3"/>
      <c r="K1" s="3"/>
      <c r="L1" s="3"/>
      <c r="M1" s="4"/>
      <c r="N1" s="3"/>
      <c r="O1" s="4"/>
    </row>
    <row r="2" spans="1:15" ht="18" customHeight="1">
      <c r="A2" s="6" t="s">
        <v>50</v>
      </c>
      <c r="B2" s="7"/>
      <c r="C2" s="7"/>
      <c r="D2" s="8"/>
      <c r="E2" s="8"/>
      <c r="F2" s="9"/>
      <c r="G2" s="9"/>
      <c r="H2" s="9"/>
      <c r="I2" s="9"/>
      <c r="J2" s="8"/>
      <c r="K2" s="8"/>
      <c r="L2" s="8"/>
      <c r="M2" s="9"/>
      <c r="N2" s="8"/>
      <c r="O2" s="9"/>
    </row>
    <row r="3" spans="1:15" ht="12.75">
      <c r="A3" s="250" t="s">
        <v>49</v>
      </c>
      <c r="B3" s="252">
        <v>2005</v>
      </c>
      <c r="C3" s="254">
        <v>2006</v>
      </c>
      <c r="D3" s="254">
        <v>2007</v>
      </c>
      <c r="E3" s="254">
        <v>2008</v>
      </c>
      <c r="F3" s="252">
        <v>2009</v>
      </c>
      <c r="G3" s="277">
        <v>2010</v>
      </c>
      <c r="H3" s="246">
        <v>2011</v>
      </c>
      <c r="I3" s="246">
        <v>2012</v>
      </c>
      <c r="J3" s="246">
        <v>2013</v>
      </c>
      <c r="K3" s="246">
        <v>2014</v>
      </c>
      <c r="L3" s="246">
        <v>2015</v>
      </c>
      <c r="M3" s="264">
        <v>2016</v>
      </c>
      <c r="N3" s="275">
        <v>2017</v>
      </c>
      <c r="O3" s="270">
        <v>2018</v>
      </c>
    </row>
    <row r="4" spans="1:15" ht="12.75">
      <c r="A4" s="251"/>
      <c r="B4" s="253"/>
      <c r="C4" s="255"/>
      <c r="D4" s="255"/>
      <c r="E4" s="255"/>
      <c r="F4" s="253"/>
      <c r="G4" s="278"/>
      <c r="H4" s="247"/>
      <c r="I4" s="247"/>
      <c r="J4" s="247"/>
      <c r="K4" s="247"/>
      <c r="L4" s="247"/>
      <c r="M4" s="269"/>
      <c r="N4" s="276"/>
      <c r="O4" s="271"/>
    </row>
    <row r="5" spans="1:15" ht="7.5" customHeight="1">
      <c r="A5" s="21"/>
      <c r="B5" s="63"/>
      <c r="C5" s="75"/>
      <c r="D5" s="75"/>
      <c r="E5" s="75"/>
      <c r="F5" s="63"/>
      <c r="G5" s="118"/>
      <c r="H5" s="131"/>
      <c r="I5" s="131"/>
      <c r="J5" s="131"/>
      <c r="K5" s="131"/>
      <c r="L5" s="131"/>
      <c r="M5" s="211"/>
      <c r="N5" s="219"/>
      <c r="O5" s="206"/>
    </row>
    <row r="6" spans="1:15" ht="12.75">
      <c r="A6" s="21" t="s">
        <v>17</v>
      </c>
      <c r="B6" s="63">
        <f>'Part-time'!B6/Qualifiche!B25%</f>
        <v>11.243144424131627</v>
      </c>
      <c r="C6" s="76">
        <f>'Part-time'!C6/Qualifiche!C25%</f>
        <v>12.551307847082494</v>
      </c>
      <c r="D6" s="76">
        <f>'Part-time'!D6/Qualifiche!D25%</f>
        <v>13.763354162467245</v>
      </c>
      <c r="E6" s="76">
        <f>'Part-time'!E6/Qualifiche!E25%</f>
        <v>14.831702868512684</v>
      </c>
      <c r="F6" s="63">
        <f>'Part-time'!F6/Qualifiche!F25%</f>
        <v>15.458460434236498</v>
      </c>
      <c r="G6" s="118">
        <f>'Part-time'!G6/Qualifiche!G25%</f>
        <v>16.47141108585417</v>
      </c>
      <c r="H6" s="131">
        <f>'Part-time'!H6/Qualifiche!H25%</f>
        <v>16.593159315931594</v>
      </c>
      <c r="I6" s="131">
        <f>'Part-time'!I6/Qualifiche!I25%</f>
        <v>18.148677956716348</v>
      </c>
      <c r="J6" s="131">
        <f>'Part-time'!J6/Qualifiche!J25%</f>
        <v>18.901672628831093</v>
      </c>
      <c r="K6" s="131">
        <f>'Part-time'!K6/Qualifiche!K25%</f>
        <v>19.321848781214317</v>
      </c>
      <c r="L6" s="131">
        <f>'Part-time'!L6/Qualifiche!L25%</f>
        <v>20.3014098201264</v>
      </c>
      <c r="M6" s="211">
        <f>'Part-time'!M6/Qualifiche!M25%</f>
        <v>21.506451459315336</v>
      </c>
      <c r="N6" s="219">
        <f>'Part-time'!N6/Qualifiche!N25%</f>
        <v>22.465570857396713</v>
      </c>
      <c r="O6" s="206">
        <f>'Part-time'!O6/Qualifiche!O25%</f>
        <v>25.102845017970814</v>
      </c>
    </row>
    <row r="7" spans="1:15" ht="12.75">
      <c r="A7" s="21" t="s">
        <v>16</v>
      </c>
      <c r="B7" s="77">
        <f>'Part-time'!B7/Qualifiche!B26%</f>
        <v>17.33529028049576</v>
      </c>
      <c r="C7" s="76">
        <f>'Part-time'!C7/Qualifiche!C26%</f>
        <v>18.410958904109588</v>
      </c>
      <c r="D7" s="76">
        <f>'Part-time'!D7/Qualifiche!D26%</f>
        <v>19.063314425877664</v>
      </c>
      <c r="E7" s="76">
        <f>'Part-time'!E7/Qualifiche!E26%</f>
        <v>19.5140823274528</v>
      </c>
      <c r="F7" s="63">
        <f>'Part-time'!F7/Qualifiche!F26%</f>
        <v>20.062031923746122</v>
      </c>
      <c r="G7" s="118">
        <f>'Part-time'!G7/Qualifiche!G26%</f>
        <v>19.84139447236181</v>
      </c>
      <c r="H7" s="131">
        <f>'Part-time'!H7/Qualifiche!H26%</f>
        <v>20.855956563398276</v>
      </c>
      <c r="I7" s="131">
        <f>'Part-time'!I7/Qualifiche!I26%</f>
        <v>21.26181436303417</v>
      </c>
      <c r="J7" s="131">
        <f>'Part-time'!J7/Qualifiche!J26%</f>
        <v>21.294212218649516</v>
      </c>
      <c r="K7" s="131">
        <f>'Part-time'!K7/Qualifiche!K26%</f>
        <v>21.2219926902908</v>
      </c>
      <c r="L7" s="131">
        <f>'Part-time'!L7/Qualifiche!L26%</f>
        <v>21.99829470583676</v>
      </c>
      <c r="M7" s="211">
        <f>'Part-time'!M7/Qualifiche!M26%</f>
        <v>22.87229953102176</v>
      </c>
      <c r="N7" s="219">
        <f>'Part-time'!N7/Qualifiche!N26%</f>
        <v>22.70423375074538</v>
      </c>
      <c r="O7" s="206">
        <f>'Part-time'!O7/Qualifiche!O26%</f>
        <v>22.811353253950422</v>
      </c>
    </row>
    <row r="8" spans="1:15" ht="12.75" customHeight="1">
      <c r="A8" s="28" t="s">
        <v>18</v>
      </c>
      <c r="B8" s="63">
        <f>'Part-time'!B8/Qualifiche!B27%</f>
        <v>2.197802197802198</v>
      </c>
      <c r="C8" s="76">
        <f>'Part-time'!C8/Qualifiche!C27%</f>
        <v>2.5316455696202533</v>
      </c>
      <c r="D8" s="76">
        <f>'Part-time'!D8/Qualifiche!D27%</f>
        <v>2.455357142857143</v>
      </c>
      <c r="E8" s="76">
        <f>'Part-time'!E8/Qualifiche!E27%</f>
        <v>2.202643171806167</v>
      </c>
      <c r="F8" s="63">
        <f>'Part-time'!F8/Qualifiche!F27%</f>
        <v>1.720183486238532</v>
      </c>
      <c r="G8" s="118">
        <f>'Part-time'!G8/Qualifiche!G27%</f>
        <v>2.5056947608200457</v>
      </c>
      <c r="H8" s="131">
        <f>'Part-time'!H8/Qualifiche!H27%</f>
        <v>2.796420581655481</v>
      </c>
      <c r="I8" s="131">
        <f>'Part-time'!I8/Qualifiche!I27%</f>
        <v>2.1810250817884405</v>
      </c>
      <c r="J8" s="131">
        <f>'Part-time'!J8/Qualifiche!J27%</f>
        <v>2.2547914317925595</v>
      </c>
      <c r="K8" s="131">
        <f>'Part-time'!K8/Qualifiche!K27%</f>
        <v>2.320887991927346</v>
      </c>
      <c r="L8" s="131">
        <f>'Part-time'!L8/Qualifiche!L27%</f>
        <v>1.7708333333333335</v>
      </c>
      <c r="M8" s="211">
        <f>'Part-time'!M8/Qualifiche!M27%</f>
        <v>2.579132473622509</v>
      </c>
      <c r="N8" s="219">
        <f>'Part-time'!N8/Qualifiche!N27%</f>
        <v>2.944507361268403</v>
      </c>
      <c r="O8" s="206">
        <f>'Part-time'!O8/Qualifiche!O27%</f>
        <v>2.663438256658596</v>
      </c>
    </row>
    <row r="9" spans="1:15" ht="12.75">
      <c r="A9" s="21" t="s">
        <v>19</v>
      </c>
      <c r="B9" s="73">
        <f>'Part-time'!B9/Qualifiche!B28%</f>
        <v>0.4098360655737705</v>
      </c>
      <c r="C9" s="74">
        <f>'Part-time'!C9/Qualifiche!C28%</f>
        <v>0.39840637450199207</v>
      </c>
      <c r="D9" s="74">
        <f>'Part-time'!D9/Qualifiche!D28%</f>
        <v>0.3921568627450981</v>
      </c>
      <c r="E9" s="74">
        <f>'Part-time'!E9/Qualifiche!E28%</f>
        <v>0.851063829787234</v>
      </c>
      <c r="F9" s="73">
        <f>'Part-time'!F9/Qualifiche!F28%</f>
        <v>0.7936507936507936</v>
      </c>
      <c r="G9" s="117">
        <f>'Part-time'!G9/Qualifiche!G28%</f>
        <v>0.8733624454148472</v>
      </c>
      <c r="H9" s="130">
        <f>'Part-time'!H9/Qualifiche!H28%</f>
        <v>1.3215859030837005</v>
      </c>
      <c r="I9" s="130">
        <f>'Part-time'!I9/Qualifiche!I28%</f>
        <v>1.2875536480686696</v>
      </c>
      <c r="J9" s="130">
        <f>'Part-time'!J9/Qualifiche!J28%</f>
        <v>0.41493775933609955</v>
      </c>
      <c r="K9" s="130">
        <f>'Part-time'!K9/Qualifiche!K28%</f>
        <v>2.3346303501945527</v>
      </c>
      <c r="L9" s="130">
        <f>'Part-time'!L9/Qualifiche!L28%</f>
        <v>1.8726591760299627</v>
      </c>
      <c r="M9" s="212">
        <f>'Part-time'!M9/Qualifiche!M28%</f>
        <v>2.18978102189781</v>
      </c>
      <c r="N9" s="220">
        <f>'Part-time'!N9/Qualifiche!N28%</f>
        <v>1.282051282051282</v>
      </c>
      <c r="O9" s="207">
        <f>'Part-time'!O9/Qualifiche!O28%</f>
        <v>0.8547008547008548</v>
      </c>
    </row>
    <row r="10" spans="1:15" ht="12.75">
      <c r="A10" s="21" t="s">
        <v>20</v>
      </c>
      <c r="B10" s="73">
        <f>'Part-time'!B10/Qualifiche!B29%</f>
        <v>11.50070126227209</v>
      </c>
      <c r="C10" s="74">
        <f>'Part-time'!C10/Qualifiche!C29%</f>
        <v>14.826498422712934</v>
      </c>
      <c r="D10" s="74">
        <f>'Part-time'!D10/Qualifiche!D29%</f>
        <v>17.134328358208954</v>
      </c>
      <c r="E10" s="74">
        <f>'Part-time'!E10/Qualifiche!E29%</f>
        <v>20.059880239520957</v>
      </c>
      <c r="F10" s="73">
        <f>'Part-time'!F10/Qualifiche!F29%</f>
        <v>22.260040844111643</v>
      </c>
      <c r="G10" s="117">
        <f>'Part-time'!G10/Qualifiche!G29%</f>
        <v>22.67536704730832</v>
      </c>
      <c r="H10" s="130">
        <f>'Part-time'!H10/Qualifiche!H29%</f>
        <v>25.09057971014493</v>
      </c>
      <c r="I10" s="130">
        <f>'Part-time'!I10/Qualifiche!I29%</f>
        <v>24.448705656759348</v>
      </c>
      <c r="J10" s="130">
        <f>'Part-time'!J10/Qualifiche!J29%</f>
        <v>24.442190669371197</v>
      </c>
      <c r="K10" s="130">
        <f>'Part-time'!K10/Qualifiche!K29%</f>
        <v>26.706827309236946</v>
      </c>
      <c r="L10" s="130">
        <f>'Part-time'!L10/Qualifiche!L29%</f>
        <v>26.75736961451247</v>
      </c>
      <c r="M10" s="212">
        <f>'Part-time'!M10/Qualifiche!M29%</f>
        <v>27.986348122866897</v>
      </c>
      <c r="N10" s="220">
        <f>'Part-time'!N10/Qualifiche!N29%</f>
        <v>28.0040733197556</v>
      </c>
      <c r="O10" s="207">
        <f>'Part-time'!O10/Qualifiche!O29%</f>
        <v>27.43362831858407</v>
      </c>
    </row>
    <row r="11" spans="1:15" ht="12.75">
      <c r="A11" s="21"/>
      <c r="B11" s="73"/>
      <c r="C11" s="74"/>
      <c r="D11" s="74"/>
      <c r="E11" s="74"/>
      <c r="F11" s="73"/>
      <c r="G11" s="117"/>
      <c r="H11" s="130"/>
      <c r="I11" s="130"/>
      <c r="J11" s="130"/>
      <c r="K11" s="130"/>
      <c r="L11" s="130"/>
      <c r="M11" s="212"/>
      <c r="N11" s="220"/>
      <c r="O11" s="207"/>
    </row>
    <row r="12" spans="1:15" ht="12.75">
      <c r="A12" s="21" t="s">
        <v>22</v>
      </c>
      <c r="B12" s="73">
        <f>'Part-time'!B13/'Classi di età'!B25%</f>
        <v>15.835251982604245</v>
      </c>
      <c r="C12" s="74">
        <f>'Part-time'!C13/'Classi di età'!C25%</f>
        <v>19.16900331379047</v>
      </c>
      <c r="D12" s="74">
        <f>'Part-time'!D13/'Classi di età'!D25%</f>
        <v>21.570601560533603</v>
      </c>
      <c r="E12" s="74">
        <f>'Part-time'!E13/'Classi di età'!E25%</f>
        <v>24.287690179806365</v>
      </c>
      <c r="F12" s="73">
        <f>'Part-time'!F13/'Classi di età'!F25%</f>
        <v>27.826368642695172</v>
      </c>
      <c r="G12" s="117">
        <f>'Part-time'!G13/'Classi di età'!G25%</f>
        <v>26.415722851432378</v>
      </c>
      <c r="H12" s="130">
        <f>'Part-time'!H13/'Classi di età'!H25%</f>
        <v>26.811327694005147</v>
      </c>
      <c r="I12" s="130">
        <f>'Part-time'!I13/'Classi di età'!I25%</f>
        <v>30.071099958176497</v>
      </c>
      <c r="J12" s="130">
        <f>'Part-time'!J13/'Classi di età'!J25%</f>
        <v>31.44807411019015</v>
      </c>
      <c r="K12" s="130">
        <f>'Part-time'!K13/'Classi di età'!K25%</f>
        <v>33.482642777155654</v>
      </c>
      <c r="L12" s="130">
        <f>'Part-time'!L13/'Classi di età'!L25%</f>
        <v>33.05351521511018</v>
      </c>
      <c r="M12" s="212">
        <f>'Part-time'!M13/'Classi di età'!M25%</f>
        <v>35.90733590733591</v>
      </c>
      <c r="N12" s="220">
        <f>'Part-time'!N13/'Classi di età'!N25%</f>
        <v>33.01625049544193</v>
      </c>
      <c r="O12" s="207">
        <f>'Part-time'!O13/'Classi di età'!O25%</f>
        <v>34.778049632995454</v>
      </c>
    </row>
    <row r="13" spans="1:15" ht="12.75">
      <c r="A13" s="21" t="s">
        <v>23</v>
      </c>
      <c r="B13" s="73">
        <f>'Part-time'!B14/'Classi di età'!B26%</f>
        <v>12.277310924369749</v>
      </c>
      <c r="C13" s="74">
        <f>'Part-time'!C14/'Classi di età'!C26%</f>
        <v>13.623314484558504</v>
      </c>
      <c r="D13" s="74">
        <f>'Part-time'!D14/'Classi di età'!D26%</f>
        <v>14.19182948490231</v>
      </c>
      <c r="E13" s="74">
        <f>'Part-time'!E14/'Classi di età'!E26%</f>
        <v>14.977519670288498</v>
      </c>
      <c r="F13" s="73">
        <f>'Part-time'!F14/'Classi di età'!F26%</f>
        <v>16.6804464654816</v>
      </c>
      <c r="G13" s="117">
        <f>'Part-time'!G14/'Classi di età'!G26%</f>
        <v>17.886266094420602</v>
      </c>
      <c r="H13" s="130">
        <f>'Part-time'!H14/'Classi di età'!H26%</f>
        <v>18.794202898550726</v>
      </c>
      <c r="I13" s="130">
        <f>'Part-time'!I14/'Classi di età'!I26%</f>
        <v>20.352346926204262</v>
      </c>
      <c r="J13" s="130">
        <f>'Part-time'!J14/'Classi di età'!J26%</f>
        <v>20.710768002129644</v>
      </c>
      <c r="K13" s="130">
        <f>'Part-time'!K14/'Classi di età'!K26%</f>
        <v>22.319413092550793</v>
      </c>
      <c r="L13" s="130">
        <f>'Part-time'!L14/'Classi di età'!L26%</f>
        <v>23.810182623132263</v>
      </c>
      <c r="M13" s="212">
        <f>'Part-time'!M14/'Classi di età'!M26%</f>
        <v>25.02783964365256</v>
      </c>
      <c r="N13" s="220">
        <f>'Part-time'!N14/'Classi di età'!N26%</f>
        <v>25.722805652793987</v>
      </c>
      <c r="O13" s="207">
        <f>'Part-time'!O14/'Classi di età'!O26%</f>
        <v>25.289724439866085</v>
      </c>
    </row>
    <row r="14" spans="1:15" ht="12.75">
      <c r="A14" s="21" t="s">
        <v>24</v>
      </c>
      <c r="B14" s="73">
        <f>'Part-time'!B15/SUM('Classi di età'!B27:B28)%</f>
        <v>12.354585625394535</v>
      </c>
      <c r="C14" s="74">
        <f>'Part-time'!C15/SUM('Classi di età'!C27:C28)%</f>
        <v>13.361672290634997</v>
      </c>
      <c r="D14" s="74">
        <f>'Part-time'!D15/SUM('Classi di età'!D27:D28)%</f>
        <v>14.453395703395703</v>
      </c>
      <c r="E14" s="74">
        <f>'Part-time'!E15/SUM('Classi di età'!E27:E28)%</f>
        <v>15.263066504601493</v>
      </c>
      <c r="F14" s="73">
        <f>'Part-time'!F15/SUM('Classi di età'!F27:F28)%</f>
        <v>15.324226026789674</v>
      </c>
      <c r="G14" s="117">
        <f>'Part-time'!G15/SUM('Classi di età'!G27:G28)%</f>
        <v>15.830030823425805</v>
      </c>
      <c r="H14" s="130">
        <f>'Part-time'!H15/SUM('Classi di età'!H27:H28)%</f>
        <v>16.42507781236105</v>
      </c>
      <c r="I14" s="130">
        <f>'Part-time'!I15/SUM('Classi di età'!I27:I28)%</f>
        <v>17.214517291066283</v>
      </c>
      <c r="J14" s="130">
        <f>'Part-time'!J15/SUM('Classi di età'!J27:J28)%</f>
        <v>17.928305186139617</v>
      </c>
      <c r="K14" s="130">
        <f>'Part-time'!K15/SUM('Classi di età'!K27:K28)%</f>
        <v>18.017436228608332</v>
      </c>
      <c r="L14" s="130">
        <f>'Part-time'!L15/SUM('Classi di età'!L27:L28)%</f>
        <v>18.706495182777854</v>
      </c>
      <c r="M14" s="212">
        <f>'Part-time'!M15/SUM('Classi di età'!M27:M28)%</f>
        <v>19.600037033607997</v>
      </c>
      <c r="N14" s="220">
        <f>'Part-time'!N15/SUM('Classi di età'!N27:N28)%</f>
        <v>19.926132780830557</v>
      </c>
      <c r="O14" s="207">
        <f>'Part-time'!O15/SUM('Classi di età'!O27:O28)%</f>
        <v>21.753970782323762</v>
      </c>
    </row>
    <row r="15" spans="1:15" ht="12.75">
      <c r="A15" s="21" t="s">
        <v>25</v>
      </c>
      <c r="B15" s="73">
        <f>'Part-time'!B16/SUM('Classi di età'!B29:B30)%</f>
        <v>16.043307086614174</v>
      </c>
      <c r="C15" s="74">
        <f>'Part-time'!C16/SUM('Classi di età'!C29:C30)%</f>
        <v>17.529691211401424</v>
      </c>
      <c r="D15" s="74">
        <f>'Part-time'!D16/SUM('Classi di età'!D29:D30)%</f>
        <v>17.84355179704017</v>
      </c>
      <c r="E15" s="74">
        <f>'Part-time'!E16/SUM('Classi di età'!E29:E30)%</f>
        <v>18.364136846244595</v>
      </c>
      <c r="F15" s="73">
        <f>'Part-time'!F16/SUM('Classi di età'!F29:F30)%</f>
        <v>18.40884766321798</v>
      </c>
      <c r="G15" s="117">
        <f>'Part-time'!G16/SUM('Classi di età'!G29:G30)%</f>
        <v>18.583162217659137</v>
      </c>
      <c r="H15" s="130">
        <f>'Part-time'!H16/SUM('Classi di età'!H29:H30)%</f>
        <v>18.14720812182741</v>
      </c>
      <c r="I15" s="130">
        <f>'Part-time'!I16/SUM('Classi di età'!I29:I30)%</f>
        <v>18.679458239277654</v>
      </c>
      <c r="J15" s="130">
        <f>'Part-time'!J16/SUM('Classi di età'!J29:J30)%</f>
        <v>18.585858585858585</v>
      </c>
      <c r="K15" s="130">
        <f>'Part-time'!K16/SUM('Classi di età'!K29:K30)%</f>
        <v>17.609921082299888</v>
      </c>
      <c r="L15" s="130">
        <f>'Part-time'!L16/SUM('Classi di età'!L29:L30)%</f>
        <v>18.256130790190735</v>
      </c>
      <c r="M15" s="212">
        <f>'Part-time'!M16/SUM('Classi di età'!M29:M30)%</f>
        <v>19.261978361669243</v>
      </c>
      <c r="N15" s="220">
        <f>'Part-time'!N16/SUM('Classi di età'!N29:N30)%</f>
        <v>20.70724841660802</v>
      </c>
      <c r="O15" s="207">
        <f>'Part-time'!O16/SUM('Classi di età'!O29:O30)%</f>
        <v>23.87862796833773</v>
      </c>
    </row>
    <row r="16" spans="1:15" ht="9.75" customHeight="1">
      <c r="A16" s="69"/>
      <c r="B16" s="78"/>
      <c r="C16" s="79"/>
      <c r="D16" s="79"/>
      <c r="E16" s="79"/>
      <c r="F16" s="73"/>
      <c r="G16" s="119"/>
      <c r="H16" s="132"/>
      <c r="I16" s="132"/>
      <c r="J16" s="132"/>
      <c r="K16" s="132"/>
      <c r="L16" s="132"/>
      <c r="M16" s="213"/>
      <c r="N16" s="221"/>
      <c r="O16" s="208"/>
    </row>
    <row r="17" spans="1:15" ht="10.5" customHeight="1">
      <c r="A17" s="31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1"/>
    </row>
    <row r="18" spans="1:15" ht="9.75" customHeight="1">
      <c r="A18" s="37"/>
      <c r="B18" s="63"/>
      <c r="C18" s="82"/>
      <c r="D18" s="82"/>
      <c r="E18" s="82"/>
      <c r="F18" s="82"/>
      <c r="G18" s="63"/>
      <c r="H18" s="127"/>
      <c r="I18" s="127"/>
      <c r="J18" s="127"/>
      <c r="K18" s="127"/>
      <c r="L18" s="127"/>
      <c r="M18" s="82"/>
      <c r="N18" s="222"/>
      <c r="O18" s="209"/>
    </row>
    <row r="19" spans="1:15" ht="12.75">
      <c r="A19" s="38" t="s">
        <v>0</v>
      </c>
      <c r="B19" s="40">
        <f>'Part-time'!B24/'Classi di età'!B24%</f>
        <v>12.858892026287513</v>
      </c>
      <c r="C19" s="83">
        <f>'Part-time'!C24/'Classi di età'!C24%</f>
        <v>14.218432402954736</v>
      </c>
      <c r="D19" s="83">
        <f>'Part-time'!D24/'Classi di età'!D24%</f>
        <v>15.273066902620066</v>
      </c>
      <c r="E19" s="83">
        <f>'Part-time'!E24/'Classi di età'!E24%</f>
        <v>16.20265864058189</v>
      </c>
      <c r="F19" s="83">
        <f>'Part-time'!F24/'Classi di età'!F24%</f>
        <v>16.908060453400502</v>
      </c>
      <c r="G19" s="40">
        <f>'Part-time'!G24/'Classi di età'!G24%</f>
        <v>17.38420192865047</v>
      </c>
      <c r="H19" s="128">
        <f>'Part-time'!H24/'Classi di età'!H24%</f>
        <v>17.887849456551127</v>
      </c>
      <c r="I19" s="128">
        <f>'Part-time'!I24/'Classi di età'!I24%</f>
        <v>18.90788747931605</v>
      </c>
      <c r="J19" s="128">
        <f>'Part-time'!J24/'Classi di età'!J24%</f>
        <v>19.381647993192455</v>
      </c>
      <c r="K19" s="128">
        <f>'Part-time'!K24/'Classi di età'!K24%</f>
        <v>19.6267291642849</v>
      </c>
      <c r="L19" s="128">
        <f>'Part-time'!L24/'Classi di età'!L24%</f>
        <v>20.450587111635485</v>
      </c>
      <c r="M19" s="83">
        <f>'Part-time'!M24/'Classi di età'!M24%</f>
        <v>21.571293778098465</v>
      </c>
      <c r="N19" s="223">
        <f>'Part-time'!N24/'Classi di età'!N24%</f>
        <v>22.081737579350506</v>
      </c>
      <c r="O19" s="42">
        <f>'Part-time'!O24/'Classi di età'!O24%</f>
        <v>23.761121456652184</v>
      </c>
    </row>
    <row r="20" spans="1:15" ht="7.5" customHeight="1">
      <c r="A20" s="37"/>
      <c r="B20" s="26"/>
      <c r="C20" s="58"/>
      <c r="D20" s="58"/>
      <c r="E20" s="58"/>
      <c r="F20" s="120"/>
      <c r="G20" s="72"/>
      <c r="H20" s="129"/>
      <c r="I20" s="129"/>
      <c r="J20" s="129"/>
      <c r="K20" s="129"/>
      <c r="L20" s="129"/>
      <c r="M20" s="120"/>
      <c r="N20" s="224"/>
      <c r="O20" s="210"/>
    </row>
    <row r="21" spans="1:15" ht="19.5" customHeight="1" thickBot="1">
      <c r="A21" s="195" t="s">
        <v>43</v>
      </c>
      <c r="B21" s="43"/>
      <c r="C21" s="43"/>
      <c r="D21" s="44"/>
      <c r="E21" s="44"/>
      <c r="F21" s="45"/>
      <c r="G21" s="45"/>
      <c r="H21" s="45"/>
      <c r="I21" s="45"/>
      <c r="J21" s="44"/>
      <c r="K21" s="44"/>
      <c r="L21" s="44"/>
      <c r="M21" s="45"/>
      <c r="N21" s="44"/>
      <c r="O21" s="45"/>
    </row>
    <row r="22" spans="14:15" ht="18" customHeight="1" thickBot="1" thickTop="1">
      <c r="N22" s="35"/>
      <c r="O22" s="35"/>
    </row>
    <row r="23" spans="1:15" ht="18" customHeight="1" thickTop="1">
      <c r="A23" s="1" t="s">
        <v>73</v>
      </c>
      <c r="B23" s="2"/>
      <c r="C23" s="2"/>
      <c r="D23" s="3"/>
      <c r="E23" s="3"/>
      <c r="F23" s="4"/>
      <c r="G23" s="4"/>
      <c r="H23" s="4"/>
      <c r="I23" s="4"/>
      <c r="J23" s="3"/>
      <c r="K23" s="3"/>
      <c r="L23" s="3"/>
      <c r="M23" s="4"/>
      <c r="N23" s="3"/>
      <c r="O23" s="4"/>
    </row>
    <row r="24" spans="1:15" ht="18" customHeight="1">
      <c r="A24" s="6" t="s">
        <v>50</v>
      </c>
      <c r="B24" s="7"/>
      <c r="C24" s="7"/>
      <c r="D24" s="8"/>
      <c r="E24" s="8"/>
      <c r="F24" s="9"/>
      <c r="G24" s="9"/>
      <c r="H24" s="9"/>
      <c r="I24" s="9"/>
      <c r="J24" s="8"/>
      <c r="K24" s="8"/>
      <c r="L24" s="8"/>
      <c r="M24" s="9"/>
      <c r="N24" s="8"/>
      <c r="O24" s="231"/>
    </row>
    <row r="25" spans="1:15" ht="12.75">
      <c r="A25" s="250" t="s">
        <v>49</v>
      </c>
      <c r="B25" s="252">
        <v>2005</v>
      </c>
      <c r="C25" s="254">
        <v>2006</v>
      </c>
      <c r="D25" s="254">
        <v>2007</v>
      </c>
      <c r="E25" s="254">
        <v>2008</v>
      </c>
      <c r="F25" s="252">
        <v>2009</v>
      </c>
      <c r="G25" s="277">
        <v>2010</v>
      </c>
      <c r="H25" s="246">
        <v>2011</v>
      </c>
      <c r="I25" s="246">
        <v>2012</v>
      </c>
      <c r="J25" s="246">
        <v>2013</v>
      </c>
      <c r="K25" s="246">
        <v>2014</v>
      </c>
      <c r="L25" s="246">
        <v>2015</v>
      </c>
      <c r="M25" s="264">
        <v>2016</v>
      </c>
      <c r="N25" s="265">
        <v>2017</v>
      </c>
      <c r="O25" s="272">
        <v>2018</v>
      </c>
    </row>
    <row r="26" spans="1:15" ht="12.75" customHeight="1">
      <c r="A26" s="251"/>
      <c r="B26" s="253"/>
      <c r="C26" s="255"/>
      <c r="D26" s="255"/>
      <c r="E26" s="255"/>
      <c r="F26" s="253"/>
      <c r="G26" s="278"/>
      <c r="H26" s="247"/>
      <c r="I26" s="247"/>
      <c r="J26" s="247"/>
      <c r="K26" s="247"/>
      <c r="L26" s="247"/>
      <c r="M26" s="269"/>
      <c r="N26" s="274"/>
      <c r="O26" s="273"/>
    </row>
    <row r="27" spans="1:15" ht="7.5" customHeight="1">
      <c r="A27" s="21"/>
      <c r="B27" s="63"/>
      <c r="C27" s="75"/>
      <c r="D27" s="75"/>
      <c r="E27" s="75"/>
      <c r="F27" s="63"/>
      <c r="G27" s="118"/>
      <c r="H27" s="131"/>
      <c r="I27" s="131"/>
      <c r="J27" s="131"/>
      <c r="K27" s="131"/>
      <c r="L27" s="131"/>
      <c r="M27" s="211"/>
      <c r="N27" s="215"/>
      <c r="O27" s="225"/>
    </row>
    <row r="28" spans="1:15" ht="12.75">
      <c r="A28" s="21" t="s">
        <v>17</v>
      </c>
      <c r="B28" s="63">
        <f>'Part-time'!B33/Qualifiche!B7%</f>
        <v>3.8254342957448095</v>
      </c>
      <c r="C28" s="76">
        <f>'Part-time'!C33/Qualifiche!C7%</f>
        <v>4.638276677873241</v>
      </c>
      <c r="D28" s="76">
        <f>'Part-time'!D33/Qualifiche!D7%</f>
        <v>5.319216382425664</v>
      </c>
      <c r="E28" s="76">
        <f>'Part-time'!E33/Qualifiche!E7%</f>
        <v>5.268010009219017</v>
      </c>
      <c r="F28" s="63">
        <f>'Part-time'!F33/Qualifiche!F7%</f>
        <v>5.822766876815188</v>
      </c>
      <c r="G28" s="118">
        <f>'Part-time'!G33/Qualifiche!G7%</f>
        <v>6.522494958625964</v>
      </c>
      <c r="H28" s="131">
        <f>'Part-time'!H33/Qualifiche!H7%</f>
        <v>6.492853551677082</v>
      </c>
      <c r="I28" s="131">
        <f>'Part-time'!I33/Qualifiche!I7%</f>
        <v>7.704137678506041</v>
      </c>
      <c r="J28" s="131">
        <f>'Part-time'!J33/Qualifiche!J7%</f>
        <v>8.777548997178373</v>
      </c>
      <c r="K28" s="131">
        <f>'Part-time'!K33/Qualifiche!K7%</f>
        <v>9.436008676789587</v>
      </c>
      <c r="L28" s="131">
        <f>'Part-time'!L33/Qualifiche!L7%</f>
        <v>10.11813439705431</v>
      </c>
      <c r="M28" s="211">
        <f>'Part-time'!M33/Qualifiche!M7%</f>
        <v>11.106922032875886</v>
      </c>
      <c r="N28" s="215">
        <f>'Part-time'!N33/Qualifiche!N7%</f>
        <v>12.063357375194457</v>
      </c>
      <c r="O28" s="225">
        <f>'Part-time'!O33/Qualifiche!O7%</f>
        <v>14.682758620689656</v>
      </c>
    </row>
    <row r="29" spans="1:15" ht="12.75">
      <c r="A29" s="21" t="s">
        <v>16</v>
      </c>
      <c r="B29" s="77">
        <f>'Part-time'!B34/Qualifiche!B8%</f>
        <v>4.469744887202193</v>
      </c>
      <c r="C29" s="76">
        <f>'Part-time'!C34/Qualifiche!C8%</f>
        <v>5.500821018062397</v>
      </c>
      <c r="D29" s="76">
        <f>'Part-time'!D34/Qualifiche!D8%</f>
        <v>5.774763666255652</v>
      </c>
      <c r="E29" s="76">
        <f>'Part-time'!E34/Qualifiche!E8%</f>
        <v>5.416754146546294</v>
      </c>
      <c r="F29" s="63">
        <f>'Part-time'!F34/Qualifiche!F8%</f>
        <v>6.650346797225621</v>
      </c>
      <c r="G29" s="118">
        <f>'Part-time'!G34/Qualifiche!G8%</f>
        <v>6.551141166525782</v>
      </c>
      <c r="H29" s="131">
        <f>'Part-time'!H34/Qualifiche!H8%</f>
        <v>6.588486140724947</v>
      </c>
      <c r="I29" s="131">
        <f>'Part-time'!I34/Qualifiche!I8%</f>
        <v>6.749630879561274</v>
      </c>
      <c r="J29" s="131">
        <f>'Part-time'!J34/Qualifiche!J8%</f>
        <v>6.654190060303597</v>
      </c>
      <c r="K29" s="131">
        <f>'Part-time'!K34/Qualifiche!K8%</f>
        <v>6.576797385620915</v>
      </c>
      <c r="L29" s="131">
        <f>'Part-time'!L34/Qualifiche!L8%</f>
        <v>8.175728920409771</v>
      </c>
      <c r="M29" s="211">
        <f>'Part-time'!M34/Qualifiche!M8%</f>
        <v>8.644859813084112</v>
      </c>
      <c r="N29" s="215">
        <f>'Part-time'!N34/Qualifiche!N8%</f>
        <v>8.530986993114002</v>
      </c>
      <c r="O29" s="225">
        <f>'Part-time'!O34/Qualifiche!O8%</f>
        <v>8.890168970814132</v>
      </c>
    </row>
    <row r="30" spans="1:15" ht="12.75" customHeight="1">
      <c r="A30" s="28" t="s">
        <v>18</v>
      </c>
      <c r="B30" s="63">
        <f>'Part-time'!B35/Qualifiche!B9%</f>
        <v>0.1510574018126888</v>
      </c>
      <c r="C30" s="76">
        <f>'Part-time'!C35/Qualifiche!C9%</f>
        <v>0.3125</v>
      </c>
      <c r="D30" s="76">
        <f>'Part-time'!D35/Qualifiche!D9%</f>
        <v>0.15151515151515152</v>
      </c>
      <c r="E30" s="76">
        <f>'Part-time'!E35/Qualifiche!E9%</f>
        <v>0.3007518796992481</v>
      </c>
      <c r="F30" s="63">
        <f>'Part-time'!F35/Qualifiche!F9%</f>
        <v>0.3252032520325203</v>
      </c>
      <c r="G30" s="118">
        <f>'Part-time'!G35/Qualifiche!G9%</f>
        <v>0</v>
      </c>
      <c r="H30" s="131">
        <f>'Part-time'!H35/Qualifiche!H9%</f>
        <v>0.16666666666666666</v>
      </c>
      <c r="I30" s="131">
        <f>'Part-time'!I35/Qualifiche!I9%</f>
        <v>0.4830917874396135</v>
      </c>
      <c r="J30" s="131">
        <f>'Part-time'!J35/Qualifiche!J9%</f>
        <v>0.4966887417218543</v>
      </c>
      <c r="K30" s="131">
        <f>'Part-time'!K35/Qualifiche!K9%</f>
        <v>1</v>
      </c>
      <c r="L30" s="131">
        <f>'Part-time'!L35/Qualifiche!L9%</f>
        <v>1.0248901903367496</v>
      </c>
      <c r="M30" s="211">
        <f>'Part-time'!M35/Qualifiche!M9%</f>
        <v>1.1705685618729096</v>
      </c>
      <c r="N30" s="215">
        <f>'Part-time'!N35/Qualifiche!N9%</f>
        <v>1.288244766505636</v>
      </c>
      <c r="O30" s="225">
        <f>'Part-time'!O35/Qualifiche!O9%</f>
        <v>1.3513513513513513</v>
      </c>
    </row>
    <row r="31" spans="1:15" ht="12.75">
      <c r="A31" s="21" t="s">
        <v>19</v>
      </c>
      <c r="B31" s="73">
        <f>'Part-time'!B36/Qualifiche!B10%</f>
        <v>0</v>
      </c>
      <c r="C31" s="74">
        <f>'Part-time'!C36/Qualifiche!C10%</f>
        <v>0</v>
      </c>
      <c r="D31" s="74">
        <f>'Part-time'!D36/Qualifiche!D10%</f>
        <v>0</v>
      </c>
      <c r="E31" s="74">
        <f>'Part-time'!E36/Qualifiche!E10%</f>
        <v>0.49751243781094534</v>
      </c>
      <c r="F31" s="73">
        <f>'Part-time'!F36/Qualifiche!F10%</f>
        <v>0.4807692307692307</v>
      </c>
      <c r="G31" s="117">
        <f>'Part-time'!G36/Qualifiche!G10%</f>
        <v>0.5181347150259068</v>
      </c>
      <c r="H31" s="130">
        <f>'Part-time'!H36/Qualifiche!H10%</f>
        <v>1.0471204188481675</v>
      </c>
      <c r="I31" s="130">
        <f>'Part-time'!I36/Qualifiche!I10%</f>
        <v>1.0204081632653061</v>
      </c>
      <c r="J31" s="130">
        <f>'Part-time'!J36/Qualifiche!J10%</f>
        <v>0</v>
      </c>
      <c r="K31" s="130">
        <f>'Part-time'!K36/Qualifiche!K10%</f>
        <v>2.2831050228310503</v>
      </c>
      <c r="L31" s="130">
        <f>'Part-time'!L36/Qualifiche!L10%</f>
        <v>1.7621145374449338</v>
      </c>
      <c r="M31" s="212">
        <f>'Part-time'!M36/Qualifiche!M10%</f>
        <v>2.202643171806167</v>
      </c>
      <c r="N31" s="216">
        <f>'Part-time'!N36/Qualifiche!N10%</f>
        <v>1.1952191235059761</v>
      </c>
      <c r="O31" s="226">
        <f>'Part-time'!O36/Qualifiche!O10%</f>
        <v>0</v>
      </c>
    </row>
    <row r="32" spans="1:15" ht="12.75">
      <c r="A32" s="21" t="s">
        <v>20</v>
      </c>
      <c r="B32" s="73">
        <f>'Part-time'!B37/Qualifiche!B11%</f>
        <v>4.396984924623116</v>
      </c>
      <c r="C32" s="74">
        <f>'Part-time'!C37/Qualifiche!C11%</f>
        <v>7.03218116805721</v>
      </c>
      <c r="D32" s="74">
        <f>'Part-time'!D37/Qualifiche!D11%</f>
        <v>7.921928817451205</v>
      </c>
      <c r="E32" s="74">
        <f>'Part-time'!E37/Qualifiche!E11%</f>
        <v>8.700564971751414</v>
      </c>
      <c r="F32" s="73">
        <f>'Part-time'!F37/Qualifiche!F11%</f>
        <v>9.902200488997556</v>
      </c>
      <c r="G32" s="117">
        <f>'Part-time'!G37/Qualifiche!G11%</f>
        <v>10.380116959064328</v>
      </c>
      <c r="H32" s="130">
        <f>'Part-time'!H37/Qualifiche!H11%</f>
        <v>10.634920634920634</v>
      </c>
      <c r="I32" s="130">
        <f>'Part-time'!I37/Qualifiche!I11%</f>
        <v>12.802768166089965</v>
      </c>
      <c r="J32" s="130">
        <f>'Part-time'!J37/Qualifiche!J11%</f>
        <v>13.108614232209739</v>
      </c>
      <c r="K32" s="130">
        <f>'Part-time'!K37/Qualifiche!K11%</f>
        <v>13.786764705882351</v>
      </c>
      <c r="L32" s="130">
        <f>'Part-time'!L37/Qualifiche!L11%</f>
        <v>12.25296442687747</v>
      </c>
      <c r="M32" s="212">
        <f>'Part-time'!M37/Qualifiche!M11%</f>
        <v>14.230019493177387</v>
      </c>
      <c r="N32" s="216">
        <f>'Part-time'!N37/Qualifiche!N11%</f>
        <v>14.464285714285715</v>
      </c>
      <c r="O32" s="226">
        <f>'Part-time'!O37/Qualifiche!O11%</f>
        <v>15.552099533437016</v>
      </c>
    </row>
    <row r="33" spans="1:15" ht="12.75">
      <c r="A33" s="21"/>
      <c r="B33" s="73"/>
      <c r="C33" s="74"/>
      <c r="D33" s="74"/>
      <c r="E33" s="74"/>
      <c r="F33" s="73"/>
      <c r="G33" s="117"/>
      <c r="H33" s="130"/>
      <c r="I33" s="130"/>
      <c r="J33" s="130"/>
      <c r="K33" s="130"/>
      <c r="L33" s="130"/>
      <c r="M33" s="212"/>
      <c r="N33" s="216"/>
      <c r="O33" s="226"/>
    </row>
    <row r="34" spans="1:15" ht="12.75">
      <c r="A34" s="21" t="s">
        <v>22</v>
      </c>
      <c r="B34" s="73">
        <f>'Part-time'!B40/'Classi di età'!B7%</f>
        <v>7.250755287009063</v>
      </c>
      <c r="C34" s="74">
        <f>'Part-time'!C40/'Classi di età'!C7%</f>
        <v>10.061782877316858</v>
      </c>
      <c r="D34" s="74">
        <f>'Part-time'!D40/'Classi di età'!D7%</f>
        <v>10.954063604240282</v>
      </c>
      <c r="E34" s="74">
        <f>'Part-time'!E40/'Classi di età'!E7%</f>
        <v>11.510441962117532</v>
      </c>
      <c r="F34" s="73">
        <f>'Part-time'!F40/'Classi di età'!F7%</f>
        <v>13.74353076480736</v>
      </c>
      <c r="G34" s="117">
        <f>'Part-time'!G40/'Classi di età'!G7%</f>
        <v>14.491017964071856</v>
      </c>
      <c r="H34" s="130">
        <f>'Part-time'!H40/'Classi di età'!H7%</f>
        <v>15.273206056616196</v>
      </c>
      <c r="I34" s="130">
        <f>'Part-time'!I40/'Classi di età'!I7%</f>
        <v>18.424962852897472</v>
      </c>
      <c r="J34" s="130">
        <f>'Part-time'!J40/'Classi di età'!J7%</f>
        <v>18.654173764906304</v>
      </c>
      <c r="K34" s="130">
        <f>'Part-time'!K40/'Classi di età'!K7%</f>
        <v>21.408450704225352</v>
      </c>
      <c r="L34" s="130">
        <f>'Part-time'!L40/'Classi di età'!L7%</f>
        <v>20.704467353951888</v>
      </c>
      <c r="M34" s="212">
        <f>'Part-time'!M40/'Classi di età'!M7%</f>
        <v>22.980849292256455</v>
      </c>
      <c r="N34" s="216">
        <f>'Part-time'!N40/'Classi di età'!N7%</f>
        <v>22.37998647734956</v>
      </c>
      <c r="O34" s="226">
        <f>'Part-time'!O40/'Classi di età'!O7%</f>
        <v>25.62031159838431</v>
      </c>
    </row>
    <row r="35" spans="1:15" ht="12.75">
      <c r="A35" s="21" t="s">
        <v>23</v>
      </c>
      <c r="B35" s="73">
        <f>'Part-time'!B41/'Classi di età'!B8%</f>
        <v>3.5526722273710227</v>
      </c>
      <c r="C35" s="74">
        <f>'Part-time'!C41/'Classi di età'!C8%</f>
        <v>4.7463709019735765</v>
      </c>
      <c r="D35" s="74">
        <f>'Part-time'!D41/'Classi di età'!D8%</f>
        <v>5.6424201223657375</v>
      </c>
      <c r="E35" s="74">
        <f>'Part-time'!E41/'Classi di età'!E8%</f>
        <v>5.354896675651393</v>
      </c>
      <c r="F35" s="73">
        <f>'Part-time'!F41/'Classi di età'!F8%</f>
        <v>6.939749453171605</v>
      </c>
      <c r="G35" s="117">
        <f>'Part-time'!G41/'Classi di età'!G8%</f>
        <v>7.248157248157248</v>
      </c>
      <c r="H35" s="130">
        <f>'Part-time'!H41/'Classi di età'!H8%</f>
        <v>7.3668055251041435</v>
      </c>
      <c r="I35" s="130">
        <f>'Part-time'!I41/'Classi di età'!I8%</f>
        <v>8.818140174072377</v>
      </c>
      <c r="J35" s="130">
        <f>'Part-time'!J41/'Classi di età'!J8%</f>
        <v>10.103754940711463</v>
      </c>
      <c r="K35" s="130">
        <f>'Part-time'!K41/'Classi di età'!K8%</f>
        <v>11.36660569636791</v>
      </c>
      <c r="L35" s="130">
        <f>'Part-time'!L41/'Classi di età'!L8%</f>
        <v>13.372689938398358</v>
      </c>
      <c r="M35" s="212">
        <f>'Part-time'!M41/'Classi di età'!M8%</f>
        <v>14.37002822684116</v>
      </c>
      <c r="N35" s="216">
        <f>'Part-time'!N41/'Classi di età'!N8%</f>
        <v>15.347490347490348</v>
      </c>
      <c r="O35" s="226">
        <f>'Part-time'!O41/'Classi di età'!O8%</f>
        <v>14.902705268153772</v>
      </c>
    </row>
    <row r="36" spans="1:15" ht="12.75">
      <c r="A36" s="21" t="s">
        <v>24</v>
      </c>
      <c r="B36" s="73">
        <f>'Part-time'!B42/('Classi di età'!B9+'Classi di età'!B10)%</f>
        <v>2.8301886792452833</v>
      </c>
      <c r="C36" s="74">
        <f>'Part-time'!C42/('Classi di età'!C9+'Classi di età'!C10)%</f>
        <v>3.289626813561952</v>
      </c>
      <c r="D36" s="74">
        <f>'Part-time'!D42/('Classi di età'!D9+'Classi di età'!D10)%</f>
        <v>3.6999294504977662</v>
      </c>
      <c r="E36" s="74">
        <f>'Part-time'!E42/('Classi di età'!E9+'Classi di età'!E10)%</f>
        <v>3.5757043658711787</v>
      </c>
      <c r="F36" s="73">
        <f>'Part-time'!F42/('Classi di età'!F9+'Classi di età'!F10)%</f>
        <v>3.875143372112076</v>
      </c>
      <c r="G36" s="117">
        <f>'Part-time'!G42/('Classi di età'!G9+'Classi di età'!G10)%</f>
        <v>4.436470396346436</v>
      </c>
      <c r="H36" s="130">
        <f>'Part-time'!H42/('Classi di età'!H9+'Classi di età'!H10)%</f>
        <v>4.522446270019086</v>
      </c>
      <c r="I36" s="130">
        <f>'Part-time'!I42/('Classi di età'!I9+'Classi di età'!I10)%</f>
        <v>5.254803675856308</v>
      </c>
      <c r="J36" s="130">
        <f>'Part-time'!J42/('Classi di età'!J9+'Classi di età'!J10)%</f>
        <v>5.986639260020555</v>
      </c>
      <c r="K36" s="130">
        <f>'Part-time'!K42/('Classi di età'!K9+'Classi di età'!K10)%</f>
        <v>6.183715360930551</v>
      </c>
      <c r="L36" s="130">
        <f>'Part-time'!L42/('Classi di età'!L9+'Classi di età'!L10)%</f>
        <v>6.775440103048519</v>
      </c>
      <c r="M36" s="212">
        <f>'Part-time'!M42/('Classi di età'!M9+'Classi di età'!M10)%</f>
        <v>7.433949231566224</v>
      </c>
      <c r="N36" s="216">
        <f>'Part-time'!N42/('Classi di età'!N9+'Classi di età'!N10)%</f>
        <v>7.807378771325322</v>
      </c>
      <c r="O36" s="226">
        <f>'Part-time'!O42/('Classi di età'!O9+'Classi di età'!O10)%</f>
        <v>9.8814903231307</v>
      </c>
    </row>
    <row r="37" spans="1:15" ht="12.75">
      <c r="A37" s="21" t="s">
        <v>25</v>
      </c>
      <c r="B37" s="73">
        <f>'Part-time'!B43/('Classi di età'!B11+'Classi di età'!B12)%</f>
        <v>9.06344410876133</v>
      </c>
      <c r="C37" s="74">
        <f>'Part-time'!C43/('Classi di età'!C11+'Classi di età'!C12)%</f>
        <v>9.837278106508876</v>
      </c>
      <c r="D37" s="74">
        <f>'Part-time'!D43/('Classi di età'!D11+'Classi di età'!D12)%</f>
        <v>9.421265141318978</v>
      </c>
      <c r="E37" s="74">
        <f>'Part-time'!E43/('Classi di età'!E11+'Classi di età'!E12)%</f>
        <v>10.109465550547329</v>
      </c>
      <c r="F37" s="73">
        <f>'Part-time'!F43/('Classi di età'!F11+'Classi di età'!F12)%</f>
        <v>10.177514792899409</v>
      </c>
      <c r="G37" s="117">
        <f>'Part-time'!G43/('Classi di età'!G11+'Classi di età'!G12)%</f>
        <v>10.145739910313901</v>
      </c>
      <c r="H37" s="130">
        <f>'Part-time'!H43/('Classi di età'!H11+'Classi di età'!H12)%</f>
        <v>9.062336301728655</v>
      </c>
      <c r="I37" s="130">
        <f>'Part-time'!I43/('Classi di età'!I11+'Classi di età'!I12)%</f>
        <v>9.125295508274233</v>
      </c>
      <c r="J37" s="130">
        <f>'Part-time'!J43/('Classi di età'!J11+'Classi di età'!J12)%</f>
        <v>9.320961619569802</v>
      </c>
      <c r="K37" s="130">
        <f>'Part-time'!K43/('Classi di età'!K11+'Classi di età'!K12)%</f>
        <v>9.043542984741347</v>
      </c>
      <c r="L37" s="130">
        <f>'Part-time'!L43/('Classi di età'!L11+'Classi di età'!L12)%</f>
        <v>9.11660777385159</v>
      </c>
      <c r="M37" s="212">
        <f>'Part-time'!M43/('Classi di età'!M11+'Classi di età'!M12)%</f>
        <v>10.022853411687889</v>
      </c>
      <c r="N37" s="216">
        <f>'Part-time'!N43/('Classi di età'!N11+'Classi di età'!N12)%</f>
        <v>10.675182481751824</v>
      </c>
      <c r="O37" s="226">
        <f>'Part-time'!O43/('Classi di età'!O11+'Classi di età'!O12)%</f>
        <v>13.625866050808314</v>
      </c>
    </row>
    <row r="38" spans="1:15" ht="9.75" customHeight="1">
      <c r="A38" s="69"/>
      <c r="B38" s="78"/>
      <c r="C38" s="79"/>
      <c r="D38" s="79"/>
      <c r="E38" s="79"/>
      <c r="F38" s="73"/>
      <c r="G38" s="119"/>
      <c r="H38" s="132"/>
      <c r="I38" s="132"/>
      <c r="J38" s="132"/>
      <c r="K38" s="132"/>
      <c r="L38" s="132"/>
      <c r="M38" s="213"/>
      <c r="N38" s="217"/>
      <c r="O38" s="227"/>
    </row>
    <row r="39" spans="1:15" ht="10.5" customHeight="1">
      <c r="A39" s="31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1"/>
    </row>
    <row r="40" spans="1:15" ht="9.75" customHeight="1">
      <c r="A40" s="37"/>
      <c r="B40" s="63"/>
      <c r="C40" s="82"/>
      <c r="D40" s="82"/>
      <c r="E40" s="82"/>
      <c r="F40" s="82"/>
      <c r="G40" s="63"/>
      <c r="H40" s="127"/>
      <c r="I40" s="127"/>
      <c r="J40" s="127"/>
      <c r="K40" s="127"/>
      <c r="L40" s="127"/>
      <c r="M40" s="82"/>
      <c r="N40" s="218"/>
      <c r="O40" s="228"/>
    </row>
    <row r="41" spans="1:15" ht="12.75">
      <c r="A41" s="38" t="s">
        <v>0</v>
      </c>
      <c r="B41" s="40">
        <f>'Part-time'!B51/'Classi di età'!B6%</f>
        <v>3.840285950917571</v>
      </c>
      <c r="C41" s="83">
        <f>'Part-time'!C51/'Classi di età'!C6%</f>
        <v>4.753070059192508</v>
      </c>
      <c r="D41" s="83">
        <f>'Part-time'!D51/'Classi di età'!D6%</f>
        <v>5.323567504801036</v>
      </c>
      <c r="E41" s="83">
        <f>'Part-time'!E51/'Classi di età'!E6%</f>
        <v>5.252004054178568</v>
      </c>
      <c r="F41" s="83">
        <f>'Part-time'!F51/'Classi di età'!F6%</f>
        <v>5.966898954703833</v>
      </c>
      <c r="G41" s="40">
        <f>'Part-time'!G51/'Classi di età'!G6%</f>
        <v>6.412621359223301</v>
      </c>
      <c r="H41" s="128">
        <f>'Part-time'!H51/'Classi di età'!H6%</f>
        <v>6.417165668662674</v>
      </c>
      <c r="I41" s="128">
        <f>'Part-time'!I51/'Classi di età'!I6%</f>
        <v>7.349598424003637</v>
      </c>
      <c r="J41" s="128">
        <f>'Part-time'!J51/'Classi di età'!J6%</f>
        <v>8.033629145259225</v>
      </c>
      <c r="K41" s="128">
        <f>'Part-time'!K51/'Classi di età'!K6%</f>
        <v>8.453116081158216</v>
      </c>
      <c r="L41" s="128">
        <f>'Part-time'!L51/'Classi di età'!L6%</f>
        <v>9.260302022011775</v>
      </c>
      <c r="M41" s="83">
        <f>'Part-time'!M51/'Classi di età'!M6%</f>
        <v>10.150433064883757</v>
      </c>
      <c r="N41" s="40">
        <f>'Part-time'!N51/'Classi di età'!N6%</f>
        <v>10.797693416626622</v>
      </c>
      <c r="O41" s="229">
        <f>'Part-time'!O51/'Classi di età'!O6%</f>
        <v>12.786187322611163</v>
      </c>
    </row>
    <row r="42" spans="1:15" ht="7.5" customHeight="1">
      <c r="A42" s="37"/>
      <c r="B42" s="26"/>
      <c r="C42" s="58"/>
      <c r="D42" s="58"/>
      <c r="E42" s="58"/>
      <c r="F42" s="120"/>
      <c r="G42" s="72"/>
      <c r="H42" s="129"/>
      <c r="I42" s="129"/>
      <c r="J42" s="129"/>
      <c r="K42" s="129"/>
      <c r="L42" s="129"/>
      <c r="M42" s="120"/>
      <c r="N42" s="72"/>
      <c r="O42" s="230"/>
    </row>
    <row r="43" spans="1:15" ht="19.5" customHeight="1" thickBot="1">
      <c r="A43" s="195" t="s">
        <v>43</v>
      </c>
      <c r="B43" s="43"/>
      <c r="C43" s="43"/>
      <c r="D43" s="44"/>
      <c r="E43" s="44"/>
      <c r="F43" s="45"/>
      <c r="G43" s="45"/>
      <c r="H43" s="45"/>
      <c r="I43" s="45"/>
      <c r="J43" s="44"/>
      <c r="K43" s="44"/>
      <c r="L43" s="44"/>
      <c r="M43" s="45"/>
      <c r="N43" s="44"/>
      <c r="O43" s="45"/>
    </row>
    <row r="44" spans="14:15" ht="18" customHeight="1" thickBot="1" thickTop="1">
      <c r="N44" s="35"/>
      <c r="O44" s="35"/>
    </row>
    <row r="45" spans="1:15" ht="18" customHeight="1" thickTop="1">
      <c r="A45" s="1" t="s">
        <v>74</v>
      </c>
      <c r="B45" s="2"/>
      <c r="C45" s="2"/>
      <c r="D45" s="3"/>
      <c r="E45" s="3"/>
      <c r="F45" s="4"/>
      <c r="G45" s="4"/>
      <c r="H45" s="4"/>
      <c r="I45" s="4"/>
      <c r="J45" s="3"/>
      <c r="K45" s="3"/>
      <c r="L45" s="3"/>
      <c r="M45" s="4"/>
      <c r="N45" s="3"/>
      <c r="O45" s="4"/>
    </row>
    <row r="46" spans="1:15" ht="18" customHeight="1">
      <c r="A46" s="6" t="s">
        <v>50</v>
      </c>
      <c r="B46" s="7"/>
      <c r="C46" s="7"/>
      <c r="D46" s="8"/>
      <c r="E46" s="8"/>
      <c r="F46" s="9"/>
      <c r="G46" s="9"/>
      <c r="H46" s="9"/>
      <c r="I46" s="9"/>
      <c r="J46" s="8"/>
      <c r="K46" s="8"/>
      <c r="L46" s="8"/>
      <c r="M46" s="9"/>
      <c r="N46" s="8"/>
      <c r="O46" s="9"/>
    </row>
    <row r="47" spans="1:15" ht="12.75">
      <c r="A47" s="250" t="s">
        <v>49</v>
      </c>
      <c r="B47" s="252">
        <v>2005</v>
      </c>
      <c r="C47" s="254">
        <v>2006</v>
      </c>
      <c r="D47" s="254">
        <v>2007</v>
      </c>
      <c r="E47" s="254">
        <v>2008</v>
      </c>
      <c r="F47" s="252">
        <v>2009</v>
      </c>
      <c r="G47" s="277">
        <v>2010</v>
      </c>
      <c r="H47" s="246">
        <v>2011</v>
      </c>
      <c r="I47" s="246">
        <v>2012</v>
      </c>
      <c r="J47" s="246">
        <v>2013</v>
      </c>
      <c r="K47" s="246">
        <v>2014</v>
      </c>
      <c r="L47" s="246">
        <v>2015</v>
      </c>
      <c r="M47" s="264">
        <v>2016</v>
      </c>
      <c r="N47" s="275">
        <v>2017</v>
      </c>
      <c r="O47" s="270">
        <v>2018</v>
      </c>
    </row>
    <row r="48" spans="1:15" ht="12.75" customHeight="1">
      <c r="A48" s="251"/>
      <c r="B48" s="253"/>
      <c r="C48" s="255"/>
      <c r="D48" s="255"/>
      <c r="E48" s="255"/>
      <c r="F48" s="253"/>
      <c r="G48" s="278"/>
      <c r="H48" s="247"/>
      <c r="I48" s="247"/>
      <c r="J48" s="247"/>
      <c r="K48" s="247"/>
      <c r="L48" s="247"/>
      <c r="M48" s="269"/>
      <c r="N48" s="276"/>
      <c r="O48" s="271"/>
    </row>
    <row r="49" spans="1:15" ht="7.5" customHeight="1">
      <c r="A49" s="21"/>
      <c r="B49" s="63"/>
      <c r="C49" s="75"/>
      <c r="D49" s="75"/>
      <c r="E49" s="75"/>
      <c r="F49" s="63"/>
      <c r="G49" s="118"/>
      <c r="H49" s="131"/>
      <c r="I49" s="131"/>
      <c r="J49" s="131"/>
      <c r="K49" s="131"/>
      <c r="L49" s="131"/>
      <c r="M49" s="211"/>
      <c r="N49" s="219"/>
      <c r="O49" s="206"/>
    </row>
    <row r="50" spans="1:15" ht="12.75">
      <c r="A50" s="21" t="s">
        <v>17</v>
      </c>
      <c r="B50" s="63">
        <f>'Part-time'!B60/Qualifiche!B15%</f>
        <v>25.42529799791691</v>
      </c>
      <c r="C50" s="76">
        <f>'Part-time'!C60/Qualifiche!C15%</f>
        <v>27.014110150204825</v>
      </c>
      <c r="D50" s="76">
        <f>'Part-time'!D60/Qualifiche!D15%</f>
        <v>28.50974313551816</v>
      </c>
      <c r="E50" s="76">
        <f>'Part-time'!E60/Qualifiche!E15%</f>
        <v>31.080778697695237</v>
      </c>
      <c r="F50" s="63">
        <f>'Part-time'!F60/Qualifiche!F15%</f>
        <v>32.09785932721712</v>
      </c>
      <c r="G50" s="118">
        <f>'Part-time'!G60/Qualifiche!G15%</f>
        <v>33.31371394938199</v>
      </c>
      <c r="H50" s="131">
        <f>'Part-time'!H60/Qualifiche!H15%</f>
        <v>33.54224418464505</v>
      </c>
      <c r="I50" s="131">
        <f>'Part-time'!I60/Qualifiche!I15%</f>
        <v>35.940618762475054</v>
      </c>
      <c r="J50" s="131">
        <f>'Part-time'!J60/Qualifiche!J15%</f>
        <v>36.43206127030239</v>
      </c>
      <c r="K50" s="131">
        <f>'Part-time'!K60/Qualifiche!K15%</f>
        <v>36.959225984796134</v>
      </c>
      <c r="L50" s="131">
        <f>'Part-time'!L60/Qualifiche!L15%</f>
        <v>37.92142288293071</v>
      </c>
      <c r="M50" s="211">
        <f>'Part-time'!M60/Qualifiche!M15%</f>
        <v>39.32308487275546</v>
      </c>
      <c r="N50" s="219">
        <f>'Part-time'!N60/Qualifiche!N15%</f>
        <v>40.04541108986616</v>
      </c>
      <c r="O50" s="206">
        <f>'Part-time'!O60/Qualifiche!O15%</f>
        <v>42.685907133713485</v>
      </c>
    </row>
    <row r="51" spans="1:15" ht="12.75">
      <c r="A51" s="21" t="s">
        <v>16</v>
      </c>
      <c r="B51" s="77">
        <f>'Part-time'!B61/Qualifiche!B16%</f>
        <v>25.448743518149186</v>
      </c>
      <c r="C51" s="76">
        <f>'Part-time'!C61/Qualifiche!C16%</f>
        <v>26.369733012779957</v>
      </c>
      <c r="D51" s="76">
        <f>'Part-time'!D61/Qualifiche!D16%</f>
        <v>26.968215158924206</v>
      </c>
      <c r="E51" s="76">
        <f>'Part-time'!E61/Qualifiche!E16%</f>
        <v>27.741698321284158</v>
      </c>
      <c r="F51" s="63">
        <f>'Part-time'!F61/Qualifiche!F16%</f>
        <v>27.96681495731634</v>
      </c>
      <c r="G51" s="118">
        <f>'Part-time'!G61/Qualifiche!G16%</f>
        <v>27.698650674662666</v>
      </c>
      <c r="H51" s="131">
        <f>'Part-time'!H61/Qualifiche!H16%</f>
        <v>29.397498085269337</v>
      </c>
      <c r="I51" s="131">
        <f>'Part-time'!I61/Qualifiche!I16%</f>
        <v>30.26970411102383</v>
      </c>
      <c r="J51" s="131">
        <f>'Part-time'!J61/Qualifiche!J16%</f>
        <v>30.52024636351723</v>
      </c>
      <c r="K51" s="131">
        <f>'Part-time'!K61/Qualifiche!K16%</f>
        <v>30.546163849154745</v>
      </c>
      <c r="L51" s="131">
        <f>'Part-time'!L61/Qualifiche!L16%</f>
        <v>30.96485623003195</v>
      </c>
      <c r="M51" s="211">
        <f>'Part-time'!M61/Qualifiche!M16%</f>
        <v>32.156015754033795</v>
      </c>
      <c r="N51" s="219">
        <f>'Part-time'!N61/Qualifiche!N16%</f>
        <v>31.75378602833415</v>
      </c>
      <c r="O51" s="206">
        <f>'Part-time'!O61/Qualifiche!O16%</f>
        <v>31.71270718232044</v>
      </c>
    </row>
    <row r="52" spans="1:15" ht="12.75" customHeight="1">
      <c r="A52" s="28" t="s">
        <v>18</v>
      </c>
      <c r="B52" s="63">
        <f>'Part-time'!B62/Qualifiche!B17%</f>
        <v>7.661290322580645</v>
      </c>
      <c r="C52" s="76">
        <f>'Part-time'!C62/Qualifiche!C17%</f>
        <v>8.73362445414847</v>
      </c>
      <c r="D52" s="76">
        <f>'Part-time'!D62/Qualifiche!D17%</f>
        <v>8.898305084745763</v>
      </c>
      <c r="E52" s="76">
        <f>'Part-time'!E62/Qualifiche!E17%</f>
        <v>7.4074074074074066</v>
      </c>
      <c r="F52" s="63">
        <f>'Part-time'!F62/Qualifiche!F17%</f>
        <v>5.0583657587548645</v>
      </c>
      <c r="G52" s="118">
        <f>'Part-time'!G62/Qualifiche!G17%</f>
        <v>8.02919708029197</v>
      </c>
      <c r="H52" s="131">
        <f>'Part-time'!H62/Qualifiche!H17%</f>
        <v>8.16326530612245</v>
      </c>
      <c r="I52" s="131">
        <f>'Part-time'!I62/Qualifiche!I17%</f>
        <v>5.743243243243243</v>
      </c>
      <c r="J52" s="131">
        <f>'Part-time'!J62/Qualifiche!J17%</f>
        <v>6.007067137809187</v>
      </c>
      <c r="K52" s="131">
        <f>'Part-time'!K62/Qualifiche!K17%</f>
        <v>5.498281786941581</v>
      </c>
      <c r="L52" s="131">
        <f>'Part-time'!L62/Qualifiche!L17%</f>
        <v>3.6101083032490973</v>
      </c>
      <c r="M52" s="211">
        <f>'Part-time'!M62/Qualifiche!M17%</f>
        <v>5.882352941176471</v>
      </c>
      <c r="N52" s="219">
        <f>'Part-time'!N62/Qualifiche!N17%</f>
        <v>6.870229007633587</v>
      </c>
      <c r="O52" s="206">
        <f>'Part-time'!O62/Qualifiche!O17%</f>
        <v>5.982905982905983</v>
      </c>
    </row>
    <row r="53" spans="1:15" ht="12.75">
      <c r="A53" s="21" t="s">
        <v>19</v>
      </c>
      <c r="B53" s="73">
        <f>'Part-time'!B63/Qualifiche!B18%</f>
        <v>3.2258064516129035</v>
      </c>
      <c r="C53" s="74">
        <f>'Part-time'!C63/Qualifiche!C18%</f>
        <v>3.125</v>
      </c>
      <c r="D53" s="74">
        <f>'Part-time'!D63/Qualifiche!D18%</f>
        <v>2.5</v>
      </c>
      <c r="E53" s="74">
        <f>'Part-time'!E63/Qualifiche!E18%</f>
        <v>2.941176470588235</v>
      </c>
      <c r="F53" s="73">
        <f>'Part-time'!F63/Qualifiche!F18%</f>
        <v>2.272727272727273</v>
      </c>
      <c r="G53" s="117">
        <f>'Part-time'!G63/Qualifiche!G18%</f>
        <v>2.7777777777777777</v>
      </c>
      <c r="H53" s="130">
        <f>'Part-time'!H63/Qualifiche!H18%</f>
        <v>2.7777777777777777</v>
      </c>
      <c r="I53" s="130">
        <f>'Part-time'!I63/Qualifiche!I18%</f>
        <v>2.7027027027027026</v>
      </c>
      <c r="J53" s="130">
        <f>'Part-time'!J63/Qualifiche!J18%</f>
        <v>2.6315789473684212</v>
      </c>
      <c r="K53" s="130">
        <f>'Part-time'!K63/Qualifiche!K18%</f>
        <v>2.6315789473684212</v>
      </c>
      <c r="L53" s="130">
        <f>'Part-time'!L63/Qualifiche!L18%</f>
        <v>2.5</v>
      </c>
      <c r="M53" s="212">
        <f>'Part-time'!M63/Qualifiche!M18%</f>
        <v>2.127659574468085</v>
      </c>
      <c r="N53" s="220">
        <f>'Part-time'!N63/Qualifiche!N18%</f>
        <v>1.639344262295082</v>
      </c>
      <c r="O53" s="207">
        <f>'Part-time'!O63/Qualifiche!O18%</f>
        <v>4.25531914893617</v>
      </c>
    </row>
    <row r="54" spans="1:15" ht="12.75">
      <c r="A54" s="21" t="s">
        <v>20</v>
      </c>
      <c r="B54" s="73">
        <f>'Part-time'!B64/Qualifiche!B19%</f>
        <v>20.476190476190478</v>
      </c>
      <c r="C54" s="74">
        <f>'Part-time'!C64/Qualifiche!C19%</f>
        <v>23.592493297587133</v>
      </c>
      <c r="D54" s="74">
        <f>'Part-time'!D64/Qualifiche!D19%</f>
        <v>27.11442786069652</v>
      </c>
      <c r="E54" s="74">
        <f>'Part-time'!E64/Qualifiche!E19%</f>
        <v>32.86624203821656</v>
      </c>
      <c r="F54" s="73">
        <f>'Part-time'!F64/Qualifiche!F19%</f>
        <v>37.78801843317972</v>
      </c>
      <c r="G54" s="117">
        <f>'Part-time'!G64/Qualifiche!G19%</f>
        <v>38.19188191881919</v>
      </c>
      <c r="H54" s="130">
        <f>'Part-time'!H64/Qualifiche!H19%</f>
        <v>44.303797468354425</v>
      </c>
      <c r="I54" s="130">
        <f>'Part-time'!I64/Qualifiche!I19%</f>
        <v>38.924731182795696</v>
      </c>
      <c r="J54" s="130">
        <f>'Part-time'!J64/Qualifiche!J19%</f>
        <v>37.83185840707965</v>
      </c>
      <c r="K54" s="130">
        <f>'Part-time'!K64/Qualifiche!K19%</f>
        <v>42.256637168141594</v>
      </c>
      <c r="L54" s="130">
        <f>'Part-time'!L64/Qualifiche!L19%</f>
        <v>46.276595744680854</v>
      </c>
      <c r="M54" s="212">
        <f>'Part-time'!M64/Qualifiche!M19%</f>
        <v>47.267759562841526</v>
      </c>
      <c r="N54" s="220">
        <f>'Part-time'!N64/Qualifiche!N19%</f>
        <v>45.97156398104266</v>
      </c>
      <c r="O54" s="207">
        <f>'Part-time'!O64/Qualifiche!O19%</f>
        <v>43.121149897330596</v>
      </c>
    </row>
    <row r="55" spans="1:15" ht="12.75">
      <c r="A55" s="21"/>
      <c r="B55" s="73"/>
      <c r="C55" s="74"/>
      <c r="D55" s="74"/>
      <c r="E55" s="74"/>
      <c r="F55" s="73"/>
      <c r="G55" s="117"/>
      <c r="H55" s="130"/>
      <c r="I55" s="130"/>
      <c r="J55" s="130"/>
      <c r="K55" s="130"/>
      <c r="L55" s="130"/>
      <c r="M55" s="212"/>
      <c r="N55" s="220"/>
      <c r="O55" s="207"/>
    </row>
    <row r="56" spans="1:15" ht="12.75">
      <c r="A56" s="21" t="s">
        <v>22</v>
      </c>
      <c r="B56" s="73">
        <f>'Part-time'!B67/'Classi di età'!B15%</f>
        <v>28.329145728643216</v>
      </c>
      <c r="C56" s="74">
        <f>'Part-time'!C67/'Classi di età'!C15%</f>
        <v>31.623415811707904</v>
      </c>
      <c r="D56" s="74">
        <f>'Part-time'!D67/'Classi di età'!D15%</f>
        <v>35.63487419543593</v>
      </c>
      <c r="E56" s="74">
        <f>'Part-time'!E67/'Classi di età'!E15%</f>
        <v>41.19537275064267</v>
      </c>
      <c r="F56" s="73">
        <f>'Part-time'!F67/'Classi di età'!F15%</f>
        <v>45.99406528189911</v>
      </c>
      <c r="G56" s="117">
        <f>'Part-time'!G67/'Classi di età'!G15%</f>
        <v>41.366366366366364</v>
      </c>
      <c r="H56" s="130">
        <f>'Part-time'!H67/'Classi di età'!H15%</f>
        <v>41.416666666666664</v>
      </c>
      <c r="I56" s="130">
        <f>'Part-time'!I67/'Classi di età'!I15%</f>
        <v>45.07177033492823</v>
      </c>
      <c r="J56" s="130">
        <f>'Part-time'!J67/'Classi di età'!J15%</f>
        <v>48.574686431014825</v>
      </c>
      <c r="K56" s="130">
        <f>'Part-time'!K67/'Classi di età'!K15%</f>
        <v>51.31761442441054</v>
      </c>
      <c r="L56" s="130">
        <f>'Part-time'!L67/'Classi di età'!L15%</f>
        <v>52.42587601078167</v>
      </c>
      <c r="M56" s="212">
        <f>'Part-time'!M67/'Classi di età'!M15%</f>
        <v>53.731343283582085</v>
      </c>
      <c r="N56" s="220">
        <f>'Part-time'!N67/'Classi di età'!N15%</f>
        <v>48.08429118773947</v>
      </c>
      <c r="O56" s="207">
        <f>'Part-time'!O67/'Classi di età'!O15%</f>
        <v>48.847517730496456</v>
      </c>
    </row>
    <row r="57" spans="1:15" ht="12.75">
      <c r="A57" s="21" t="s">
        <v>23</v>
      </c>
      <c r="B57" s="73">
        <f>'Part-time'!B68/'Classi di età'!B16%</f>
        <v>22.687062292664947</v>
      </c>
      <c r="C57" s="74">
        <f>'Part-time'!C68/'Classi di età'!C16%</f>
        <v>23.76957494407159</v>
      </c>
      <c r="D57" s="74">
        <f>'Part-time'!D68/'Classi di età'!D16%</f>
        <v>23.549107142857142</v>
      </c>
      <c r="E57" s="74">
        <f>'Part-time'!E68/'Classi di età'!E16%</f>
        <v>25.454901193504206</v>
      </c>
      <c r="F57" s="73">
        <f>'Part-time'!F68/'Classi di età'!F16%</f>
        <v>27.221863567893266</v>
      </c>
      <c r="G57" s="117">
        <f>'Part-time'!G68/'Classi di età'!G16%</f>
        <v>29.598737601442743</v>
      </c>
      <c r="H57" s="130">
        <f>'Part-time'!H68/'Classi di età'!H16%</f>
        <v>31.619094488188974</v>
      </c>
      <c r="I57" s="130">
        <f>'Part-time'!I68/'Classi di età'!I16%</f>
        <v>33.77765929085577</v>
      </c>
      <c r="J57" s="130">
        <f>'Part-time'!J68/'Classi di età'!J16%</f>
        <v>33.102453102453104</v>
      </c>
      <c r="K57" s="130">
        <f>'Part-time'!K68/'Classi di età'!K16%</f>
        <v>35.17325973627722</v>
      </c>
      <c r="L57" s="130">
        <f>'Part-time'!L68/'Classi di età'!L16%</f>
        <v>36.014405762304925</v>
      </c>
      <c r="M57" s="212">
        <f>'Part-time'!M68/'Classi di età'!M16%</f>
        <v>37.6635229692729</v>
      </c>
      <c r="N57" s="220">
        <f>'Part-time'!N68/'Classi di età'!N16%</f>
        <v>37.7696833847016</v>
      </c>
      <c r="O57" s="207">
        <f>'Part-time'!O68/'Classi di età'!O16%</f>
        <v>37.61261261261261</v>
      </c>
    </row>
    <row r="58" spans="1:15" ht="12.75">
      <c r="A58" s="21" t="s">
        <v>24</v>
      </c>
      <c r="B58" s="73">
        <f>'Part-time'!B69/('Classi di età'!B17+'Classi di età'!B18)%</f>
        <v>25.417023096663815</v>
      </c>
      <c r="C58" s="74">
        <f>'Part-time'!C69/('Classi di età'!C17+'Classi di età'!C18)%</f>
        <v>26.435045317220546</v>
      </c>
      <c r="D58" s="74">
        <f>'Part-time'!D69/('Classi di età'!D17+'Classi di età'!D18)%</f>
        <v>27.73206853160391</v>
      </c>
      <c r="E58" s="74">
        <f>'Part-time'!E69/('Classi di età'!E17+'Classi di età'!E18)%</f>
        <v>29.199581231559915</v>
      </c>
      <c r="F58" s="73">
        <f>'Part-time'!F69/('Classi di età'!F17+'Classi di età'!F18)%</f>
        <v>28.839458413926497</v>
      </c>
      <c r="G58" s="117">
        <f>'Part-time'!G69/('Classi di età'!G17+'Classi di età'!G18)%</f>
        <v>29.201761102603367</v>
      </c>
      <c r="H58" s="130">
        <f>'Part-time'!H69/('Classi di età'!H17+'Classi di età'!H18)%</f>
        <v>30.165724686272632</v>
      </c>
      <c r="I58" s="130">
        <f>'Part-time'!I69/('Classi di età'!I17+'Classi di età'!I18)%</f>
        <v>31.197499511623366</v>
      </c>
      <c r="J58" s="130">
        <f>'Part-time'!J69/('Classi di età'!J17+'Classi di età'!J18)%</f>
        <v>31.79512680258578</v>
      </c>
      <c r="K58" s="130">
        <f>'Part-time'!K69/('Classi di età'!K17+'Classi di età'!K18)%</f>
        <v>31.871432862721537</v>
      </c>
      <c r="L58" s="130">
        <f>'Part-time'!L69/('Classi di età'!L17+'Classi di età'!L18)%</f>
        <v>32.53383757961783</v>
      </c>
      <c r="M58" s="212">
        <f>'Part-time'!M69/('Classi di età'!M17+'Classi di età'!M18)%</f>
        <v>33.662674650698605</v>
      </c>
      <c r="N58" s="220">
        <f>'Part-time'!N69/('Classi di età'!N17+'Classi di età'!N18)%</f>
        <v>33.922158594584104</v>
      </c>
      <c r="O58" s="207">
        <f>'Part-time'!O69/('Classi di età'!O17+'Classi di età'!O18)%</f>
        <v>35.347520499804766</v>
      </c>
    </row>
    <row r="59" spans="1:15" ht="12.75">
      <c r="A59" s="21" t="s">
        <v>25</v>
      </c>
      <c r="B59" s="73">
        <f>'Part-time'!B70/('Classi di età'!B19+'Classi di età'!B20)%</f>
        <v>29.096045197740114</v>
      </c>
      <c r="C59" s="74">
        <f>'Part-time'!C70/('Classi di età'!C19+'Classi di età'!C20)%</f>
        <v>31.341301460823374</v>
      </c>
      <c r="D59" s="74">
        <f>'Part-time'!D70/('Classi di età'!D19+'Classi di età'!D20)%</f>
        <v>32.08191126279864</v>
      </c>
      <c r="E59" s="74">
        <f>'Part-time'!E70/('Classi di età'!E19+'Classi di età'!E20)%</f>
        <v>31.31313131313131</v>
      </c>
      <c r="F59" s="73">
        <f>'Part-time'!F70/('Classi di età'!F19+'Classi di età'!F20)%</f>
        <v>30.90745732255166</v>
      </c>
      <c r="G59" s="117">
        <f>'Part-time'!G70/('Classi di età'!G19+'Classi di età'!G20)%</f>
        <v>31.810193321616868</v>
      </c>
      <c r="H59" s="130">
        <f>'Part-time'!H70/('Classi di età'!H19+'Classi di età'!H20)%</f>
        <v>32.09975864843121</v>
      </c>
      <c r="I59" s="130">
        <f>'Part-time'!I70/('Classi di età'!I19+'Classi di età'!I20)%</f>
        <v>32.82015395381386</v>
      </c>
      <c r="J59" s="130">
        <f>'Part-time'!J70/('Classi di età'!J19+'Classi di età'!J20)%</f>
        <v>32.41032095657646</v>
      </c>
      <c r="K59" s="130">
        <f>'Part-time'!K70/('Classi di età'!K19+'Classi di età'!K20)%</f>
        <v>30.778032036613272</v>
      </c>
      <c r="L59" s="130">
        <f>'Part-time'!L70/('Classi di età'!L19+'Classi di età'!L20)%</f>
        <v>31.581658938691398</v>
      </c>
      <c r="M59" s="212">
        <f>'Part-time'!M70/('Classi di età'!M19+'Classi di età'!M20)%</f>
        <v>32.6549929010885</v>
      </c>
      <c r="N59" s="220">
        <f>'Part-time'!N70/('Classi di età'!N19+'Classi di età'!N20)%</f>
        <v>34.47412353923205</v>
      </c>
      <c r="O59" s="207">
        <f>'Part-time'!O70/('Classi di età'!O19+'Classi di età'!O20)%</f>
        <v>37.53846153846154</v>
      </c>
    </row>
    <row r="60" spans="1:15" ht="9.75" customHeight="1">
      <c r="A60" s="69"/>
      <c r="B60" s="78"/>
      <c r="C60" s="79"/>
      <c r="D60" s="79"/>
      <c r="E60" s="79"/>
      <c r="F60" s="73"/>
      <c r="G60" s="119"/>
      <c r="H60" s="132"/>
      <c r="I60" s="132"/>
      <c r="J60" s="132"/>
      <c r="K60" s="132"/>
      <c r="L60" s="132"/>
      <c r="M60" s="213"/>
      <c r="N60" s="221"/>
      <c r="O60" s="208"/>
    </row>
    <row r="61" spans="1:15" ht="10.5" customHeight="1">
      <c r="A61" s="31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1"/>
    </row>
    <row r="62" spans="1:15" ht="9.75" customHeight="1">
      <c r="A62" s="37"/>
      <c r="B62" s="63"/>
      <c r="C62" s="82"/>
      <c r="D62" s="82"/>
      <c r="E62" s="82"/>
      <c r="F62" s="82"/>
      <c r="G62" s="63"/>
      <c r="H62" s="127"/>
      <c r="I62" s="127"/>
      <c r="J62" s="127"/>
      <c r="K62" s="127"/>
      <c r="L62" s="127"/>
      <c r="M62" s="82"/>
      <c r="N62" s="222"/>
      <c r="O62" s="209"/>
    </row>
    <row r="63" spans="1:15" ht="12.75">
      <c r="A63" s="38" t="s">
        <v>0</v>
      </c>
      <c r="B63" s="40">
        <f>'Part-time'!B78/'Classi di età'!B14%</f>
        <v>24.97365031034079</v>
      </c>
      <c r="C63" s="83">
        <f>'Part-time'!C78/'Classi di età'!C14%</f>
        <v>26.3217352010845</v>
      </c>
      <c r="D63" s="83">
        <f>'Part-time'!D78/'Classi di età'!D14%</f>
        <v>27.450122984421974</v>
      </c>
      <c r="E63" s="83">
        <f>'Part-time'!E78/'Classi di età'!E14%</f>
        <v>29.288702928870293</v>
      </c>
      <c r="F63" s="83">
        <f>'Part-time'!F78/'Classi di età'!F14%</f>
        <v>29.86588720770289</v>
      </c>
      <c r="G63" s="40">
        <f>'Part-time'!G78/'Classi di età'!G14%</f>
        <v>30.407975106603665</v>
      </c>
      <c r="H63" s="128">
        <f>'Part-time'!H78/'Classi di età'!H14%</f>
        <v>31.452850230142804</v>
      </c>
      <c r="I63" s="128">
        <f>'Part-time'!I78/'Classi di età'!I14%</f>
        <v>32.80690032193404</v>
      </c>
      <c r="J63" s="128">
        <f>'Part-time'!J78/'Classi di età'!J14%</f>
        <v>33.06017765544851</v>
      </c>
      <c r="K63" s="128">
        <f>'Part-time'!K78/'Classi di età'!K14%</f>
        <v>33.32697079595343</v>
      </c>
      <c r="L63" s="128">
        <f>'Part-time'!L78/'Classi di età'!L14%</f>
        <v>34.05964016684305</v>
      </c>
      <c r="M63" s="83">
        <f>'Part-time'!M78/'Classi di età'!M14%</f>
        <v>35.41219078018538</v>
      </c>
      <c r="N63" s="223">
        <f>'Part-time'!N78/'Classi di età'!N14%</f>
        <v>35.64579482439926</v>
      </c>
      <c r="O63" s="42">
        <f>'Part-time'!O78/'Classi di età'!O14%</f>
        <v>37.00068477516549</v>
      </c>
    </row>
    <row r="64" spans="1:15" ht="7.5" customHeight="1">
      <c r="A64" s="37"/>
      <c r="B64" s="26"/>
      <c r="C64" s="58"/>
      <c r="D64" s="58"/>
      <c r="E64" s="58"/>
      <c r="F64" s="120"/>
      <c r="G64" s="72"/>
      <c r="H64" s="129"/>
      <c r="I64" s="129"/>
      <c r="J64" s="129"/>
      <c r="K64" s="129"/>
      <c r="L64" s="129"/>
      <c r="M64" s="120"/>
      <c r="N64" s="224"/>
      <c r="O64" s="210"/>
    </row>
    <row r="65" spans="1:15" ht="19.5" customHeight="1" thickBot="1">
      <c r="A65" s="195" t="s">
        <v>43</v>
      </c>
      <c r="B65" s="43"/>
      <c r="C65" s="43"/>
      <c r="D65" s="44"/>
      <c r="E65" s="44"/>
      <c r="F65" s="45"/>
      <c r="G65" s="45"/>
      <c r="H65" s="45"/>
      <c r="I65" s="45"/>
      <c r="J65" s="44"/>
      <c r="K65" s="44"/>
      <c r="L65" s="44"/>
      <c r="M65" s="45"/>
      <c r="N65" s="44"/>
      <c r="O65" s="45"/>
    </row>
    <row r="66" ht="13.5" thickTop="1"/>
  </sheetData>
  <sheetProtection/>
  <mergeCells count="45">
    <mergeCell ref="C25:C26"/>
    <mergeCell ref="D25:D26"/>
    <mergeCell ref="E25:E26"/>
    <mergeCell ref="F25:F26"/>
    <mergeCell ref="G25:G26"/>
    <mergeCell ref="H25:H26"/>
    <mergeCell ref="L25:L26"/>
    <mergeCell ref="A47:A48"/>
    <mergeCell ref="B47:B48"/>
    <mergeCell ref="C47:C48"/>
    <mergeCell ref="J47:J48"/>
    <mergeCell ref="H47:H48"/>
    <mergeCell ref="L47:L48"/>
    <mergeCell ref="A25:A26"/>
    <mergeCell ref="B25:B26"/>
    <mergeCell ref="F3:F4"/>
    <mergeCell ref="A3:A4"/>
    <mergeCell ref="L3:L4"/>
    <mergeCell ref="D47:D48"/>
    <mergeCell ref="E47:E48"/>
    <mergeCell ref="G47:G48"/>
    <mergeCell ref="I25:I26"/>
    <mergeCell ref="J25:J26"/>
    <mergeCell ref="K25:K26"/>
    <mergeCell ref="F47:F48"/>
    <mergeCell ref="N3:N4"/>
    <mergeCell ref="I3:I4"/>
    <mergeCell ref="I47:I48"/>
    <mergeCell ref="H3:H4"/>
    <mergeCell ref="K3:K4"/>
    <mergeCell ref="K47:K48"/>
    <mergeCell ref="J3:J4"/>
    <mergeCell ref="M25:M26"/>
    <mergeCell ref="M47:M48"/>
    <mergeCell ref="M3:M4"/>
    <mergeCell ref="O3:O4"/>
    <mergeCell ref="O25:O26"/>
    <mergeCell ref="O47:O48"/>
    <mergeCell ref="N25:N26"/>
    <mergeCell ref="N47:N48"/>
    <mergeCell ref="B3:B4"/>
    <mergeCell ref="C3:C4"/>
    <mergeCell ref="D3:D4"/>
    <mergeCell ref="E3:E4"/>
    <mergeCell ref="G3:G4"/>
  </mergeCells>
  <printOptions horizontalCentered="1" verticalCentered="1"/>
  <pageMargins left="0.4724409448818898" right="0.4724409448818898" top="0.5905511811023623" bottom="0.7086614173228347" header="0.5118110236220472" footer="0.5118110236220472"/>
  <pageSetup fitToHeight="1" fitToWidth="1"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4.421875" style="5" customWidth="1"/>
    <col min="2" max="6" width="6.7109375" style="5" customWidth="1"/>
    <col min="7" max="15" width="6.8515625" style="5" customWidth="1"/>
    <col min="16" max="16384" width="9.140625" style="5" customWidth="1"/>
  </cols>
  <sheetData>
    <row r="1" spans="1:15" ht="18" customHeight="1" thickTop="1">
      <c r="A1" s="1" t="s">
        <v>72</v>
      </c>
      <c r="B1" s="2"/>
      <c r="C1" s="2"/>
      <c r="D1" s="3"/>
      <c r="E1" s="3"/>
      <c r="F1" s="4"/>
      <c r="G1" s="4"/>
      <c r="H1" s="4"/>
      <c r="I1" s="4"/>
      <c r="J1" s="3"/>
      <c r="K1" s="3"/>
      <c r="L1" s="3"/>
      <c r="M1" s="4"/>
      <c r="N1" s="3"/>
      <c r="O1" s="4"/>
    </row>
    <row r="2" spans="1:15" ht="18" customHeight="1">
      <c r="A2" s="6" t="s">
        <v>51</v>
      </c>
      <c r="B2" s="7"/>
      <c r="C2" s="7"/>
      <c r="D2" s="8"/>
      <c r="E2" s="8"/>
      <c r="F2" s="9"/>
      <c r="G2" s="9"/>
      <c r="H2" s="9"/>
      <c r="I2" s="9"/>
      <c r="J2" s="8"/>
      <c r="K2" s="8"/>
      <c r="L2" s="8"/>
      <c r="M2" s="9"/>
      <c r="N2" s="8"/>
      <c r="O2" s="9"/>
    </row>
    <row r="3" spans="1:15" ht="12.75">
      <c r="A3" s="250" t="s">
        <v>49</v>
      </c>
      <c r="B3" s="252">
        <v>2005</v>
      </c>
      <c r="C3" s="254">
        <v>2006</v>
      </c>
      <c r="D3" s="254">
        <v>2007</v>
      </c>
      <c r="E3" s="254">
        <v>2008</v>
      </c>
      <c r="F3" s="252">
        <v>2009</v>
      </c>
      <c r="G3" s="277">
        <v>2010</v>
      </c>
      <c r="H3" s="246">
        <v>2011</v>
      </c>
      <c r="I3" s="246">
        <v>2012</v>
      </c>
      <c r="J3" s="246">
        <v>2013</v>
      </c>
      <c r="K3" s="246">
        <v>2014</v>
      </c>
      <c r="L3" s="246">
        <v>2015</v>
      </c>
      <c r="M3" s="264">
        <v>2016</v>
      </c>
      <c r="N3" s="275">
        <v>2017</v>
      </c>
      <c r="O3" s="270">
        <v>2018</v>
      </c>
    </row>
    <row r="4" spans="1:15" ht="12.75">
      <c r="A4" s="251"/>
      <c r="B4" s="253"/>
      <c r="C4" s="255"/>
      <c r="D4" s="255"/>
      <c r="E4" s="255"/>
      <c r="F4" s="253"/>
      <c r="G4" s="278"/>
      <c r="H4" s="247"/>
      <c r="I4" s="247"/>
      <c r="J4" s="247"/>
      <c r="K4" s="247"/>
      <c r="L4" s="247"/>
      <c r="M4" s="269"/>
      <c r="N4" s="276"/>
      <c r="O4" s="271"/>
    </row>
    <row r="5" spans="1:15" ht="7.5" customHeight="1">
      <c r="A5" s="21"/>
      <c r="B5" s="63"/>
      <c r="C5" s="75"/>
      <c r="D5" s="75"/>
      <c r="E5" s="75"/>
      <c r="F5" s="63"/>
      <c r="G5" s="118"/>
      <c r="H5" s="131"/>
      <c r="I5" s="131"/>
      <c r="J5" s="131"/>
      <c r="K5" s="131"/>
      <c r="L5" s="131"/>
      <c r="M5" s="211"/>
      <c r="N5" s="219"/>
      <c r="O5" s="206"/>
    </row>
    <row r="6" spans="1:15" ht="12.75">
      <c r="A6" s="21" t="s">
        <v>17</v>
      </c>
      <c r="B6" s="63">
        <f>'Tempo determinato'!B6/Qualifiche!B25%</f>
        <v>13.96947778395994</v>
      </c>
      <c r="C6" s="76">
        <f>'Tempo determinato'!C6/Qualifiche!C25%</f>
        <v>14.511066398390343</v>
      </c>
      <c r="D6" s="76">
        <f>'Tempo determinato'!D6/Qualifiche!D25%</f>
        <v>15.529127192098366</v>
      </c>
      <c r="E6" s="76">
        <f>'Tempo determinato'!E6/Qualifiche!E25%</f>
        <v>14.122865196484828</v>
      </c>
      <c r="F6" s="63">
        <f>'Tempo determinato'!F6/Qualifiche!F25%</f>
        <v>13.390453974520009</v>
      </c>
      <c r="G6" s="118">
        <f>'Tempo determinato'!G6/Qualifiche!G25%</f>
        <v>16.261584193040743</v>
      </c>
      <c r="H6" s="131">
        <f>'Tempo determinato'!H6/Qualifiche!H25%</f>
        <v>16.048604860486048</v>
      </c>
      <c r="I6" s="131">
        <f>'Tempo determinato'!I6/Qualifiche!I25%</f>
        <v>15.204651377416823</v>
      </c>
      <c r="J6" s="131">
        <f>'Tempo determinato'!J6/Qualifiche!J25%</f>
        <v>14.444551870830512</v>
      </c>
      <c r="K6" s="131">
        <f>'Tempo determinato'!K6/Qualifiche!K25%</f>
        <v>14.739611775803008</v>
      </c>
      <c r="L6" s="131">
        <f>'Tempo determinato'!L6/Qualifiche!L25%</f>
        <v>11.959163830821586</v>
      </c>
      <c r="M6" s="211">
        <f>'Tempo determinato'!M6/Qualifiche!M25%</f>
        <v>13.164785982954816</v>
      </c>
      <c r="N6" s="219">
        <f>'Tempo determinato'!N6/Qualifiche!N25%</f>
        <v>22.14571301643714</v>
      </c>
      <c r="O6" s="206">
        <f>'Tempo determinato'!O6/Qualifiche!O25%</f>
        <v>23.6002251764604</v>
      </c>
    </row>
    <row r="7" spans="1:15" ht="12.75">
      <c r="A7" s="21" t="s">
        <v>16</v>
      </c>
      <c r="B7" s="77">
        <f>'Tempo determinato'!B7/Qualifiche!B26%</f>
        <v>15.932811480756687</v>
      </c>
      <c r="C7" s="76">
        <f>'Tempo determinato'!C7/Qualifiche!C26%</f>
        <v>17.667318982387474</v>
      </c>
      <c r="D7" s="76">
        <f>'Tempo determinato'!D7/Qualifiche!D26%</f>
        <v>18.618733711482445</v>
      </c>
      <c r="E7" s="76">
        <f>'Tempo determinato'!E7/Qualifiche!E26%</f>
        <v>17.053543794490867</v>
      </c>
      <c r="F7" s="63">
        <f>'Tempo determinato'!F7/Qualifiche!F26%</f>
        <v>16.20394886148725</v>
      </c>
      <c r="G7" s="118">
        <f>'Tempo determinato'!G7/Qualifiche!G26%</f>
        <v>16.07255025125628</v>
      </c>
      <c r="H7" s="131">
        <f>'Tempo determinato'!H7/Qualifiche!H26%</f>
        <v>14.428297668476526</v>
      </c>
      <c r="I7" s="131">
        <f>'Tempo determinato'!I7/Qualifiche!I26%</f>
        <v>14.45189433718394</v>
      </c>
      <c r="J7" s="131">
        <f>'Tempo determinato'!J7/Qualifiche!J26%</f>
        <v>14.782958199356912</v>
      </c>
      <c r="K7" s="131">
        <f>'Tempo determinato'!K7/Qualifiche!K26%</f>
        <v>14.46051167964405</v>
      </c>
      <c r="L7" s="131">
        <f>'Tempo determinato'!L7/Qualifiche!L26%</f>
        <v>13.750872025424387</v>
      </c>
      <c r="M7" s="211">
        <f>'Tempo determinato'!M7/Qualifiche!M26%</f>
        <v>12.854616744829707</v>
      </c>
      <c r="N7" s="219">
        <f>'Tempo determinato'!N7/Qualifiche!N26%</f>
        <v>17.6654740608229</v>
      </c>
      <c r="O7" s="206">
        <f>'Tempo determinato'!O7/Qualifiche!O26%</f>
        <v>17.85366584288175</v>
      </c>
    </row>
    <row r="8" spans="1:15" ht="12.75" customHeight="1">
      <c r="A8" s="28" t="s">
        <v>18</v>
      </c>
      <c r="B8" s="63">
        <f>'Tempo determinato'!B8/Qualifiche!B27%</f>
        <v>1.208791208791209</v>
      </c>
      <c r="C8" s="76">
        <f>'Tempo determinato'!C8/Qualifiche!C27%</f>
        <v>1.380897583429229</v>
      </c>
      <c r="D8" s="76">
        <f>'Tempo determinato'!D8/Qualifiche!D27%</f>
        <v>1.0044642857142856</v>
      </c>
      <c r="E8" s="76">
        <f>'Tempo determinato'!E8/Qualifiche!E27%</f>
        <v>1.4317180616740088</v>
      </c>
      <c r="F8" s="63">
        <f>'Tempo determinato'!F8/Qualifiche!F27%</f>
        <v>3.5550458715596327</v>
      </c>
      <c r="G8" s="118">
        <f>'Tempo determinato'!G8/Qualifiche!G27%</f>
        <v>3.3029612756264237</v>
      </c>
      <c r="H8" s="131">
        <f>'Tempo determinato'!H8/Qualifiche!H27%</f>
        <v>2.237136465324385</v>
      </c>
      <c r="I8" s="131">
        <f>'Tempo determinato'!I8/Qualifiche!I27%</f>
        <v>3.053435114503817</v>
      </c>
      <c r="J8" s="131">
        <f>'Tempo determinato'!J8/Qualifiche!J27%</f>
        <v>2.2547914317925595</v>
      </c>
      <c r="K8" s="131">
        <f>'Tempo determinato'!K8/Qualifiche!K27%</f>
        <v>1.8163471241170535</v>
      </c>
      <c r="L8" s="131">
        <f>'Tempo determinato'!L8/Qualifiche!L27%</f>
        <v>2.0833333333333335</v>
      </c>
      <c r="M8" s="211">
        <f>'Tempo determinato'!M8/Qualifiche!M27%</f>
        <v>1.992966002344666</v>
      </c>
      <c r="N8" s="219">
        <f>'Tempo determinato'!N8/Qualifiche!N27%</f>
        <v>0.6795016987542469</v>
      </c>
      <c r="O8" s="206">
        <f>'Tempo determinato'!O8/Qualifiche!O27%</f>
        <v>0.7263922518159807</v>
      </c>
    </row>
    <row r="9" spans="1:15" ht="12.75">
      <c r="A9" s="21" t="s">
        <v>19</v>
      </c>
      <c r="B9" s="73">
        <f>'Tempo determinato'!B9/Qualifiche!B28%</f>
        <v>4.508196721311475</v>
      </c>
      <c r="C9" s="74">
        <f>'Tempo determinato'!C9/Qualifiche!C28%</f>
        <v>3.5856573705179287</v>
      </c>
      <c r="D9" s="74">
        <f>'Tempo determinato'!D9/Qualifiche!D28%</f>
        <v>7.058823529411765</v>
      </c>
      <c r="E9" s="74">
        <f>'Tempo determinato'!E9/Qualifiche!E28%</f>
        <v>3.404255319148936</v>
      </c>
      <c r="F9" s="73">
        <f>'Tempo determinato'!F9/Qualifiche!F28%</f>
        <v>5.9523809523809526</v>
      </c>
      <c r="G9" s="117">
        <f>'Tempo determinato'!G9/Qualifiche!G28%</f>
        <v>5.676855895196506</v>
      </c>
      <c r="H9" s="130">
        <f>'Tempo determinato'!H9/Qualifiche!H28%</f>
        <v>5.286343612334802</v>
      </c>
      <c r="I9" s="130">
        <f>'Tempo determinato'!I9/Qualifiche!I28%</f>
        <v>5.579399141630901</v>
      </c>
      <c r="J9" s="130">
        <f>'Tempo determinato'!J9/Qualifiche!J28%</f>
        <v>7.053941908713693</v>
      </c>
      <c r="K9" s="130">
        <f>'Tempo determinato'!K9/Qualifiche!K28%</f>
        <v>5.836575875486382</v>
      </c>
      <c r="L9" s="130">
        <f>'Tempo determinato'!L9/Qualifiche!L28%</f>
        <v>10.486891385767791</v>
      </c>
      <c r="M9" s="212">
        <f>'Tempo determinato'!M9/Qualifiche!M28%</f>
        <v>8.394160583941606</v>
      </c>
      <c r="N9" s="220">
        <f>'Tempo determinato'!N9/Qualifiche!N28%</f>
        <v>12.179487179487179</v>
      </c>
      <c r="O9" s="207">
        <f>'Tempo determinato'!O9/Qualifiche!O28%</f>
        <v>12.820512820512821</v>
      </c>
    </row>
    <row r="10" spans="1:15" ht="12.75">
      <c r="A10" s="21" t="s">
        <v>21</v>
      </c>
      <c r="B10" s="73">
        <f>'Tempo determinato'!B10/Qualifiche!B29%</f>
        <v>0</v>
      </c>
      <c r="C10" s="74">
        <f>'Tempo determinato'!C10/Qualifiche!C29%</f>
        <v>0.06309148264984227</v>
      </c>
      <c r="D10" s="74">
        <f>'Tempo determinato'!D10/Qualifiche!D29%</f>
        <v>0</v>
      </c>
      <c r="E10" s="74">
        <f>'Tempo determinato'!E10/Qualifiche!E29%</f>
        <v>0</v>
      </c>
      <c r="F10" s="73">
        <f>'Tempo determinato'!F10/Qualifiche!F29%</f>
        <v>1.0211027910142956</v>
      </c>
      <c r="G10" s="117">
        <f>'Tempo determinato'!G10/Qualifiche!G29%</f>
        <v>1.3866231647634584</v>
      </c>
      <c r="H10" s="130">
        <f>'Tempo determinato'!H10/Qualifiche!H29%</f>
        <v>1.177536231884058</v>
      </c>
      <c r="I10" s="130">
        <f>'Tempo determinato'!I10/Qualifiche!I29%</f>
        <v>0.28763183125599234</v>
      </c>
      <c r="J10" s="130">
        <f>'Tempo determinato'!J10/Qualifiche!J29%</f>
        <v>0.30425963488843816</v>
      </c>
      <c r="K10" s="130">
        <f>'Tempo determinato'!K10/Qualifiche!K29%</f>
        <v>0.6024096385542168</v>
      </c>
      <c r="L10" s="130">
        <f>'Tempo determinato'!L10/Qualifiche!L29%</f>
        <v>0.22675736961451246</v>
      </c>
      <c r="M10" s="212">
        <f>'Tempo determinato'!M10/Qualifiche!M29%</f>
        <v>1.478953356086462</v>
      </c>
      <c r="N10" s="220">
        <f>'Tempo determinato'!N10/Qualifiche!N29%</f>
        <v>0.8146639511201629</v>
      </c>
      <c r="O10" s="207">
        <f>'Tempo determinato'!O10/Qualifiche!O29%</f>
        <v>2.2123893805309733</v>
      </c>
    </row>
    <row r="11" spans="1:15" ht="12.75">
      <c r="A11" s="21"/>
      <c r="B11" s="73"/>
      <c r="C11" s="74"/>
      <c r="D11" s="74"/>
      <c r="E11" s="74"/>
      <c r="F11" s="73"/>
      <c r="G11" s="117"/>
      <c r="H11" s="130"/>
      <c r="I11" s="130"/>
      <c r="J11" s="130"/>
      <c r="K11" s="130"/>
      <c r="L11" s="130"/>
      <c r="M11" s="212"/>
      <c r="N11" s="220"/>
      <c r="O11" s="207"/>
    </row>
    <row r="12" spans="1:15" ht="12.75">
      <c r="A12" s="21" t="s">
        <v>22</v>
      </c>
      <c r="B12" s="73">
        <f>'Tempo determinato'!B12/'Classi di età'!B25%</f>
        <v>23.816832949603477</v>
      </c>
      <c r="C12" s="74">
        <f>'Tempo determinato'!C12/'Classi di età'!C25%</f>
        <v>27.40249808819781</v>
      </c>
      <c r="D12" s="74">
        <f>'Tempo determinato'!D12/'Classi di età'!D25%</f>
        <v>30.908633274603577</v>
      </c>
      <c r="E12" s="74">
        <f>'Tempo determinato'!E12/'Classi di età'!E25%</f>
        <v>27.800829875518673</v>
      </c>
      <c r="F12" s="73">
        <f>'Tempo determinato'!F12/'Classi di età'!F25%</f>
        <v>27.372853903466147</v>
      </c>
      <c r="G12" s="117">
        <f>'Tempo determinato'!G12/'Classi di età'!G25%</f>
        <v>34.41039307128581</v>
      </c>
      <c r="H12" s="130">
        <f>'Tempo determinato'!H12/'Classi di età'!H25%</f>
        <v>35.086428834130196</v>
      </c>
      <c r="I12" s="130">
        <f>'Tempo determinato'!I12/'Classi di età'!I25%</f>
        <v>34.67168548724383</v>
      </c>
      <c r="J12" s="130">
        <f>'Tempo determinato'!J12/'Classi di età'!J25%</f>
        <v>37.20136518771331</v>
      </c>
      <c r="K12" s="130">
        <f>'Tempo determinato'!K12/'Classi di età'!K25%</f>
        <v>37.96192609182531</v>
      </c>
      <c r="L12" s="130">
        <f>'Tempo determinato'!L12/'Classi di età'!L25%</f>
        <v>32.37145855194124</v>
      </c>
      <c r="M12" s="212">
        <f>'Tempo determinato'!M12/'Classi di età'!M25%</f>
        <v>30.357142857142858</v>
      </c>
      <c r="N12" s="220">
        <f>'Tempo determinato'!N12/'Classi di età'!N25%</f>
        <v>52.63575108997225</v>
      </c>
      <c r="O12" s="207">
        <f>'Tempo determinato'!O12/'Classi di età'!O25%</f>
        <v>51.66025865082139</v>
      </c>
    </row>
    <row r="13" spans="1:15" ht="12.75">
      <c r="A13" s="21" t="s">
        <v>23</v>
      </c>
      <c r="B13" s="73">
        <f>'Tempo determinato'!B13/'Classi di età'!B26%</f>
        <v>16.907563025210084</v>
      </c>
      <c r="C13" s="74">
        <f>'Tempo determinato'!C13/'Classi di età'!C26%</f>
        <v>18.103523270987385</v>
      </c>
      <c r="D13" s="74">
        <f>'Tempo determinato'!D13/'Classi di età'!D26%</f>
        <v>19.600355239786857</v>
      </c>
      <c r="E13" s="74">
        <f>'Tempo determinato'!E13/'Classi di età'!E26%</f>
        <v>18.546272011989508</v>
      </c>
      <c r="F13" s="73">
        <f>'Tempo determinato'!F13/'Classi di età'!F26%</f>
        <v>18.46837536171972</v>
      </c>
      <c r="G13" s="117">
        <f>'Tempo determinato'!G13/'Classi di età'!G26%</f>
        <v>19.967811158798284</v>
      </c>
      <c r="H13" s="130">
        <f>'Tempo determinato'!H13/'Classi di età'!H26%</f>
        <v>19.721739130434784</v>
      </c>
      <c r="I13" s="130">
        <f>'Tempo determinato'!I13/'Classi di età'!I26%</f>
        <v>19.995072070962177</v>
      </c>
      <c r="J13" s="130">
        <f>'Tempo determinato'!J13/'Classi di età'!J26%</f>
        <v>20.24490882470385</v>
      </c>
      <c r="K13" s="130">
        <f>'Tempo determinato'!K13/'Classi di età'!K26%</f>
        <v>20.499435665914223</v>
      </c>
      <c r="L13" s="130">
        <f>'Tempo determinato'!L13/'Classi di età'!L26%</f>
        <v>18.746541228555618</v>
      </c>
      <c r="M13" s="212">
        <f>'Tempo determinato'!M13/'Classi di età'!M26%</f>
        <v>19.83574610244989</v>
      </c>
      <c r="N13" s="220">
        <f>'Tempo determinato'!N13/'Classi di età'!N26%</f>
        <v>30.364319979255804</v>
      </c>
      <c r="O13" s="207">
        <f>'Tempo determinato'!O13/'Classi di età'!O26%</f>
        <v>30.324491372650016</v>
      </c>
    </row>
    <row r="14" spans="1:15" ht="12.75">
      <c r="A14" s="21" t="s">
        <v>24</v>
      </c>
      <c r="B14" s="73">
        <f>'Tempo determinato'!B14/('Classi di età'!B27+'Classi di età'!B28)%</f>
        <v>10.64117594012084</v>
      </c>
      <c r="C14" s="74">
        <f>'Tempo determinato'!C14/('Classi di età'!C27+'Classi di età'!C28)%</f>
        <v>11.122310355405583</v>
      </c>
      <c r="D14" s="74">
        <f>'Tempo determinato'!D14/('Classi di età'!D27+'Classi di età'!D28)%</f>
        <v>11.508142758142759</v>
      </c>
      <c r="E14" s="74">
        <f>'Tempo determinato'!E14/('Classi di età'!E27+'Classi di età'!E28)%</f>
        <v>10.405452335474909</v>
      </c>
      <c r="F14" s="73">
        <f>'Tempo determinato'!F14/('Classi di età'!F27+'Classi di età'!F28)%</f>
        <v>9.784440699015345</v>
      </c>
      <c r="G14" s="117">
        <f>'Tempo determinato'!G14/('Classi di età'!G27+'Classi di età'!G28)%</f>
        <v>11.488331131660061</v>
      </c>
      <c r="H14" s="130">
        <f>'Tempo determinato'!H14/('Classi di età'!H27+'Classi di età'!H28)%</f>
        <v>11.004891062694531</v>
      </c>
      <c r="I14" s="130">
        <f>'Tempo determinato'!I14/('Classi di età'!I27+'Classi di età'!I28)%</f>
        <v>10.59528097982709</v>
      </c>
      <c r="J14" s="130">
        <f>'Tempo determinato'!J14/('Classi di età'!J27+'Classi di età'!J28)%</f>
        <v>10.570153237310754</v>
      </c>
      <c r="K14" s="130">
        <f>'Tempo determinato'!K14/('Classi di età'!K27+'Classi di età'!K28)%</f>
        <v>10.867659947414548</v>
      </c>
      <c r="L14" s="130">
        <f>'Tempo determinato'!L14/('Classi di età'!L27+'Classi di età'!L28)%</f>
        <v>9.436223666620569</v>
      </c>
      <c r="M14" s="212">
        <f>'Tempo determinato'!M14/('Classi di età'!M27+'Classi di età'!M28)%</f>
        <v>9.698176094806035</v>
      </c>
      <c r="N14" s="220">
        <f>'Tempo determinato'!N14/('Classi di età'!N27+'Classi di età'!N28)%</f>
        <v>14.390595441852085</v>
      </c>
      <c r="O14" s="207">
        <f>'Tempo determinato'!O14/('Classi di età'!O27+'Classi di età'!O28)%</f>
        <v>15.569107541073135</v>
      </c>
    </row>
    <row r="15" spans="1:15" ht="12.75">
      <c r="A15" s="21" t="s">
        <v>25</v>
      </c>
      <c r="B15" s="73">
        <f>'Tempo determinato'!B15/('Classi di età'!B29+'Classi di età'!B30)%</f>
        <v>9.251968503937007</v>
      </c>
      <c r="C15" s="74">
        <f>'Tempo determinato'!C15/('Classi di età'!C29+'Classi di età'!C30)%</f>
        <v>9.073634204275534</v>
      </c>
      <c r="D15" s="74">
        <f>'Tempo determinato'!D15/('Classi di età'!D29+'Classi di età'!D30)%</f>
        <v>9.133192389006343</v>
      </c>
      <c r="E15" s="74">
        <f>'Tempo determinato'!E15/('Classi di età'!E29+'Classi di età'!E30)%</f>
        <v>9.830908375933937</v>
      </c>
      <c r="F15" s="73">
        <f>'Tempo determinato'!F15/('Classi di età'!F29+'Classi di età'!F30)%</f>
        <v>8.740635033892257</v>
      </c>
      <c r="G15" s="117">
        <f>'Tempo determinato'!G15/('Classi di età'!G29+'Classi di età'!G30)%</f>
        <v>11.05407255304586</v>
      </c>
      <c r="H15" s="130">
        <f>'Tempo determinato'!H15/('Classi di età'!H29+'Classi di età'!H30)%</f>
        <v>9.137055837563452</v>
      </c>
      <c r="I15" s="130">
        <f>'Tempo determinato'!I15/('Classi di età'!I29+'Classi di età'!I30)%</f>
        <v>9.113995485327314</v>
      </c>
      <c r="J15" s="130">
        <f>'Tempo determinato'!J15/('Classi di età'!J29+'Classi di età'!J30)%</f>
        <v>7.222222222222222</v>
      </c>
      <c r="K15" s="130">
        <f>'Tempo determinato'!K15/('Classi di età'!K29+'Classi di età'!K30)%</f>
        <v>7.688838782412627</v>
      </c>
      <c r="L15" s="130">
        <f>'Tempo determinato'!L15/('Classi di età'!L29+'Classi di età'!L30)%</f>
        <v>5.826870677006917</v>
      </c>
      <c r="M15" s="212">
        <f>'Tempo determinato'!M15/('Classi di età'!M29+'Classi di età'!M30)%</f>
        <v>6.588098918083462</v>
      </c>
      <c r="N15" s="220">
        <f>'Tempo determinato'!N15/('Classi di età'!N29+'Classi di età'!N30)%</f>
        <v>9.535538353272344</v>
      </c>
      <c r="O15" s="207">
        <f>'Tempo determinato'!O15/('Classi di età'!O29+'Classi di età'!O30)%</f>
        <v>10.570580474934037</v>
      </c>
    </row>
    <row r="16" spans="1:15" ht="9.75" customHeight="1">
      <c r="A16" s="69"/>
      <c r="B16" s="78"/>
      <c r="C16" s="79"/>
      <c r="D16" s="79"/>
      <c r="E16" s="79"/>
      <c r="F16" s="73"/>
      <c r="G16" s="119"/>
      <c r="H16" s="132"/>
      <c r="I16" s="132"/>
      <c r="J16" s="132"/>
      <c r="K16" s="132"/>
      <c r="L16" s="132"/>
      <c r="M16" s="213"/>
      <c r="N16" s="221"/>
      <c r="O16" s="208"/>
    </row>
    <row r="17" spans="1:15" ht="10.5" customHeight="1">
      <c r="A17" s="31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1"/>
    </row>
    <row r="18" spans="1:15" ht="9.75" customHeight="1">
      <c r="A18" s="37"/>
      <c r="B18" s="63"/>
      <c r="C18" s="82"/>
      <c r="D18" s="82"/>
      <c r="E18" s="82"/>
      <c r="F18" s="82"/>
      <c r="G18" s="63"/>
      <c r="H18" s="127"/>
      <c r="I18" s="127"/>
      <c r="J18" s="127"/>
      <c r="K18" s="127"/>
      <c r="L18" s="127"/>
      <c r="M18" s="82"/>
      <c r="N18" s="222"/>
      <c r="O18" s="209"/>
    </row>
    <row r="19" spans="1:15" ht="12.75">
      <c r="A19" s="38" t="s">
        <v>0</v>
      </c>
      <c r="B19" s="40">
        <f>'Tempo determinato'!B22/'Classi di età'!B24%</f>
        <v>13.720982533296684</v>
      </c>
      <c r="C19" s="83">
        <f>'Tempo determinato'!C22/'Classi di età'!C24%</f>
        <v>14.587774527787417</v>
      </c>
      <c r="D19" s="83">
        <f>'Tempo determinato'!D22/'Classi di età'!D24%</f>
        <v>15.50410460600698</v>
      </c>
      <c r="E19" s="83">
        <f>'Tempo determinato'!E22/'Classi di età'!E24%</f>
        <v>14.125909204915978</v>
      </c>
      <c r="F19" s="83">
        <f>'Tempo determinato'!F22/'Classi di età'!F24%</f>
        <v>13.612510495382033</v>
      </c>
      <c r="G19" s="40">
        <f>'Tempo determinato'!G22/'Classi di età'!G24%</f>
        <v>15.350160720872635</v>
      </c>
      <c r="H19" s="128">
        <f>'Tempo determinato'!H22/'Classi di età'!H24%</f>
        <v>14.648786027145405</v>
      </c>
      <c r="I19" s="128">
        <f>'Tempo determinato'!I22/'Classi di età'!I24%</f>
        <v>14.142305570877</v>
      </c>
      <c r="J19" s="128">
        <f>'Tempo determinato'!J22/'Classi di età'!J24%</f>
        <v>13.80513402354276</v>
      </c>
      <c r="K19" s="128">
        <f>'Tempo determinato'!K22/'Classi di età'!K24%</f>
        <v>13.799016805761976</v>
      </c>
      <c r="L19" s="128">
        <f>'Tempo determinato'!L22/'Classi di età'!L24%</f>
        <v>12.07090285971122</v>
      </c>
      <c r="M19" s="83">
        <f>'Tempo determinato'!M22/'Classi di età'!M24%</f>
        <v>12.457678858855527</v>
      </c>
      <c r="N19" s="223">
        <f>'Tempo determinato'!N22/'Classi di età'!N24%</f>
        <v>19.429725617753526</v>
      </c>
      <c r="O19" s="42">
        <f>'Tempo determinato'!O22/'Classi di età'!O24%</f>
        <v>20.419511690461412</v>
      </c>
    </row>
    <row r="20" spans="1:15" ht="7.5" customHeight="1">
      <c r="A20" s="37"/>
      <c r="B20" s="26"/>
      <c r="C20" s="58"/>
      <c r="D20" s="58"/>
      <c r="E20" s="58"/>
      <c r="F20" s="120"/>
      <c r="G20" s="72"/>
      <c r="H20" s="129"/>
      <c r="I20" s="129"/>
      <c r="J20" s="129"/>
      <c r="K20" s="129"/>
      <c r="L20" s="129"/>
      <c r="M20" s="120"/>
      <c r="N20" s="224"/>
      <c r="O20" s="210"/>
    </row>
    <row r="21" spans="1:15" ht="19.5" customHeight="1" thickBot="1">
      <c r="A21" s="195" t="s">
        <v>43</v>
      </c>
      <c r="B21" s="43"/>
      <c r="C21" s="43"/>
      <c r="D21" s="44"/>
      <c r="E21" s="44"/>
      <c r="F21" s="45"/>
      <c r="G21" s="45"/>
      <c r="H21" s="45"/>
      <c r="I21" s="45"/>
      <c r="J21" s="44"/>
      <c r="K21" s="44"/>
      <c r="L21" s="44"/>
      <c r="M21" s="45"/>
      <c r="N21" s="44"/>
      <c r="O21" s="45"/>
    </row>
    <row r="22" spans="14:15" ht="18" customHeight="1" thickBot="1" thickTop="1">
      <c r="N22" s="35"/>
      <c r="O22" s="35"/>
    </row>
    <row r="23" spans="1:15" ht="18" customHeight="1" thickTop="1">
      <c r="A23" s="1" t="s">
        <v>73</v>
      </c>
      <c r="B23" s="2"/>
      <c r="C23" s="2"/>
      <c r="D23" s="3"/>
      <c r="E23" s="3"/>
      <c r="F23" s="4"/>
      <c r="G23" s="4"/>
      <c r="H23" s="4"/>
      <c r="I23" s="4"/>
      <c r="J23" s="3"/>
      <c r="K23" s="3"/>
      <c r="L23" s="3"/>
      <c r="M23" s="4"/>
      <c r="N23" s="232"/>
      <c r="O23" s="4"/>
    </row>
    <row r="24" spans="1:15" ht="18" customHeight="1">
      <c r="A24" s="6" t="s">
        <v>51</v>
      </c>
      <c r="B24" s="7"/>
      <c r="C24" s="7"/>
      <c r="D24" s="8"/>
      <c r="E24" s="8"/>
      <c r="F24" s="9"/>
      <c r="G24" s="9"/>
      <c r="H24" s="9"/>
      <c r="I24" s="9"/>
      <c r="J24" s="8"/>
      <c r="K24" s="8"/>
      <c r="L24" s="8"/>
      <c r="M24" s="9"/>
      <c r="N24" s="233"/>
      <c r="O24" s="9"/>
    </row>
    <row r="25" spans="1:15" ht="12.75">
      <c r="A25" s="250" t="s">
        <v>49</v>
      </c>
      <c r="B25" s="252">
        <v>2005</v>
      </c>
      <c r="C25" s="254">
        <v>2006</v>
      </c>
      <c r="D25" s="254">
        <v>2007</v>
      </c>
      <c r="E25" s="254">
        <v>2008</v>
      </c>
      <c r="F25" s="252">
        <v>2009</v>
      </c>
      <c r="G25" s="277">
        <v>2010</v>
      </c>
      <c r="H25" s="246">
        <v>2011</v>
      </c>
      <c r="I25" s="246">
        <v>2012</v>
      </c>
      <c r="J25" s="246">
        <v>2013</v>
      </c>
      <c r="K25" s="246">
        <v>2014</v>
      </c>
      <c r="L25" s="246">
        <v>2015</v>
      </c>
      <c r="M25" s="264">
        <v>2016</v>
      </c>
      <c r="N25" s="275">
        <v>2017</v>
      </c>
      <c r="O25" s="270">
        <v>2018</v>
      </c>
    </row>
    <row r="26" spans="1:15" ht="12.75" customHeight="1">
      <c r="A26" s="251"/>
      <c r="B26" s="253"/>
      <c r="C26" s="255"/>
      <c r="D26" s="255"/>
      <c r="E26" s="255"/>
      <c r="F26" s="253"/>
      <c r="G26" s="278"/>
      <c r="H26" s="247"/>
      <c r="I26" s="247"/>
      <c r="J26" s="247"/>
      <c r="K26" s="247"/>
      <c r="L26" s="247"/>
      <c r="M26" s="269"/>
      <c r="N26" s="276"/>
      <c r="O26" s="271"/>
    </row>
    <row r="27" spans="1:15" ht="7.5" customHeight="1">
      <c r="A27" s="21"/>
      <c r="B27" s="63"/>
      <c r="C27" s="75"/>
      <c r="D27" s="75"/>
      <c r="E27" s="75"/>
      <c r="F27" s="63"/>
      <c r="G27" s="118"/>
      <c r="H27" s="131"/>
      <c r="I27" s="131"/>
      <c r="J27" s="131"/>
      <c r="K27" s="131"/>
      <c r="L27" s="131"/>
      <c r="M27" s="211"/>
      <c r="N27" s="219"/>
      <c r="O27" s="206"/>
    </row>
    <row r="28" spans="1:15" ht="12.75">
      <c r="A28" s="21" t="s">
        <v>17</v>
      </c>
      <c r="B28" s="63">
        <f>'Tempo determinato'!B31/Qualifiche!B7%</f>
        <v>12.426608558803945</v>
      </c>
      <c r="C28" s="76">
        <f>'Tempo determinato'!C31/Qualifiche!C7%</f>
        <v>13.167725065371684</v>
      </c>
      <c r="D28" s="76">
        <f>'Tempo determinato'!D31/Qualifiche!D7%</f>
        <v>14.315602612058582</v>
      </c>
      <c r="E28" s="76">
        <f>'Tempo determinato'!E31/Qualifiche!E7%</f>
        <v>13.275385223231924</v>
      </c>
      <c r="F28" s="63">
        <f>'Tempo determinato'!F31/Qualifiche!F7%</f>
        <v>12.084720549691863</v>
      </c>
      <c r="G28" s="118">
        <f>'Tempo determinato'!G31/Qualifiche!G7%</f>
        <v>14.908559905430776</v>
      </c>
      <c r="H28" s="131">
        <f>'Tempo determinato'!H31/Qualifiche!H7%</f>
        <v>14.371902607196725</v>
      </c>
      <c r="I28" s="131">
        <f>'Tempo determinato'!I31/Qualifiche!I7%</f>
        <v>14.4415964848041</v>
      </c>
      <c r="J28" s="131">
        <f>'Tempo determinato'!J31/Qualifiche!J7%</f>
        <v>13.76496606421109</v>
      </c>
      <c r="K28" s="131">
        <f>'Tempo determinato'!K31/Qualifiche!K7%</f>
        <v>14.494886891850014</v>
      </c>
      <c r="L28" s="131">
        <f>'Tempo determinato'!L31/Qualifiche!L7%</f>
        <v>11.514268180423441</v>
      </c>
      <c r="M28" s="211">
        <f>'Tempo determinato'!M31/Qualifiche!M7%</f>
        <v>12.667772583320765</v>
      </c>
      <c r="N28" s="219">
        <f>'Tempo determinato'!N31/Qualifiche!N7%</f>
        <v>20.697213972563997</v>
      </c>
      <c r="O28" s="206">
        <f>'Tempo determinato'!O31/Qualifiche!O7%</f>
        <v>22.110344827586207</v>
      </c>
    </row>
    <row r="29" spans="1:15" ht="12.75">
      <c r="A29" s="21" t="s">
        <v>16</v>
      </c>
      <c r="B29" s="77">
        <f>'Tempo determinato'!B32/Qualifiche!B8%</f>
        <v>11.174362218005482</v>
      </c>
      <c r="C29" s="76">
        <f>'Tempo determinato'!C32/Qualifiche!C8%</f>
        <v>12.31527093596059</v>
      </c>
      <c r="D29" s="76">
        <f>'Tempo determinato'!D32/Qualifiche!D8%</f>
        <v>12.803123715577478</v>
      </c>
      <c r="E29" s="76">
        <f>'Tempo determinato'!E32/Qualifiche!E8%</f>
        <v>11.44236825530128</v>
      </c>
      <c r="F29" s="63">
        <f>'Tempo determinato'!F32/Qualifiche!F8%</f>
        <v>11.505507955936352</v>
      </c>
      <c r="G29" s="118">
        <f>'Tempo determinato'!G32/Qualifiche!G8%</f>
        <v>11.517328825021133</v>
      </c>
      <c r="H29" s="131">
        <f>'Tempo determinato'!H32/Qualifiche!H8%</f>
        <v>10.319829424307036</v>
      </c>
      <c r="I29" s="131">
        <f>'Tempo determinato'!I32/Qualifiche!I8%</f>
        <v>10.715039021303523</v>
      </c>
      <c r="J29" s="131">
        <f>'Tempo determinato'!J32/Qualifiche!J8%</f>
        <v>12.518195050946142</v>
      </c>
      <c r="K29" s="131">
        <f>'Tempo determinato'!K32/Qualifiche!K8%</f>
        <v>12.071078431372548</v>
      </c>
      <c r="L29" s="131">
        <f>'Tempo determinato'!L32/Qualifiche!L8%</f>
        <v>11.977935382190703</v>
      </c>
      <c r="M29" s="211">
        <f>'Tempo determinato'!M32/Qualifiche!M8%</f>
        <v>10.922897196261683</v>
      </c>
      <c r="N29" s="219">
        <f>'Tempo determinato'!N32/Qualifiche!N8%</f>
        <v>14.384085692425401</v>
      </c>
      <c r="O29" s="206">
        <f>'Tempo determinato'!O32/Qualifiche!O8%</f>
        <v>15.207373271889402</v>
      </c>
    </row>
    <row r="30" spans="1:15" ht="12.75" customHeight="1">
      <c r="A30" s="28" t="s">
        <v>18</v>
      </c>
      <c r="B30" s="63">
        <f>'Tempo determinato'!B33/Qualifiche!B9%</f>
        <v>1.0574018126888218</v>
      </c>
      <c r="C30" s="76">
        <f>'Tempo determinato'!C33/Qualifiche!C9%</f>
        <v>1.40625</v>
      </c>
      <c r="D30" s="76">
        <f>'Tempo determinato'!D33/Qualifiche!D9%</f>
        <v>0.6060606060606061</v>
      </c>
      <c r="E30" s="76">
        <f>'Tempo determinato'!E33/Qualifiche!E9%</f>
        <v>1.6541353383458646</v>
      </c>
      <c r="F30" s="63">
        <f>'Tempo determinato'!F33/Qualifiche!F9%</f>
        <v>4.0650406504065035</v>
      </c>
      <c r="G30" s="118">
        <f>'Tempo determinato'!G33/Qualifiche!G9%</f>
        <v>3.47682119205298</v>
      </c>
      <c r="H30" s="131">
        <f>'Tempo determinato'!H33/Qualifiche!H9%</f>
        <v>2.3333333333333335</v>
      </c>
      <c r="I30" s="131">
        <f>'Tempo determinato'!I33/Qualifiche!I9%</f>
        <v>3.5426731078904994</v>
      </c>
      <c r="J30" s="131">
        <f>'Tempo determinato'!J33/Qualifiche!J9%</f>
        <v>2.3178807947019866</v>
      </c>
      <c r="K30" s="131">
        <f>'Tempo determinato'!K33/Qualifiche!K9%</f>
        <v>2.2857142857142856</v>
      </c>
      <c r="L30" s="131">
        <f>'Tempo determinato'!L33/Qualifiche!L9%</f>
        <v>2.9282576866764276</v>
      </c>
      <c r="M30" s="211">
        <f>'Tempo determinato'!M33/Qualifiche!M9%</f>
        <v>2.842809364548495</v>
      </c>
      <c r="N30" s="219">
        <f>'Tempo determinato'!N33/Qualifiche!N9%</f>
        <v>0.966183574879227</v>
      </c>
      <c r="O30" s="206">
        <f>'Tempo determinato'!O33/Qualifiche!O9%</f>
        <v>0.8445945945945946</v>
      </c>
    </row>
    <row r="31" spans="1:15" ht="12.75">
      <c r="A31" s="21" t="s">
        <v>19</v>
      </c>
      <c r="B31" s="73">
        <f>'Tempo determinato'!B34/Qualifiche!B10%</f>
        <v>2.8169014084507045</v>
      </c>
      <c r="C31" s="74">
        <f>'Tempo determinato'!C34/Qualifiche!C10%</f>
        <v>1.8264840182648403</v>
      </c>
      <c r="D31" s="74">
        <f>'Tempo determinato'!D34/Qualifiche!D10%</f>
        <v>2.7906976744186047</v>
      </c>
      <c r="E31" s="74">
        <f>'Tempo determinato'!E34/Qualifiche!E10%</f>
        <v>2.4875621890547266</v>
      </c>
      <c r="F31" s="73">
        <f>'Tempo determinato'!F34/Qualifiche!F10%</f>
        <v>2.8846153846153846</v>
      </c>
      <c r="G31" s="117">
        <f>'Tempo determinato'!G34/Qualifiche!G10%</f>
        <v>3.626943005181347</v>
      </c>
      <c r="H31" s="130">
        <f>'Tempo determinato'!H34/Qualifiche!H10%</f>
        <v>4.712041884816754</v>
      </c>
      <c r="I31" s="130">
        <f>'Tempo determinato'!I34/Qualifiche!I10%</f>
        <v>4.081632653061225</v>
      </c>
      <c r="J31" s="130">
        <f>'Tempo determinato'!J34/Qualifiche!J10%</f>
        <v>3.4482758620689657</v>
      </c>
      <c r="K31" s="130">
        <f>'Tempo determinato'!K34/Qualifiche!K10%</f>
        <v>3.1963470319634704</v>
      </c>
      <c r="L31" s="130">
        <f>'Tempo determinato'!L34/Qualifiche!L10%</f>
        <v>7.488986784140969</v>
      </c>
      <c r="M31" s="212">
        <f>'Tempo determinato'!M34/Qualifiche!M10%</f>
        <v>6.167400881057269</v>
      </c>
      <c r="N31" s="220">
        <f>'Tempo determinato'!N34/Qualifiche!N10%</f>
        <v>7.171314741035857</v>
      </c>
      <c r="O31" s="207">
        <f>'Tempo determinato'!O34/Qualifiche!O10%</f>
        <v>8.55614973262032</v>
      </c>
    </row>
    <row r="32" spans="1:15" ht="12.75">
      <c r="A32" s="21" t="s">
        <v>21</v>
      </c>
      <c r="B32" s="73">
        <f>'Tempo determinato'!B35/Qualifiche!B11%</f>
        <v>0</v>
      </c>
      <c r="C32" s="74">
        <f>'Tempo determinato'!C35/Qualifiche!C11%</f>
        <v>0</v>
      </c>
      <c r="D32" s="74">
        <f>'Tempo determinato'!D35/Qualifiche!D11%</f>
        <v>0</v>
      </c>
      <c r="E32" s="74">
        <f>'Tempo determinato'!E35/Qualifiche!E11%</f>
        <v>0</v>
      </c>
      <c r="F32" s="73">
        <f>'Tempo determinato'!F35/Qualifiche!F11%</f>
        <v>0.36674816625916873</v>
      </c>
      <c r="G32" s="117">
        <f>'Tempo determinato'!G35/Qualifiche!G11%</f>
        <v>1.7543859649122808</v>
      </c>
      <c r="H32" s="130">
        <f>'Tempo determinato'!H35/Qualifiche!H11%</f>
        <v>1.2698412698412698</v>
      </c>
      <c r="I32" s="130">
        <f>'Tempo determinato'!I35/Qualifiche!I11%</f>
        <v>0.5190311418685121</v>
      </c>
      <c r="J32" s="130">
        <f>'Tempo determinato'!J35/Qualifiche!J11%</f>
        <v>0.18726591760299627</v>
      </c>
      <c r="K32" s="130">
        <f>'Tempo determinato'!K35/Qualifiche!K11%</f>
        <v>0</v>
      </c>
      <c r="L32" s="130">
        <f>'Tempo determinato'!L35/Qualifiche!L11%</f>
        <v>0</v>
      </c>
      <c r="M32" s="212">
        <f>'Tempo determinato'!M35/Qualifiche!M11%</f>
        <v>0.5847953216374269</v>
      </c>
      <c r="N32" s="220">
        <f>'Tempo determinato'!N35/Qualifiche!N11%</f>
        <v>1.25</v>
      </c>
      <c r="O32" s="207">
        <f>'Tempo determinato'!O35/Qualifiche!O11%</f>
        <v>2.177293934681182</v>
      </c>
    </row>
    <row r="33" spans="1:15" ht="12.75">
      <c r="A33" s="21"/>
      <c r="B33" s="73"/>
      <c r="C33" s="74"/>
      <c r="D33" s="74"/>
      <c r="E33" s="74"/>
      <c r="F33" s="73"/>
      <c r="G33" s="117"/>
      <c r="H33" s="130"/>
      <c r="I33" s="130"/>
      <c r="J33" s="130"/>
      <c r="K33" s="130"/>
      <c r="L33" s="130"/>
      <c r="M33" s="212"/>
      <c r="N33" s="220"/>
      <c r="O33" s="207"/>
    </row>
    <row r="34" spans="1:15" ht="12.75">
      <c r="A34" s="21" t="s">
        <v>22</v>
      </c>
      <c r="B34" s="73">
        <f>'Tempo determinato'!B37/'Classi di età'!B7%</f>
        <v>23.176521363832542</v>
      </c>
      <c r="C34" s="74">
        <f>'Tempo determinato'!C37/'Classi di età'!C7%</f>
        <v>25.684024713150926</v>
      </c>
      <c r="D34" s="74">
        <f>'Tempo determinato'!D37/'Classi di età'!D7%</f>
        <v>28.75441696113074</v>
      </c>
      <c r="E34" s="74">
        <f>'Tempo determinato'!E37/'Classi di età'!E7%</f>
        <v>25.012141816415735</v>
      </c>
      <c r="F34" s="73">
        <f>'Tempo determinato'!F37/'Classi di età'!F7%</f>
        <v>24.611845888441632</v>
      </c>
      <c r="G34" s="117">
        <f>'Tempo determinato'!G37/'Classi di età'!G7%</f>
        <v>31.55688622754491</v>
      </c>
      <c r="H34" s="130">
        <f>'Tempo determinato'!H37/'Classi di età'!H7%</f>
        <v>31.66556945358789</v>
      </c>
      <c r="I34" s="130">
        <f>'Tempo determinato'!I37/'Classi di età'!I7%</f>
        <v>32.09509658246657</v>
      </c>
      <c r="J34" s="130">
        <f>'Tempo determinato'!J37/'Classi di età'!J7%</f>
        <v>35.94548551959114</v>
      </c>
      <c r="K34" s="130">
        <f>'Tempo determinato'!K37/'Classi di età'!K7%</f>
        <v>37.46478873239437</v>
      </c>
      <c r="L34" s="130">
        <f>'Tempo determinato'!L37/'Classi di età'!L7%</f>
        <v>30.06872852233677</v>
      </c>
      <c r="M34" s="212">
        <f>'Tempo determinato'!M37/'Classi di età'!M7%</f>
        <v>28.809325562031642</v>
      </c>
      <c r="N34" s="220">
        <f>'Tempo determinato'!N37/'Classi di età'!N7%</f>
        <v>50.10141987829615</v>
      </c>
      <c r="O34" s="207">
        <f>'Tempo determinato'!O37/'Classi di età'!O7%</f>
        <v>48.47085978072707</v>
      </c>
    </row>
    <row r="35" spans="1:15" ht="12.75">
      <c r="A35" s="21" t="s">
        <v>23</v>
      </c>
      <c r="B35" s="73">
        <f>'Tempo determinato'!B38/'Classi di età'!B8%</f>
        <v>13.917207290701267</v>
      </c>
      <c r="C35" s="74">
        <f>'Tempo determinato'!C38/'Classi di età'!C8%</f>
        <v>15.331919752079594</v>
      </c>
      <c r="D35" s="74">
        <f>'Tempo determinato'!D38/'Classi di età'!D8%</f>
        <v>16.230455472467707</v>
      </c>
      <c r="E35" s="74">
        <f>'Tempo determinato'!E38/'Classi di età'!E8%</f>
        <v>15.669362084456424</v>
      </c>
      <c r="F35" s="73">
        <f>'Tempo determinato'!F38/'Classi di età'!F8%</f>
        <v>15.589580433485782</v>
      </c>
      <c r="G35" s="117">
        <f>'Tempo determinato'!G38/'Classi di età'!G8%</f>
        <v>16.93284193284193</v>
      </c>
      <c r="H35" s="130">
        <f>'Tempo determinato'!H38/'Classi di età'!H8%</f>
        <v>16.114887086165314</v>
      </c>
      <c r="I35" s="130">
        <f>'Tempo determinato'!I38/'Classi di età'!I8%</f>
        <v>16.926248282180488</v>
      </c>
      <c r="J35" s="130">
        <f>'Tempo determinato'!J38/'Classi di età'!J8%</f>
        <v>17.81126482213439</v>
      </c>
      <c r="K35" s="130">
        <f>'Tempo determinato'!K38/'Classi di età'!K8%</f>
        <v>18.500130650640187</v>
      </c>
      <c r="L35" s="130">
        <f>'Tempo determinato'!L38/'Classi di età'!L8%</f>
        <v>16.29876796714579</v>
      </c>
      <c r="M35" s="212">
        <f>'Tempo determinato'!M38/'Classi di età'!M8%</f>
        <v>17.37233769566333</v>
      </c>
      <c r="N35" s="220">
        <f>'Tempo determinato'!N38/'Classi di età'!N8%</f>
        <v>26.23069498069498</v>
      </c>
      <c r="O35" s="207">
        <f>'Tempo determinato'!O38/'Classi di età'!O8%</f>
        <v>25.889890840056953</v>
      </c>
    </row>
    <row r="36" spans="1:15" ht="12.75">
      <c r="A36" s="21" t="s">
        <v>24</v>
      </c>
      <c r="B36" s="73">
        <f>'Tempo determinato'!B39/('Classi di età'!B9+'Classi di età'!B10)%</f>
        <v>8.014969593014191</v>
      </c>
      <c r="C36" s="74">
        <f>'Tempo determinato'!C39/('Classi di età'!C9+'Classi di età'!C10)%</f>
        <v>8.386996663821865</v>
      </c>
      <c r="D36" s="74">
        <f>'Tempo determinato'!D39/('Classi di età'!D9+'Classi di età'!D10)%</f>
        <v>9.046013953123776</v>
      </c>
      <c r="E36" s="74">
        <f>'Tempo determinato'!E39/('Classi di età'!E9+'Classi di età'!E10)%</f>
        <v>8.260834863117568</v>
      </c>
      <c r="F36" s="73">
        <f>'Tempo determinato'!F39/('Classi di età'!F9+'Classi di età'!F10)%</f>
        <v>7.725708667868261</v>
      </c>
      <c r="G36" s="117">
        <f>'Tempo determinato'!G39/('Classi di età'!G9+'Classi di età'!G10)%</f>
        <v>9.460120698091664</v>
      </c>
      <c r="H36" s="130">
        <f>'Tempo determinato'!H39/('Classi di età'!H9+'Classi di età'!H10)%</f>
        <v>9.227450004149032</v>
      </c>
      <c r="I36" s="130">
        <f>'Tempo determinato'!I39/('Classi di età'!I9+'Classi di età'!I10)%</f>
        <v>9.598997493734336</v>
      </c>
      <c r="J36" s="130">
        <f>'Tempo determinato'!J39/('Classi di età'!J9+'Classi di età'!J10)%</f>
        <v>9.618019869818431</v>
      </c>
      <c r="K36" s="130">
        <f>'Tempo determinato'!K39/('Classi di età'!K9+'Classi di età'!K10)%</f>
        <v>10.023947998631543</v>
      </c>
      <c r="L36" s="130">
        <f>'Tempo determinato'!L39/('Classi di età'!L9+'Classi di età'!L10)%</f>
        <v>8.510090167453843</v>
      </c>
      <c r="M36" s="212">
        <f>'Tempo determinato'!M39/('Classi di età'!M9+'Classi di età'!M10)%</f>
        <v>8.92764634778104</v>
      </c>
      <c r="N36" s="220">
        <f>'Tempo determinato'!N39/('Classi di età'!N9+'Classi di età'!N10)%</f>
        <v>13.009496596352635</v>
      </c>
      <c r="O36" s="207">
        <f>'Tempo determinato'!O39/('Classi di età'!O9+'Classi di età'!O10)%</f>
        <v>14.476937505328673</v>
      </c>
    </row>
    <row r="37" spans="1:15" ht="12.75">
      <c r="A37" s="21" t="s">
        <v>25</v>
      </c>
      <c r="B37" s="73">
        <f>'Tempo determinato'!B40/('Classi di età'!B11+'Classi di età'!B12)%</f>
        <v>9.818731117824774</v>
      </c>
      <c r="C37" s="74">
        <f>'Tempo determinato'!C40/('Classi di età'!C11+'Classi di età'!C12)%</f>
        <v>9.245562130177515</v>
      </c>
      <c r="D37" s="74">
        <f>'Tempo determinato'!D40/('Classi di età'!D11+'Classi di età'!D12)%</f>
        <v>8.815612382234185</v>
      </c>
      <c r="E37" s="74">
        <f>'Tempo determinato'!E40/('Classi di età'!E11+'Classi di età'!E12)%</f>
        <v>9.980682549903413</v>
      </c>
      <c r="F37" s="73">
        <f>'Tempo determinato'!F40/('Classi di età'!F11+'Classi di età'!F12)%</f>
        <v>8.81656804733728</v>
      </c>
      <c r="G37" s="117">
        <f>'Tempo determinato'!G40/('Classi di età'!G11+'Classi di età'!G12)%</f>
        <v>12.051569506726457</v>
      </c>
      <c r="H37" s="130">
        <f>'Tempo determinato'!H40/('Classi di età'!H11+'Classi di età'!H12)%</f>
        <v>9.848088004190675</v>
      </c>
      <c r="I37" s="130">
        <f>'Tempo determinato'!I40/('Classi di età'!I11+'Classi di età'!I12)%</f>
        <v>9.125295508274233</v>
      </c>
      <c r="J37" s="130">
        <f>'Tempo determinato'!J40/('Classi di età'!J11+'Classi di età'!J12)%</f>
        <v>6.874736398144242</v>
      </c>
      <c r="K37" s="130">
        <f>'Tempo determinato'!K40/('Classi di età'!K11+'Classi di età'!K12)%</f>
        <v>7.666542612579084</v>
      </c>
      <c r="L37" s="130">
        <f>'Tempo determinato'!L40/('Classi di età'!L11+'Classi di età'!L12)%</f>
        <v>6.254416961130742</v>
      </c>
      <c r="M37" s="212">
        <f>'Tempo determinato'!M40/('Classi di età'!M11+'Classi di età'!M12)%</f>
        <v>7.149853085210578</v>
      </c>
      <c r="N37" s="220">
        <f>'Tempo determinato'!N40/('Classi di età'!N11+'Classi di età'!N12)%</f>
        <v>10.158150851581508</v>
      </c>
      <c r="O37" s="207">
        <f>'Tempo determinato'!O40/('Classi di età'!O11+'Classi di età'!O12)%</f>
        <v>11.662817551963048</v>
      </c>
    </row>
    <row r="38" spans="1:15" ht="9.75" customHeight="1">
      <c r="A38" s="69"/>
      <c r="B38" s="78"/>
      <c r="C38" s="79"/>
      <c r="D38" s="79"/>
      <c r="E38" s="79"/>
      <c r="F38" s="73"/>
      <c r="G38" s="119"/>
      <c r="H38" s="132"/>
      <c r="I38" s="132"/>
      <c r="J38" s="132"/>
      <c r="K38" s="132"/>
      <c r="L38" s="132"/>
      <c r="M38" s="213"/>
      <c r="N38" s="221"/>
      <c r="O38" s="208"/>
    </row>
    <row r="39" spans="1:15" ht="10.5" customHeight="1">
      <c r="A39" s="31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1"/>
    </row>
    <row r="40" spans="1:15" ht="9.75" customHeight="1">
      <c r="A40" s="37"/>
      <c r="B40" s="63"/>
      <c r="C40" s="82"/>
      <c r="D40" s="82"/>
      <c r="E40" s="82"/>
      <c r="F40" s="82"/>
      <c r="G40" s="63"/>
      <c r="H40" s="127"/>
      <c r="I40" s="127"/>
      <c r="J40" s="127"/>
      <c r="K40" s="127"/>
      <c r="L40" s="127"/>
      <c r="M40" s="82"/>
      <c r="N40" s="222"/>
      <c r="O40" s="209"/>
    </row>
    <row r="41" spans="1:15" ht="12.75">
      <c r="A41" s="38" t="s">
        <v>0</v>
      </c>
      <c r="B41" s="40">
        <f>'Tempo determinato'!B47/'Classi di età'!B6%</f>
        <v>11.315984481931913</v>
      </c>
      <c r="C41" s="83">
        <f>'Tempo determinato'!C47/'Classi di età'!C6%</f>
        <v>12.050534499514091</v>
      </c>
      <c r="D41" s="83">
        <f>'Tempo determinato'!D47/'Classi di età'!D6%</f>
        <v>12.911437631191104</v>
      </c>
      <c r="E41" s="83">
        <f>'Tempo determinato'!E47/'Classi di età'!E6%</f>
        <v>11.872293375103657</v>
      </c>
      <c r="F41" s="83">
        <f>'Tempo determinato'!F47/'Classi di età'!F6%</f>
        <v>11.149825783972126</v>
      </c>
      <c r="G41" s="40">
        <f>'Tempo determinato'!G47/'Classi di età'!G6%</f>
        <v>13.24757281553398</v>
      </c>
      <c r="H41" s="128">
        <f>'Tempo determinato'!H47/'Classi di età'!H6%</f>
        <v>12.554890219560878</v>
      </c>
      <c r="I41" s="128">
        <f>'Tempo determinato'!I47/'Classi di età'!I6%</f>
        <v>12.6938425013891</v>
      </c>
      <c r="J41" s="128">
        <f>'Tempo determinato'!J47/'Classi di età'!J6%</f>
        <v>12.605739789298873</v>
      </c>
      <c r="K41" s="128">
        <f>'Tempo determinato'!K47/'Classi di età'!K6%</f>
        <v>12.89502361060661</v>
      </c>
      <c r="L41" s="128">
        <f>'Tempo determinato'!L47/'Classi di età'!L6%</f>
        <v>11.021243921167136</v>
      </c>
      <c r="M41" s="83">
        <f>'Tempo determinato'!M47/'Classi di età'!M6%</f>
        <v>11.528136554728258</v>
      </c>
      <c r="N41" s="223">
        <f>'Tempo determinato'!N47/'Classi di età'!N6%</f>
        <v>17.827967323402213</v>
      </c>
      <c r="O41" s="42">
        <f>'Tempo determinato'!O47/'Classi di età'!O6%</f>
        <v>19.077578051087983</v>
      </c>
    </row>
    <row r="42" spans="1:15" ht="7.5" customHeight="1">
      <c r="A42" s="37"/>
      <c r="B42" s="26"/>
      <c r="C42" s="58"/>
      <c r="D42" s="58"/>
      <c r="E42" s="58"/>
      <c r="F42" s="120"/>
      <c r="G42" s="72"/>
      <c r="H42" s="129"/>
      <c r="I42" s="129"/>
      <c r="J42" s="129"/>
      <c r="K42" s="129"/>
      <c r="L42" s="129"/>
      <c r="M42" s="120"/>
      <c r="N42" s="224"/>
      <c r="O42" s="210"/>
    </row>
    <row r="43" spans="1:15" ht="19.5" customHeight="1" thickBot="1">
      <c r="A43" s="195" t="s">
        <v>43</v>
      </c>
      <c r="B43" s="43"/>
      <c r="C43" s="43"/>
      <c r="D43" s="44"/>
      <c r="E43" s="44"/>
      <c r="F43" s="45"/>
      <c r="G43" s="45"/>
      <c r="H43" s="45"/>
      <c r="I43" s="45"/>
      <c r="J43" s="44"/>
      <c r="K43" s="44"/>
      <c r="L43" s="44"/>
      <c r="M43" s="45"/>
      <c r="N43" s="44"/>
      <c r="O43" s="45"/>
    </row>
    <row r="44" spans="14:15" ht="18" customHeight="1" thickBot="1" thickTop="1">
      <c r="N44" s="35"/>
      <c r="O44" s="35"/>
    </row>
    <row r="45" spans="1:15" ht="18" customHeight="1" thickTop="1">
      <c r="A45" s="1" t="s">
        <v>74</v>
      </c>
      <c r="B45" s="2"/>
      <c r="C45" s="2"/>
      <c r="D45" s="3"/>
      <c r="E45" s="3"/>
      <c r="F45" s="4"/>
      <c r="G45" s="4"/>
      <c r="H45" s="4"/>
      <c r="I45" s="4"/>
      <c r="J45" s="3"/>
      <c r="K45" s="3"/>
      <c r="L45" s="3"/>
      <c r="M45" s="4"/>
      <c r="N45" s="3"/>
      <c r="O45" s="4"/>
    </row>
    <row r="46" spans="1:15" ht="18" customHeight="1">
      <c r="A46" s="6" t="s">
        <v>51</v>
      </c>
      <c r="B46" s="7"/>
      <c r="C46" s="7"/>
      <c r="D46" s="8"/>
      <c r="E46" s="8"/>
      <c r="F46" s="9"/>
      <c r="G46" s="9"/>
      <c r="H46" s="9"/>
      <c r="I46" s="9"/>
      <c r="J46" s="8"/>
      <c r="K46" s="8"/>
      <c r="L46" s="8"/>
      <c r="M46" s="9"/>
      <c r="N46" s="8"/>
      <c r="O46" s="9"/>
    </row>
    <row r="47" spans="1:15" ht="12.75">
      <c r="A47" s="250" t="s">
        <v>49</v>
      </c>
      <c r="B47" s="252">
        <v>2005</v>
      </c>
      <c r="C47" s="254">
        <v>2006</v>
      </c>
      <c r="D47" s="254">
        <v>2007</v>
      </c>
      <c r="E47" s="254">
        <v>2008</v>
      </c>
      <c r="F47" s="252">
        <v>2009</v>
      </c>
      <c r="G47" s="277">
        <v>2010</v>
      </c>
      <c r="H47" s="246">
        <v>2011</v>
      </c>
      <c r="I47" s="246">
        <v>2012</v>
      </c>
      <c r="J47" s="246">
        <v>2013</v>
      </c>
      <c r="K47" s="246">
        <v>2014</v>
      </c>
      <c r="L47" s="246">
        <v>2015</v>
      </c>
      <c r="M47" s="264">
        <v>2016</v>
      </c>
      <c r="N47" s="275">
        <v>2017</v>
      </c>
      <c r="O47" s="270">
        <v>2018</v>
      </c>
    </row>
    <row r="48" spans="1:15" ht="12.75" customHeight="1">
      <c r="A48" s="251"/>
      <c r="B48" s="253"/>
      <c r="C48" s="255"/>
      <c r="D48" s="255"/>
      <c r="E48" s="255"/>
      <c r="F48" s="253"/>
      <c r="G48" s="278"/>
      <c r="H48" s="247"/>
      <c r="I48" s="247"/>
      <c r="J48" s="247"/>
      <c r="K48" s="247"/>
      <c r="L48" s="247"/>
      <c r="M48" s="269"/>
      <c r="N48" s="276"/>
      <c r="O48" s="271"/>
    </row>
    <row r="49" spans="1:15" ht="7.5" customHeight="1">
      <c r="A49" s="21"/>
      <c r="B49" s="63"/>
      <c r="C49" s="75"/>
      <c r="D49" s="75"/>
      <c r="E49" s="75"/>
      <c r="F49" s="63"/>
      <c r="G49" s="118"/>
      <c r="H49" s="131"/>
      <c r="I49" s="131"/>
      <c r="J49" s="131"/>
      <c r="K49" s="131"/>
      <c r="L49" s="131"/>
      <c r="M49" s="211"/>
      <c r="N49" s="219"/>
      <c r="O49" s="206"/>
    </row>
    <row r="50" spans="1:15" ht="12.75">
      <c r="A50" s="21" t="s">
        <v>17</v>
      </c>
      <c r="B50" s="63">
        <f>'Tempo determinato'!B56/Qualifiche!B15%</f>
        <v>16.919338039578754</v>
      </c>
      <c r="C50" s="76">
        <f>'Tempo determinato'!C56/Qualifiche!C15%</f>
        <v>16.966317705962677</v>
      </c>
      <c r="D50" s="76">
        <f>'Tempo determinato'!D56/Qualifiche!D15%</f>
        <v>17.648361381753766</v>
      </c>
      <c r="E50" s="76">
        <f>'Tempo determinato'!E56/Qualifiche!E15%</f>
        <v>15.562765719400314</v>
      </c>
      <c r="F50" s="63">
        <f>'Tempo determinato'!F56/Qualifiche!F15%</f>
        <v>15.64525993883792</v>
      </c>
      <c r="G50" s="118">
        <f>'Tempo determinato'!G56/Qualifiche!G15%</f>
        <v>18.552089464390818</v>
      </c>
      <c r="H50" s="131">
        <f>'Tempo determinato'!H56/Qualifiche!H15%</f>
        <v>18.862239363625406</v>
      </c>
      <c r="I50" s="131">
        <f>'Tempo determinato'!I56/Qualifiche!I15%</f>
        <v>16.50449101796407</v>
      </c>
      <c r="J50" s="131">
        <f>'Tempo determinato'!J56/Qualifiche!J15%</f>
        <v>15.621286148157928</v>
      </c>
      <c r="K50" s="131">
        <f>'Tempo determinato'!K56/Qualifiche!K15%</f>
        <v>15.176226675881134</v>
      </c>
      <c r="L50" s="131">
        <f>'Tempo determinato'!L56/Qualifiche!L15%</f>
        <v>12.728962038757631</v>
      </c>
      <c r="M50" s="211">
        <f>'Tempo determinato'!M56/Qualifiche!M15%</f>
        <v>14.016276966800156</v>
      </c>
      <c r="N50" s="219">
        <f>'Tempo determinato'!N56/Qualifiche!N15%</f>
        <v>24.593690248565963</v>
      </c>
      <c r="O50" s="206">
        <f>'Tempo determinato'!O56/Qualifiche!O15%</f>
        <v>26.114279064354704</v>
      </c>
    </row>
    <row r="51" spans="1:15" ht="12.75">
      <c r="A51" s="21" t="s">
        <v>16</v>
      </c>
      <c r="B51" s="77">
        <f>'Tempo determinato'!B57/Qualifiche!B16%</f>
        <v>18.93365243983513</v>
      </c>
      <c r="C51" s="76">
        <f>'Tempo determinato'!C57/Qualifiche!C16%</f>
        <v>20.966721498165253</v>
      </c>
      <c r="D51" s="76">
        <f>'Tempo determinato'!D57/Qualifiche!D16%</f>
        <v>22.078239608801958</v>
      </c>
      <c r="E51" s="76">
        <f>'Tempo determinato'!E57/Qualifiche!E16%</f>
        <v>20.32839112853817</v>
      </c>
      <c r="F51" s="63">
        <f>'Tempo determinato'!F57/Qualifiche!F16%</f>
        <v>18.973187447396896</v>
      </c>
      <c r="G51" s="118">
        <f>'Tempo determinato'!G57/Qualifiche!G16%</f>
        <v>18.765617191404296</v>
      </c>
      <c r="H51" s="131">
        <f>'Tempo determinato'!H57/Qualifiche!H16%</f>
        <v>16.887924431963235</v>
      </c>
      <c r="I51" s="131">
        <f>'Tempo determinato'!I57/Qualifiche!I16%</f>
        <v>16.771406127258444</v>
      </c>
      <c r="J51" s="131">
        <f>'Tempo determinato'!J57/Qualifiche!J16%</f>
        <v>16.21019525619185</v>
      </c>
      <c r="K51" s="131">
        <f>'Tempo determinato'!K57/Qualifiche!K16%</f>
        <v>15.981794538361507</v>
      </c>
      <c r="L51" s="131">
        <f>'Tempo determinato'!L57/Qualifiche!L16%</f>
        <v>14.900958466453675</v>
      </c>
      <c r="M51" s="211">
        <f>'Tempo determinato'!M57/Qualifiche!M16%</f>
        <v>14.115106085630797</v>
      </c>
      <c r="N51" s="219">
        <f>'Tempo determinato'!N57/Qualifiche!N16%</f>
        <v>19.760625305324865</v>
      </c>
      <c r="O51" s="206">
        <f>'Tempo determinato'!O57/Qualifiche!O16%</f>
        <v>19.54573357888275</v>
      </c>
    </row>
    <row r="52" spans="1:15" ht="12.75" customHeight="1">
      <c r="A52" s="28" t="s">
        <v>18</v>
      </c>
      <c r="B52" s="63">
        <f>'Tempo determinato'!B58/Qualifiche!B17%</f>
        <v>1.6129032258064517</v>
      </c>
      <c r="C52" s="76">
        <f>'Tempo determinato'!C58/Qualifiche!C17%</f>
        <v>1.3100436681222707</v>
      </c>
      <c r="D52" s="76">
        <f>'Tempo determinato'!D58/Qualifiche!D17%</f>
        <v>2.1186440677966103</v>
      </c>
      <c r="E52" s="76">
        <f>'Tempo determinato'!E58/Qualifiche!E17%</f>
        <v>0.8230452674897119</v>
      </c>
      <c r="F52" s="63">
        <f>'Tempo determinato'!F58/Qualifiche!F17%</f>
        <v>2.3346303501945527</v>
      </c>
      <c r="G52" s="118">
        <f>'Tempo determinato'!G58/Qualifiche!G17%</f>
        <v>2.9197080291970803</v>
      </c>
      <c r="H52" s="131">
        <f>'Tempo determinato'!H58/Qualifiche!H17%</f>
        <v>2.0408163265306123</v>
      </c>
      <c r="I52" s="131">
        <f>'Tempo determinato'!I58/Qualifiche!I17%</f>
        <v>2.027027027027027</v>
      </c>
      <c r="J52" s="131">
        <f>'Tempo determinato'!J58/Qualifiche!J17%</f>
        <v>2.1201413427561837</v>
      </c>
      <c r="K52" s="131">
        <f>'Tempo determinato'!K58/Qualifiche!K17%</f>
        <v>0.6872852233676976</v>
      </c>
      <c r="L52" s="131">
        <f>'Tempo determinato'!L58/Qualifiche!L17%</f>
        <v>0</v>
      </c>
      <c r="M52" s="211">
        <f>'Tempo determinato'!M58/Qualifiche!M17%</f>
        <v>0</v>
      </c>
      <c r="N52" s="219">
        <f>'Tempo determinato'!N58/Qualifiche!N17%</f>
        <v>0</v>
      </c>
      <c r="O52" s="206">
        <f>'Tempo determinato'!O58/Qualifiche!O17%</f>
        <v>0.4273504273504274</v>
      </c>
    </row>
    <row r="53" spans="1:15" ht="12.75">
      <c r="A53" s="21" t="s">
        <v>19</v>
      </c>
      <c r="B53" s="73">
        <f>'Tempo determinato'!B59/Qualifiche!B18%</f>
        <v>16.129032258064516</v>
      </c>
      <c r="C53" s="74">
        <f>'Tempo determinato'!C59/Qualifiche!C18%</f>
        <v>15.625</v>
      </c>
      <c r="D53" s="74">
        <f>'Tempo determinato'!D59/Qualifiche!D18%</f>
        <v>30</v>
      </c>
      <c r="E53" s="74">
        <f>'Tempo determinato'!E59/Qualifiche!E18%</f>
        <v>8.823529411764705</v>
      </c>
      <c r="F53" s="73">
        <f>'Tempo determinato'!F59/Qualifiche!F18%</f>
        <v>20.454545454545453</v>
      </c>
      <c r="G53" s="117">
        <f>'Tempo determinato'!G59/Qualifiche!G18%</f>
        <v>16.666666666666668</v>
      </c>
      <c r="H53" s="130">
        <f>'Tempo determinato'!H59/Qualifiche!H18%</f>
        <v>8.333333333333334</v>
      </c>
      <c r="I53" s="130">
        <f>'Tempo determinato'!I59/Qualifiche!I18%</f>
        <v>13.513513513513514</v>
      </c>
      <c r="J53" s="130">
        <f>'Tempo determinato'!J59/Qualifiche!J18%</f>
        <v>26.31578947368421</v>
      </c>
      <c r="K53" s="130">
        <f>'Tempo determinato'!K59/Qualifiche!K18%</f>
        <v>21.05263157894737</v>
      </c>
      <c r="L53" s="130">
        <f>'Tempo determinato'!L59/Qualifiche!L18%</f>
        <v>27.5</v>
      </c>
      <c r="M53" s="212">
        <f>'Tempo determinato'!M59/Qualifiche!M18%</f>
        <v>19.148936170212767</v>
      </c>
      <c r="N53" s="220">
        <f>'Tempo determinato'!N59/Qualifiche!N18%</f>
        <v>32.78688524590164</v>
      </c>
      <c r="O53" s="207">
        <f>'Tempo determinato'!O59/Qualifiche!O18%</f>
        <v>29.787234042553195</v>
      </c>
    </row>
    <row r="54" spans="1:15" ht="12.75">
      <c r="A54" s="21" t="s">
        <v>21</v>
      </c>
      <c r="B54" s="73">
        <f>'Tempo determinato'!B60/Qualifiche!B19%</f>
        <v>0</v>
      </c>
      <c r="C54" s="74">
        <f>'Tempo determinato'!C60/Qualifiche!C19%</f>
        <v>0.13404825737265416</v>
      </c>
      <c r="D54" s="74">
        <f>'Tempo determinato'!D60/Qualifiche!D19%</f>
        <v>0</v>
      </c>
      <c r="E54" s="74">
        <f>'Tempo determinato'!E60/Qualifiche!E19%</f>
        <v>0</v>
      </c>
      <c r="F54" s="73">
        <f>'Tempo determinato'!F60/Qualifiche!F19%</f>
        <v>1.8433179723502304</v>
      </c>
      <c r="G54" s="117">
        <f>'Tempo determinato'!G60/Qualifiche!G19%</f>
        <v>0.922509225092251</v>
      </c>
      <c r="H54" s="130">
        <f>'Tempo determinato'!H60/Qualifiche!H19%</f>
        <v>1.0548523206751055</v>
      </c>
      <c r="I54" s="130">
        <f>'Tempo determinato'!I60/Qualifiche!I19%</f>
        <v>0</v>
      </c>
      <c r="J54" s="130">
        <f>'Tempo determinato'!J60/Qualifiche!J19%</f>
        <v>0.4424778761061947</v>
      </c>
      <c r="K54" s="130">
        <f>'Tempo determinato'!K60/Qualifiche!K19%</f>
        <v>1.3274336283185841</v>
      </c>
      <c r="L54" s="130">
        <f>'Tempo determinato'!L60/Qualifiche!L19%</f>
        <v>0.5319148936170213</v>
      </c>
      <c r="M54" s="212">
        <f>'Tempo determinato'!M60/Qualifiche!M19%</f>
        <v>2.73224043715847</v>
      </c>
      <c r="N54" s="220">
        <f>'Tempo determinato'!N60/Qualifiche!N19%</f>
        <v>0.23696682464454977</v>
      </c>
      <c r="O54" s="207">
        <f>'Tempo determinato'!O60/Qualifiche!O19%</f>
        <v>2.2587268993839835</v>
      </c>
    </row>
    <row r="55" spans="1:15" ht="12.75">
      <c r="A55" s="21"/>
      <c r="B55" s="73"/>
      <c r="C55" s="74"/>
      <c r="D55" s="74"/>
      <c r="E55" s="74"/>
      <c r="F55" s="73"/>
      <c r="G55" s="117"/>
      <c r="H55" s="130"/>
      <c r="I55" s="130"/>
      <c r="J55" s="130"/>
      <c r="K55" s="130"/>
      <c r="L55" s="130"/>
      <c r="M55" s="212"/>
      <c r="N55" s="220"/>
      <c r="O55" s="207"/>
    </row>
    <row r="56" spans="1:15" ht="12.75">
      <c r="A56" s="21" t="s">
        <v>22</v>
      </c>
      <c r="B56" s="73">
        <f>'Tempo determinato'!B62/'Classi di età'!B15%</f>
        <v>24.748743718592966</v>
      </c>
      <c r="C56" s="74">
        <f>'Tempo determinato'!C62/'Classi di età'!C15%</f>
        <v>29.752564876282438</v>
      </c>
      <c r="D56" s="74">
        <f>'Tempo determinato'!D62/'Classi di età'!D15%</f>
        <v>33.762434172030424</v>
      </c>
      <c r="E56" s="74">
        <f>'Tempo determinato'!E62/'Classi di età'!E15%</f>
        <v>31.491002570694086</v>
      </c>
      <c r="F56" s="73">
        <f>'Tempo determinato'!F62/'Classi di età'!F15%</f>
        <v>30.93471810089021</v>
      </c>
      <c r="G56" s="117">
        <f>'Tempo determinato'!G62/'Classi di età'!G15%</f>
        <v>37.987987987987985</v>
      </c>
      <c r="H56" s="130">
        <f>'Tempo determinato'!H62/'Classi di età'!H15%</f>
        <v>39.416666666666664</v>
      </c>
      <c r="I56" s="130">
        <f>'Tempo determinato'!I62/'Classi di età'!I15%</f>
        <v>37.99043062200957</v>
      </c>
      <c r="J56" s="130">
        <f>'Tempo determinato'!J62/'Classi di età'!J15%</f>
        <v>38.88255416191562</v>
      </c>
      <c r="K56" s="130">
        <f>'Tempo determinato'!K62/'Classi di età'!K15%</f>
        <v>38.69625520110957</v>
      </c>
      <c r="L56" s="130">
        <f>'Tempo determinato'!L62/'Classi di età'!L15%</f>
        <v>35.98382749326146</v>
      </c>
      <c r="M56" s="212">
        <f>'Tempo determinato'!M62/'Classi di età'!M15%</f>
        <v>32.49138920780712</v>
      </c>
      <c r="N56" s="220">
        <f>'Tempo determinato'!N62/'Classi di età'!N15%</f>
        <v>56.22605363984675</v>
      </c>
      <c r="O56" s="207">
        <f>'Tempo determinato'!O62/'Classi di età'!O15%</f>
        <v>56.56028368794327</v>
      </c>
    </row>
    <row r="57" spans="1:15" ht="12.75">
      <c r="A57" s="21" t="s">
        <v>23</v>
      </c>
      <c r="B57" s="73">
        <f>'Tempo determinato'!B63/'Classi di età'!B16%</f>
        <v>20.475488389237007</v>
      </c>
      <c r="C57" s="74">
        <f>'Tempo determinato'!C63/'Classi di età'!C16%</f>
        <v>21.271439224459357</v>
      </c>
      <c r="D57" s="74">
        <f>'Tempo determinato'!D63/'Classi di età'!D16%</f>
        <v>23.288690476190478</v>
      </c>
      <c r="E57" s="74">
        <f>'Tempo determinato'!E63/'Classi di età'!E16%</f>
        <v>21.67873214635101</v>
      </c>
      <c r="F57" s="73">
        <f>'Tempo determinato'!F63/'Classi di età'!F16%</f>
        <v>21.583817516677428</v>
      </c>
      <c r="G57" s="117">
        <f>'Tempo determinato'!G63/'Classi di età'!G16%</f>
        <v>23.309287646528404</v>
      </c>
      <c r="H57" s="130">
        <f>'Tempo determinato'!H63/'Classi di età'!H16%</f>
        <v>23.769685039370078</v>
      </c>
      <c r="I57" s="130">
        <f>'Tempo determinato'!I63/'Classi di età'!I16%</f>
        <v>23.56704878699014</v>
      </c>
      <c r="J57" s="130">
        <f>'Tempo determinato'!J63/'Classi di età'!J16%</f>
        <v>23.08802308802309</v>
      </c>
      <c r="K57" s="130">
        <f>'Tempo determinato'!K63/'Classi di età'!K16%</f>
        <v>22.845752836553206</v>
      </c>
      <c r="L57" s="130">
        <f>'Tempo determinato'!L63/'Classi di età'!L16%</f>
        <v>21.608643457382954</v>
      </c>
      <c r="M57" s="212">
        <f>'Tempo determinato'!M63/'Classi di età'!M16%</f>
        <v>22.756312747185884</v>
      </c>
      <c r="N57" s="220">
        <f>'Tempo determinato'!N63/'Classi di età'!N16%</f>
        <v>35.16391145979266</v>
      </c>
      <c r="O57" s="207">
        <f>'Tempo determinato'!O63/'Classi di età'!O16%</f>
        <v>35.585585585585584</v>
      </c>
    </row>
    <row r="58" spans="1:15" ht="12.75">
      <c r="A58" s="21" t="s">
        <v>24</v>
      </c>
      <c r="B58" s="73">
        <f>'Tempo determinato'!B64/('Classi di età'!B17+'Classi di età'!B18)%</f>
        <v>14.242942686056459</v>
      </c>
      <c r="C58" s="74">
        <f>'Tempo determinato'!C64/('Classi di età'!C17+'Classi di età'!C18)%</f>
        <v>14.672708962739174</v>
      </c>
      <c r="D58" s="74">
        <f>'Tempo determinato'!D64/('Classi di età'!D17+'Classi di età'!D18)%</f>
        <v>14.548446423385926</v>
      </c>
      <c r="E58" s="74">
        <f>'Tempo determinato'!E64/('Classi di età'!E17+'Classi di età'!E18)%</f>
        <v>12.962786713619492</v>
      </c>
      <c r="F58" s="73">
        <f>'Tempo determinato'!F64/('Classi di età'!F17+'Classi di età'!F18)%</f>
        <v>12.214700193423598</v>
      </c>
      <c r="G58" s="117">
        <f>'Tempo determinato'!G64/('Classi di età'!G17+'Classi di età'!G18)%</f>
        <v>13.868683001531393</v>
      </c>
      <c r="H58" s="130">
        <f>'Tempo determinato'!H64/('Classi di età'!H17+'Classi di età'!H18)%</f>
        <v>13.056806207491139</v>
      </c>
      <c r="I58" s="130">
        <f>'Tempo determinato'!I64/('Classi di età'!I17+'Classi di età'!I18)%</f>
        <v>11.76010939636648</v>
      </c>
      <c r="J58" s="130">
        <f>'Tempo determinato'!J64/('Classi di età'!J17+'Classi di età'!J18)%</f>
        <v>11.675783192441571</v>
      </c>
      <c r="K58" s="130">
        <f>'Tempo determinato'!K64/('Classi di età'!K17+'Classi di età'!K18)%</f>
        <v>11.85541203564634</v>
      </c>
      <c r="L58" s="130">
        <f>'Tempo determinato'!L64/('Classi di età'!L17+'Classi di età'!L18)%</f>
        <v>10.509554140127388</v>
      </c>
      <c r="M58" s="212">
        <f>'Tempo determinato'!M64/('Classi di età'!M17+'Classi di età'!M18)%</f>
        <v>10.588822355289421</v>
      </c>
      <c r="N58" s="220">
        <f>'Tempo determinato'!N64/('Classi di età'!N17+'Classi di età'!N18)%</f>
        <v>15.985635251868388</v>
      </c>
      <c r="O58" s="207">
        <f>'Tempo determinato'!O64/('Classi di età'!O17+'Classi di età'!O18)%</f>
        <v>16.819601718078875</v>
      </c>
    </row>
    <row r="59" spans="1:15" ht="12.75">
      <c r="A59" s="21" t="s">
        <v>25</v>
      </c>
      <c r="B59" s="73">
        <f>'Tempo determinato'!B65/('Classi di età'!B19+'Classi di età'!B20)%</f>
        <v>8.192090395480227</v>
      </c>
      <c r="C59" s="74">
        <f>'Tempo determinato'!C65/('Classi di età'!C19+'Classi di età'!C20)%</f>
        <v>8.764940239043824</v>
      </c>
      <c r="D59" s="74">
        <f>'Tempo determinato'!D65/('Classi di età'!D19+'Classi di età'!D20)%</f>
        <v>9.670079635949945</v>
      </c>
      <c r="E59" s="74">
        <f>'Tempo determinato'!E65/('Classi di età'!E19+'Classi di età'!E20)%</f>
        <v>9.595959595959595</v>
      </c>
      <c r="F59" s="73">
        <f>'Tempo determinato'!F65/('Classi di età'!F19+'Classi di età'!F20)%</f>
        <v>8.625336927223719</v>
      </c>
      <c r="G59" s="117">
        <f>'Tempo determinato'!G65/('Classi di età'!G19+'Classi di età'!G20)%</f>
        <v>9.490333919156415</v>
      </c>
      <c r="H59" s="130">
        <f>'Tempo determinato'!H65/('Classi di età'!H19+'Classi di età'!H20)%</f>
        <v>8.045052292839904</v>
      </c>
      <c r="I59" s="130">
        <f>'Tempo determinato'!I65/('Classi di età'!I19+'Classi di età'!I20)%</f>
        <v>9.097270818754374</v>
      </c>
      <c r="J59" s="130">
        <f>'Tempo determinato'!J65/('Classi di età'!J19+'Classi di età'!J20)%</f>
        <v>7.740717432347388</v>
      </c>
      <c r="K59" s="130">
        <f>'Tempo determinato'!K65/('Classi di età'!K19+'Classi di età'!K20)%</f>
        <v>7.723112128146453</v>
      </c>
      <c r="L59" s="130">
        <f>'Tempo determinato'!L65/('Classi di età'!L19+'Classi di età'!L20)%</f>
        <v>5.203503348789284</v>
      </c>
      <c r="M59" s="212">
        <f>'Tempo determinato'!M65/('Classi di età'!M19+'Classi di età'!M20)%</f>
        <v>5.773781353525793</v>
      </c>
      <c r="N59" s="220">
        <f>'Tempo determinato'!N65/('Classi di età'!N19+'Classi di età'!N20)%</f>
        <v>8.681135225375625</v>
      </c>
      <c r="O59" s="207">
        <f>'Tempo determinato'!O65/('Classi di età'!O19+'Classi di età'!O20)%</f>
        <v>9.115384615384615</v>
      </c>
    </row>
    <row r="60" spans="1:15" ht="9.75" customHeight="1">
      <c r="A60" s="69"/>
      <c r="B60" s="78"/>
      <c r="C60" s="79"/>
      <c r="D60" s="79"/>
      <c r="E60" s="79"/>
      <c r="F60" s="73"/>
      <c r="G60" s="119"/>
      <c r="H60" s="132"/>
      <c r="I60" s="132"/>
      <c r="J60" s="132"/>
      <c r="K60" s="132"/>
      <c r="L60" s="132"/>
      <c r="M60" s="213"/>
      <c r="N60" s="221"/>
      <c r="O60" s="208"/>
    </row>
    <row r="61" spans="1:15" ht="10.5" customHeight="1">
      <c r="A61" s="31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1"/>
    </row>
    <row r="62" spans="1:15" ht="9.75" customHeight="1">
      <c r="A62" s="37"/>
      <c r="B62" s="63"/>
      <c r="C62" s="82"/>
      <c r="D62" s="82"/>
      <c r="E62" s="82"/>
      <c r="F62" s="82"/>
      <c r="G62" s="63"/>
      <c r="H62" s="127"/>
      <c r="I62" s="127"/>
      <c r="J62" s="127"/>
      <c r="K62" s="127"/>
      <c r="L62" s="127"/>
      <c r="M62" s="82"/>
      <c r="N62" s="222"/>
      <c r="O62" s="209"/>
    </row>
    <row r="63" spans="1:15" ht="12.75">
      <c r="A63" s="38" t="s">
        <v>0</v>
      </c>
      <c r="B63" s="40">
        <f>'Tempo determinato'!B72/'Classi di età'!B14%</f>
        <v>16.95163368075887</v>
      </c>
      <c r="C63" s="83">
        <f>'Tempo determinato'!C72/'Classi di età'!C14%</f>
        <v>17.832128332580208</v>
      </c>
      <c r="D63" s="83">
        <f>'Tempo determinato'!D72/'Classi di età'!D14%</f>
        <v>18.67723421699918</v>
      </c>
      <c r="E63" s="83">
        <f>'Tempo determinato'!E72/'Classi di età'!E14%</f>
        <v>16.818982602950893</v>
      </c>
      <c r="F63" s="83">
        <f>'Tempo determinato'!F72/'Classi di età'!F14%</f>
        <v>16.529115084823477</v>
      </c>
      <c r="G63" s="40">
        <f>'Tempo determinato'!G72/'Classi di età'!G14%</f>
        <v>17.846029733778956</v>
      </c>
      <c r="H63" s="128">
        <f>'Tempo determinato'!H72/'Classi di età'!H14%</f>
        <v>17.12498524725599</v>
      </c>
      <c r="I63" s="128">
        <f>'Tempo determinato'!I72/'Classi di età'!I14%</f>
        <v>15.884103747798093</v>
      </c>
      <c r="J63" s="128">
        <f>'Tempo determinato'!J72/'Classi di età'!J14%</f>
        <v>15.250844488927811</v>
      </c>
      <c r="K63" s="128">
        <f>'Tempo determinato'!K72/'Classi di età'!K14%</f>
        <v>14.907425081122353</v>
      </c>
      <c r="L63" s="128">
        <f>'Tempo determinato'!L72/'Classi di età'!L14%</f>
        <v>13.347444437527237</v>
      </c>
      <c r="M63" s="83">
        <f>'Tempo determinato'!M72/'Classi di età'!M14%</f>
        <v>13.584187588238905</v>
      </c>
      <c r="N63" s="223">
        <f>'Tempo determinato'!N72/'Classi di età'!N14%</f>
        <v>21.355129390018483</v>
      </c>
      <c r="O63" s="42">
        <f>'Tempo determinato'!O72/'Classi di età'!O14%</f>
        <v>22.03834740926729</v>
      </c>
    </row>
    <row r="64" spans="1:15" ht="7.5" customHeight="1">
      <c r="A64" s="37"/>
      <c r="B64" s="26"/>
      <c r="C64" s="58"/>
      <c r="D64" s="58"/>
      <c r="E64" s="58"/>
      <c r="F64" s="120"/>
      <c r="G64" s="72"/>
      <c r="H64" s="129"/>
      <c r="I64" s="129"/>
      <c r="J64" s="129"/>
      <c r="K64" s="129"/>
      <c r="L64" s="129"/>
      <c r="M64" s="120"/>
      <c r="N64" s="224"/>
      <c r="O64" s="210"/>
    </row>
    <row r="65" spans="1:15" ht="19.5" customHeight="1" thickBot="1">
      <c r="A65" s="195" t="s">
        <v>43</v>
      </c>
      <c r="B65" s="43"/>
      <c r="C65" s="43"/>
      <c r="D65" s="44"/>
      <c r="E65" s="44"/>
      <c r="F65" s="45"/>
      <c r="G65" s="45"/>
      <c r="H65" s="45"/>
      <c r="I65" s="45"/>
      <c r="J65" s="44"/>
      <c r="K65" s="44"/>
      <c r="L65" s="44"/>
      <c r="M65" s="45"/>
      <c r="N65" s="44"/>
      <c r="O65" s="45"/>
    </row>
    <row r="66" ht="13.5" thickTop="1"/>
  </sheetData>
  <sheetProtection/>
  <mergeCells count="45">
    <mergeCell ref="I47:I48"/>
    <mergeCell ref="J47:J48"/>
    <mergeCell ref="K47:K48"/>
    <mergeCell ref="L47:L48"/>
    <mergeCell ref="M25:M26"/>
    <mergeCell ref="A47:A48"/>
    <mergeCell ref="B47:B48"/>
    <mergeCell ref="C47:C48"/>
    <mergeCell ref="D47:D48"/>
    <mergeCell ref="E47:E48"/>
    <mergeCell ref="F47:F48"/>
    <mergeCell ref="M47:M48"/>
    <mergeCell ref="G47:G48"/>
    <mergeCell ref="H47:H48"/>
    <mergeCell ref="G25:G26"/>
    <mergeCell ref="H25:H26"/>
    <mergeCell ref="I25:I26"/>
    <mergeCell ref="J25:J26"/>
    <mergeCell ref="K25:K26"/>
    <mergeCell ref="L25:L26"/>
    <mergeCell ref="M3:M4"/>
    <mergeCell ref="A25:A26"/>
    <mergeCell ref="B25:B26"/>
    <mergeCell ref="C25:C26"/>
    <mergeCell ref="D25:D26"/>
    <mergeCell ref="E25:E26"/>
    <mergeCell ref="F25:F26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  <mergeCell ref="O3:O4"/>
    <mergeCell ref="O25:O26"/>
    <mergeCell ref="O47:O48"/>
    <mergeCell ref="N3:N4"/>
    <mergeCell ref="N25:N26"/>
    <mergeCell ref="N47:N48"/>
  </mergeCells>
  <printOptions horizontalCentered="1" verticalCentered="1"/>
  <pageMargins left="0.4724409448818898" right="0.4724409448818898" top="0.5905511811023623" bottom="0.7086614173228347" header="0.5118110236220472" footer="0.5118110236220472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04077dm</dc:creator>
  <cp:keywords/>
  <dc:description/>
  <cp:lastModifiedBy>Mauro Filippo Durando</cp:lastModifiedBy>
  <cp:lastPrinted>2019-12-02T06:56:31Z</cp:lastPrinted>
  <dcterms:created xsi:type="dcterms:W3CDTF">2011-07-01T14:11:48Z</dcterms:created>
  <dcterms:modified xsi:type="dcterms:W3CDTF">2019-12-06T10:16:49Z</dcterms:modified>
  <cp:category/>
  <cp:version/>
  <cp:contentType/>
  <cp:contentStatus/>
</cp:coreProperties>
</file>