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5480" windowHeight="7410" activeTab="0"/>
  </bookViews>
  <sheets>
    <sheet name="1 - Nota" sheetId="1" r:id="rId1"/>
    <sheet name="2 - Sett 2014-18 TOT" sheetId="2" r:id="rId2"/>
    <sheet name="3 - Sett 2014-18 M" sheetId="3" r:id="rId3"/>
    <sheet name="4 - Sett 2014-18 F" sheetId="4" r:id="rId4"/>
    <sheet name="5 - Sett 2005-13 TOT" sheetId="5" r:id="rId5"/>
    <sheet name="6 - Sett 2005-13 M" sheetId="6" r:id="rId6"/>
    <sheet name="7 - Sett 2005-13 F" sheetId="7" r:id="rId7"/>
  </sheets>
  <definedNames/>
  <calcPr fullCalcOnLoad="1"/>
</workbook>
</file>

<file path=xl/sharedStrings.xml><?xml version="1.0" encoding="utf-8"?>
<sst xmlns="http://schemas.openxmlformats.org/spreadsheetml/2006/main" count="257" uniqueCount="77">
  <si>
    <t>Settore di attività</t>
  </si>
  <si>
    <t xml:space="preserve">   v.ass.     val.%</t>
  </si>
  <si>
    <t>Estrazione minerali</t>
  </si>
  <si>
    <t>Alimentare</t>
  </si>
  <si>
    <t>Tessile-Abbigliamento-Pelli</t>
  </si>
  <si>
    <t>Legno</t>
  </si>
  <si>
    <t>Chimica</t>
  </si>
  <si>
    <t>Gomma-plastica</t>
  </si>
  <si>
    <t>Lav.minerali non metalliferi</t>
  </si>
  <si>
    <t>Meccanica e metallurgia</t>
  </si>
  <si>
    <t>Ind.elettrica e elettronica</t>
  </si>
  <si>
    <t>Mezzi di trasporto</t>
  </si>
  <si>
    <t>Altre manifatturiere</t>
  </si>
  <si>
    <t>Energia, gas, acqua</t>
  </si>
  <si>
    <t>Costruzioni</t>
  </si>
  <si>
    <t>Commercio</t>
  </si>
  <si>
    <t>Alberghi e ristoranti</t>
  </si>
  <si>
    <t>Trasporti e comunicazioni</t>
  </si>
  <si>
    <t>Credito e assicurazioni</t>
  </si>
  <si>
    <t>Servizi alle imprese</t>
  </si>
  <si>
    <t>Istruzione e F.P.</t>
  </si>
  <si>
    <t>Sanità e assistenza</t>
  </si>
  <si>
    <t>Altri servizi</t>
  </si>
  <si>
    <t>TOTALE</t>
  </si>
  <si>
    <t>di cui:</t>
  </si>
  <si>
    <t xml:space="preserve"> Industria in senso stretto</t>
  </si>
  <si>
    <t xml:space="preserve"> Costruzioni</t>
  </si>
  <si>
    <t xml:space="preserve"> Commercio, Alberghi e rist.</t>
  </si>
  <si>
    <t xml:space="preserve"> Servizi alle imprese</t>
  </si>
  <si>
    <t xml:space="preserve"> Altri servizi</t>
  </si>
  <si>
    <t>Elaborazione Regione Piemonte - Settore Politiche del Lavoro su dati INPS - Osservatorio Lavoratori Dipendenti</t>
  </si>
  <si>
    <t>Tessile-Abbigliam.-Pelli</t>
  </si>
  <si>
    <t>Variaz.2005-13</t>
  </si>
  <si>
    <t>Carta-Stampa-Editoria</t>
  </si>
  <si>
    <t>Elaborazione Regione Piemonte - Settore Politiche del Lavoro 
su dati INPS - Osservatorio Lavoratori Dipendenti</t>
  </si>
  <si>
    <t>Carta-Stampa</t>
  </si>
  <si>
    <t>Riparaz., manutenz., installaz.</t>
  </si>
  <si>
    <t>Energia, gas, vapore</t>
  </si>
  <si>
    <t>Acqua e gestione rifiuti</t>
  </si>
  <si>
    <t>Trasporti e magazzinaggio</t>
  </si>
  <si>
    <t>Informazione e comunicazione</t>
  </si>
  <si>
    <t>Attività immobiliari</t>
  </si>
  <si>
    <t>Attiv.professionali e tecniche</t>
  </si>
  <si>
    <t>Altri servizi alle imprese</t>
  </si>
  <si>
    <t>Arte.sport, intrattenimento</t>
  </si>
  <si>
    <t>Servizi vari e personali</t>
  </si>
  <si>
    <t>Lavoro domestico</t>
  </si>
  <si>
    <t>Fabbricazione macchinari</t>
  </si>
  <si>
    <t xml:space="preserve">  Nota</t>
  </si>
  <si>
    <t xml:space="preserve">  Le elaborazioni seguenti sono tratte dai dati dell'Osservatorio INPS</t>
  </si>
  <si>
    <t xml:space="preserve">  sui lavoratori dipendenti.</t>
  </si>
  <si>
    <t xml:space="preserve">  La base dati è interrogabile liberamente alla pagina web dedicata INPS</t>
  </si>
  <si>
    <t xml:space="preserve">  a cui si può accedere dal percorso www.inps.it &gt; Dati, ricerche e bilanci</t>
  </si>
  <si>
    <t xml:space="preserve">  (striscia blu in alto) &gt; Osservatori statistici e altre statistiche &gt; Lavoratori</t>
  </si>
  <si>
    <t xml:space="preserve">  dipendenti, e presenta informazioni su base mensile  articolate per le </t>
  </si>
  <si>
    <t xml:space="preserve">  variabili considerate nelle tabelle seguenti (genere, settore, età,</t>
  </si>
  <si>
    <t xml:space="preserve">  qualifica professionale, tempo e durata del lavoro, area territoriale)</t>
  </si>
  <si>
    <r>
      <t xml:space="preserve">  riferite a tutta Italia, che è possibile incrociare </t>
    </r>
    <r>
      <rPr>
        <i/>
        <sz val="11"/>
        <color indexed="8"/>
        <rFont val="Calibri"/>
        <family val="2"/>
      </rPr>
      <t>on-line</t>
    </r>
    <r>
      <rPr>
        <sz val="11"/>
        <color theme="1"/>
        <rFont val="Calibri"/>
        <family val="2"/>
      </rPr>
      <t xml:space="preserve">, agendo in </t>
    </r>
  </si>
  <si>
    <t xml:space="preserve">  particolare sulle funzionalità "Filtri" e "Selezioni", svolgendo ulteriori</t>
  </si>
  <si>
    <t xml:space="preserve">  approfondimenti.</t>
  </si>
  <si>
    <t xml:space="preserve">  Ci pare un archivio di particolare interesse, consentendo di seguire</t>
  </si>
  <si>
    <t xml:space="preserve">  in dettaglio l'andamento dello stock di occupazione attraverso la</t>
  </si>
  <si>
    <t xml:space="preserve">  fase di crisi, fino alla disaggregazione provinciale.</t>
  </si>
  <si>
    <t xml:space="preserve">  L'archivio copre la base dati classica di riferimento INPS, con la</t>
  </si>
  <si>
    <t xml:space="preserve">  esclusione dell'agricoltura e del pubblico impiego in genere. </t>
  </si>
  <si>
    <r>
      <t xml:space="preserve">QUADRANTE SUD-OVEST (Provincia di Cuneo)  -  </t>
    </r>
    <r>
      <rPr>
        <b/>
        <sz val="10"/>
        <color indexed="10"/>
        <rFont val="Arial"/>
        <family val="2"/>
      </rPr>
      <t>TOTALE</t>
    </r>
  </si>
  <si>
    <r>
      <t xml:space="preserve">QUADRANTE SUD-OVEST (Provincia di Cuneo)  -  </t>
    </r>
    <r>
      <rPr>
        <b/>
        <sz val="10"/>
        <color indexed="10"/>
        <rFont val="Arial"/>
        <family val="2"/>
      </rPr>
      <t>UOMINI</t>
    </r>
  </si>
  <si>
    <r>
      <t xml:space="preserve">QUADRANTE SUD-OVEST (Provincia di Cuneo)  -  </t>
    </r>
    <r>
      <rPr>
        <b/>
        <sz val="10"/>
        <color indexed="10"/>
        <rFont val="Arial"/>
        <family val="2"/>
      </rPr>
      <t>DONNE</t>
    </r>
  </si>
  <si>
    <r>
      <t xml:space="preserve">QUADRANTE SUD-OVEST (Provincia di Cuneo)  -  </t>
    </r>
    <r>
      <rPr>
        <b/>
        <sz val="10"/>
        <color indexed="10"/>
        <rFont val="Arial"/>
        <family val="2"/>
      </rPr>
      <t>TOTALE  -  ATECO 2002</t>
    </r>
  </si>
  <si>
    <r>
      <t xml:space="preserve">QUADRANTE SUD-OVEST (Provincia di Cuneo)  -  </t>
    </r>
    <r>
      <rPr>
        <b/>
        <sz val="10"/>
        <color indexed="10"/>
        <rFont val="Arial"/>
        <family val="2"/>
      </rPr>
      <t>UOMINI  -  ATECO 2002</t>
    </r>
  </si>
  <si>
    <r>
      <t xml:space="preserve">QUADRANTE SUD-OVEST (Provincia di Cuneo)  -  </t>
    </r>
    <r>
      <rPr>
        <b/>
        <sz val="10"/>
        <color indexed="10"/>
        <rFont val="Arial"/>
        <family val="2"/>
      </rPr>
      <t>DONNE  -  ATECO 2002</t>
    </r>
  </si>
  <si>
    <t>Variaz.2014-18</t>
  </si>
  <si>
    <t>Variaz.2017-18</t>
  </si>
  <si>
    <t xml:space="preserve">   v.ass.    val.%</t>
  </si>
  <si>
    <t>DIPENDENTI PRIVATI PER SETTORE DI ATTIVITA'</t>
  </si>
  <si>
    <r>
      <t xml:space="preserve">OCCUPATI AL 31.12 DI OGNI ANNO - </t>
    </r>
    <r>
      <rPr>
        <b/>
        <sz val="10"/>
        <color indexed="10"/>
        <rFont val="Arial"/>
        <family val="2"/>
      </rPr>
      <t>ATECO 2007</t>
    </r>
  </si>
  <si>
    <t>DIPENDENTI PRIVATI PER SETTORE DI ATTIVITA'  -  OCCUPATI AL 31.12 DI OGNI ANNO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</si>
</sst>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_ ;\-#,##0\ "/>
    <numFmt numFmtId="173" formatCode="0.0_ ;\-0.0\ "/>
    <numFmt numFmtId="174" formatCode="_ * #,##0_ ;_ * \-#,##0_ ;_ * &quot;-&quot;_ ;_ @_ "/>
    <numFmt numFmtId="175" formatCode="_ &quot;L.&quot;\ * #,##0_ ;_ &quot;L.&quot;\ * \-#,##0_ ;_ &quot;L.&quot;\ * &quot;-&quot;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/>
    </border>
    <border>
      <left/>
      <right style="double"/>
      <top style="thin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medium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medium"/>
      <top style="thin"/>
      <bottom/>
    </border>
    <border>
      <left style="double"/>
      <right style="medium"/>
      <top/>
      <bottom/>
    </border>
    <border>
      <left style="dotted"/>
      <right style="dotted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dotted"/>
      <right style="dotted"/>
      <top/>
      <bottom style="thin"/>
    </border>
    <border>
      <left style="dotted"/>
      <right/>
      <top/>
      <bottom style="thin"/>
    </border>
    <border>
      <left style="dotted"/>
      <right style="medium"/>
      <top/>
      <bottom style="thin"/>
    </border>
    <border>
      <left style="double"/>
      <right/>
      <top style="thin"/>
      <bottom style="thin"/>
    </border>
    <border>
      <left style="dashed"/>
      <right style="dashed"/>
      <top style="thin"/>
      <bottom/>
    </border>
    <border>
      <left style="dashed"/>
      <right/>
      <top style="thin"/>
      <bottom/>
    </border>
    <border>
      <left style="dashed"/>
      <right style="dashed"/>
      <top/>
      <bottom/>
    </border>
    <border>
      <left style="dashed"/>
      <right/>
      <top/>
      <bottom/>
    </border>
    <border>
      <left/>
      <right/>
      <top/>
      <bottom style="thin"/>
    </border>
    <border>
      <left style="dashed"/>
      <right style="dashed"/>
      <top/>
      <bottom style="thin"/>
    </border>
    <border>
      <left style="dashed"/>
      <right/>
      <top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hair"/>
      <right style="hair"/>
      <top style="thin"/>
      <bottom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double"/>
      <right style="medium"/>
      <top/>
      <bottom style="thin"/>
    </border>
    <border>
      <left style="hair"/>
      <right style="hair"/>
      <top/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7" fillId="27" borderId="1" applyNumberFormat="0" applyAlignment="0" applyProtection="0"/>
    <xf numFmtId="171" fontId="1" fillId="0" borderId="0" applyFont="0" applyFill="0" applyBorder="0" applyAlignment="0" applyProtection="0"/>
    <xf numFmtId="174" fontId="2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1" fillId="29" borderId="4" applyNumberFormat="0" applyFont="0" applyAlignment="0" applyProtection="0"/>
    <xf numFmtId="0" fontId="29" fillId="19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170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3" fillId="0" borderId="10" xfId="48" applyFont="1" applyBorder="1" applyAlignment="1">
      <alignment horizontal="centerContinuous"/>
      <protection/>
    </xf>
    <xf numFmtId="0" fontId="3" fillId="0" borderId="11" xfId="48" applyFont="1" applyBorder="1" applyAlignment="1">
      <alignment horizontal="centerContinuous"/>
      <protection/>
    </xf>
    <xf numFmtId="0" fontId="2" fillId="0" borderId="11" xfId="48" applyBorder="1" applyAlignment="1">
      <alignment horizontal="centerContinuous"/>
      <protection/>
    </xf>
    <xf numFmtId="0" fontId="2" fillId="0" borderId="12" xfId="48" applyBorder="1" applyAlignment="1">
      <alignment horizontal="centerContinuous"/>
      <protection/>
    </xf>
    <xf numFmtId="0" fontId="2" fillId="0" borderId="11" xfId="48" applyFont="1" applyFill="1" applyBorder="1" applyAlignment="1">
      <alignment horizontal="centerContinuous"/>
      <protection/>
    </xf>
    <xf numFmtId="0" fontId="2" fillId="0" borderId="11" xfId="48" applyFill="1" applyBorder="1" applyAlignment="1">
      <alignment horizontal="centerContinuous"/>
      <protection/>
    </xf>
    <xf numFmtId="0" fontId="2" fillId="0" borderId="11" xfId="48" applyFont="1" applyBorder="1" applyAlignment="1">
      <alignment horizontal="centerContinuous"/>
      <protection/>
    </xf>
    <xf numFmtId="0" fontId="2" fillId="0" borderId="0" xfId="48">
      <alignment/>
      <protection/>
    </xf>
    <xf numFmtId="0" fontId="3" fillId="0" borderId="13" xfId="48" applyFont="1" applyBorder="1" applyAlignment="1">
      <alignment horizontal="centerContinuous" vertical="top"/>
      <protection/>
    </xf>
    <xf numFmtId="0" fontId="3" fillId="0" borderId="0" xfId="48" applyFont="1" applyBorder="1" applyAlignment="1">
      <alignment horizontal="centerContinuous" vertical="top"/>
      <protection/>
    </xf>
    <xf numFmtId="0" fontId="2" fillId="0" borderId="0" xfId="48" applyBorder="1" applyAlignment="1">
      <alignment horizontal="centerContinuous"/>
      <protection/>
    </xf>
    <xf numFmtId="0" fontId="2" fillId="0" borderId="14" xfId="48" applyBorder="1" applyAlignment="1">
      <alignment horizontal="centerContinuous"/>
      <protection/>
    </xf>
    <xf numFmtId="0" fontId="2" fillId="0" borderId="0" xfId="48" applyFont="1" applyFill="1" applyBorder="1" applyAlignment="1">
      <alignment horizontal="centerContinuous"/>
      <protection/>
    </xf>
    <xf numFmtId="0" fontId="2" fillId="0" borderId="0" xfId="48" applyFill="1" applyBorder="1" applyAlignment="1">
      <alignment horizontal="centerContinuous"/>
      <protection/>
    </xf>
    <xf numFmtId="0" fontId="2" fillId="0" borderId="0" xfId="48" applyFont="1" applyBorder="1" applyAlignment="1">
      <alignment horizontal="centerContinuous"/>
      <protection/>
    </xf>
    <xf numFmtId="0" fontId="2" fillId="0" borderId="15" xfId="48" applyFont="1" applyBorder="1" applyAlignment="1">
      <alignment horizontal="centerContinuous"/>
      <protection/>
    </xf>
    <xf numFmtId="0" fontId="2" fillId="0" borderId="16" xfId="48" applyBorder="1" applyAlignment="1">
      <alignment horizontal="centerContinuous"/>
      <protection/>
    </xf>
    <xf numFmtId="0" fontId="2" fillId="0" borderId="17" xfId="48" applyBorder="1" applyAlignment="1">
      <alignment/>
      <protection/>
    </xf>
    <xf numFmtId="0" fontId="2" fillId="0" borderId="18" xfId="48" applyBorder="1" applyAlignment="1">
      <alignment/>
      <protection/>
    </xf>
    <xf numFmtId="0" fontId="2" fillId="0" borderId="19" xfId="48" applyBorder="1">
      <alignment/>
      <protection/>
    </xf>
    <xf numFmtId="0" fontId="2" fillId="0" borderId="15" xfId="48" applyBorder="1">
      <alignment/>
      <protection/>
    </xf>
    <xf numFmtId="0" fontId="2" fillId="0" borderId="20" xfId="48" applyBorder="1">
      <alignment/>
      <protection/>
    </xf>
    <xf numFmtId="0" fontId="2" fillId="0" borderId="20" xfId="48" applyBorder="1" applyAlignment="1">
      <alignment/>
      <protection/>
    </xf>
    <xf numFmtId="0" fontId="2" fillId="0" borderId="15" xfId="48" applyBorder="1" applyAlignment="1">
      <alignment/>
      <protection/>
    </xf>
    <xf numFmtId="0" fontId="2" fillId="0" borderId="20" xfId="48" applyFill="1" applyBorder="1" applyAlignment="1">
      <alignment/>
      <protection/>
    </xf>
    <xf numFmtId="0" fontId="2" fillId="0" borderId="21" xfId="48" applyFont="1" applyFill="1" applyBorder="1" applyAlignment="1">
      <alignment/>
      <protection/>
    </xf>
    <xf numFmtId="0" fontId="2" fillId="0" borderId="21" xfId="48" applyFill="1" applyBorder="1" applyAlignment="1">
      <alignment/>
      <protection/>
    </xf>
    <xf numFmtId="0" fontId="2" fillId="0" borderId="22" xfId="48" applyFont="1" applyBorder="1" applyAlignment="1">
      <alignment/>
      <protection/>
    </xf>
    <xf numFmtId="0" fontId="2" fillId="0" borderId="14" xfId="48" applyBorder="1">
      <alignment/>
      <protection/>
    </xf>
    <xf numFmtId="169" fontId="2" fillId="0" borderId="23" xfId="48" applyNumberFormat="1" applyBorder="1">
      <alignment/>
      <protection/>
    </xf>
    <xf numFmtId="172" fontId="2" fillId="0" borderId="0" xfId="48" applyNumberFormat="1" applyFont="1" applyBorder="1" applyAlignment="1">
      <alignment vertical="top"/>
      <protection/>
    </xf>
    <xf numFmtId="172" fontId="2" fillId="0" borderId="24" xfId="48" applyNumberFormat="1" applyFont="1" applyBorder="1" applyAlignment="1">
      <alignment vertical="top"/>
      <protection/>
    </xf>
    <xf numFmtId="172" fontId="2" fillId="0" borderId="24" xfId="48" applyNumberFormat="1" applyFont="1" applyFill="1" applyBorder="1" applyAlignment="1">
      <alignment vertical="top"/>
      <protection/>
    </xf>
    <xf numFmtId="172" fontId="2" fillId="0" borderId="25" xfId="48" applyNumberFormat="1" applyFont="1" applyFill="1" applyBorder="1" applyAlignment="1">
      <alignment vertical="top"/>
      <protection/>
    </xf>
    <xf numFmtId="172" fontId="2" fillId="0" borderId="26" xfId="48" applyNumberFormat="1" applyFont="1" applyBorder="1" applyAlignment="1">
      <alignment vertical="top"/>
      <protection/>
    </xf>
    <xf numFmtId="3" fontId="2" fillId="0" borderId="0" xfId="48" applyNumberFormat="1" applyBorder="1" applyAlignment="1">
      <alignment/>
      <protection/>
    </xf>
    <xf numFmtId="172" fontId="2" fillId="0" borderId="0" xfId="48" applyNumberFormat="1">
      <alignment/>
      <protection/>
    </xf>
    <xf numFmtId="173" fontId="2" fillId="0" borderId="14" xfId="48" applyNumberFormat="1" applyBorder="1">
      <alignment/>
      <protection/>
    </xf>
    <xf numFmtId="172" fontId="2" fillId="0" borderId="0" xfId="48" applyNumberFormat="1" applyFont="1" applyBorder="1">
      <alignment/>
      <protection/>
    </xf>
    <xf numFmtId="172" fontId="2" fillId="0" borderId="24" xfId="48" applyNumberFormat="1" applyFont="1" applyBorder="1">
      <alignment/>
      <protection/>
    </xf>
    <xf numFmtId="172" fontId="2" fillId="0" borderId="24" xfId="48" applyNumberFormat="1" applyFont="1" applyFill="1" applyBorder="1">
      <alignment/>
      <protection/>
    </xf>
    <xf numFmtId="172" fontId="2" fillId="0" borderId="25" xfId="48" applyNumberFormat="1" applyFont="1" applyFill="1" applyBorder="1">
      <alignment/>
      <protection/>
    </xf>
    <xf numFmtId="172" fontId="2" fillId="0" borderId="26" xfId="48" applyNumberFormat="1" applyFont="1" applyBorder="1">
      <alignment/>
      <protection/>
    </xf>
    <xf numFmtId="169" fontId="2" fillId="0" borderId="23" xfId="48" applyNumberFormat="1" applyFont="1" applyBorder="1">
      <alignment/>
      <protection/>
    </xf>
    <xf numFmtId="172" fontId="2" fillId="0" borderId="0" xfId="48" applyNumberFormat="1" applyFont="1" applyBorder="1" applyAlignment="1">
      <alignment/>
      <protection/>
    </xf>
    <xf numFmtId="172" fontId="2" fillId="0" borderId="24" xfId="48" applyNumberFormat="1" applyFont="1" applyBorder="1" applyAlignment="1">
      <alignment/>
      <protection/>
    </xf>
    <xf numFmtId="172" fontId="2" fillId="0" borderId="24" xfId="48" applyNumberFormat="1" applyFont="1" applyFill="1" applyBorder="1" applyAlignment="1">
      <alignment/>
      <protection/>
    </xf>
    <xf numFmtId="172" fontId="2" fillId="0" borderId="25" xfId="48" applyNumberFormat="1" applyFont="1" applyFill="1" applyBorder="1" applyAlignment="1">
      <alignment/>
      <protection/>
    </xf>
    <xf numFmtId="172" fontId="2" fillId="0" borderId="26" xfId="48" applyNumberFormat="1" applyFont="1" applyBorder="1" applyAlignment="1">
      <alignment/>
      <protection/>
    </xf>
    <xf numFmtId="169" fontId="2" fillId="0" borderId="23" xfId="48" applyNumberFormat="1" applyBorder="1" applyAlignment="1">
      <alignment/>
      <protection/>
    </xf>
    <xf numFmtId="169" fontId="2" fillId="0" borderId="23" xfId="48" applyNumberFormat="1" applyBorder="1" applyAlignment="1">
      <alignment vertical="center"/>
      <protection/>
    </xf>
    <xf numFmtId="0" fontId="2" fillId="0" borderId="23" xfId="48" applyBorder="1" applyAlignment="1">
      <alignment vertical="top"/>
      <protection/>
    </xf>
    <xf numFmtId="172" fontId="2" fillId="0" borderId="27" xfId="48" applyNumberFormat="1" applyFont="1" applyBorder="1" applyAlignment="1">
      <alignment vertical="top"/>
      <protection/>
    </xf>
    <xf numFmtId="172" fontId="2" fillId="0" borderId="27" xfId="48" applyNumberFormat="1" applyFont="1" applyFill="1" applyBorder="1" applyAlignment="1">
      <alignment vertical="top"/>
      <protection/>
    </xf>
    <xf numFmtId="172" fontId="2" fillId="0" borderId="28" xfId="48" applyNumberFormat="1" applyFont="1" applyFill="1" applyBorder="1" applyAlignment="1">
      <alignment vertical="top"/>
      <protection/>
    </xf>
    <xf numFmtId="172" fontId="2" fillId="0" borderId="29" xfId="48" applyNumberFormat="1" applyFont="1" applyBorder="1" applyAlignment="1">
      <alignment vertical="top"/>
      <protection/>
    </xf>
    <xf numFmtId="3" fontId="2" fillId="0" borderId="0" xfId="48" applyNumberFormat="1" applyBorder="1" applyAlignment="1">
      <alignment vertical="top"/>
      <protection/>
    </xf>
    <xf numFmtId="0" fontId="2" fillId="0" borderId="30" xfId="48" applyBorder="1">
      <alignment/>
      <protection/>
    </xf>
    <xf numFmtId="172" fontId="2" fillId="0" borderId="17" xfId="48" applyNumberFormat="1" applyFont="1" applyBorder="1">
      <alignment/>
      <protection/>
    </xf>
    <xf numFmtId="172" fontId="2" fillId="0" borderId="17" xfId="48" applyNumberFormat="1" applyFont="1" applyFill="1" applyBorder="1">
      <alignment/>
      <protection/>
    </xf>
    <xf numFmtId="3" fontId="2" fillId="0" borderId="17" xfId="48" applyNumberFormat="1" applyBorder="1">
      <alignment/>
      <protection/>
    </xf>
    <xf numFmtId="0" fontId="2" fillId="0" borderId="0" xfId="48" applyBorder="1">
      <alignment/>
      <protection/>
    </xf>
    <xf numFmtId="0" fontId="2" fillId="0" borderId="23" xfId="48" applyBorder="1">
      <alignment/>
      <protection/>
    </xf>
    <xf numFmtId="172" fontId="2" fillId="0" borderId="20" xfId="48" applyNumberFormat="1" applyFont="1" applyBorder="1">
      <alignment/>
      <protection/>
    </xf>
    <xf numFmtId="172" fontId="2" fillId="0" borderId="31" xfId="48" applyNumberFormat="1" applyFont="1" applyFill="1" applyBorder="1">
      <alignment/>
      <protection/>
    </xf>
    <xf numFmtId="172" fontId="2" fillId="0" borderId="32" xfId="48" applyNumberFormat="1" applyFont="1" applyFill="1" applyBorder="1">
      <alignment/>
      <protection/>
    </xf>
    <xf numFmtId="172" fontId="2" fillId="0" borderId="21" xfId="48" applyNumberFormat="1" applyFont="1" applyFill="1" applyBorder="1">
      <alignment/>
      <protection/>
    </xf>
    <xf numFmtId="172" fontId="2" fillId="0" borderId="22" xfId="48" applyNumberFormat="1" applyFont="1" applyBorder="1">
      <alignment/>
      <protection/>
    </xf>
    <xf numFmtId="3" fontId="2" fillId="0" borderId="0" xfId="48" applyNumberFormat="1" applyBorder="1">
      <alignment/>
      <protection/>
    </xf>
    <xf numFmtId="0" fontId="3" fillId="0" borderId="23" xfId="48" applyFont="1" applyBorder="1" applyAlignment="1">
      <alignment horizontal="center"/>
      <protection/>
    </xf>
    <xf numFmtId="172" fontId="3" fillId="0" borderId="0" xfId="48" applyNumberFormat="1" applyFont="1" applyBorder="1">
      <alignment/>
      <protection/>
    </xf>
    <xf numFmtId="172" fontId="3" fillId="0" borderId="24" xfId="48" applyNumberFormat="1" applyFont="1" applyBorder="1">
      <alignment/>
      <protection/>
    </xf>
    <xf numFmtId="172" fontId="3" fillId="0" borderId="33" xfId="48" applyNumberFormat="1" applyFont="1" applyFill="1" applyBorder="1">
      <alignment/>
      <protection/>
    </xf>
    <xf numFmtId="172" fontId="3" fillId="0" borderId="34" xfId="48" applyNumberFormat="1" applyFont="1" applyFill="1" applyBorder="1">
      <alignment/>
      <protection/>
    </xf>
    <xf numFmtId="172" fontId="3" fillId="0" borderId="25" xfId="48" applyNumberFormat="1" applyFont="1" applyFill="1" applyBorder="1">
      <alignment/>
      <protection/>
    </xf>
    <xf numFmtId="172" fontId="3" fillId="0" borderId="26" xfId="48" applyNumberFormat="1" applyFont="1" applyBorder="1">
      <alignment/>
      <protection/>
    </xf>
    <xf numFmtId="3" fontId="3" fillId="0" borderId="0" xfId="48" applyNumberFormat="1" applyFont="1" applyBorder="1" applyAlignment="1">
      <alignment/>
      <protection/>
    </xf>
    <xf numFmtId="3" fontId="2" fillId="0" borderId="0" xfId="48" applyNumberFormat="1">
      <alignment/>
      <protection/>
    </xf>
    <xf numFmtId="0" fontId="2" fillId="0" borderId="23" xfId="48" applyBorder="1" applyAlignment="1">
      <alignment horizontal="center"/>
      <protection/>
    </xf>
    <xf numFmtId="172" fontId="2" fillId="0" borderId="33" xfId="48" applyNumberFormat="1" applyFont="1" applyFill="1" applyBorder="1" applyAlignment="1">
      <alignment vertical="top"/>
      <protection/>
    </xf>
    <xf numFmtId="172" fontId="2" fillId="0" borderId="34" xfId="48" applyNumberFormat="1" applyFont="1" applyFill="1" applyBorder="1" applyAlignment="1">
      <alignment vertical="top"/>
      <protection/>
    </xf>
    <xf numFmtId="0" fontId="5" fillId="0" borderId="23" xfId="48" applyFont="1" applyBorder="1" applyAlignment="1">
      <alignment/>
      <protection/>
    </xf>
    <xf numFmtId="172" fontId="5" fillId="0" borderId="0" xfId="48" applyNumberFormat="1" applyFont="1" applyBorder="1" applyAlignment="1">
      <alignment vertical="top"/>
      <protection/>
    </xf>
    <xf numFmtId="172" fontId="5" fillId="0" borderId="24" xfId="48" applyNumberFormat="1" applyFont="1" applyBorder="1" applyAlignment="1">
      <alignment vertical="top"/>
      <protection/>
    </xf>
    <xf numFmtId="172" fontId="5" fillId="0" borderId="33" xfId="48" applyNumberFormat="1" applyFont="1" applyFill="1" applyBorder="1" applyAlignment="1">
      <alignment vertical="top"/>
      <protection/>
    </xf>
    <xf numFmtId="172" fontId="5" fillId="0" borderId="34" xfId="48" applyNumberFormat="1" applyFont="1" applyFill="1" applyBorder="1" applyAlignment="1">
      <alignment vertical="top"/>
      <protection/>
    </xf>
    <xf numFmtId="172" fontId="5" fillId="0" borderId="25" xfId="48" applyNumberFormat="1" applyFont="1" applyFill="1" applyBorder="1" applyAlignment="1">
      <alignment vertical="top"/>
      <protection/>
    </xf>
    <xf numFmtId="172" fontId="5" fillId="0" borderId="26" xfId="48" applyNumberFormat="1" applyFont="1" applyBorder="1" applyAlignment="1">
      <alignment vertical="top"/>
      <protection/>
    </xf>
    <xf numFmtId="3" fontId="5" fillId="0" borderId="0" xfId="48" applyNumberFormat="1" applyFont="1" applyBorder="1" applyAlignment="1">
      <alignment/>
      <protection/>
    </xf>
    <xf numFmtId="3" fontId="2" fillId="0" borderId="27" xfId="48" applyNumberFormat="1" applyBorder="1">
      <alignment/>
      <protection/>
    </xf>
    <xf numFmtId="3" fontId="2" fillId="0" borderId="35" xfId="48" applyNumberFormat="1" applyBorder="1" applyAlignment="1">
      <alignment/>
      <protection/>
    </xf>
    <xf numFmtId="3" fontId="2" fillId="0" borderId="36" xfId="48" applyNumberFormat="1" applyFill="1" applyBorder="1" applyAlignment="1">
      <alignment/>
      <protection/>
    </xf>
    <xf numFmtId="3" fontId="2" fillId="0" borderId="37" xfId="48" applyNumberFormat="1" applyFont="1" applyFill="1" applyBorder="1" applyAlignment="1">
      <alignment/>
      <protection/>
    </xf>
    <xf numFmtId="3" fontId="2" fillId="0" borderId="28" xfId="48" applyNumberFormat="1" applyFill="1" applyBorder="1" applyAlignment="1">
      <alignment/>
      <protection/>
    </xf>
    <xf numFmtId="3" fontId="2" fillId="0" borderId="29" xfId="48" applyNumberFormat="1" applyFont="1" applyBorder="1" applyAlignment="1">
      <alignment/>
      <protection/>
    </xf>
    <xf numFmtId="0" fontId="2" fillId="0" borderId="38" xfId="48" applyFill="1" applyBorder="1" applyAlignment="1">
      <alignment horizontal="centerContinuous" vertical="center"/>
      <protection/>
    </xf>
    <xf numFmtId="0" fontId="2" fillId="0" borderId="39" xfId="48" applyBorder="1" applyAlignment="1">
      <alignment horizontal="centerContinuous" vertical="center"/>
      <protection/>
    </xf>
    <xf numFmtId="0" fontId="2" fillId="0" borderId="39" xfId="48" applyBorder="1" applyAlignment="1">
      <alignment horizontal="centerContinuous"/>
      <protection/>
    </xf>
    <xf numFmtId="0" fontId="2" fillId="0" borderId="40" xfId="48" applyBorder="1" applyAlignment="1">
      <alignment horizontal="centerContinuous"/>
      <protection/>
    </xf>
    <xf numFmtId="0" fontId="2" fillId="0" borderId="40" xfId="48" applyFill="1" applyBorder="1" applyAlignment="1">
      <alignment horizontal="centerContinuous"/>
      <protection/>
    </xf>
    <xf numFmtId="0" fontId="2" fillId="0" borderId="39" xfId="48" applyFont="1" applyFill="1" applyBorder="1" applyAlignment="1">
      <alignment horizontal="centerContinuous"/>
      <protection/>
    </xf>
    <xf numFmtId="0" fontId="2" fillId="0" borderId="39" xfId="48" applyFill="1" applyBorder="1" applyAlignment="1">
      <alignment horizontal="centerContinuous"/>
      <protection/>
    </xf>
    <xf numFmtId="0" fontId="2" fillId="0" borderId="39" xfId="48" applyFont="1" applyBorder="1" applyAlignment="1">
      <alignment horizontal="centerContinuous"/>
      <protection/>
    </xf>
    <xf numFmtId="0" fontId="2" fillId="0" borderId="0" xfId="48" applyFill="1">
      <alignment/>
      <protection/>
    </xf>
    <xf numFmtId="0" fontId="2" fillId="0" borderId="0" xfId="48" applyFont="1" applyFill="1">
      <alignment/>
      <protection/>
    </xf>
    <xf numFmtId="0" fontId="2" fillId="0" borderId="0" xfId="48" applyFont="1">
      <alignment/>
      <protection/>
    </xf>
    <xf numFmtId="0" fontId="2" fillId="0" borderId="41" xfId="48" applyFill="1" applyBorder="1" applyAlignment="1">
      <alignment/>
      <protection/>
    </xf>
    <xf numFmtId="172" fontId="2" fillId="0" borderId="20" xfId="48" applyNumberFormat="1" applyFont="1" applyFill="1" applyBorder="1">
      <alignment/>
      <protection/>
    </xf>
    <xf numFmtId="172" fontId="3" fillId="0" borderId="24" xfId="48" applyNumberFormat="1" applyFont="1" applyFill="1" applyBorder="1">
      <alignment/>
      <protection/>
    </xf>
    <xf numFmtId="172" fontId="5" fillId="0" borderId="24" xfId="48" applyNumberFormat="1" applyFont="1" applyFill="1" applyBorder="1" applyAlignment="1">
      <alignment vertical="top"/>
      <protection/>
    </xf>
    <xf numFmtId="3" fontId="2" fillId="0" borderId="27" xfId="48" applyNumberFormat="1" applyFill="1" applyBorder="1" applyAlignment="1">
      <alignment/>
      <protection/>
    </xf>
    <xf numFmtId="3" fontId="2" fillId="0" borderId="27" xfId="48" applyNumberFormat="1" applyFont="1" applyFill="1" applyBorder="1" applyAlignment="1">
      <alignment/>
      <protection/>
    </xf>
    <xf numFmtId="0" fontId="2" fillId="0" borderId="42" xfId="48" applyFont="1" applyBorder="1" applyAlignment="1">
      <alignment/>
      <protection/>
    </xf>
    <xf numFmtId="172" fontId="2" fillId="0" borderId="43" xfId="48" applyNumberFormat="1" applyFont="1" applyBorder="1" applyAlignment="1">
      <alignment vertical="top"/>
      <protection/>
    </xf>
    <xf numFmtId="172" fontId="2" fillId="0" borderId="43" xfId="48" applyNumberFormat="1" applyFont="1" applyBorder="1">
      <alignment/>
      <protection/>
    </xf>
    <xf numFmtId="172" fontId="2" fillId="0" borderId="43" xfId="48" applyNumberFormat="1" applyFont="1" applyBorder="1" applyAlignment="1">
      <alignment/>
      <protection/>
    </xf>
    <xf numFmtId="172" fontId="3" fillId="0" borderId="43" xfId="48" applyNumberFormat="1" applyFont="1" applyBorder="1">
      <alignment/>
      <protection/>
    </xf>
    <xf numFmtId="172" fontId="5" fillId="0" borderId="43" xfId="48" applyNumberFormat="1" applyFont="1" applyBorder="1" applyAlignment="1">
      <alignment vertical="top"/>
      <protection/>
    </xf>
    <xf numFmtId="3" fontId="2" fillId="0" borderId="44" xfId="48" applyNumberFormat="1" applyFont="1" applyBorder="1" applyAlignment="1">
      <alignment/>
      <protection/>
    </xf>
    <xf numFmtId="0" fontId="2" fillId="0" borderId="16" xfId="48" applyBorder="1">
      <alignment/>
      <protection/>
    </xf>
    <xf numFmtId="173" fontId="2" fillId="0" borderId="14" xfId="48" applyNumberFormat="1" applyBorder="1" applyAlignment="1">
      <alignment/>
      <protection/>
    </xf>
    <xf numFmtId="173" fontId="2" fillId="0" borderId="14" xfId="48" applyNumberFormat="1" applyBorder="1" applyAlignment="1">
      <alignment vertical="top"/>
      <protection/>
    </xf>
    <xf numFmtId="173" fontId="2" fillId="0" borderId="18" xfId="48" applyNumberFormat="1" applyBorder="1" applyAlignment="1">
      <alignment vertical="top"/>
      <protection/>
    </xf>
    <xf numFmtId="173" fontId="3" fillId="0" borderId="14" xfId="48" applyNumberFormat="1" applyFont="1" applyBorder="1" applyAlignment="1">
      <alignment/>
      <protection/>
    </xf>
    <xf numFmtId="173" fontId="5" fillId="0" borderId="14" xfId="48" applyNumberFormat="1" applyFont="1" applyBorder="1" applyAlignment="1">
      <alignment/>
      <protection/>
    </xf>
    <xf numFmtId="0" fontId="2" fillId="0" borderId="38" xfId="48" applyFill="1" applyBorder="1" applyAlignment="1">
      <alignment horizontal="centerContinuous" vertical="center" wrapText="1"/>
      <protection/>
    </xf>
    <xf numFmtId="0" fontId="2" fillId="0" borderId="35" xfId="48" applyFill="1" applyBorder="1" applyAlignment="1">
      <alignment horizontal="centerContinuous"/>
      <protection/>
    </xf>
    <xf numFmtId="0" fontId="6" fillId="0" borderId="0" xfId="0" applyFont="1" applyAlignment="1">
      <alignment/>
    </xf>
    <xf numFmtId="0" fontId="2" fillId="0" borderId="21" xfId="48" applyFont="1" applyBorder="1" applyAlignment="1">
      <alignment/>
      <protection/>
    </xf>
    <xf numFmtId="172" fontId="2" fillId="0" borderId="25" xfId="48" applyNumberFormat="1" applyFont="1" applyBorder="1" applyAlignment="1">
      <alignment vertical="top"/>
      <protection/>
    </xf>
    <xf numFmtId="172" fontId="2" fillId="0" borderId="25" xfId="48" applyNumberFormat="1" applyFont="1" applyBorder="1">
      <alignment/>
      <protection/>
    </xf>
    <xf numFmtId="172" fontId="2" fillId="0" borderId="25" xfId="48" applyNumberFormat="1" applyFont="1" applyBorder="1" applyAlignment="1">
      <alignment/>
      <protection/>
    </xf>
    <xf numFmtId="172" fontId="2" fillId="0" borderId="28" xfId="48" applyNumberFormat="1" applyFont="1" applyBorder="1" applyAlignment="1">
      <alignment vertical="top"/>
      <protection/>
    </xf>
    <xf numFmtId="172" fontId="2" fillId="0" borderId="21" xfId="48" applyNumberFormat="1" applyFont="1" applyBorder="1">
      <alignment/>
      <protection/>
    </xf>
    <xf numFmtId="172" fontId="3" fillId="0" borderId="25" xfId="48" applyNumberFormat="1" applyFont="1" applyBorder="1">
      <alignment/>
      <protection/>
    </xf>
    <xf numFmtId="172" fontId="5" fillId="0" borderId="25" xfId="48" applyNumberFormat="1" applyFont="1" applyBorder="1" applyAlignment="1">
      <alignment vertical="top"/>
      <protection/>
    </xf>
    <xf numFmtId="3" fontId="2" fillId="0" borderId="28" xfId="48" applyNumberFormat="1" applyFont="1" applyBorder="1" applyAlignment="1">
      <alignment/>
      <protection/>
    </xf>
    <xf numFmtId="0" fontId="2" fillId="0" borderId="45" xfId="48" applyBorder="1" applyAlignment="1">
      <alignment horizontal="centerContinuous"/>
      <protection/>
    </xf>
    <xf numFmtId="0" fontId="2" fillId="0" borderId="46" xfId="48" applyBorder="1" applyAlignment="1">
      <alignment/>
      <protection/>
    </xf>
    <xf numFmtId="0" fontId="2" fillId="0" borderId="45" xfId="48" applyBorder="1">
      <alignment/>
      <protection/>
    </xf>
    <xf numFmtId="173" fontId="2" fillId="0" borderId="47" xfId="48" applyNumberFormat="1" applyBorder="1" applyAlignment="1">
      <alignment/>
      <protection/>
    </xf>
    <xf numFmtId="173" fontId="2" fillId="0" borderId="47" xfId="48" applyNumberFormat="1" applyBorder="1" applyAlignment="1">
      <alignment vertical="top"/>
      <protection/>
    </xf>
    <xf numFmtId="173" fontId="2" fillId="0" borderId="17" xfId="48" applyNumberFormat="1" applyBorder="1" applyAlignment="1">
      <alignment vertical="top"/>
      <protection/>
    </xf>
    <xf numFmtId="173" fontId="2" fillId="0" borderId="47" xfId="48" applyNumberFormat="1" applyBorder="1">
      <alignment/>
      <protection/>
    </xf>
    <xf numFmtId="173" fontId="3" fillId="0" borderId="47" xfId="48" applyNumberFormat="1" applyFont="1" applyBorder="1" applyAlignment="1">
      <alignment/>
      <protection/>
    </xf>
    <xf numFmtId="173" fontId="5" fillId="0" borderId="47" xfId="48" applyNumberFormat="1" applyFont="1" applyBorder="1" applyAlignment="1">
      <alignment/>
      <protection/>
    </xf>
    <xf numFmtId="0" fontId="2" fillId="0" borderId="48" xfId="48" applyBorder="1">
      <alignment/>
      <protection/>
    </xf>
    <xf numFmtId="0" fontId="2" fillId="0" borderId="49" xfId="48" applyFont="1" applyBorder="1" applyAlignment="1">
      <alignment/>
      <protection/>
    </xf>
    <xf numFmtId="172" fontId="2" fillId="0" borderId="50" xfId="48" applyNumberFormat="1" applyFont="1" applyBorder="1" applyAlignment="1">
      <alignment vertical="top"/>
      <protection/>
    </xf>
    <xf numFmtId="172" fontId="2" fillId="0" borderId="50" xfId="48" applyNumberFormat="1" applyFont="1" applyBorder="1">
      <alignment/>
      <protection/>
    </xf>
    <xf numFmtId="172" fontId="2" fillId="0" borderId="50" xfId="48" applyNumberFormat="1" applyFont="1" applyBorder="1" applyAlignment="1">
      <alignment/>
      <protection/>
    </xf>
    <xf numFmtId="172" fontId="2" fillId="0" borderId="51" xfId="48" applyNumberFormat="1" applyFont="1" applyBorder="1" applyAlignment="1">
      <alignment vertical="top"/>
      <protection/>
    </xf>
    <xf numFmtId="172" fontId="2" fillId="0" borderId="49" xfId="48" applyNumberFormat="1" applyFont="1" applyBorder="1">
      <alignment/>
      <protection/>
    </xf>
    <xf numFmtId="172" fontId="3" fillId="0" borderId="50" xfId="48" applyNumberFormat="1" applyFont="1" applyBorder="1">
      <alignment/>
      <protection/>
    </xf>
    <xf numFmtId="172" fontId="5" fillId="0" borderId="50" xfId="48" applyNumberFormat="1" applyFont="1" applyBorder="1" applyAlignment="1">
      <alignment vertical="top"/>
      <protection/>
    </xf>
    <xf numFmtId="3" fontId="2" fillId="0" borderId="51" xfId="48" applyNumberFormat="1" applyFont="1" applyBorder="1" applyAlignment="1">
      <alignment/>
      <protection/>
    </xf>
    <xf numFmtId="0" fontId="2" fillId="0" borderId="19" xfId="48" applyFont="1" applyBorder="1" applyAlignment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2" fillId="0" borderId="15" xfId="48" applyBorder="1" applyAlignment="1">
      <alignment horizontal="center" vertical="center"/>
      <protection/>
    </xf>
    <xf numFmtId="0" fontId="2" fillId="0" borderId="35" xfId="48" applyBorder="1" applyAlignment="1">
      <alignment horizontal="center" vertical="center"/>
      <protection/>
    </xf>
    <xf numFmtId="0" fontId="2" fillId="0" borderId="21" xfId="48" applyFill="1" applyBorder="1" applyAlignment="1">
      <alignment horizontal="center" vertical="center"/>
      <protection/>
    </xf>
    <xf numFmtId="0" fontId="2" fillId="0" borderId="28" xfId="48" applyFill="1" applyBorder="1" applyAlignment="1">
      <alignment horizontal="center" vertical="center"/>
      <protection/>
    </xf>
    <xf numFmtId="0" fontId="2" fillId="0" borderId="21" xfId="48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2" fillId="0" borderId="42" xfId="48" applyFont="1" applyBorder="1" applyAlignment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2" fillId="0" borderId="49" xfId="48" applyFont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2" fillId="0" borderId="20" xfId="48" applyBorder="1" applyAlignment="1">
      <alignment horizontal="center" vertical="center"/>
      <protection/>
    </xf>
    <xf numFmtId="0" fontId="2" fillId="0" borderId="27" xfId="48" applyBorder="1" applyAlignment="1">
      <alignment horizontal="center" vertical="center"/>
      <protection/>
    </xf>
    <xf numFmtId="0" fontId="2" fillId="0" borderId="20" xfId="48" applyFill="1" applyBorder="1" applyAlignment="1">
      <alignment horizontal="center" vertical="center"/>
      <protection/>
    </xf>
    <xf numFmtId="0" fontId="2" fillId="0" borderId="27" xfId="48" applyFill="1" applyBorder="1" applyAlignment="1">
      <alignment horizontal="center" vertical="center"/>
      <protection/>
    </xf>
    <xf numFmtId="0" fontId="2" fillId="0" borderId="21" xfId="48" applyFont="1" applyFill="1" applyBorder="1" applyAlignment="1">
      <alignment horizontal="center" vertical="center"/>
      <protection/>
    </xf>
    <xf numFmtId="0" fontId="2" fillId="0" borderId="28" xfId="48" applyFont="1" applyFill="1" applyBorder="1" applyAlignment="1">
      <alignment horizontal="center" vertical="center"/>
      <protection/>
    </xf>
    <xf numFmtId="0" fontId="2" fillId="0" borderId="22" xfId="48" applyFont="1" applyBorder="1" applyAlignment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2" fillId="0" borderId="41" xfId="48" applyFill="1" applyBorder="1" applyAlignment="1">
      <alignment horizontal="center" vertical="center"/>
      <protection/>
    </xf>
    <xf numFmtId="0" fontId="2" fillId="0" borderId="53" xfId="48" applyFill="1" applyBorder="1" applyAlignment="1">
      <alignment horizontal="center" vertical="center"/>
      <protection/>
    </xf>
  </cellXfs>
  <cellStyles count="8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Neutrale" xfId="46"/>
    <cellStyle name="Normale 2" xfId="47"/>
    <cellStyle name="Normale 3" xfId="48"/>
    <cellStyle name="Nota" xfId="49"/>
    <cellStyle name="Nota 2" xfId="50"/>
    <cellStyle name="Nota 2 10" xfId="51"/>
    <cellStyle name="Nota 2 2" xfId="52"/>
    <cellStyle name="Nota 2 3" xfId="53"/>
    <cellStyle name="Nota 2 4" xfId="54"/>
    <cellStyle name="Nota 2 5" xfId="55"/>
    <cellStyle name="Nota 2 6" xfId="56"/>
    <cellStyle name="Nota 2 7" xfId="57"/>
    <cellStyle name="Nota 2 8" xfId="58"/>
    <cellStyle name="Nota 2 9" xfId="59"/>
    <cellStyle name="Nota 3" xfId="60"/>
    <cellStyle name="Nota 4" xfId="61"/>
    <cellStyle name="Nota 4 2" xfId="62"/>
    <cellStyle name="Nota 4 3" xfId="63"/>
    <cellStyle name="Nota 4 4" xfId="64"/>
    <cellStyle name="Nota 5" xfId="65"/>
    <cellStyle name="Nota 5 2" xfId="66"/>
    <cellStyle name="Nota 5 3" xfId="67"/>
    <cellStyle name="Nota 5 4" xfId="68"/>
    <cellStyle name="Nota 6" xfId="69"/>
    <cellStyle name="Nota 6 2" xfId="70"/>
    <cellStyle name="Nota 6 3" xfId="71"/>
    <cellStyle name="Nota 6 4" xfId="72"/>
    <cellStyle name="Nota 7" xfId="73"/>
    <cellStyle name="Nota 7 2" xfId="74"/>
    <cellStyle name="Nota 7 3" xfId="75"/>
    <cellStyle name="Nota 7 4" xfId="76"/>
    <cellStyle name="Nota 8" xfId="77"/>
    <cellStyle name="Nota 8 2" xfId="78"/>
    <cellStyle name="Nota 8 3" xfId="79"/>
    <cellStyle name="Nota 8 4" xfId="80"/>
    <cellStyle name="Output" xfId="81"/>
    <cellStyle name="Percent" xfId="82"/>
    <cellStyle name="Testo avviso" xfId="83"/>
    <cellStyle name="Testo descrittivo" xfId="84"/>
    <cellStyle name="Titolo" xfId="85"/>
    <cellStyle name="Titolo 1" xfId="86"/>
    <cellStyle name="Titolo 2" xfId="87"/>
    <cellStyle name="Titolo 3" xfId="88"/>
    <cellStyle name="Titolo 4" xfId="89"/>
    <cellStyle name="Totale" xfId="90"/>
    <cellStyle name="Valore non valido" xfId="91"/>
    <cellStyle name="Valore valido" xfId="92"/>
    <cellStyle name="Currency" xfId="93"/>
    <cellStyle name="Valuta (0)_1°Quadrim." xfId="94"/>
    <cellStyle name="Currency [0]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4</xdr:row>
      <xdr:rowOff>123825</xdr:rowOff>
    </xdr:from>
    <xdr:to>
      <xdr:col>12</xdr:col>
      <xdr:colOff>466725</xdr:colOff>
      <xdr:row>13</xdr:row>
      <xdr:rowOff>47625</xdr:rowOff>
    </xdr:to>
    <xdr:sp>
      <xdr:nvSpPr>
        <xdr:cNvPr id="1" name="CasellaDiTesto 1"/>
        <xdr:cNvSpPr txBox="1">
          <a:spLocks noChangeArrowheads="1"/>
        </xdr:cNvSpPr>
      </xdr:nvSpPr>
      <xdr:spPr>
        <a:xfrm>
          <a:off x="4705350" y="885825"/>
          <a:ext cx="3076575" cy="1638300"/>
        </a:xfrm>
        <a:prstGeom prst="rect">
          <a:avLst/>
        </a:prstGeom>
        <a:solidFill>
          <a:srgbClr val="FFC000"/>
        </a:solidFill>
        <a:ln w="19050" cmpd="sng">
          <a:solidFill>
            <a:srgbClr val="17375E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dati per settore fanno riferimento ai Codici Ateco 2002 fino all'anno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2013 e ai Codici Ateco 2007 a partire dall'anno 2014.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due classificazioni non sono strutturate in modo omogeneo, per cui si registra allo stato attuale una rottura nella serie settoriale: nei fogli di lavoro seguenti si distingue quindi il periodo 2005-2013 (riportato nei fogli n. 5, 6 e 7) dal periodo 2014-2018 (riportato nei fogli n. 2. 3 e 4).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128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140625" style="8" customWidth="1"/>
    <col min="2" max="2" width="8.7109375" style="8" customWidth="1"/>
    <col min="3" max="3" width="8.7109375" style="104" customWidth="1"/>
    <col min="4" max="6" width="8.7109375" style="106" customWidth="1"/>
    <col min="7" max="7" width="7.140625" style="8" customWidth="1"/>
    <col min="8" max="9" width="6.7109375" style="8" customWidth="1"/>
    <col min="10" max="10" width="7.140625" style="8" customWidth="1"/>
    <col min="11" max="16384" width="9.140625" style="8" customWidth="1"/>
  </cols>
  <sheetData>
    <row r="1" spans="1:10" ht="18" customHeight="1" thickTop="1">
      <c r="A1" s="1" t="s">
        <v>65</v>
      </c>
      <c r="B1" s="2"/>
      <c r="C1" s="6"/>
      <c r="D1" s="7"/>
      <c r="E1" s="7"/>
      <c r="F1" s="7"/>
      <c r="G1" s="3"/>
      <c r="H1" s="3"/>
      <c r="I1" s="3"/>
      <c r="J1" s="4"/>
    </row>
    <row r="2" spans="1:10" ht="12.75">
      <c r="A2" s="9" t="s">
        <v>74</v>
      </c>
      <c r="B2" s="10"/>
      <c r="C2" s="14"/>
      <c r="D2" s="15"/>
      <c r="E2" s="15"/>
      <c r="F2" s="15"/>
      <c r="G2" s="11"/>
      <c r="H2" s="11"/>
      <c r="I2" s="11"/>
      <c r="J2" s="12"/>
    </row>
    <row r="3" spans="1:10" ht="18" customHeight="1">
      <c r="A3" s="9" t="s">
        <v>75</v>
      </c>
      <c r="B3" s="10"/>
      <c r="C3" s="14"/>
      <c r="D3" s="15"/>
      <c r="E3" s="15"/>
      <c r="F3" s="15"/>
      <c r="G3" s="11"/>
      <c r="H3" s="11"/>
      <c r="I3" s="11"/>
      <c r="J3" s="12"/>
    </row>
    <row r="4" spans="1:10" ht="12.75">
      <c r="A4" s="157" t="s">
        <v>0</v>
      </c>
      <c r="B4" s="159">
        <v>2014</v>
      </c>
      <c r="C4" s="161">
        <v>2015</v>
      </c>
      <c r="D4" s="163">
        <v>2016</v>
      </c>
      <c r="E4" s="165">
        <v>2017</v>
      </c>
      <c r="F4" s="167">
        <v>2018</v>
      </c>
      <c r="G4" s="16" t="s">
        <v>71</v>
      </c>
      <c r="H4" s="138"/>
      <c r="I4" s="16" t="s">
        <v>72</v>
      </c>
      <c r="J4" s="17"/>
    </row>
    <row r="5" spans="1:10" ht="12.75" customHeight="1">
      <c r="A5" s="158"/>
      <c r="B5" s="160"/>
      <c r="C5" s="162"/>
      <c r="D5" s="164"/>
      <c r="E5" s="166"/>
      <c r="F5" s="168"/>
      <c r="G5" s="18" t="s">
        <v>73</v>
      </c>
      <c r="H5" s="139"/>
      <c r="I5" s="18" t="s">
        <v>73</v>
      </c>
      <c r="J5" s="19"/>
    </row>
    <row r="6" spans="1:10" ht="7.5" customHeight="1">
      <c r="A6" s="20"/>
      <c r="B6" s="21"/>
      <c r="C6" s="27"/>
      <c r="D6" s="129"/>
      <c r="E6" s="113"/>
      <c r="F6" s="148"/>
      <c r="G6" s="21"/>
      <c r="H6" s="140"/>
      <c r="I6" s="21"/>
      <c r="J6" s="120"/>
    </row>
    <row r="7" spans="1:10" ht="12.75">
      <c r="A7" s="30" t="s">
        <v>2</v>
      </c>
      <c r="B7" s="31">
        <v>471</v>
      </c>
      <c r="C7" s="34">
        <v>451</v>
      </c>
      <c r="D7" s="130">
        <v>354</v>
      </c>
      <c r="E7" s="114">
        <v>373</v>
      </c>
      <c r="F7" s="149">
        <v>369</v>
      </c>
      <c r="G7" s="36">
        <f aca="true" t="shared" si="0" ref="G7:G36">F7-B7</f>
        <v>-102</v>
      </c>
      <c r="H7" s="141">
        <f aca="true" t="shared" si="1" ref="H7:H36">G7/B7%</f>
        <v>-21.656050955414013</v>
      </c>
      <c r="I7" s="36">
        <f aca="true" t="shared" si="2" ref="I7:I36">F7-E7</f>
        <v>-4</v>
      </c>
      <c r="J7" s="121">
        <f aca="true" t="shared" si="3" ref="J7:J36">I7/E7%</f>
        <v>-1.0723860589812333</v>
      </c>
    </row>
    <row r="8" spans="1:10" ht="12.75">
      <c r="A8" s="30" t="s">
        <v>3</v>
      </c>
      <c r="B8" s="39">
        <v>13177</v>
      </c>
      <c r="C8" s="42">
        <v>13398</v>
      </c>
      <c r="D8" s="131">
        <v>13571</v>
      </c>
      <c r="E8" s="115">
        <v>14146</v>
      </c>
      <c r="F8" s="150">
        <v>13970</v>
      </c>
      <c r="G8" s="36">
        <f t="shared" si="0"/>
        <v>793</v>
      </c>
      <c r="H8" s="141">
        <f t="shared" si="1"/>
        <v>6.01806177430371</v>
      </c>
      <c r="I8" s="36">
        <f t="shared" si="2"/>
        <v>-176</v>
      </c>
      <c r="J8" s="121">
        <f t="shared" si="3"/>
        <v>-1.244167962674961</v>
      </c>
    </row>
    <row r="9" spans="1:10" ht="12.75">
      <c r="A9" s="30" t="s">
        <v>4</v>
      </c>
      <c r="B9" s="39">
        <v>2515</v>
      </c>
      <c r="C9" s="42">
        <v>2518</v>
      </c>
      <c r="D9" s="131">
        <v>2423</v>
      </c>
      <c r="E9" s="115">
        <v>2407</v>
      </c>
      <c r="F9" s="150">
        <v>2207</v>
      </c>
      <c r="G9" s="36">
        <f t="shared" si="0"/>
        <v>-308</v>
      </c>
      <c r="H9" s="141">
        <f t="shared" si="1"/>
        <v>-12.246520874751491</v>
      </c>
      <c r="I9" s="36">
        <f t="shared" si="2"/>
        <v>-200</v>
      </c>
      <c r="J9" s="121">
        <f t="shared" si="3"/>
        <v>-8.309098462816785</v>
      </c>
    </row>
    <row r="10" spans="1:10" ht="12.75">
      <c r="A10" s="44" t="s">
        <v>5</v>
      </c>
      <c r="B10" s="45">
        <v>1598</v>
      </c>
      <c r="C10" s="48">
        <v>1607</v>
      </c>
      <c r="D10" s="132">
        <v>1595</v>
      </c>
      <c r="E10" s="116">
        <v>1595</v>
      </c>
      <c r="F10" s="151">
        <v>1596</v>
      </c>
      <c r="G10" s="36">
        <f t="shared" si="0"/>
        <v>-2</v>
      </c>
      <c r="H10" s="141">
        <f t="shared" si="1"/>
        <v>-0.1251564455569462</v>
      </c>
      <c r="I10" s="36">
        <f t="shared" si="2"/>
        <v>1</v>
      </c>
      <c r="J10" s="121">
        <f t="shared" si="3"/>
        <v>0.06269592476489029</v>
      </c>
    </row>
    <row r="11" spans="1:10" ht="12.75" customHeight="1">
      <c r="A11" s="30" t="s">
        <v>35</v>
      </c>
      <c r="B11" s="45">
        <v>2437</v>
      </c>
      <c r="C11" s="48">
        <v>2425</v>
      </c>
      <c r="D11" s="132">
        <v>2430</v>
      </c>
      <c r="E11" s="116">
        <v>2447</v>
      </c>
      <c r="F11" s="151">
        <v>2409</v>
      </c>
      <c r="G11" s="36">
        <f t="shared" si="0"/>
        <v>-28</v>
      </c>
      <c r="H11" s="141">
        <f t="shared" si="1"/>
        <v>-1.1489536315141566</v>
      </c>
      <c r="I11" s="36">
        <f t="shared" si="2"/>
        <v>-38</v>
      </c>
      <c r="J11" s="121">
        <f t="shared" si="3"/>
        <v>-1.5529219452390683</v>
      </c>
    </row>
    <row r="12" spans="1:10" ht="12.75">
      <c r="A12" s="30" t="s">
        <v>6</v>
      </c>
      <c r="B12" s="39">
        <v>939</v>
      </c>
      <c r="C12" s="42">
        <v>920</v>
      </c>
      <c r="D12" s="131">
        <v>936</v>
      </c>
      <c r="E12" s="115">
        <v>951</v>
      </c>
      <c r="F12" s="150">
        <v>828</v>
      </c>
      <c r="G12" s="36">
        <f t="shared" si="0"/>
        <v>-111</v>
      </c>
      <c r="H12" s="141">
        <f t="shared" si="1"/>
        <v>-11.82108626198083</v>
      </c>
      <c r="I12" s="36">
        <f t="shared" si="2"/>
        <v>-123</v>
      </c>
      <c r="J12" s="121">
        <f t="shared" si="3"/>
        <v>-12.933753943217665</v>
      </c>
    </row>
    <row r="13" spans="1:10" ht="12.75">
      <c r="A13" s="30" t="s">
        <v>7</v>
      </c>
      <c r="B13" s="39">
        <v>5938</v>
      </c>
      <c r="C13" s="42">
        <v>5973</v>
      </c>
      <c r="D13" s="131">
        <v>5845</v>
      </c>
      <c r="E13" s="115">
        <v>5592</v>
      </c>
      <c r="F13" s="150">
        <v>5808</v>
      </c>
      <c r="G13" s="36">
        <f t="shared" si="0"/>
        <v>-130</v>
      </c>
      <c r="H13" s="141">
        <f t="shared" si="1"/>
        <v>-2.1892893230043784</v>
      </c>
      <c r="I13" s="36">
        <f t="shared" si="2"/>
        <v>216</v>
      </c>
      <c r="J13" s="121">
        <f t="shared" si="3"/>
        <v>3.8626609442060085</v>
      </c>
    </row>
    <row r="14" spans="1:10" ht="12.75">
      <c r="A14" s="44" t="s">
        <v>8</v>
      </c>
      <c r="B14" s="39">
        <v>2529</v>
      </c>
      <c r="C14" s="42">
        <v>2451</v>
      </c>
      <c r="D14" s="131">
        <v>2488</v>
      </c>
      <c r="E14" s="115">
        <v>2325</v>
      </c>
      <c r="F14" s="150">
        <v>2397</v>
      </c>
      <c r="G14" s="36">
        <f t="shared" si="0"/>
        <v>-132</v>
      </c>
      <c r="H14" s="141">
        <f t="shared" si="1"/>
        <v>-5.2194543297746145</v>
      </c>
      <c r="I14" s="36">
        <f t="shared" si="2"/>
        <v>72</v>
      </c>
      <c r="J14" s="121">
        <f t="shared" si="3"/>
        <v>3.096774193548387</v>
      </c>
    </row>
    <row r="15" spans="1:10" ht="12.75">
      <c r="A15" s="30" t="s">
        <v>9</v>
      </c>
      <c r="B15" s="39">
        <v>2369</v>
      </c>
      <c r="C15" s="42">
        <v>2465</v>
      </c>
      <c r="D15" s="131">
        <v>2603</v>
      </c>
      <c r="E15" s="115">
        <v>2909</v>
      </c>
      <c r="F15" s="150">
        <v>3063</v>
      </c>
      <c r="G15" s="36">
        <f t="shared" si="0"/>
        <v>694</v>
      </c>
      <c r="H15" s="141">
        <f t="shared" si="1"/>
        <v>29.295061207260446</v>
      </c>
      <c r="I15" s="36">
        <f t="shared" si="2"/>
        <v>154</v>
      </c>
      <c r="J15" s="121">
        <f t="shared" si="3"/>
        <v>5.29391543485734</v>
      </c>
    </row>
    <row r="16" spans="1:10" ht="12.75">
      <c r="A16" s="44" t="s">
        <v>10</v>
      </c>
      <c r="B16" s="39">
        <v>1701</v>
      </c>
      <c r="C16" s="42">
        <v>1727</v>
      </c>
      <c r="D16" s="131">
        <v>1740</v>
      </c>
      <c r="E16" s="115">
        <v>1806</v>
      </c>
      <c r="F16" s="150">
        <v>1806</v>
      </c>
      <c r="G16" s="36">
        <f t="shared" si="0"/>
        <v>105</v>
      </c>
      <c r="H16" s="141">
        <f t="shared" si="1"/>
        <v>6.1728395061728385</v>
      </c>
      <c r="I16" s="36">
        <f t="shared" si="2"/>
        <v>0</v>
      </c>
      <c r="J16" s="121">
        <f t="shared" si="3"/>
        <v>0</v>
      </c>
    </row>
    <row r="17" spans="1:10" ht="12.75">
      <c r="A17" s="44" t="s">
        <v>47</v>
      </c>
      <c r="B17" s="39">
        <v>2674</v>
      </c>
      <c r="C17" s="42">
        <v>2706</v>
      </c>
      <c r="D17" s="131">
        <v>2744</v>
      </c>
      <c r="E17" s="115">
        <v>3004</v>
      </c>
      <c r="F17" s="150">
        <v>3226</v>
      </c>
      <c r="G17" s="36">
        <f t="shared" si="0"/>
        <v>552</v>
      </c>
      <c r="H17" s="141">
        <f>G17/B17%</f>
        <v>20.643231114435306</v>
      </c>
      <c r="I17" s="36">
        <f t="shared" si="2"/>
        <v>222</v>
      </c>
      <c r="J17" s="121">
        <f t="shared" si="3"/>
        <v>7.390146471371505</v>
      </c>
    </row>
    <row r="18" spans="1:10" ht="12.75">
      <c r="A18" s="30" t="s">
        <v>11</v>
      </c>
      <c r="B18" s="39">
        <v>4389</v>
      </c>
      <c r="C18" s="42">
        <v>4862</v>
      </c>
      <c r="D18" s="131">
        <v>5140</v>
      </c>
      <c r="E18" s="115">
        <v>5230</v>
      </c>
      <c r="F18" s="150">
        <v>5546</v>
      </c>
      <c r="G18" s="36">
        <f t="shared" si="0"/>
        <v>1157</v>
      </c>
      <c r="H18" s="141">
        <f t="shared" si="1"/>
        <v>26.361357940305307</v>
      </c>
      <c r="I18" s="36">
        <f t="shared" si="2"/>
        <v>316</v>
      </c>
      <c r="J18" s="121">
        <f t="shared" si="3"/>
        <v>6.04206500956023</v>
      </c>
    </row>
    <row r="19" spans="1:10" ht="12.75">
      <c r="A19" s="30" t="s">
        <v>12</v>
      </c>
      <c r="B19" s="39">
        <v>807</v>
      </c>
      <c r="C19" s="42">
        <v>759</v>
      </c>
      <c r="D19" s="131">
        <v>919</v>
      </c>
      <c r="E19" s="115">
        <v>926</v>
      </c>
      <c r="F19" s="150">
        <v>819</v>
      </c>
      <c r="G19" s="36">
        <f t="shared" si="0"/>
        <v>12</v>
      </c>
      <c r="H19" s="141">
        <f t="shared" si="1"/>
        <v>1.486988847583643</v>
      </c>
      <c r="I19" s="36">
        <f t="shared" si="2"/>
        <v>-107</v>
      </c>
      <c r="J19" s="121">
        <f t="shared" si="3"/>
        <v>-11.555075593952484</v>
      </c>
    </row>
    <row r="20" spans="1:10" ht="12.75">
      <c r="A20" s="30" t="s">
        <v>36</v>
      </c>
      <c r="B20" s="39">
        <v>10473</v>
      </c>
      <c r="C20" s="42">
        <v>10113</v>
      </c>
      <c r="D20" s="131">
        <v>10178</v>
      </c>
      <c r="E20" s="115">
        <v>10043</v>
      </c>
      <c r="F20" s="150">
        <v>10238</v>
      </c>
      <c r="G20" s="36">
        <f t="shared" si="0"/>
        <v>-235</v>
      </c>
      <c r="H20" s="141">
        <f t="shared" si="1"/>
        <v>-2.2438651771221236</v>
      </c>
      <c r="I20" s="36">
        <f t="shared" si="2"/>
        <v>195</v>
      </c>
      <c r="J20" s="121">
        <f t="shared" si="3"/>
        <v>1.9416509011251617</v>
      </c>
    </row>
    <row r="21" spans="1:10" ht="15.75" customHeight="1">
      <c r="A21" s="30" t="s">
        <v>37</v>
      </c>
      <c r="B21" s="39">
        <v>769</v>
      </c>
      <c r="C21" s="42">
        <v>721</v>
      </c>
      <c r="D21" s="131">
        <v>690</v>
      </c>
      <c r="E21" s="115">
        <v>655</v>
      </c>
      <c r="F21" s="150">
        <v>645</v>
      </c>
      <c r="G21" s="36">
        <f t="shared" si="0"/>
        <v>-124</v>
      </c>
      <c r="H21" s="141">
        <f t="shared" si="1"/>
        <v>-16.12483745123537</v>
      </c>
      <c r="I21" s="36">
        <f t="shared" si="2"/>
        <v>-10</v>
      </c>
      <c r="J21" s="121">
        <f t="shared" si="3"/>
        <v>-1.5267175572519085</v>
      </c>
    </row>
    <row r="22" spans="1:10" ht="12.75">
      <c r="A22" s="30" t="s">
        <v>38</v>
      </c>
      <c r="B22" s="39">
        <v>1049</v>
      </c>
      <c r="C22" s="42">
        <v>1070</v>
      </c>
      <c r="D22" s="131">
        <v>1129</v>
      </c>
      <c r="E22" s="115">
        <v>1146</v>
      </c>
      <c r="F22" s="150">
        <v>1135</v>
      </c>
      <c r="G22" s="36">
        <f t="shared" si="0"/>
        <v>86</v>
      </c>
      <c r="H22" s="141">
        <f t="shared" si="1"/>
        <v>8.198284080076263</v>
      </c>
      <c r="I22" s="36">
        <f t="shared" si="2"/>
        <v>-11</v>
      </c>
      <c r="J22" s="121">
        <f t="shared" si="3"/>
        <v>-0.9598603839441535</v>
      </c>
    </row>
    <row r="23" spans="1:10" ht="18" customHeight="1">
      <c r="A23" s="30" t="s">
        <v>14</v>
      </c>
      <c r="B23" s="39">
        <v>7936</v>
      </c>
      <c r="C23" s="42">
        <v>7804</v>
      </c>
      <c r="D23" s="131">
        <v>7809</v>
      </c>
      <c r="E23" s="115">
        <v>7971</v>
      </c>
      <c r="F23" s="150">
        <v>8260</v>
      </c>
      <c r="G23" s="36">
        <f t="shared" si="0"/>
        <v>324</v>
      </c>
      <c r="H23" s="141">
        <f t="shared" si="1"/>
        <v>4.082661290322581</v>
      </c>
      <c r="I23" s="36">
        <f t="shared" si="2"/>
        <v>289</v>
      </c>
      <c r="J23" s="121">
        <f t="shared" si="3"/>
        <v>3.6256429557144654</v>
      </c>
    </row>
    <row r="24" spans="1:10" ht="18" customHeight="1">
      <c r="A24" s="50" t="s">
        <v>15</v>
      </c>
      <c r="B24" s="45">
        <v>18767</v>
      </c>
      <c r="C24" s="48">
        <v>19580</v>
      </c>
      <c r="D24" s="132">
        <v>20246</v>
      </c>
      <c r="E24" s="116">
        <v>20208</v>
      </c>
      <c r="F24" s="151">
        <v>20524</v>
      </c>
      <c r="G24" s="36">
        <f t="shared" si="0"/>
        <v>1757</v>
      </c>
      <c r="H24" s="141">
        <f t="shared" si="1"/>
        <v>9.36217829168221</v>
      </c>
      <c r="I24" s="36">
        <f t="shared" si="2"/>
        <v>316</v>
      </c>
      <c r="J24" s="121">
        <f t="shared" si="3"/>
        <v>1.5637371338083925</v>
      </c>
    </row>
    <row r="25" spans="1:10" ht="12.75">
      <c r="A25" s="30" t="s">
        <v>39</v>
      </c>
      <c r="B25" s="45">
        <v>6329</v>
      </c>
      <c r="C25" s="48">
        <v>6099</v>
      </c>
      <c r="D25" s="132">
        <v>6337</v>
      </c>
      <c r="E25" s="116">
        <v>6698</v>
      </c>
      <c r="F25" s="151">
        <v>6699</v>
      </c>
      <c r="G25" s="36">
        <f t="shared" si="0"/>
        <v>370</v>
      </c>
      <c r="H25" s="141">
        <f t="shared" si="1"/>
        <v>5.846105229894138</v>
      </c>
      <c r="I25" s="36">
        <f t="shared" si="2"/>
        <v>1</v>
      </c>
      <c r="J25" s="121">
        <f t="shared" si="3"/>
        <v>0.01492982979994028</v>
      </c>
    </row>
    <row r="26" spans="1:10" ht="12.75">
      <c r="A26" s="44" t="s">
        <v>16</v>
      </c>
      <c r="B26" s="45">
        <v>6622</v>
      </c>
      <c r="C26" s="48">
        <v>6844</v>
      </c>
      <c r="D26" s="132">
        <v>7587</v>
      </c>
      <c r="E26" s="116">
        <v>9742</v>
      </c>
      <c r="F26" s="151">
        <v>10177</v>
      </c>
      <c r="G26" s="36">
        <f t="shared" si="0"/>
        <v>3555</v>
      </c>
      <c r="H26" s="141">
        <f t="shared" si="1"/>
        <v>53.68468740561764</v>
      </c>
      <c r="I26" s="36">
        <f t="shared" si="2"/>
        <v>435</v>
      </c>
      <c r="J26" s="121">
        <f t="shared" si="3"/>
        <v>4.46520221720386</v>
      </c>
    </row>
    <row r="27" spans="1:10" ht="12.75" customHeight="1">
      <c r="A27" s="30" t="s">
        <v>40</v>
      </c>
      <c r="B27" s="45">
        <v>1936</v>
      </c>
      <c r="C27" s="42">
        <v>2018</v>
      </c>
      <c r="D27" s="131">
        <v>2104</v>
      </c>
      <c r="E27" s="115">
        <v>2160</v>
      </c>
      <c r="F27" s="150">
        <v>2328</v>
      </c>
      <c r="G27" s="36">
        <f t="shared" si="0"/>
        <v>392</v>
      </c>
      <c r="H27" s="141">
        <f t="shared" si="1"/>
        <v>20.24793388429752</v>
      </c>
      <c r="I27" s="36">
        <f t="shared" si="2"/>
        <v>168</v>
      </c>
      <c r="J27" s="121">
        <f t="shared" si="3"/>
        <v>7.777777777777778</v>
      </c>
    </row>
    <row r="28" spans="1:10" ht="12.75">
      <c r="A28" s="30" t="s">
        <v>18</v>
      </c>
      <c r="B28" s="39">
        <v>5100</v>
      </c>
      <c r="C28" s="42">
        <v>5210</v>
      </c>
      <c r="D28" s="131">
        <v>5221</v>
      </c>
      <c r="E28" s="115">
        <v>5061</v>
      </c>
      <c r="F28" s="150">
        <v>4925</v>
      </c>
      <c r="G28" s="36">
        <f t="shared" si="0"/>
        <v>-175</v>
      </c>
      <c r="H28" s="141">
        <f t="shared" si="1"/>
        <v>-3.4313725490196076</v>
      </c>
      <c r="I28" s="36">
        <f t="shared" si="2"/>
        <v>-136</v>
      </c>
      <c r="J28" s="121">
        <f t="shared" si="3"/>
        <v>-2.687215965224264</v>
      </c>
    </row>
    <row r="29" spans="1:10" ht="12.75">
      <c r="A29" s="30" t="s">
        <v>41</v>
      </c>
      <c r="B29" s="39">
        <v>186</v>
      </c>
      <c r="C29" s="42">
        <v>198</v>
      </c>
      <c r="D29" s="131">
        <v>202</v>
      </c>
      <c r="E29" s="115">
        <v>192</v>
      </c>
      <c r="F29" s="150">
        <v>188</v>
      </c>
      <c r="G29" s="36">
        <f t="shared" si="0"/>
        <v>2</v>
      </c>
      <c r="H29" s="141">
        <f t="shared" si="1"/>
        <v>1.075268817204301</v>
      </c>
      <c r="I29" s="36">
        <f t="shared" si="2"/>
        <v>-4</v>
      </c>
      <c r="J29" s="121">
        <f t="shared" si="3"/>
        <v>-2.0833333333333335</v>
      </c>
    </row>
    <row r="30" spans="1:10" ht="12.75">
      <c r="A30" s="30" t="s">
        <v>42</v>
      </c>
      <c r="B30" s="39">
        <v>3512</v>
      </c>
      <c r="C30" s="42">
        <v>3619</v>
      </c>
      <c r="D30" s="131">
        <v>3730</v>
      </c>
      <c r="E30" s="115">
        <v>3821</v>
      </c>
      <c r="F30" s="150">
        <v>3935</v>
      </c>
      <c r="G30" s="36">
        <f t="shared" si="0"/>
        <v>423</v>
      </c>
      <c r="H30" s="141">
        <f t="shared" si="1"/>
        <v>12.044419134396357</v>
      </c>
      <c r="I30" s="36">
        <f t="shared" si="2"/>
        <v>114</v>
      </c>
      <c r="J30" s="121">
        <f t="shared" si="3"/>
        <v>2.9835121695891127</v>
      </c>
    </row>
    <row r="31" spans="1:10" ht="12.75">
      <c r="A31" s="50" t="s">
        <v>43</v>
      </c>
      <c r="B31" s="45">
        <v>11801</v>
      </c>
      <c r="C31" s="42">
        <v>11841</v>
      </c>
      <c r="D31" s="131">
        <v>13660</v>
      </c>
      <c r="E31" s="115">
        <v>15258</v>
      </c>
      <c r="F31" s="150">
        <v>14982</v>
      </c>
      <c r="G31" s="36">
        <f t="shared" si="0"/>
        <v>3181</v>
      </c>
      <c r="H31" s="141">
        <f t="shared" si="1"/>
        <v>26.95534276756207</v>
      </c>
      <c r="I31" s="36">
        <f t="shared" si="2"/>
        <v>-276</v>
      </c>
      <c r="J31" s="121">
        <f t="shared" si="3"/>
        <v>-1.8088871411718441</v>
      </c>
    </row>
    <row r="32" spans="1:10" ht="12.75" customHeight="1">
      <c r="A32" s="30" t="s">
        <v>20</v>
      </c>
      <c r="B32" s="39">
        <v>3800</v>
      </c>
      <c r="C32" s="42">
        <v>3644</v>
      </c>
      <c r="D32" s="131">
        <v>3800</v>
      </c>
      <c r="E32" s="115">
        <v>4272</v>
      </c>
      <c r="F32" s="150">
        <v>4437</v>
      </c>
      <c r="G32" s="36">
        <f t="shared" si="0"/>
        <v>637</v>
      </c>
      <c r="H32" s="141">
        <f t="shared" si="1"/>
        <v>16.763157894736842</v>
      </c>
      <c r="I32" s="36">
        <f t="shared" si="2"/>
        <v>165</v>
      </c>
      <c r="J32" s="121">
        <f t="shared" si="3"/>
        <v>3.862359550561798</v>
      </c>
    </row>
    <row r="33" spans="1:10" ht="12.75">
      <c r="A33" s="51" t="s">
        <v>21</v>
      </c>
      <c r="B33" s="31">
        <v>6127</v>
      </c>
      <c r="C33" s="34">
        <v>6365</v>
      </c>
      <c r="D33" s="130">
        <v>6599</v>
      </c>
      <c r="E33" s="114">
        <v>7194</v>
      </c>
      <c r="F33" s="149">
        <v>7543</v>
      </c>
      <c r="G33" s="36">
        <f t="shared" si="0"/>
        <v>1416</v>
      </c>
      <c r="H33" s="141">
        <f t="shared" si="1"/>
        <v>23.11082095642239</v>
      </c>
      <c r="I33" s="36">
        <f t="shared" si="2"/>
        <v>349</v>
      </c>
      <c r="J33" s="121">
        <f t="shared" si="3"/>
        <v>4.851264943008062</v>
      </c>
    </row>
    <row r="34" spans="1:10" ht="12.75">
      <c r="A34" s="51" t="s">
        <v>44</v>
      </c>
      <c r="B34" s="31">
        <v>772</v>
      </c>
      <c r="C34" s="34">
        <v>1026</v>
      </c>
      <c r="D34" s="130">
        <v>1174</v>
      </c>
      <c r="E34" s="114">
        <v>1331</v>
      </c>
      <c r="F34" s="149">
        <v>1430</v>
      </c>
      <c r="G34" s="36">
        <f t="shared" si="0"/>
        <v>658</v>
      </c>
      <c r="H34" s="141">
        <f t="shared" si="1"/>
        <v>85.23316062176166</v>
      </c>
      <c r="I34" s="36">
        <f t="shared" si="2"/>
        <v>99</v>
      </c>
      <c r="J34" s="121">
        <f t="shared" si="3"/>
        <v>7.43801652892562</v>
      </c>
    </row>
    <row r="35" spans="1:10" ht="12.75">
      <c r="A35" s="51" t="s">
        <v>45</v>
      </c>
      <c r="B35" s="31">
        <v>3248</v>
      </c>
      <c r="C35" s="34">
        <v>3390</v>
      </c>
      <c r="D35" s="130">
        <v>3478</v>
      </c>
      <c r="E35" s="114">
        <v>3625</v>
      </c>
      <c r="F35" s="149">
        <v>3805</v>
      </c>
      <c r="G35" s="36">
        <f t="shared" si="0"/>
        <v>557</v>
      </c>
      <c r="H35" s="141">
        <f t="shared" si="1"/>
        <v>17.149014778325125</v>
      </c>
      <c r="I35" s="36">
        <f t="shared" si="2"/>
        <v>180</v>
      </c>
      <c r="J35" s="121">
        <f t="shared" si="3"/>
        <v>4.9655172413793105</v>
      </c>
    </row>
    <row r="36" spans="1:10" ht="12.75">
      <c r="A36" s="51" t="s">
        <v>46</v>
      </c>
      <c r="B36" s="31">
        <v>43</v>
      </c>
      <c r="C36" s="34">
        <v>38</v>
      </c>
      <c r="D36" s="130">
        <v>38</v>
      </c>
      <c r="E36" s="114">
        <v>39</v>
      </c>
      <c r="F36" s="149">
        <v>37</v>
      </c>
      <c r="G36" s="36">
        <f t="shared" si="0"/>
        <v>-6</v>
      </c>
      <c r="H36" s="141">
        <f t="shared" si="1"/>
        <v>-13.953488372093023</v>
      </c>
      <c r="I36" s="36">
        <f t="shared" si="2"/>
        <v>-2</v>
      </c>
      <c r="J36" s="121">
        <f t="shared" si="3"/>
        <v>-5.128205128205128</v>
      </c>
    </row>
    <row r="37" spans="1:10" ht="6.75" customHeight="1">
      <c r="A37" s="52"/>
      <c r="B37" s="31"/>
      <c r="C37" s="55"/>
      <c r="D37" s="133"/>
      <c r="E37" s="114"/>
      <c r="F37" s="152"/>
      <c r="G37" s="57"/>
      <c r="H37" s="142"/>
      <c r="I37" s="57"/>
      <c r="J37" s="122"/>
    </row>
    <row r="38" spans="1:10" ht="10.5" customHeight="1">
      <c r="A38" s="58"/>
      <c r="B38" s="59"/>
      <c r="C38" s="60"/>
      <c r="D38" s="59"/>
      <c r="E38" s="59"/>
      <c r="F38" s="59"/>
      <c r="G38" s="61"/>
      <c r="H38" s="143"/>
      <c r="I38" s="61"/>
      <c r="J38" s="123"/>
    </row>
    <row r="39" spans="1:10" ht="9.75" customHeight="1">
      <c r="A39" s="63"/>
      <c r="B39" s="39"/>
      <c r="C39" s="67"/>
      <c r="D39" s="134"/>
      <c r="E39" s="115"/>
      <c r="F39" s="153"/>
      <c r="G39" s="69"/>
      <c r="H39" s="144"/>
      <c r="I39" s="69"/>
      <c r="J39" s="38"/>
    </row>
    <row r="40" spans="1:12" ht="12.75">
      <c r="A40" s="70" t="s">
        <v>23</v>
      </c>
      <c r="B40" s="71">
        <f>SUM(B7:B36)</f>
        <v>130014</v>
      </c>
      <c r="C40" s="75">
        <f>SUM(C7:C36)</f>
        <v>131842</v>
      </c>
      <c r="D40" s="135">
        <f>SUM(D7:D36)</f>
        <v>136770</v>
      </c>
      <c r="E40" s="117">
        <f>SUM(E7:E36)</f>
        <v>143127</v>
      </c>
      <c r="F40" s="154">
        <f>SUM(F7:F36)</f>
        <v>145332</v>
      </c>
      <c r="G40" s="77">
        <f>F40-B40</f>
        <v>15318</v>
      </c>
      <c r="H40" s="145">
        <f>G40/B40%</f>
        <v>11.781808112972449</v>
      </c>
      <c r="I40" s="77">
        <f>F40-E40</f>
        <v>2205</v>
      </c>
      <c r="J40" s="124">
        <f>I40/E40%</f>
        <v>1.5405898258190278</v>
      </c>
      <c r="K40" s="78"/>
      <c r="L40" s="78"/>
    </row>
    <row r="41" spans="1:10" ht="12.75">
      <c r="A41" s="79" t="s">
        <v>24</v>
      </c>
      <c r="B41" s="31"/>
      <c r="C41" s="34"/>
      <c r="D41" s="130"/>
      <c r="E41" s="114"/>
      <c r="F41" s="149"/>
      <c r="G41" s="69"/>
      <c r="H41" s="144"/>
      <c r="I41" s="69"/>
      <c r="J41" s="38"/>
    </row>
    <row r="42" spans="1:10" ht="12.75">
      <c r="A42" s="82" t="s">
        <v>25</v>
      </c>
      <c r="B42" s="83">
        <f>SUM(B7:B22)</f>
        <v>53835</v>
      </c>
      <c r="C42" s="87">
        <f>SUM(C7:C22)</f>
        <v>54166</v>
      </c>
      <c r="D42" s="136">
        <f>SUM(D7:D22)</f>
        <v>54785</v>
      </c>
      <c r="E42" s="118">
        <f>SUM(E7:E22)</f>
        <v>55555</v>
      </c>
      <c r="F42" s="155">
        <f>SUM(F7:F22)</f>
        <v>56062</v>
      </c>
      <c r="G42" s="89">
        <f>F42-B42</f>
        <v>2227</v>
      </c>
      <c r="H42" s="146">
        <f>G42/B42%</f>
        <v>4.13671403362125</v>
      </c>
      <c r="I42" s="89">
        <f>F42-E42</f>
        <v>507</v>
      </c>
      <c r="J42" s="125">
        <f>I42/E42%</f>
        <v>0.912609126091261</v>
      </c>
    </row>
    <row r="43" spans="1:10" ht="12.75">
      <c r="A43" s="82" t="s">
        <v>26</v>
      </c>
      <c r="B43" s="83">
        <f>B23</f>
        <v>7936</v>
      </c>
      <c r="C43" s="87">
        <f>C23</f>
        <v>7804</v>
      </c>
      <c r="D43" s="136">
        <f>D23</f>
        <v>7809</v>
      </c>
      <c r="E43" s="118">
        <f>E23</f>
        <v>7971</v>
      </c>
      <c r="F43" s="155">
        <f>F23</f>
        <v>8260</v>
      </c>
      <c r="G43" s="89">
        <f>F43-B43</f>
        <v>324</v>
      </c>
      <c r="H43" s="146">
        <f>G43/B43%</f>
        <v>4.082661290322581</v>
      </c>
      <c r="I43" s="89">
        <f>F43-E43</f>
        <v>289</v>
      </c>
      <c r="J43" s="125">
        <f>I43/E43%</f>
        <v>3.6256429557144654</v>
      </c>
    </row>
    <row r="44" spans="1:10" ht="12.75">
      <c r="A44" s="82" t="s">
        <v>27</v>
      </c>
      <c r="B44" s="83">
        <f>B24+B26</f>
        <v>25389</v>
      </c>
      <c r="C44" s="87">
        <f>C24+C26</f>
        <v>26424</v>
      </c>
      <c r="D44" s="136">
        <f>D24+D26</f>
        <v>27833</v>
      </c>
      <c r="E44" s="118">
        <f>E24+E26</f>
        <v>29950</v>
      </c>
      <c r="F44" s="155">
        <f>F24+F26</f>
        <v>30701</v>
      </c>
      <c r="G44" s="89">
        <f>F44-B44</f>
        <v>5312</v>
      </c>
      <c r="H44" s="146">
        <f>G44/B44%</f>
        <v>20.922446728898343</v>
      </c>
      <c r="I44" s="89">
        <f>F44-E44</f>
        <v>751</v>
      </c>
      <c r="J44" s="125">
        <f>I44/E44%</f>
        <v>2.5075125208681137</v>
      </c>
    </row>
    <row r="45" spans="1:10" ht="12.75">
      <c r="A45" s="82" t="s">
        <v>29</v>
      </c>
      <c r="B45" s="83">
        <f>SUM(B27:B36)+B25</f>
        <v>42854</v>
      </c>
      <c r="C45" s="87">
        <f>SUM(C27:C36)+C25</f>
        <v>43448</v>
      </c>
      <c r="D45" s="136">
        <f>SUM(D27:D36)+D25</f>
        <v>46343</v>
      </c>
      <c r="E45" s="118">
        <f>SUM(E27:E36)+E25</f>
        <v>49651</v>
      </c>
      <c r="F45" s="155">
        <f>SUM(F27:F36)+F25</f>
        <v>50309</v>
      </c>
      <c r="G45" s="89">
        <f>F45-B45</f>
        <v>7455</v>
      </c>
      <c r="H45" s="146">
        <f>G45/B45%</f>
        <v>17.39627572688664</v>
      </c>
      <c r="I45" s="89">
        <f>F45-E45</f>
        <v>658</v>
      </c>
      <c r="J45" s="125">
        <f>I45/E45%</f>
        <v>1.3252502467221203</v>
      </c>
    </row>
    <row r="46" spans="1:10" ht="7.5" customHeight="1">
      <c r="A46" s="63"/>
      <c r="B46" s="69"/>
      <c r="C46" s="94"/>
      <c r="D46" s="137"/>
      <c r="E46" s="119"/>
      <c r="F46" s="156"/>
      <c r="G46" s="62"/>
      <c r="H46" s="147"/>
      <c r="I46" s="62"/>
      <c r="J46" s="29"/>
    </row>
    <row r="47" spans="1:10" ht="30" customHeight="1" thickBot="1">
      <c r="A47" s="126" t="s">
        <v>34</v>
      </c>
      <c r="B47" s="97"/>
      <c r="C47" s="102"/>
      <c r="D47" s="103"/>
      <c r="E47" s="103"/>
      <c r="F47" s="103"/>
      <c r="G47" s="98"/>
      <c r="H47" s="98"/>
      <c r="I47" s="98"/>
      <c r="J47" s="99"/>
    </row>
    <row r="48" ht="13.5" thickTop="1"/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portrait" paperSize="9" scale="90" r:id="rId1"/>
  <ignoredErrors>
    <ignoredError sqref="B42:F4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140625" style="8" customWidth="1"/>
    <col min="2" max="2" width="7.7109375" style="8" customWidth="1"/>
    <col min="3" max="3" width="7.7109375" style="104" customWidth="1"/>
    <col min="4" max="6" width="7.7109375" style="106" customWidth="1"/>
    <col min="7" max="7" width="7.140625" style="8" customWidth="1"/>
    <col min="8" max="9" width="6.7109375" style="8" customWidth="1"/>
    <col min="10" max="10" width="7.140625" style="8" customWidth="1"/>
    <col min="11" max="16384" width="9.140625" style="8" customWidth="1"/>
  </cols>
  <sheetData>
    <row r="1" spans="1:10" ht="18" customHeight="1" thickTop="1">
      <c r="A1" s="1" t="s">
        <v>66</v>
      </c>
      <c r="B1" s="2"/>
      <c r="C1" s="6"/>
      <c r="D1" s="7"/>
      <c r="E1" s="7"/>
      <c r="F1" s="7"/>
      <c r="G1" s="3"/>
      <c r="H1" s="3"/>
      <c r="I1" s="3"/>
      <c r="J1" s="4"/>
    </row>
    <row r="2" spans="1:10" ht="12.75">
      <c r="A2" s="9" t="s">
        <v>74</v>
      </c>
      <c r="B2" s="10"/>
      <c r="C2" s="14"/>
      <c r="D2" s="15"/>
      <c r="E2" s="15"/>
      <c r="F2" s="15"/>
      <c r="G2" s="11"/>
      <c r="H2" s="11"/>
      <c r="I2" s="11"/>
      <c r="J2" s="12"/>
    </row>
    <row r="3" spans="1:10" ht="18" customHeight="1">
      <c r="A3" s="9" t="s">
        <v>75</v>
      </c>
      <c r="B3" s="10"/>
      <c r="C3" s="14"/>
      <c r="D3" s="15"/>
      <c r="E3" s="15"/>
      <c r="F3" s="15"/>
      <c r="G3" s="11"/>
      <c r="H3" s="11"/>
      <c r="I3" s="11"/>
      <c r="J3" s="12"/>
    </row>
    <row r="4" spans="1:10" ht="12.75">
      <c r="A4" s="157" t="s">
        <v>0</v>
      </c>
      <c r="B4" s="159">
        <v>2014</v>
      </c>
      <c r="C4" s="161">
        <v>2015</v>
      </c>
      <c r="D4" s="163">
        <v>2016</v>
      </c>
      <c r="E4" s="163">
        <v>2017</v>
      </c>
      <c r="F4" s="167">
        <v>2018</v>
      </c>
      <c r="G4" s="16" t="s">
        <v>71</v>
      </c>
      <c r="H4" s="138"/>
      <c r="I4" s="16" t="s">
        <v>72</v>
      </c>
      <c r="J4" s="17"/>
    </row>
    <row r="5" spans="1:10" ht="12.75" customHeight="1">
      <c r="A5" s="158"/>
      <c r="B5" s="160"/>
      <c r="C5" s="162"/>
      <c r="D5" s="164"/>
      <c r="E5" s="164"/>
      <c r="F5" s="168"/>
      <c r="G5" s="18" t="s">
        <v>73</v>
      </c>
      <c r="H5" s="139"/>
      <c r="I5" s="18" t="s">
        <v>73</v>
      </c>
      <c r="J5" s="19"/>
    </row>
    <row r="6" spans="1:10" ht="7.5" customHeight="1">
      <c r="A6" s="20"/>
      <c r="B6" s="21"/>
      <c r="C6" s="27"/>
      <c r="D6" s="129"/>
      <c r="E6" s="129"/>
      <c r="F6" s="148"/>
      <c r="G6" s="21"/>
      <c r="H6" s="140"/>
      <c r="I6" s="21"/>
      <c r="J6" s="120"/>
    </row>
    <row r="7" spans="1:10" ht="12.75">
      <c r="A7" s="30" t="s">
        <v>2</v>
      </c>
      <c r="B7" s="31">
        <v>418</v>
      </c>
      <c r="C7" s="34">
        <v>397</v>
      </c>
      <c r="D7" s="130">
        <v>324</v>
      </c>
      <c r="E7" s="130">
        <v>344</v>
      </c>
      <c r="F7" s="149">
        <v>341</v>
      </c>
      <c r="G7" s="36">
        <f aca="true" t="shared" si="0" ref="G7:G36">F7-B7</f>
        <v>-77</v>
      </c>
      <c r="H7" s="141">
        <f aca="true" t="shared" si="1" ref="H7:H36">G7/B7%</f>
        <v>-18.42105263157895</v>
      </c>
      <c r="I7" s="36">
        <f aca="true" t="shared" si="2" ref="I7:I36">F7-E7</f>
        <v>-3</v>
      </c>
      <c r="J7" s="121">
        <f aca="true" t="shared" si="3" ref="J7:J36">I7/E7%</f>
        <v>-0.872093023255814</v>
      </c>
    </row>
    <row r="8" spans="1:10" ht="12.75">
      <c r="A8" s="30" t="s">
        <v>3</v>
      </c>
      <c r="B8" s="39">
        <v>7352</v>
      </c>
      <c r="C8" s="42">
        <v>7479</v>
      </c>
      <c r="D8" s="131">
        <v>7596</v>
      </c>
      <c r="E8" s="131">
        <v>7917</v>
      </c>
      <c r="F8" s="150">
        <v>7919</v>
      </c>
      <c r="G8" s="36">
        <f t="shared" si="0"/>
        <v>567</v>
      </c>
      <c r="H8" s="141">
        <f t="shared" si="1"/>
        <v>7.712187159956475</v>
      </c>
      <c r="I8" s="36">
        <f t="shared" si="2"/>
        <v>2</v>
      </c>
      <c r="J8" s="121">
        <f t="shared" si="3"/>
        <v>0.02526209422761147</v>
      </c>
    </row>
    <row r="9" spans="1:10" ht="12.75">
      <c r="A9" s="30" t="s">
        <v>4</v>
      </c>
      <c r="B9" s="39">
        <v>1118</v>
      </c>
      <c r="C9" s="42">
        <v>1121</v>
      </c>
      <c r="D9" s="131">
        <v>1113</v>
      </c>
      <c r="E9" s="131">
        <v>1087</v>
      </c>
      <c r="F9" s="150">
        <v>996</v>
      </c>
      <c r="G9" s="36">
        <f t="shared" si="0"/>
        <v>-122</v>
      </c>
      <c r="H9" s="141">
        <f t="shared" si="1"/>
        <v>-10.912343470483005</v>
      </c>
      <c r="I9" s="36">
        <f t="shared" si="2"/>
        <v>-91</v>
      </c>
      <c r="J9" s="121">
        <f t="shared" si="3"/>
        <v>-8.371665133394664</v>
      </c>
    </row>
    <row r="10" spans="1:10" ht="12.75">
      <c r="A10" s="44" t="s">
        <v>5</v>
      </c>
      <c r="B10" s="45">
        <v>1185</v>
      </c>
      <c r="C10" s="48">
        <v>1203</v>
      </c>
      <c r="D10" s="132">
        <v>1207</v>
      </c>
      <c r="E10" s="132">
        <v>1214</v>
      </c>
      <c r="F10" s="151">
        <v>1218</v>
      </c>
      <c r="G10" s="36">
        <f t="shared" si="0"/>
        <v>33</v>
      </c>
      <c r="H10" s="141">
        <f t="shared" si="1"/>
        <v>2.7848101265822787</v>
      </c>
      <c r="I10" s="36">
        <f t="shared" si="2"/>
        <v>4</v>
      </c>
      <c r="J10" s="121">
        <f t="shared" si="3"/>
        <v>0.32948929159802304</v>
      </c>
    </row>
    <row r="11" spans="1:10" ht="12.75" customHeight="1">
      <c r="A11" s="30" t="s">
        <v>35</v>
      </c>
      <c r="B11" s="45">
        <v>1810</v>
      </c>
      <c r="C11" s="48">
        <v>1821</v>
      </c>
      <c r="D11" s="132">
        <v>1814</v>
      </c>
      <c r="E11" s="132">
        <v>1838</v>
      </c>
      <c r="F11" s="151">
        <v>1777</v>
      </c>
      <c r="G11" s="36">
        <f t="shared" si="0"/>
        <v>-33</v>
      </c>
      <c r="H11" s="141">
        <f t="shared" si="1"/>
        <v>-1.8232044198895025</v>
      </c>
      <c r="I11" s="36">
        <f t="shared" si="2"/>
        <v>-61</v>
      </c>
      <c r="J11" s="121">
        <f t="shared" si="3"/>
        <v>-3.318824809575626</v>
      </c>
    </row>
    <row r="12" spans="1:10" ht="12.75">
      <c r="A12" s="30" t="s">
        <v>6</v>
      </c>
      <c r="B12" s="39">
        <v>717</v>
      </c>
      <c r="C12" s="42">
        <v>695</v>
      </c>
      <c r="D12" s="131">
        <v>705</v>
      </c>
      <c r="E12" s="131">
        <v>712</v>
      </c>
      <c r="F12" s="150">
        <v>618</v>
      </c>
      <c r="G12" s="36">
        <f t="shared" si="0"/>
        <v>-99</v>
      </c>
      <c r="H12" s="141">
        <f t="shared" si="1"/>
        <v>-13.807531380753138</v>
      </c>
      <c r="I12" s="36">
        <f t="shared" si="2"/>
        <v>-94</v>
      </c>
      <c r="J12" s="121">
        <f t="shared" si="3"/>
        <v>-13.202247191011235</v>
      </c>
    </row>
    <row r="13" spans="1:10" ht="12.75">
      <c r="A13" s="30" t="s">
        <v>7</v>
      </c>
      <c r="B13" s="39">
        <v>4785</v>
      </c>
      <c r="C13" s="42">
        <v>4777</v>
      </c>
      <c r="D13" s="131">
        <v>4643</v>
      </c>
      <c r="E13" s="131">
        <v>4480</v>
      </c>
      <c r="F13" s="150">
        <v>4614</v>
      </c>
      <c r="G13" s="36">
        <f t="shared" si="0"/>
        <v>-171</v>
      </c>
      <c r="H13" s="141">
        <f t="shared" si="1"/>
        <v>-3.573667711598746</v>
      </c>
      <c r="I13" s="36">
        <f t="shared" si="2"/>
        <v>134</v>
      </c>
      <c r="J13" s="121">
        <f t="shared" si="3"/>
        <v>2.991071428571429</v>
      </c>
    </row>
    <row r="14" spans="1:10" ht="12.75">
      <c r="A14" s="44" t="s">
        <v>8</v>
      </c>
      <c r="B14" s="39">
        <v>2128</v>
      </c>
      <c r="C14" s="42">
        <v>2051</v>
      </c>
      <c r="D14" s="131">
        <v>2071</v>
      </c>
      <c r="E14" s="131">
        <v>1918</v>
      </c>
      <c r="F14" s="150">
        <v>1979</v>
      </c>
      <c r="G14" s="36">
        <f t="shared" si="0"/>
        <v>-149</v>
      </c>
      <c r="H14" s="141">
        <f t="shared" si="1"/>
        <v>-7.00187969924812</v>
      </c>
      <c r="I14" s="36">
        <f t="shared" si="2"/>
        <v>61</v>
      </c>
      <c r="J14" s="121">
        <f t="shared" si="3"/>
        <v>3.1803962460896766</v>
      </c>
    </row>
    <row r="15" spans="1:10" ht="12.75">
      <c r="A15" s="30" t="s">
        <v>9</v>
      </c>
      <c r="B15" s="39">
        <v>2031</v>
      </c>
      <c r="C15" s="42">
        <v>2098</v>
      </c>
      <c r="D15" s="131">
        <v>2224</v>
      </c>
      <c r="E15" s="131">
        <v>2493</v>
      </c>
      <c r="F15" s="150">
        <v>2591</v>
      </c>
      <c r="G15" s="36">
        <f t="shared" si="0"/>
        <v>560</v>
      </c>
      <c r="H15" s="141">
        <f t="shared" si="1"/>
        <v>27.5726243229936</v>
      </c>
      <c r="I15" s="36">
        <f t="shared" si="2"/>
        <v>98</v>
      </c>
      <c r="J15" s="121">
        <f t="shared" si="3"/>
        <v>3.931006819093462</v>
      </c>
    </row>
    <row r="16" spans="1:10" ht="12.75">
      <c r="A16" s="44" t="s">
        <v>10</v>
      </c>
      <c r="B16" s="39">
        <v>832</v>
      </c>
      <c r="C16" s="42">
        <v>868</v>
      </c>
      <c r="D16" s="131">
        <v>879</v>
      </c>
      <c r="E16" s="131">
        <v>926</v>
      </c>
      <c r="F16" s="150">
        <v>942</v>
      </c>
      <c r="G16" s="36">
        <f t="shared" si="0"/>
        <v>110</v>
      </c>
      <c r="H16" s="141">
        <f t="shared" si="1"/>
        <v>13.221153846153845</v>
      </c>
      <c r="I16" s="36">
        <f t="shared" si="2"/>
        <v>16</v>
      </c>
      <c r="J16" s="121">
        <f t="shared" si="3"/>
        <v>1.7278617710583153</v>
      </c>
    </row>
    <row r="17" spans="1:10" ht="12.75">
      <c r="A17" s="44" t="s">
        <v>47</v>
      </c>
      <c r="B17" s="39">
        <v>2294</v>
      </c>
      <c r="C17" s="42">
        <v>2334</v>
      </c>
      <c r="D17" s="131">
        <v>2344</v>
      </c>
      <c r="E17" s="131">
        <v>2559</v>
      </c>
      <c r="F17" s="150">
        <v>2771</v>
      </c>
      <c r="G17" s="36">
        <f t="shared" si="0"/>
        <v>477</v>
      </c>
      <c r="H17" s="141">
        <f>G17/B17%</f>
        <v>20.79337401918047</v>
      </c>
      <c r="I17" s="36">
        <f t="shared" si="2"/>
        <v>212</v>
      </c>
      <c r="J17" s="121">
        <f t="shared" si="3"/>
        <v>8.284486127393514</v>
      </c>
    </row>
    <row r="18" spans="1:10" ht="12.75">
      <c r="A18" s="30" t="s">
        <v>11</v>
      </c>
      <c r="B18" s="39">
        <v>3416</v>
      </c>
      <c r="C18" s="42">
        <v>3774</v>
      </c>
      <c r="D18" s="131">
        <v>3977</v>
      </c>
      <c r="E18" s="131">
        <v>4071</v>
      </c>
      <c r="F18" s="150">
        <v>4346</v>
      </c>
      <c r="G18" s="36">
        <f t="shared" si="0"/>
        <v>930</v>
      </c>
      <c r="H18" s="141">
        <f t="shared" si="1"/>
        <v>27.2248243559719</v>
      </c>
      <c r="I18" s="36">
        <f t="shared" si="2"/>
        <v>275</v>
      </c>
      <c r="J18" s="121">
        <f t="shared" si="3"/>
        <v>6.755097027757308</v>
      </c>
    </row>
    <row r="19" spans="1:10" ht="12.75">
      <c r="A19" s="30" t="s">
        <v>12</v>
      </c>
      <c r="B19" s="39">
        <v>526</v>
      </c>
      <c r="C19" s="42">
        <v>517</v>
      </c>
      <c r="D19" s="131">
        <v>656</v>
      </c>
      <c r="E19" s="131">
        <v>665</v>
      </c>
      <c r="F19" s="150">
        <v>558</v>
      </c>
      <c r="G19" s="36">
        <f t="shared" si="0"/>
        <v>32</v>
      </c>
      <c r="H19" s="141">
        <f t="shared" si="1"/>
        <v>6.083650190114069</v>
      </c>
      <c r="I19" s="36">
        <f t="shared" si="2"/>
        <v>-107</v>
      </c>
      <c r="J19" s="121">
        <f t="shared" si="3"/>
        <v>-16.090225563909772</v>
      </c>
    </row>
    <row r="20" spans="1:10" ht="12.75">
      <c r="A20" s="30" t="s">
        <v>36</v>
      </c>
      <c r="B20" s="39">
        <v>8745</v>
      </c>
      <c r="C20" s="42">
        <v>8495</v>
      </c>
      <c r="D20" s="131">
        <v>8546</v>
      </c>
      <c r="E20" s="131">
        <v>8470</v>
      </c>
      <c r="F20" s="150">
        <v>8629</v>
      </c>
      <c r="G20" s="36">
        <f t="shared" si="0"/>
        <v>-116</v>
      </c>
      <c r="H20" s="141">
        <f t="shared" si="1"/>
        <v>-1.3264722698684963</v>
      </c>
      <c r="I20" s="36">
        <f t="shared" si="2"/>
        <v>159</v>
      </c>
      <c r="J20" s="121">
        <f t="shared" si="3"/>
        <v>1.8772136953955134</v>
      </c>
    </row>
    <row r="21" spans="1:10" ht="15.75" customHeight="1">
      <c r="A21" s="30" t="s">
        <v>37</v>
      </c>
      <c r="B21" s="39">
        <v>634</v>
      </c>
      <c r="C21" s="42">
        <v>583</v>
      </c>
      <c r="D21" s="131">
        <v>562</v>
      </c>
      <c r="E21" s="131">
        <v>531</v>
      </c>
      <c r="F21" s="150">
        <v>513</v>
      </c>
      <c r="G21" s="36">
        <f t="shared" si="0"/>
        <v>-121</v>
      </c>
      <c r="H21" s="141">
        <f t="shared" si="1"/>
        <v>-19.085173501577287</v>
      </c>
      <c r="I21" s="36">
        <f t="shared" si="2"/>
        <v>-18</v>
      </c>
      <c r="J21" s="121">
        <f t="shared" si="3"/>
        <v>-3.3898305084745766</v>
      </c>
    </row>
    <row r="22" spans="1:10" ht="12.75">
      <c r="A22" s="30" t="s">
        <v>38</v>
      </c>
      <c r="B22" s="39">
        <v>901</v>
      </c>
      <c r="C22" s="42">
        <v>894</v>
      </c>
      <c r="D22" s="131">
        <v>937</v>
      </c>
      <c r="E22" s="131">
        <v>946</v>
      </c>
      <c r="F22" s="150">
        <v>944</v>
      </c>
      <c r="G22" s="36">
        <f t="shared" si="0"/>
        <v>43</v>
      </c>
      <c r="H22" s="141">
        <f t="shared" si="1"/>
        <v>4.772475027746948</v>
      </c>
      <c r="I22" s="36">
        <f t="shared" si="2"/>
        <v>-2</v>
      </c>
      <c r="J22" s="121">
        <f t="shared" si="3"/>
        <v>-0.2114164904862579</v>
      </c>
    </row>
    <row r="23" spans="1:10" ht="18" customHeight="1">
      <c r="A23" s="30" t="s">
        <v>14</v>
      </c>
      <c r="B23" s="39">
        <v>7145</v>
      </c>
      <c r="C23" s="42">
        <v>6999</v>
      </c>
      <c r="D23" s="131">
        <v>7015</v>
      </c>
      <c r="E23" s="131">
        <v>7123</v>
      </c>
      <c r="F23" s="150">
        <v>7398</v>
      </c>
      <c r="G23" s="36">
        <f t="shared" si="0"/>
        <v>253</v>
      </c>
      <c r="H23" s="141">
        <f t="shared" si="1"/>
        <v>3.5409377186843947</v>
      </c>
      <c r="I23" s="36">
        <f t="shared" si="2"/>
        <v>275</v>
      </c>
      <c r="J23" s="121">
        <f t="shared" si="3"/>
        <v>3.8607328372876593</v>
      </c>
    </row>
    <row r="24" spans="1:10" ht="18" customHeight="1">
      <c r="A24" s="50" t="s">
        <v>15</v>
      </c>
      <c r="B24" s="45">
        <v>8547</v>
      </c>
      <c r="C24" s="48">
        <v>9013</v>
      </c>
      <c r="D24" s="132">
        <v>9318</v>
      </c>
      <c r="E24" s="132">
        <v>9387</v>
      </c>
      <c r="F24" s="151">
        <v>9447</v>
      </c>
      <c r="G24" s="36">
        <f t="shared" si="0"/>
        <v>900</v>
      </c>
      <c r="H24" s="141">
        <f t="shared" si="1"/>
        <v>10.53001053001053</v>
      </c>
      <c r="I24" s="36">
        <f t="shared" si="2"/>
        <v>60</v>
      </c>
      <c r="J24" s="121">
        <f t="shared" si="3"/>
        <v>0.6391818472355385</v>
      </c>
    </row>
    <row r="25" spans="1:10" ht="12.75">
      <c r="A25" s="30" t="s">
        <v>39</v>
      </c>
      <c r="B25" s="45">
        <v>4710</v>
      </c>
      <c r="C25" s="48">
        <v>4517</v>
      </c>
      <c r="D25" s="132">
        <v>4725</v>
      </c>
      <c r="E25" s="132">
        <v>5061</v>
      </c>
      <c r="F25" s="151">
        <v>5142</v>
      </c>
      <c r="G25" s="36">
        <f t="shared" si="0"/>
        <v>432</v>
      </c>
      <c r="H25" s="141">
        <f t="shared" si="1"/>
        <v>9.171974522292993</v>
      </c>
      <c r="I25" s="36">
        <f t="shared" si="2"/>
        <v>81</v>
      </c>
      <c r="J25" s="121">
        <f t="shared" si="3"/>
        <v>1.6004742145820985</v>
      </c>
    </row>
    <row r="26" spans="1:10" ht="12.75">
      <c r="A26" s="44" t="s">
        <v>16</v>
      </c>
      <c r="B26" s="45">
        <v>1988</v>
      </c>
      <c r="C26" s="48">
        <v>2146</v>
      </c>
      <c r="D26" s="132">
        <v>2505</v>
      </c>
      <c r="E26" s="132">
        <v>3281</v>
      </c>
      <c r="F26" s="151">
        <v>3490</v>
      </c>
      <c r="G26" s="36">
        <f t="shared" si="0"/>
        <v>1502</v>
      </c>
      <c r="H26" s="141">
        <f t="shared" si="1"/>
        <v>75.55331991951711</v>
      </c>
      <c r="I26" s="36">
        <f t="shared" si="2"/>
        <v>209</v>
      </c>
      <c r="J26" s="121">
        <f t="shared" si="3"/>
        <v>6.370009143553794</v>
      </c>
    </row>
    <row r="27" spans="1:10" ht="12.75" customHeight="1">
      <c r="A27" s="30" t="s">
        <v>40</v>
      </c>
      <c r="B27" s="45">
        <v>941</v>
      </c>
      <c r="C27" s="42">
        <v>1012</v>
      </c>
      <c r="D27" s="131">
        <v>1063</v>
      </c>
      <c r="E27" s="131">
        <v>1091</v>
      </c>
      <c r="F27" s="150">
        <v>1209</v>
      </c>
      <c r="G27" s="36">
        <f t="shared" si="0"/>
        <v>268</v>
      </c>
      <c r="H27" s="141">
        <f t="shared" si="1"/>
        <v>28.480340063761954</v>
      </c>
      <c r="I27" s="36">
        <f t="shared" si="2"/>
        <v>118</v>
      </c>
      <c r="J27" s="121">
        <f t="shared" si="3"/>
        <v>10.81576535288726</v>
      </c>
    </row>
    <row r="28" spans="1:10" ht="12.75">
      <c r="A28" s="30" t="s">
        <v>18</v>
      </c>
      <c r="B28" s="39">
        <v>2216</v>
      </c>
      <c r="C28" s="42">
        <v>2243</v>
      </c>
      <c r="D28" s="131">
        <v>2212</v>
      </c>
      <c r="E28" s="131">
        <v>2157</v>
      </c>
      <c r="F28" s="150">
        <v>2120</v>
      </c>
      <c r="G28" s="36">
        <f t="shared" si="0"/>
        <v>-96</v>
      </c>
      <c r="H28" s="141">
        <f t="shared" si="1"/>
        <v>-4.332129963898917</v>
      </c>
      <c r="I28" s="36">
        <f t="shared" si="2"/>
        <v>-37</v>
      </c>
      <c r="J28" s="121">
        <f t="shared" si="3"/>
        <v>-1.7153453871117292</v>
      </c>
    </row>
    <row r="29" spans="1:10" ht="12.75">
      <c r="A29" s="30" t="s">
        <v>41</v>
      </c>
      <c r="B29" s="39">
        <v>44</v>
      </c>
      <c r="C29" s="42">
        <v>50</v>
      </c>
      <c r="D29" s="131">
        <v>52</v>
      </c>
      <c r="E29" s="131">
        <v>50</v>
      </c>
      <c r="F29" s="150">
        <v>48</v>
      </c>
      <c r="G29" s="36">
        <f t="shared" si="0"/>
        <v>4</v>
      </c>
      <c r="H29" s="141">
        <f t="shared" si="1"/>
        <v>9.090909090909092</v>
      </c>
      <c r="I29" s="36">
        <f t="shared" si="2"/>
        <v>-2</v>
      </c>
      <c r="J29" s="121">
        <f t="shared" si="3"/>
        <v>-4</v>
      </c>
    </row>
    <row r="30" spans="1:10" ht="12.75">
      <c r="A30" s="30" t="s">
        <v>42</v>
      </c>
      <c r="B30" s="39">
        <v>874</v>
      </c>
      <c r="C30" s="42">
        <v>926</v>
      </c>
      <c r="D30" s="131">
        <v>961</v>
      </c>
      <c r="E30" s="131">
        <v>1026</v>
      </c>
      <c r="F30" s="150">
        <v>1085</v>
      </c>
      <c r="G30" s="36">
        <f t="shared" si="0"/>
        <v>211</v>
      </c>
      <c r="H30" s="141">
        <f t="shared" si="1"/>
        <v>24.14187643020595</v>
      </c>
      <c r="I30" s="36">
        <f t="shared" si="2"/>
        <v>59</v>
      </c>
      <c r="J30" s="121">
        <f t="shared" si="3"/>
        <v>5.750487329434698</v>
      </c>
    </row>
    <row r="31" spans="1:10" ht="12.75">
      <c r="A31" s="50" t="s">
        <v>43</v>
      </c>
      <c r="B31" s="45">
        <v>4971</v>
      </c>
      <c r="C31" s="42">
        <v>4924</v>
      </c>
      <c r="D31" s="131">
        <v>5925</v>
      </c>
      <c r="E31" s="131">
        <v>7043</v>
      </c>
      <c r="F31" s="150">
        <v>6871</v>
      </c>
      <c r="G31" s="36">
        <f t="shared" si="0"/>
        <v>1900</v>
      </c>
      <c r="H31" s="141">
        <f t="shared" si="1"/>
        <v>38.221685777509556</v>
      </c>
      <c r="I31" s="36">
        <f t="shared" si="2"/>
        <v>-172</v>
      </c>
      <c r="J31" s="121">
        <f t="shared" si="3"/>
        <v>-2.4421411330398977</v>
      </c>
    </row>
    <row r="32" spans="1:10" ht="12.75" customHeight="1">
      <c r="A32" s="30" t="s">
        <v>20</v>
      </c>
      <c r="B32" s="39">
        <v>877</v>
      </c>
      <c r="C32" s="42">
        <v>789</v>
      </c>
      <c r="D32" s="131">
        <v>799</v>
      </c>
      <c r="E32" s="131">
        <v>896</v>
      </c>
      <c r="F32" s="150">
        <v>1024</v>
      </c>
      <c r="G32" s="36">
        <f t="shared" si="0"/>
        <v>147</v>
      </c>
      <c r="H32" s="141">
        <f t="shared" si="1"/>
        <v>16.76168757126568</v>
      </c>
      <c r="I32" s="36">
        <f t="shared" si="2"/>
        <v>128</v>
      </c>
      <c r="J32" s="121">
        <f t="shared" si="3"/>
        <v>14.285714285714285</v>
      </c>
    </row>
    <row r="33" spans="1:10" ht="12.75">
      <c r="A33" s="51" t="s">
        <v>21</v>
      </c>
      <c r="B33" s="31">
        <v>786</v>
      </c>
      <c r="C33" s="34">
        <v>875</v>
      </c>
      <c r="D33" s="130">
        <v>921</v>
      </c>
      <c r="E33" s="130">
        <v>1069</v>
      </c>
      <c r="F33" s="149">
        <v>1131</v>
      </c>
      <c r="G33" s="36">
        <f t="shared" si="0"/>
        <v>345</v>
      </c>
      <c r="H33" s="141">
        <f t="shared" si="1"/>
        <v>43.89312977099237</v>
      </c>
      <c r="I33" s="36">
        <f t="shared" si="2"/>
        <v>62</v>
      </c>
      <c r="J33" s="121">
        <f t="shared" si="3"/>
        <v>5.799812909260992</v>
      </c>
    </row>
    <row r="34" spans="1:10" ht="12.75">
      <c r="A34" s="51" t="s">
        <v>44</v>
      </c>
      <c r="B34" s="31">
        <v>246</v>
      </c>
      <c r="C34" s="34">
        <v>443</v>
      </c>
      <c r="D34" s="130">
        <v>556</v>
      </c>
      <c r="E34" s="130">
        <v>646</v>
      </c>
      <c r="F34" s="149">
        <v>683</v>
      </c>
      <c r="G34" s="36">
        <f t="shared" si="0"/>
        <v>437</v>
      </c>
      <c r="H34" s="141">
        <f t="shared" si="1"/>
        <v>177.64227642276424</v>
      </c>
      <c r="I34" s="36">
        <f t="shared" si="2"/>
        <v>37</v>
      </c>
      <c r="J34" s="121">
        <f t="shared" si="3"/>
        <v>5.727554179566564</v>
      </c>
    </row>
    <row r="35" spans="1:10" ht="12.75">
      <c r="A35" s="51" t="s">
        <v>45</v>
      </c>
      <c r="B35" s="31">
        <v>1151</v>
      </c>
      <c r="C35" s="34">
        <v>1190</v>
      </c>
      <c r="D35" s="130">
        <v>1178</v>
      </c>
      <c r="E35" s="130">
        <v>1268</v>
      </c>
      <c r="F35" s="149">
        <v>1382</v>
      </c>
      <c r="G35" s="36">
        <f t="shared" si="0"/>
        <v>231</v>
      </c>
      <c r="H35" s="141">
        <f t="shared" si="1"/>
        <v>20.06950477845352</v>
      </c>
      <c r="I35" s="36">
        <f t="shared" si="2"/>
        <v>114</v>
      </c>
      <c r="J35" s="121">
        <f t="shared" si="3"/>
        <v>8.990536277602525</v>
      </c>
    </row>
    <row r="36" spans="1:10" ht="12.75">
      <c r="A36" s="51" t="s">
        <v>46</v>
      </c>
      <c r="B36" s="31">
        <v>16</v>
      </c>
      <c r="C36" s="34">
        <v>12</v>
      </c>
      <c r="D36" s="130">
        <v>12</v>
      </c>
      <c r="E36" s="130">
        <v>13</v>
      </c>
      <c r="F36" s="149">
        <v>11</v>
      </c>
      <c r="G36" s="36">
        <f t="shared" si="0"/>
        <v>-5</v>
      </c>
      <c r="H36" s="141">
        <f t="shared" si="1"/>
        <v>-31.25</v>
      </c>
      <c r="I36" s="36">
        <f t="shared" si="2"/>
        <v>-2</v>
      </c>
      <c r="J36" s="121">
        <f t="shared" si="3"/>
        <v>-15.384615384615383</v>
      </c>
    </row>
    <row r="37" spans="1:10" ht="6.75" customHeight="1">
      <c r="A37" s="52"/>
      <c r="B37" s="31"/>
      <c r="C37" s="55"/>
      <c r="D37" s="133"/>
      <c r="E37" s="130"/>
      <c r="F37" s="152"/>
      <c r="G37" s="57"/>
      <c r="H37" s="142"/>
      <c r="I37" s="57"/>
      <c r="J37" s="122"/>
    </row>
    <row r="38" spans="1:10" ht="10.5" customHeight="1">
      <c r="A38" s="58"/>
      <c r="B38" s="59"/>
      <c r="C38" s="60"/>
      <c r="D38" s="59"/>
      <c r="E38" s="59"/>
      <c r="F38" s="59"/>
      <c r="G38" s="61"/>
      <c r="H38" s="143"/>
      <c r="I38" s="61"/>
      <c r="J38" s="123"/>
    </row>
    <row r="39" spans="1:10" ht="9.75" customHeight="1">
      <c r="A39" s="63"/>
      <c r="B39" s="39"/>
      <c r="C39" s="67"/>
      <c r="D39" s="134"/>
      <c r="E39" s="131"/>
      <c r="F39" s="153"/>
      <c r="G39" s="69"/>
      <c r="H39" s="144"/>
      <c r="I39" s="69"/>
      <c r="J39" s="38"/>
    </row>
    <row r="40" spans="1:12" ht="12.75">
      <c r="A40" s="70" t="s">
        <v>23</v>
      </c>
      <c r="B40" s="71">
        <f>SUM(B7:B36)</f>
        <v>73404</v>
      </c>
      <c r="C40" s="75">
        <f>SUM(C7:C36)</f>
        <v>74246</v>
      </c>
      <c r="D40" s="135">
        <f>SUM(D7:D36)</f>
        <v>76840</v>
      </c>
      <c r="E40" s="135">
        <f>SUM(E7:E36)</f>
        <v>80282</v>
      </c>
      <c r="F40" s="154">
        <f>SUM(F7:F36)</f>
        <v>81797</v>
      </c>
      <c r="G40" s="77">
        <f>F40-B40</f>
        <v>8393</v>
      </c>
      <c r="H40" s="145">
        <f>G40/B40%</f>
        <v>11.433981799356983</v>
      </c>
      <c r="I40" s="77">
        <f>F40-E40</f>
        <v>1515</v>
      </c>
      <c r="J40" s="124">
        <f>I40/E40%</f>
        <v>1.887097979621833</v>
      </c>
      <c r="K40" s="78"/>
      <c r="L40" s="78"/>
    </row>
    <row r="41" spans="1:10" ht="12.75">
      <c r="A41" s="79" t="s">
        <v>24</v>
      </c>
      <c r="B41" s="31"/>
      <c r="C41" s="34"/>
      <c r="D41" s="130"/>
      <c r="E41" s="130"/>
      <c r="F41" s="149"/>
      <c r="G41" s="69"/>
      <c r="H41" s="144"/>
      <c r="I41" s="69"/>
      <c r="J41" s="38"/>
    </row>
    <row r="42" spans="1:10" ht="12.75">
      <c r="A42" s="82" t="s">
        <v>25</v>
      </c>
      <c r="B42" s="83">
        <f>SUM(B7:B22)</f>
        <v>38892</v>
      </c>
      <c r="C42" s="87">
        <f>SUM(C7:C22)</f>
        <v>39107</v>
      </c>
      <c r="D42" s="136">
        <f>SUM(D7:D22)</f>
        <v>39598</v>
      </c>
      <c r="E42" s="136">
        <f>SUM(E7:E22)</f>
        <v>40171</v>
      </c>
      <c r="F42" s="155">
        <f>SUM(F7:F22)</f>
        <v>40756</v>
      </c>
      <c r="G42" s="89">
        <f>F42-B42</f>
        <v>1864</v>
      </c>
      <c r="H42" s="146">
        <f>G42/B42%</f>
        <v>4.7927594363879455</v>
      </c>
      <c r="I42" s="89">
        <f>F42-E42</f>
        <v>585</v>
      </c>
      <c r="J42" s="125">
        <f>I42/E42%</f>
        <v>1.4562744268253218</v>
      </c>
    </row>
    <row r="43" spans="1:10" ht="12.75">
      <c r="A43" s="82" t="s">
        <v>26</v>
      </c>
      <c r="B43" s="83">
        <f>B23</f>
        <v>7145</v>
      </c>
      <c r="C43" s="87">
        <f>C23</f>
        <v>6999</v>
      </c>
      <c r="D43" s="136">
        <f>D23</f>
        <v>7015</v>
      </c>
      <c r="E43" s="136">
        <f>E23</f>
        <v>7123</v>
      </c>
      <c r="F43" s="155">
        <f>F23</f>
        <v>7398</v>
      </c>
      <c r="G43" s="89">
        <f>F43-B43</f>
        <v>253</v>
      </c>
      <c r="H43" s="146">
        <f>G43/B43%</f>
        <v>3.5409377186843947</v>
      </c>
      <c r="I43" s="89">
        <f>F43-E43</f>
        <v>275</v>
      </c>
      <c r="J43" s="125">
        <f>I43/E43%</f>
        <v>3.8607328372876593</v>
      </c>
    </row>
    <row r="44" spans="1:10" ht="12.75">
      <c r="A44" s="82" t="s">
        <v>27</v>
      </c>
      <c r="B44" s="83">
        <f>B24+B26</f>
        <v>10535</v>
      </c>
      <c r="C44" s="87">
        <f>C24+C26</f>
        <v>11159</v>
      </c>
      <c r="D44" s="136">
        <f>D24+D26</f>
        <v>11823</v>
      </c>
      <c r="E44" s="136">
        <f>E24+E26</f>
        <v>12668</v>
      </c>
      <c r="F44" s="155">
        <f>F24+F26</f>
        <v>12937</v>
      </c>
      <c r="G44" s="89">
        <f>F44-B44</f>
        <v>2402</v>
      </c>
      <c r="H44" s="146">
        <f>G44/B44%</f>
        <v>22.800189843379215</v>
      </c>
      <c r="I44" s="89">
        <f>F44-E44</f>
        <v>269</v>
      </c>
      <c r="J44" s="125">
        <f>I44/E44%</f>
        <v>2.1234606883485947</v>
      </c>
    </row>
    <row r="45" spans="1:10" ht="12.75">
      <c r="A45" s="82" t="s">
        <v>29</v>
      </c>
      <c r="B45" s="83">
        <f>SUM(B27:B36)+B25</f>
        <v>16832</v>
      </c>
      <c r="C45" s="87">
        <f>SUM(C27:C36)+C25</f>
        <v>16981</v>
      </c>
      <c r="D45" s="136">
        <f>SUM(D27:D36)+D25</f>
        <v>18404</v>
      </c>
      <c r="E45" s="136">
        <f>SUM(E27:E36)+E25</f>
        <v>20320</v>
      </c>
      <c r="F45" s="155">
        <f>SUM(F27:F36)+F25</f>
        <v>20706</v>
      </c>
      <c r="G45" s="89">
        <f>F45-B45</f>
        <v>3874</v>
      </c>
      <c r="H45" s="146">
        <f>G45/B45%</f>
        <v>23.01568441064639</v>
      </c>
      <c r="I45" s="89">
        <f>F45-E45</f>
        <v>386</v>
      </c>
      <c r="J45" s="125">
        <f>I45/E45%</f>
        <v>1.8996062992125986</v>
      </c>
    </row>
    <row r="46" spans="1:10" ht="7.5" customHeight="1">
      <c r="A46" s="63"/>
      <c r="B46" s="69"/>
      <c r="C46" s="94"/>
      <c r="D46" s="137"/>
      <c r="E46" s="137"/>
      <c r="F46" s="156"/>
      <c r="G46" s="62"/>
      <c r="H46" s="147"/>
      <c r="I46" s="62"/>
      <c r="J46" s="29"/>
    </row>
    <row r="47" spans="1:10" ht="30" customHeight="1" thickBot="1">
      <c r="A47" s="126" t="s">
        <v>34</v>
      </c>
      <c r="B47" s="97"/>
      <c r="C47" s="102"/>
      <c r="D47" s="103"/>
      <c r="E47" s="103"/>
      <c r="F47" s="103"/>
      <c r="G47" s="98"/>
      <c r="H47" s="98"/>
      <c r="I47" s="98"/>
      <c r="J47" s="99"/>
    </row>
    <row r="48" ht="13.5" thickTop="1"/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portrait" paperSize="9" scale="90" r:id="rId1"/>
  <ignoredErrors>
    <ignoredError sqref="B42:F4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140625" style="8" customWidth="1"/>
    <col min="2" max="2" width="7.7109375" style="8" customWidth="1"/>
    <col min="3" max="3" width="7.7109375" style="104" customWidth="1"/>
    <col min="4" max="6" width="7.7109375" style="106" customWidth="1"/>
    <col min="7" max="7" width="7.140625" style="8" customWidth="1"/>
    <col min="8" max="9" width="6.7109375" style="8" customWidth="1"/>
    <col min="10" max="10" width="7.140625" style="8" customWidth="1"/>
    <col min="11" max="16384" width="9.140625" style="8" customWidth="1"/>
  </cols>
  <sheetData>
    <row r="1" spans="1:10" ht="18" customHeight="1" thickTop="1">
      <c r="A1" s="1" t="s">
        <v>67</v>
      </c>
      <c r="B1" s="2"/>
      <c r="C1" s="6"/>
      <c r="D1" s="7"/>
      <c r="E1" s="7"/>
      <c r="F1" s="7"/>
      <c r="G1" s="3"/>
      <c r="H1" s="3"/>
      <c r="I1" s="3"/>
      <c r="J1" s="4"/>
    </row>
    <row r="2" spans="1:10" ht="12.75">
      <c r="A2" s="9" t="s">
        <v>74</v>
      </c>
      <c r="B2" s="10"/>
      <c r="C2" s="14"/>
      <c r="D2" s="15"/>
      <c r="E2" s="15"/>
      <c r="F2" s="15"/>
      <c r="G2" s="11"/>
      <c r="H2" s="11"/>
      <c r="I2" s="11"/>
      <c r="J2" s="12"/>
    </row>
    <row r="3" spans="1:10" ht="18" customHeight="1">
      <c r="A3" s="9" t="s">
        <v>75</v>
      </c>
      <c r="B3" s="10"/>
      <c r="C3" s="14"/>
      <c r="D3" s="15"/>
      <c r="E3" s="15"/>
      <c r="F3" s="15"/>
      <c r="G3" s="11"/>
      <c r="H3" s="11"/>
      <c r="I3" s="11"/>
      <c r="J3" s="12"/>
    </row>
    <row r="4" spans="1:10" ht="12.75">
      <c r="A4" s="157" t="s">
        <v>0</v>
      </c>
      <c r="B4" s="159">
        <v>2014</v>
      </c>
      <c r="C4" s="161">
        <v>2015</v>
      </c>
      <c r="D4" s="163">
        <v>2016</v>
      </c>
      <c r="E4" s="163">
        <v>2017</v>
      </c>
      <c r="F4" s="167">
        <v>2018</v>
      </c>
      <c r="G4" s="16" t="s">
        <v>71</v>
      </c>
      <c r="H4" s="138"/>
      <c r="I4" s="16" t="s">
        <v>72</v>
      </c>
      <c r="J4" s="17"/>
    </row>
    <row r="5" spans="1:10" ht="12.75" customHeight="1">
      <c r="A5" s="158"/>
      <c r="B5" s="160"/>
      <c r="C5" s="162"/>
      <c r="D5" s="164"/>
      <c r="E5" s="164"/>
      <c r="F5" s="168"/>
      <c r="G5" s="18" t="s">
        <v>73</v>
      </c>
      <c r="H5" s="139"/>
      <c r="I5" s="18" t="s">
        <v>73</v>
      </c>
      <c r="J5" s="19"/>
    </row>
    <row r="6" spans="1:10" ht="7.5" customHeight="1">
      <c r="A6" s="20"/>
      <c r="B6" s="21"/>
      <c r="C6" s="27"/>
      <c r="D6" s="129"/>
      <c r="E6" s="129"/>
      <c r="F6" s="148"/>
      <c r="G6" s="21"/>
      <c r="H6" s="140"/>
      <c r="I6" s="21"/>
      <c r="J6" s="120"/>
    </row>
    <row r="7" spans="1:10" ht="12.75">
      <c r="A7" s="30" t="s">
        <v>2</v>
      </c>
      <c r="B7" s="31">
        <v>53</v>
      </c>
      <c r="C7" s="34">
        <v>54</v>
      </c>
      <c r="D7" s="130">
        <v>30</v>
      </c>
      <c r="E7" s="130">
        <v>29</v>
      </c>
      <c r="F7" s="149">
        <v>28</v>
      </c>
      <c r="G7" s="36">
        <f aca="true" t="shared" si="0" ref="G7:G36">F7-B7</f>
        <v>-25</v>
      </c>
      <c r="H7" s="141">
        <f aca="true" t="shared" si="1" ref="H7:H36">G7/B7%</f>
        <v>-47.16981132075472</v>
      </c>
      <c r="I7" s="36">
        <f aca="true" t="shared" si="2" ref="I7:I36">F7-E7</f>
        <v>-1</v>
      </c>
      <c r="J7" s="121">
        <f aca="true" t="shared" si="3" ref="J7:J36">I7/E7%</f>
        <v>-3.4482758620689657</v>
      </c>
    </row>
    <row r="8" spans="1:10" ht="12.75">
      <c r="A8" s="30" t="s">
        <v>3</v>
      </c>
      <c r="B8" s="39">
        <v>5825</v>
      </c>
      <c r="C8" s="42">
        <v>5919</v>
      </c>
      <c r="D8" s="131">
        <v>5975</v>
      </c>
      <c r="E8" s="131">
        <v>6229</v>
      </c>
      <c r="F8" s="150">
        <v>6051</v>
      </c>
      <c r="G8" s="36">
        <f t="shared" si="0"/>
        <v>226</v>
      </c>
      <c r="H8" s="141">
        <f t="shared" si="1"/>
        <v>3.8798283261802573</v>
      </c>
      <c r="I8" s="36">
        <f t="shared" si="2"/>
        <v>-178</v>
      </c>
      <c r="J8" s="121">
        <f t="shared" si="3"/>
        <v>-2.8576015411783593</v>
      </c>
    </row>
    <row r="9" spans="1:10" ht="12.75">
      <c r="A9" s="30" t="s">
        <v>4</v>
      </c>
      <c r="B9" s="39">
        <v>1397</v>
      </c>
      <c r="C9" s="42">
        <v>1397</v>
      </c>
      <c r="D9" s="131">
        <v>1310</v>
      </c>
      <c r="E9" s="131">
        <v>1320</v>
      </c>
      <c r="F9" s="150">
        <v>1211</v>
      </c>
      <c r="G9" s="36">
        <f t="shared" si="0"/>
        <v>-186</v>
      </c>
      <c r="H9" s="141">
        <f t="shared" si="1"/>
        <v>-13.314244810307802</v>
      </c>
      <c r="I9" s="36">
        <f t="shared" si="2"/>
        <v>-109</v>
      </c>
      <c r="J9" s="121">
        <f t="shared" si="3"/>
        <v>-8.257575757575758</v>
      </c>
    </row>
    <row r="10" spans="1:10" ht="12.75">
      <c r="A10" s="44" t="s">
        <v>5</v>
      </c>
      <c r="B10" s="45">
        <v>413</v>
      </c>
      <c r="C10" s="48">
        <v>404</v>
      </c>
      <c r="D10" s="132">
        <v>388</v>
      </c>
      <c r="E10" s="132">
        <v>381</v>
      </c>
      <c r="F10" s="151">
        <v>378</v>
      </c>
      <c r="G10" s="36">
        <f t="shared" si="0"/>
        <v>-35</v>
      </c>
      <c r="H10" s="141">
        <f t="shared" si="1"/>
        <v>-8.474576271186441</v>
      </c>
      <c r="I10" s="36">
        <f t="shared" si="2"/>
        <v>-3</v>
      </c>
      <c r="J10" s="121">
        <f t="shared" si="3"/>
        <v>-0.7874015748031495</v>
      </c>
    </row>
    <row r="11" spans="1:10" ht="12.75" customHeight="1">
      <c r="A11" s="30" t="s">
        <v>35</v>
      </c>
      <c r="B11" s="45">
        <v>627</v>
      </c>
      <c r="C11" s="48">
        <v>604</v>
      </c>
      <c r="D11" s="132">
        <v>616</v>
      </c>
      <c r="E11" s="132">
        <v>609</v>
      </c>
      <c r="F11" s="151">
        <v>632</v>
      </c>
      <c r="G11" s="36">
        <f t="shared" si="0"/>
        <v>5</v>
      </c>
      <c r="H11" s="141">
        <f t="shared" si="1"/>
        <v>0.7974481658692185</v>
      </c>
      <c r="I11" s="36">
        <f t="shared" si="2"/>
        <v>23</v>
      </c>
      <c r="J11" s="121">
        <f t="shared" si="3"/>
        <v>3.776683087027915</v>
      </c>
    </row>
    <row r="12" spans="1:10" ht="12.75">
      <c r="A12" s="30" t="s">
        <v>6</v>
      </c>
      <c r="B12" s="39">
        <v>222</v>
      </c>
      <c r="C12" s="42">
        <v>225</v>
      </c>
      <c r="D12" s="131">
        <v>231</v>
      </c>
      <c r="E12" s="131">
        <v>239</v>
      </c>
      <c r="F12" s="150">
        <v>210</v>
      </c>
      <c r="G12" s="36">
        <f t="shared" si="0"/>
        <v>-12</v>
      </c>
      <c r="H12" s="141">
        <f t="shared" si="1"/>
        <v>-5.405405405405405</v>
      </c>
      <c r="I12" s="36">
        <f t="shared" si="2"/>
        <v>-29</v>
      </c>
      <c r="J12" s="121">
        <f t="shared" si="3"/>
        <v>-12.13389121338912</v>
      </c>
    </row>
    <row r="13" spans="1:10" ht="12.75">
      <c r="A13" s="30" t="s">
        <v>7</v>
      </c>
      <c r="B13" s="39">
        <v>1153</v>
      </c>
      <c r="C13" s="42">
        <v>1196</v>
      </c>
      <c r="D13" s="131">
        <v>1202</v>
      </c>
      <c r="E13" s="131">
        <v>1112</v>
      </c>
      <c r="F13" s="150">
        <v>1194</v>
      </c>
      <c r="G13" s="36">
        <f t="shared" si="0"/>
        <v>41</v>
      </c>
      <c r="H13" s="141">
        <f t="shared" si="1"/>
        <v>3.555941023417173</v>
      </c>
      <c r="I13" s="36">
        <f t="shared" si="2"/>
        <v>82</v>
      </c>
      <c r="J13" s="121">
        <f t="shared" si="3"/>
        <v>7.374100719424461</v>
      </c>
    </row>
    <row r="14" spans="1:10" ht="12.75">
      <c r="A14" s="44" t="s">
        <v>8</v>
      </c>
      <c r="B14" s="39">
        <v>401</v>
      </c>
      <c r="C14" s="42">
        <v>400</v>
      </c>
      <c r="D14" s="131">
        <v>417</v>
      </c>
      <c r="E14" s="131">
        <v>407</v>
      </c>
      <c r="F14" s="150">
        <v>418</v>
      </c>
      <c r="G14" s="36">
        <f t="shared" si="0"/>
        <v>17</v>
      </c>
      <c r="H14" s="141">
        <f t="shared" si="1"/>
        <v>4.239401496259352</v>
      </c>
      <c r="I14" s="36">
        <f t="shared" si="2"/>
        <v>11</v>
      </c>
      <c r="J14" s="121">
        <f t="shared" si="3"/>
        <v>2.7027027027027026</v>
      </c>
    </row>
    <row r="15" spans="1:10" ht="12.75">
      <c r="A15" s="30" t="s">
        <v>9</v>
      </c>
      <c r="B15" s="39">
        <v>338</v>
      </c>
      <c r="C15" s="42">
        <v>367</v>
      </c>
      <c r="D15" s="131">
        <v>379</v>
      </c>
      <c r="E15" s="131">
        <v>416</v>
      </c>
      <c r="F15" s="150">
        <v>472</v>
      </c>
      <c r="G15" s="36">
        <f t="shared" si="0"/>
        <v>134</v>
      </c>
      <c r="H15" s="141">
        <f t="shared" si="1"/>
        <v>39.64497041420118</v>
      </c>
      <c r="I15" s="36">
        <f t="shared" si="2"/>
        <v>56</v>
      </c>
      <c r="J15" s="121">
        <f t="shared" si="3"/>
        <v>13.461538461538462</v>
      </c>
    </row>
    <row r="16" spans="1:10" ht="12.75">
      <c r="A16" s="44" t="s">
        <v>10</v>
      </c>
      <c r="B16" s="39">
        <v>869</v>
      </c>
      <c r="C16" s="42">
        <v>859</v>
      </c>
      <c r="D16" s="131">
        <v>861</v>
      </c>
      <c r="E16" s="131">
        <v>880</v>
      </c>
      <c r="F16" s="150">
        <v>864</v>
      </c>
      <c r="G16" s="36">
        <f t="shared" si="0"/>
        <v>-5</v>
      </c>
      <c r="H16" s="141">
        <f t="shared" si="1"/>
        <v>-0.5753739930955121</v>
      </c>
      <c r="I16" s="36">
        <f t="shared" si="2"/>
        <v>-16</v>
      </c>
      <c r="J16" s="121">
        <f t="shared" si="3"/>
        <v>-1.8181818181818181</v>
      </c>
    </row>
    <row r="17" spans="1:10" ht="12.75">
      <c r="A17" s="44" t="s">
        <v>47</v>
      </c>
      <c r="B17" s="39">
        <v>380</v>
      </c>
      <c r="C17" s="42">
        <v>372</v>
      </c>
      <c r="D17" s="131">
        <v>400</v>
      </c>
      <c r="E17" s="131">
        <v>445</v>
      </c>
      <c r="F17" s="150">
        <v>455</v>
      </c>
      <c r="G17" s="36">
        <f t="shared" si="0"/>
        <v>75</v>
      </c>
      <c r="H17" s="141">
        <f>G17/B17%</f>
        <v>19.736842105263158</v>
      </c>
      <c r="I17" s="36">
        <f t="shared" si="2"/>
        <v>10</v>
      </c>
      <c r="J17" s="121">
        <f t="shared" si="3"/>
        <v>2.2471910112359548</v>
      </c>
    </row>
    <row r="18" spans="1:10" ht="12.75">
      <c r="A18" s="30" t="s">
        <v>11</v>
      </c>
      <c r="B18" s="39">
        <v>973</v>
      </c>
      <c r="C18" s="42">
        <v>1088</v>
      </c>
      <c r="D18" s="131">
        <v>1163</v>
      </c>
      <c r="E18" s="131">
        <v>1159</v>
      </c>
      <c r="F18" s="150">
        <v>1200</v>
      </c>
      <c r="G18" s="36">
        <f t="shared" si="0"/>
        <v>227</v>
      </c>
      <c r="H18" s="141">
        <f t="shared" si="1"/>
        <v>23.329907502569373</v>
      </c>
      <c r="I18" s="36">
        <f t="shared" si="2"/>
        <v>41</v>
      </c>
      <c r="J18" s="121">
        <f t="shared" si="3"/>
        <v>3.537532355478861</v>
      </c>
    </row>
    <row r="19" spans="1:10" ht="12.75">
      <c r="A19" s="30" t="s">
        <v>12</v>
      </c>
      <c r="B19" s="39">
        <v>281</v>
      </c>
      <c r="C19" s="42">
        <v>242</v>
      </c>
      <c r="D19" s="131">
        <v>263</v>
      </c>
      <c r="E19" s="131">
        <v>261</v>
      </c>
      <c r="F19" s="150">
        <v>261</v>
      </c>
      <c r="G19" s="36">
        <f t="shared" si="0"/>
        <v>-20</v>
      </c>
      <c r="H19" s="141">
        <f t="shared" si="1"/>
        <v>-7.117437722419929</v>
      </c>
      <c r="I19" s="36">
        <f t="shared" si="2"/>
        <v>0</v>
      </c>
      <c r="J19" s="121">
        <f t="shared" si="3"/>
        <v>0</v>
      </c>
    </row>
    <row r="20" spans="1:10" ht="12.75">
      <c r="A20" s="30" t="s">
        <v>36</v>
      </c>
      <c r="B20" s="39">
        <v>1728</v>
      </c>
      <c r="C20" s="42">
        <v>1618</v>
      </c>
      <c r="D20" s="131">
        <v>1632</v>
      </c>
      <c r="E20" s="131">
        <v>1573</v>
      </c>
      <c r="F20" s="150">
        <v>1609</v>
      </c>
      <c r="G20" s="36">
        <f t="shared" si="0"/>
        <v>-119</v>
      </c>
      <c r="H20" s="141">
        <f t="shared" si="1"/>
        <v>-6.8865740740740735</v>
      </c>
      <c r="I20" s="36">
        <f t="shared" si="2"/>
        <v>36</v>
      </c>
      <c r="J20" s="121">
        <f t="shared" si="3"/>
        <v>2.2886204704386524</v>
      </c>
    </row>
    <row r="21" spans="1:10" ht="15.75" customHeight="1">
      <c r="A21" s="30" t="s">
        <v>37</v>
      </c>
      <c r="B21" s="39">
        <v>135</v>
      </c>
      <c r="C21" s="42">
        <v>138</v>
      </c>
      <c r="D21" s="131">
        <v>128</v>
      </c>
      <c r="E21" s="131">
        <v>124</v>
      </c>
      <c r="F21" s="150">
        <v>132</v>
      </c>
      <c r="G21" s="36">
        <f t="shared" si="0"/>
        <v>-3</v>
      </c>
      <c r="H21" s="141">
        <f t="shared" si="1"/>
        <v>-2.222222222222222</v>
      </c>
      <c r="I21" s="36">
        <f t="shared" si="2"/>
        <v>8</v>
      </c>
      <c r="J21" s="121">
        <f t="shared" si="3"/>
        <v>6.451612903225807</v>
      </c>
    </row>
    <row r="22" spans="1:10" ht="12.75">
      <c r="A22" s="30" t="s">
        <v>38</v>
      </c>
      <c r="B22" s="39">
        <v>148</v>
      </c>
      <c r="C22" s="42">
        <v>176</v>
      </c>
      <c r="D22" s="131">
        <v>192</v>
      </c>
      <c r="E22" s="131">
        <v>200</v>
      </c>
      <c r="F22" s="150">
        <v>191</v>
      </c>
      <c r="G22" s="36">
        <f t="shared" si="0"/>
        <v>43</v>
      </c>
      <c r="H22" s="141">
        <f t="shared" si="1"/>
        <v>29.054054054054056</v>
      </c>
      <c r="I22" s="36">
        <f t="shared" si="2"/>
        <v>-9</v>
      </c>
      <c r="J22" s="121">
        <f t="shared" si="3"/>
        <v>-4.5</v>
      </c>
    </row>
    <row r="23" spans="1:10" ht="18" customHeight="1">
      <c r="A23" s="30" t="s">
        <v>14</v>
      </c>
      <c r="B23" s="39">
        <v>791</v>
      </c>
      <c r="C23" s="42">
        <v>805</v>
      </c>
      <c r="D23" s="131">
        <v>794</v>
      </c>
      <c r="E23" s="131">
        <v>848</v>
      </c>
      <c r="F23" s="150">
        <v>862</v>
      </c>
      <c r="G23" s="36">
        <f t="shared" si="0"/>
        <v>71</v>
      </c>
      <c r="H23" s="141">
        <f t="shared" si="1"/>
        <v>8.975979772439949</v>
      </c>
      <c r="I23" s="36">
        <f t="shared" si="2"/>
        <v>14</v>
      </c>
      <c r="J23" s="121">
        <f t="shared" si="3"/>
        <v>1.650943396226415</v>
      </c>
    </row>
    <row r="24" spans="1:10" ht="18" customHeight="1">
      <c r="A24" s="50" t="s">
        <v>15</v>
      </c>
      <c r="B24" s="45">
        <v>10220</v>
      </c>
      <c r="C24" s="48">
        <v>10567</v>
      </c>
      <c r="D24" s="132">
        <v>10928</v>
      </c>
      <c r="E24" s="132">
        <v>10821</v>
      </c>
      <c r="F24" s="151">
        <v>11077</v>
      </c>
      <c r="G24" s="36">
        <f t="shared" si="0"/>
        <v>857</v>
      </c>
      <c r="H24" s="141">
        <f t="shared" si="1"/>
        <v>8.385518590998043</v>
      </c>
      <c r="I24" s="36">
        <f t="shared" si="2"/>
        <v>256</v>
      </c>
      <c r="J24" s="121">
        <f t="shared" si="3"/>
        <v>2.3657702615285094</v>
      </c>
    </row>
    <row r="25" spans="1:10" ht="12.75">
      <c r="A25" s="30" t="s">
        <v>39</v>
      </c>
      <c r="B25" s="45">
        <v>1619</v>
      </c>
      <c r="C25" s="48">
        <v>1582</v>
      </c>
      <c r="D25" s="132">
        <v>1612</v>
      </c>
      <c r="E25" s="132">
        <v>1637</v>
      </c>
      <c r="F25" s="151">
        <v>1557</v>
      </c>
      <c r="G25" s="36">
        <f t="shared" si="0"/>
        <v>-62</v>
      </c>
      <c r="H25" s="141">
        <f t="shared" si="1"/>
        <v>-3.829524397776405</v>
      </c>
      <c r="I25" s="36">
        <f t="shared" si="2"/>
        <v>-80</v>
      </c>
      <c r="J25" s="121">
        <f t="shared" si="3"/>
        <v>-4.886988393402565</v>
      </c>
    </row>
    <row r="26" spans="1:10" ht="12.75">
      <c r="A26" s="44" t="s">
        <v>16</v>
      </c>
      <c r="B26" s="45">
        <v>4634</v>
      </c>
      <c r="C26" s="48">
        <v>4698</v>
      </c>
      <c r="D26" s="132">
        <v>5082</v>
      </c>
      <c r="E26" s="132">
        <v>6461</v>
      </c>
      <c r="F26" s="151">
        <v>6687</v>
      </c>
      <c r="G26" s="36">
        <f t="shared" si="0"/>
        <v>2053</v>
      </c>
      <c r="H26" s="141">
        <f t="shared" si="1"/>
        <v>44.302977988778586</v>
      </c>
      <c r="I26" s="36">
        <f t="shared" si="2"/>
        <v>226</v>
      </c>
      <c r="J26" s="121">
        <f t="shared" si="3"/>
        <v>3.497910540164061</v>
      </c>
    </row>
    <row r="27" spans="1:10" ht="12.75" customHeight="1">
      <c r="A27" s="30" t="s">
        <v>40</v>
      </c>
      <c r="B27" s="45">
        <v>995</v>
      </c>
      <c r="C27" s="42">
        <v>1006</v>
      </c>
      <c r="D27" s="131">
        <v>1041</v>
      </c>
      <c r="E27" s="131">
        <v>1069</v>
      </c>
      <c r="F27" s="150">
        <v>1119</v>
      </c>
      <c r="G27" s="36">
        <f t="shared" si="0"/>
        <v>124</v>
      </c>
      <c r="H27" s="141">
        <f t="shared" si="1"/>
        <v>12.462311557788945</v>
      </c>
      <c r="I27" s="36">
        <f t="shared" si="2"/>
        <v>50</v>
      </c>
      <c r="J27" s="121">
        <f t="shared" si="3"/>
        <v>4.677268475210477</v>
      </c>
    </row>
    <row r="28" spans="1:10" ht="12.75">
      <c r="A28" s="30" t="s">
        <v>18</v>
      </c>
      <c r="B28" s="39">
        <v>2884</v>
      </c>
      <c r="C28" s="42">
        <v>2967</v>
      </c>
      <c r="D28" s="131">
        <v>3009</v>
      </c>
      <c r="E28" s="131">
        <v>2904</v>
      </c>
      <c r="F28" s="150">
        <v>2805</v>
      </c>
      <c r="G28" s="36">
        <f t="shared" si="0"/>
        <v>-79</v>
      </c>
      <c r="H28" s="141">
        <f t="shared" si="1"/>
        <v>-2.739251040221914</v>
      </c>
      <c r="I28" s="36">
        <f t="shared" si="2"/>
        <v>-99</v>
      </c>
      <c r="J28" s="121">
        <f t="shared" si="3"/>
        <v>-3.409090909090909</v>
      </c>
    </row>
    <row r="29" spans="1:10" ht="12.75">
      <c r="A29" s="30" t="s">
        <v>41</v>
      </c>
      <c r="B29" s="39">
        <v>142</v>
      </c>
      <c r="C29" s="42">
        <v>148</v>
      </c>
      <c r="D29" s="131">
        <v>150</v>
      </c>
      <c r="E29" s="131">
        <v>142</v>
      </c>
      <c r="F29" s="150">
        <v>140</v>
      </c>
      <c r="G29" s="36">
        <f t="shared" si="0"/>
        <v>-2</v>
      </c>
      <c r="H29" s="141">
        <f t="shared" si="1"/>
        <v>-1.4084507042253522</v>
      </c>
      <c r="I29" s="36">
        <f t="shared" si="2"/>
        <v>-2</v>
      </c>
      <c r="J29" s="121">
        <f t="shared" si="3"/>
        <v>-1.4084507042253522</v>
      </c>
    </row>
    <row r="30" spans="1:10" ht="12.75">
      <c r="A30" s="30" t="s">
        <v>42</v>
      </c>
      <c r="B30" s="39">
        <v>2638</v>
      </c>
      <c r="C30" s="42">
        <v>2693</v>
      </c>
      <c r="D30" s="131">
        <v>2769</v>
      </c>
      <c r="E30" s="131">
        <v>2795</v>
      </c>
      <c r="F30" s="150">
        <v>2850</v>
      </c>
      <c r="G30" s="36">
        <f t="shared" si="0"/>
        <v>212</v>
      </c>
      <c r="H30" s="141">
        <f t="shared" si="1"/>
        <v>8.036391205458681</v>
      </c>
      <c r="I30" s="36">
        <f t="shared" si="2"/>
        <v>55</v>
      </c>
      <c r="J30" s="121">
        <f t="shared" si="3"/>
        <v>1.9677996422182469</v>
      </c>
    </row>
    <row r="31" spans="1:10" ht="12.75">
      <c r="A31" s="50" t="s">
        <v>43</v>
      </c>
      <c r="B31" s="45">
        <v>6830</v>
      </c>
      <c r="C31" s="42">
        <v>6917</v>
      </c>
      <c r="D31" s="131">
        <v>7735</v>
      </c>
      <c r="E31" s="131">
        <v>8215</v>
      </c>
      <c r="F31" s="150">
        <v>8111</v>
      </c>
      <c r="G31" s="36">
        <f t="shared" si="0"/>
        <v>1281</v>
      </c>
      <c r="H31" s="141">
        <f t="shared" si="1"/>
        <v>18.755490483162518</v>
      </c>
      <c r="I31" s="36">
        <f t="shared" si="2"/>
        <v>-104</v>
      </c>
      <c r="J31" s="121">
        <f t="shared" si="3"/>
        <v>-1.2659768715763846</v>
      </c>
    </row>
    <row r="32" spans="1:10" ht="12.75" customHeight="1">
      <c r="A32" s="30" t="s">
        <v>20</v>
      </c>
      <c r="B32" s="39">
        <v>2923</v>
      </c>
      <c r="C32" s="42">
        <v>2855</v>
      </c>
      <c r="D32" s="131">
        <v>3001</v>
      </c>
      <c r="E32" s="131">
        <v>3376</v>
      </c>
      <c r="F32" s="150">
        <v>3413</v>
      </c>
      <c r="G32" s="36">
        <f t="shared" si="0"/>
        <v>490</v>
      </c>
      <c r="H32" s="141">
        <f t="shared" si="1"/>
        <v>16.763599042080056</v>
      </c>
      <c r="I32" s="36">
        <f t="shared" si="2"/>
        <v>37</v>
      </c>
      <c r="J32" s="121">
        <f t="shared" si="3"/>
        <v>1.0959715639810428</v>
      </c>
    </row>
    <row r="33" spans="1:10" ht="12.75">
      <c r="A33" s="51" t="s">
        <v>21</v>
      </c>
      <c r="B33" s="31">
        <v>5341</v>
      </c>
      <c r="C33" s="34">
        <v>5490</v>
      </c>
      <c r="D33" s="130">
        <v>5678</v>
      </c>
      <c r="E33" s="130">
        <v>6125</v>
      </c>
      <c r="F33" s="149">
        <v>6412</v>
      </c>
      <c r="G33" s="36">
        <f t="shared" si="0"/>
        <v>1071</v>
      </c>
      <c r="H33" s="141">
        <f t="shared" si="1"/>
        <v>20.052424639580604</v>
      </c>
      <c r="I33" s="36">
        <f t="shared" si="2"/>
        <v>287</v>
      </c>
      <c r="J33" s="121">
        <f t="shared" si="3"/>
        <v>4.685714285714286</v>
      </c>
    </row>
    <row r="34" spans="1:10" ht="12.75">
      <c r="A34" s="51" t="s">
        <v>44</v>
      </c>
      <c r="B34" s="31">
        <v>526</v>
      </c>
      <c r="C34" s="34">
        <v>583</v>
      </c>
      <c r="D34" s="130">
        <v>618</v>
      </c>
      <c r="E34" s="130">
        <v>685</v>
      </c>
      <c r="F34" s="149">
        <v>747</v>
      </c>
      <c r="G34" s="36">
        <f t="shared" si="0"/>
        <v>221</v>
      </c>
      <c r="H34" s="141">
        <f t="shared" si="1"/>
        <v>42.01520912547529</v>
      </c>
      <c r="I34" s="36">
        <f t="shared" si="2"/>
        <v>62</v>
      </c>
      <c r="J34" s="121">
        <f t="shared" si="3"/>
        <v>9.05109489051095</v>
      </c>
    </row>
    <row r="35" spans="1:10" ht="12.75">
      <c r="A35" s="51" t="s">
        <v>45</v>
      </c>
      <c r="B35" s="31">
        <v>2097</v>
      </c>
      <c r="C35" s="34">
        <v>2200</v>
      </c>
      <c r="D35" s="130">
        <v>2300</v>
      </c>
      <c r="E35" s="130">
        <v>2357</v>
      </c>
      <c r="F35" s="149">
        <v>2423</v>
      </c>
      <c r="G35" s="36">
        <f t="shared" si="0"/>
        <v>326</v>
      </c>
      <c r="H35" s="141">
        <f t="shared" si="1"/>
        <v>15.546018121125417</v>
      </c>
      <c r="I35" s="36">
        <f t="shared" si="2"/>
        <v>66</v>
      </c>
      <c r="J35" s="121">
        <f t="shared" si="3"/>
        <v>2.800169707254985</v>
      </c>
    </row>
    <row r="36" spans="1:10" ht="12.75">
      <c r="A36" s="51" t="s">
        <v>46</v>
      </c>
      <c r="B36" s="31">
        <v>27</v>
      </c>
      <c r="C36" s="34">
        <v>26</v>
      </c>
      <c r="D36" s="130">
        <v>26</v>
      </c>
      <c r="E36" s="130">
        <v>26</v>
      </c>
      <c r="F36" s="149">
        <v>26</v>
      </c>
      <c r="G36" s="36">
        <f t="shared" si="0"/>
        <v>-1</v>
      </c>
      <c r="H36" s="141">
        <f t="shared" si="1"/>
        <v>-3.7037037037037033</v>
      </c>
      <c r="I36" s="36">
        <f t="shared" si="2"/>
        <v>0</v>
      </c>
      <c r="J36" s="121">
        <f t="shared" si="3"/>
        <v>0</v>
      </c>
    </row>
    <row r="37" spans="1:10" ht="6.75" customHeight="1">
      <c r="A37" s="52"/>
      <c r="B37" s="31"/>
      <c r="C37" s="55"/>
      <c r="D37" s="133"/>
      <c r="E37" s="133"/>
      <c r="F37" s="152"/>
      <c r="G37" s="57"/>
      <c r="H37" s="142"/>
      <c r="I37" s="57"/>
      <c r="J37" s="122"/>
    </row>
    <row r="38" spans="1:10" ht="10.5" customHeight="1">
      <c r="A38" s="58"/>
      <c r="B38" s="59"/>
      <c r="C38" s="60"/>
      <c r="D38" s="59"/>
      <c r="E38" s="59"/>
      <c r="F38" s="59"/>
      <c r="G38" s="61"/>
      <c r="H38" s="143"/>
      <c r="I38" s="61"/>
      <c r="J38" s="123"/>
    </row>
    <row r="39" spans="1:10" ht="9.75" customHeight="1">
      <c r="A39" s="63"/>
      <c r="B39" s="39"/>
      <c r="C39" s="67"/>
      <c r="D39" s="134"/>
      <c r="E39" s="134"/>
      <c r="F39" s="153"/>
      <c r="G39" s="69"/>
      <c r="H39" s="144"/>
      <c r="I39" s="69"/>
      <c r="J39" s="38"/>
    </row>
    <row r="40" spans="1:12" ht="12.75">
      <c r="A40" s="70" t="s">
        <v>23</v>
      </c>
      <c r="B40" s="71">
        <f>SUM(B7:B36)</f>
        <v>56610</v>
      </c>
      <c r="C40" s="75">
        <f>SUM(C7:C36)</f>
        <v>57596</v>
      </c>
      <c r="D40" s="135">
        <f>SUM(D7:D36)</f>
        <v>59930</v>
      </c>
      <c r="E40" s="135">
        <f>SUM(E7:E36)</f>
        <v>62845</v>
      </c>
      <c r="F40" s="154">
        <f>SUM(F7:F36)</f>
        <v>63535</v>
      </c>
      <c r="G40" s="77">
        <f>F40-B40</f>
        <v>6925</v>
      </c>
      <c r="H40" s="145">
        <f>G40/B40%</f>
        <v>12.232821056350467</v>
      </c>
      <c r="I40" s="77">
        <f>F40-E40</f>
        <v>690</v>
      </c>
      <c r="J40" s="124">
        <f>I40/E40%</f>
        <v>1.0979393746519213</v>
      </c>
      <c r="K40" s="78"/>
      <c r="L40" s="78"/>
    </row>
    <row r="41" spans="1:10" ht="12.75">
      <c r="A41" s="79" t="s">
        <v>24</v>
      </c>
      <c r="B41" s="31"/>
      <c r="C41" s="34"/>
      <c r="D41" s="130"/>
      <c r="E41" s="130"/>
      <c r="F41" s="149"/>
      <c r="G41" s="69"/>
      <c r="H41" s="144"/>
      <c r="I41" s="69"/>
      <c r="J41" s="38"/>
    </row>
    <row r="42" spans="1:10" ht="12.75">
      <c r="A42" s="82" t="s">
        <v>25</v>
      </c>
      <c r="B42" s="83">
        <f>SUM(B7:B22)</f>
        <v>14943</v>
      </c>
      <c r="C42" s="87">
        <f>SUM(C7:C22)</f>
        <v>15059</v>
      </c>
      <c r="D42" s="136">
        <f>SUM(D7:D22)</f>
        <v>15187</v>
      </c>
      <c r="E42" s="136">
        <f>SUM(E7:E22)</f>
        <v>15384</v>
      </c>
      <c r="F42" s="155">
        <f>SUM(F7:F22)</f>
        <v>15306</v>
      </c>
      <c r="G42" s="89">
        <f>F42-B42</f>
        <v>363</v>
      </c>
      <c r="H42" s="146">
        <f>G42/B42%</f>
        <v>2.4292310780967674</v>
      </c>
      <c r="I42" s="89">
        <f>F42-E42</f>
        <v>-78</v>
      </c>
      <c r="J42" s="125">
        <f>I42/E42%</f>
        <v>-0.5070202808112324</v>
      </c>
    </row>
    <row r="43" spans="1:10" ht="12.75">
      <c r="A43" s="82" t="s">
        <v>26</v>
      </c>
      <c r="B43" s="83">
        <f>B23</f>
        <v>791</v>
      </c>
      <c r="C43" s="87">
        <f>C23</f>
        <v>805</v>
      </c>
      <c r="D43" s="136">
        <f>D23</f>
        <v>794</v>
      </c>
      <c r="E43" s="136">
        <f>E23</f>
        <v>848</v>
      </c>
      <c r="F43" s="155">
        <f>F23</f>
        <v>862</v>
      </c>
      <c r="G43" s="89">
        <f>F43-B43</f>
        <v>71</v>
      </c>
      <c r="H43" s="146">
        <f>G43/B43%</f>
        <v>8.975979772439949</v>
      </c>
      <c r="I43" s="89">
        <f>F43-E43</f>
        <v>14</v>
      </c>
      <c r="J43" s="125">
        <f>I43/E43%</f>
        <v>1.650943396226415</v>
      </c>
    </row>
    <row r="44" spans="1:10" ht="12.75">
      <c r="A44" s="82" t="s">
        <v>27</v>
      </c>
      <c r="B44" s="83">
        <f>B24+B26</f>
        <v>14854</v>
      </c>
      <c r="C44" s="87">
        <f>C24+C26</f>
        <v>15265</v>
      </c>
      <c r="D44" s="136">
        <f>D24+D26</f>
        <v>16010</v>
      </c>
      <c r="E44" s="136">
        <f>E24+E26</f>
        <v>17282</v>
      </c>
      <c r="F44" s="155">
        <f>F24+F26</f>
        <v>17764</v>
      </c>
      <c r="G44" s="89">
        <f>F44-B44</f>
        <v>2910</v>
      </c>
      <c r="H44" s="146">
        <f>G44/B44%</f>
        <v>19.590682644405547</v>
      </c>
      <c r="I44" s="89">
        <f>F44-E44</f>
        <v>482</v>
      </c>
      <c r="J44" s="125">
        <f>I44/E44%</f>
        <v>2.7890290475639397</v>
      </c>
    </row>
    <row r="45" spans="1:10" ht="12.75">
      <c r="A45" s="82" t="s">
        <v>29</v>
      </c>
      <c r="B45" s="83">
        <f>SUM(B27:B36)+B25</f>
        <v>26022</v>
      </c>
      <c r="C45" s="87">
        <f>SUM(C27:C36)+C25</f>
        <v>26467</v>
      </c>
      <c r="D45" s="136">
        <f>SUM(D27:D36)+D25</f>
        <v>27939</v>
      </c>
      <c r="E45" s="136">
        <f>SUM(E27:E36)+E25</f>
        <v>29331</v>
      </c>
      <c r="F45" s="155">
        <f>SUM(F27:F36)+F25</f>
        <v>29603</v>
      </c>
      <c r="G45" s="89">
        <f>F45-B45</f>
        <v>3581</v>
      </c>
      <c r="H45" s="146">
        <f>G45/B45%</f>
        <v>13.76143263392514</v>
      </c>
      <c r="I45" s="89">
        <f>F45-E45</f>
        <v>272</v>
      </c>
      <c r="J45" s="125">
        <f>I45/E45%</f>
        <v>0.9273464934710716</v>
      </c>
    </row>
    <row r="46" spans="1:10" ht="7.5" customHeight="1">
      <c r="A46" s="63"/>
      <c r="B46" s="69"/>
      <c r="C46" s="94"/>
      <c r="D46" s="137"/>
      <c r="E46" s="137"/>
      <c r="F46" s="156"/>
      <c r="G46" s="62"/>
      <c r="H46" s="147"/>
      <c r="I46" s="62"/>
      <c r="J46" s="29"/>
    </row>
    <row r="47" spans="1:10" ht="30" customHeight="1" thickBot="1">
      <c r="A47" s="126" t="s">
        <v>34</v>
      </c>
      <c r="B47" s="97"/>
      <c r="C47" s="102"/>
      <c r="D47" s="103"/>
      <c r="E47" s="103"/>
      <c r="F47" s="103"/>
      <c r="G47" s="98"/>
      <c r="H47" s="98"/>
      <c r="I47" s="98"/>
      <c r="J47" s="99"/>
    </row>
    <row r="48" ht="13.5" thickTop="1"/>
  </sheetData>
  <sheetProtection/>
  <mergeCells count="6">
    <mergeCell ref="A4:A5"/>
    <mergeCell ref="B4:B5"/>
    <mergeCell ref="C4:C5"/>
    <mergeCell ref="D4:D5"/>
    <mergeCell ref="E4:E5"/>
    <mergeCell ref="F4:F5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portrait" paperSize="9" scale="90" r:id="rId1"/>
  <ignoredErrors>
    <ignoredError sqref="B42:F4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4.7109375" style="8" customWidth="1"/>
    <col min="2" max="6" width="8.421875" style="8" customWidth="1"/>
    <col min="7" max="7" width="8.421875" style="104" customWidth="1"/>
    <col min="8" max="8" width="8.421875" style="105" customWidth="1"/>
    <col min="9" max="9" width="8.421875" style="104" customWidth="1"/>
    <col min="10" max="10" width="8.421875" style="106" customWidth="1"/>
    <col min="11" max="12" width="7.140625" style="8" customWidth="1"/>
    <col min="13" max="16384" width="9.140625" style="8" customWidth="1"/>
  </cols>
  <sheetData>
    <row r="1" spans="1:12" ht="19.5" customHeight="1" thickTop="1">
      <c r="A1" s="1" t="s">
        <v>68</v>
      </c>
      <c r="B1" s="2"/>
      <c r="C1" s="2"/>
      <c r="D1" s="3"/>
      <c r="E1" s="3"/>
      <c r="F1" s="3"/>
      <c r="G1" s="6"/>
      <c r="H1" s="5"/>
      <c r="I1" s="6"/>
      <c r="J1" s="7"/>
      <c r="K1" s="3"/>
      <c r="L1" s="4"/>
    </row>
    <row r="2" spans="1:12" ht="19.5" customHeight="1">
      <c r="A2" s="9" t="s">
        <v>76</v>
      </c>
      <c r="B2" s="10"/>
      <c r="C2" s="10"/>
      <c r="D2" s="11"/>
      <c r="E2" s="11"/>
      <c r="F2" s="11"/>
      <c r="G2" s="127"/>
      <c r="H2" s="13"/>
      <c r="I2" s="14"/>
      <c r="J2" s="15"/>
      <c r="K2" s="11"/>
      <c r="L2" s="12"/>
    </row>
    <row r="3" spans="1:12" ht="12.75">
      <c r="A3" s="157" t="s">
        <v>0</v>
      </c>
      <c r="B3" s="159">
        <v>2005</v>
      </c>
      <c r="C3" s="169">
        <v>2006</v>
      </c>
      <c r="D3" s="169">
        <v>2007</v>
      </c>
      <c r="E3" s="169">
        <v>2008</v>
      </c>
      <c r="F3" s="159">
        <v>2009</v>
      </c>
      <c r="G3" s="171">
        <v>2010</v>
      </c>
      <c r="H3" s="173">
        <v>2011</v>
      </c>
      <c r="I3" s="161">
        <v>2012</v>
      </c>
      <c r="J3" s="167">
        <v>2013</v>
      </c>
      <c r="K3" s="16" t="s">
        <v>32</v>
      </c>
      <c r="L3" s="17"/>
    </row>
    <row r="4" spans="1:12" ht="12.75" customHeight="1">
      <c r="A4" s="158"/>
      <c r="B4" s="160"/>
      <c r="C4" s="170"/>
      <c r="D4" s="170"/>
      <c r="E4" s="170"/>
      <c r="F4" s="160"/>
      <c r="G4" s="172"/>
      <c r="H4" s="174"/>
      <c r="I4" s="162"/>
      <c r="J4" s="168"/>
      <c r="K4" s="18" t="s">
        <v>1</v>
      </c>
      <c r="L4" s="19"/>
    </row>
    <row r="5" spans="1:12" ht="7.5" customHeight="1">
      <c r="A5" s="20"/>
      <c r="B5" s="21"/>
      <c r="C5" s="22"/>
      <c r="D5" s="22"/>
      <c r="E5" s="23"/>
      <c r="F5" s="24"/>
      <c r="G5" s="25"/>
      <c r="H5" s="26"/>
      <c r="I5" s="27"/>
      <c r="J5" s="148"/>
      <c r="K5" s="21"/>
      <c r="L5" s="120"/>
    </row>
    <row r="6" spans="1:12" ht="12.75">
      <c r="A6" s="30" t="s">
        <v>2</v>
      </c>
      <c r="B6" s="31">
        <v>716</v>
      </c>
      <c r="C6" s="32">
        <v>697</v>
      </c>
      <c r="D6" s="32">
        <v>718</v>
      </c>
      <c r="E6" s="32">
        <v>677</v>
      </c>
      <c r="F6" s="31">
        <v>675</v>
      </c>
      <c r="G6" s="33">
        <v>676</v>
      </c>
      <c r="H6" s="34">
        <v>649</v>
      </c>
      <c r="I6" s="34">
        <v>628</v>
      </c>
      <c r="J6" s="149">
        <v>560</v>
      </c>
      <c r="K6" s="36">
        <f aca="true" t="shared" si="0" ref="K6:K27">J6-B6</f>
        <v>-156</v>
      </c>
      <c r="L6" s="121">
        <f aca="true" t="shared" si="1" ref="L6:L27">K6/B6%</f>
        <v>-21.787709497206702</v>
      </c>
    </row>
    <row r="7" spans="1:12" ht="12.75">
      <c r="A7" s="30" t="s">
        <v>3</v>
      </c>
      <c r="B7" s="39">
        <v>11649</v>
      </c>
      <c r="C7" s="40">
        <v>11844</v>
      </c>
      <c r="D7" s="40">
        <v>12287</v>
      </c>
      <c r="E7" s="40">
        <v>12230</v>
      </c>
      <c r="F7" s="39">
        <v>12840</v>
      </c>
      <c r="G7" s="41">
        <v>12801</v>
      </c>
      <c r="H7" s="42">
        <v>13012</v>
      </c>
      <c r="I7" s="42">
        <v>13237</v>
      </c>
      <c r="J7" s="150">
        <v>12873</v>
      </c>
      <c r="K7" s="36">
        <f t="shared" si="0"/>
        <v>1224</v>
      </c>
      <c r="L7" s="121">
        <f t="shared" si="1"/>
        <v>10.50733968580994</v>
      </c>
    </row>
    <row r="8" spans="1:12" ht="12.75">
      <c r="A8" s="30" t="s">
        <v>4</v>
      </c>
      <c r="B8" s="39">
        <v>5215</v>
      </c>
      <c r="C8" s="40">
        <v>5065</v>
      </c>
      <c r="D8" s="40">
        <v>4556</v>
      </c>
      <c r="E8" s="40">
        <v>4225</v>
      </c>
      <c r="F8" s="39">
        <v>3846</v>
      </c>
      <c r="G8" s="41">
        <v>3585</v>
      </c>
      <c r="H8" s="42">
        <v>3395</v>
      </c>
      <c r="I8" s="42">
        <v>3065</v>
      </c>
      <c r="J8" s="150">
        <v>2869</v>
      </c>
      <c r="K8" s="36">
        <f t="shared" si="0"/>
        <v>-2346</v>
      </c>
      <c r="L8" s="121">
        <f t="shared" si="1"/>
        <v>-44.985618408437205</v>
      </c>
    </row>
    <row r="9" spans="1:12" ht="12.75">
      <c r="A9" s="44" t="s">
        <v>5</v>
      </c>
      <c r="B9" s="45">
        <v>2666</v>
      </c>
      <c r="C9" s="46">
        <v>2692</v>
      </c>
      <c r="D9" s="46">
        <v>2383</v>
      </c>
      <c r="E9" s="46">
        <v>2321</v>
      </c>
      <c r="F9" s="45">
        <v>2114</v>
      </c>
      <c r="G9" s="47">
        <v>2054</v>
      </c>
      <c r="H9" s="48">
        <v>2019</v>
      </c>
      <c r="I9" s="48">
        <v>1960</v>
      </c>
      <c r="J9" s="151">
        <v>1855</v>
      </c>
      <c r="K9" s="36">
        <f t="shared" si="0"/>
        <v>-811</v>
      </c>
      <c r="L9" s="121">
        <f t="shared" si="1"/>
        <v>-30.420105026256564</v>
      </c>
    </row>
    <row r="10" spans="1:12" ht="12.75" customHeight="1">
      <c r="A10" s="30" t="s">
        <v>33</v>
      </c>
      <c r="B10" s="45">
        <v>3366</v>
      </c>
      <c r="C10" s="46">
        <v>3285</v>
      </c>
      <c r="D10" s="46">
        <v>3344</v>
      </c>
      <c r="E10" s="46">
        <v>3083</v>
      </c>
      <c r="F10" s="45">
        <v>2785</v>
      </c>
      <c r="G10" s="47">
        <v>2719</v>
      </c>
      <c r="H10" s="48">
        <v>2750</v>
      </c>
      <c r="I10" s="48">
        <v>2516</v>
      </c>
      <c r="J10" s="151">
        <v>2536</v>
      </c>
      <c r="K10" s="36">
        <f t="shared" si="0"/>
        <v>-830</v>
      </c>
      <c r="L10" s="121">
        <f t="shared" si="1"/>
        <v>-24.658348187759955</v>
      </c>
    </row>
    <row r="11" spans="1:12" ht="12.75">
      <c r="A11" s="30" t="s">
        <v>6</v>
      </c>
      <c r="B11" s="39">
        <v>801</v>
      </c>
      <c r="C11" s="40">
        <v>767</v>
      </c>
      <c r="D11" s="40">
        <v>778</v>
      </c>
      <c r="E11" s="40">
        <v>709</v>
      </c>
      <c r="F11" s="39">
        <v>816</v>
      </c>
      <c r="G11" s="41">
        <v>779</v>
      </c>
      <c r="H11" s="42">
        <v>892</v>
      </c>
      <c r="I11" s="42">
        <v>912</v>
      </c>
      <c r="J11" s="150">
        <v>946</v>
      </c>
      <c r="K11" s="36">
        <f t="shared" si="0"/>
        <v>145</v>
      </c>
      <c r="L11" s="121">
        <f t="shared" si="1"/>
        <v>18.102372034956304</v>
      </c>
    </row>
    <row r="12" spans="1:12" ht="12.75">
      <c r="A12" s="30" t="s">
        <v>7</v>
      </c>
      <c r="B12" s="39">
        <v>5157</v>
      </c>
      <c r="C12" s="40">
        <v>5142</v>
      </c>
      <c r="D12" s="40">
        <v>5525</v>
      </c>
      <c r="E12" s="40">
        <v>5426</v>
      </c>
      <c r="F12" s="39">
        <v>5191</v>
      </c>
      <c r="G12" s="41">
        <v>5179</v>
      </c>
      <c r="H12" s="42">
        <v>5734</v>
      </c>
      <c r="I12" s="42">
        <v>5665</v>
      </c>
      <c r="J12" s="150">
        <v>5717</v>
      </c>
      <c r="K12" s="36">
        <f t="shared" si="0"/>
        <v>560</v>
      </c>
      <c r="L12" s="121">
        <f t="shared" si="1"/>
        <v>10.859026565832849</v>
      </c>
    </row>
    <row r="13" spans="1:12" ht="12.75">
      <c r="A13" s="44" t="s">
        <v>8</v>
      </c>
      <c r="B13" s="39">
        <v>3843</v>
      </c>
      <c r="C13" s="40">
        <v>3755</v>
      </c>
      <c r="D13" s="40">
        <v>3902</v>
      </c>
      <c r="E13" s="40">
        <v>3836</v>
      </c>
      <c r="F13" s="39">
        <v>3389</v>
      </c>
      <c r="G13" s="41">
        <v>3243</v>
      </c>
      <c r="H13" s="42">
        <v>3087</v>
      </c>
      <c r="I13" s="42">
        <v>2851</v>
      </c>
      <c r="J13" s="150">
        <v>2575</v>
      </c>
      <c r="K13" s="36">
        <f t="shared" si="0"/>
        <v>-1268</v>
      </c>
      <c r="L13" s="121">
        <f t="shared" si="1"/>
        <v>-32.99505594587562</v>
      </c>
    </row>
    <row r="14" spans="1:12" ht="12.75">
      <c r="A14" s="30" t="s">
        <v>9</v>
      </c>
      <c r="B14" s="39">
        <v>16379</v>
      </c>
      <c r="C14" s="40">
        <v>16280</v>
      </c>
      <c r="D14" s="40">
        <v>17053</v>
      </c>
      <c r="E14" s="40">
        <v>17533</v>
      </c>
      <c r="F14" s="39">
        <v>16611</v>
      </c>
      <c r="G14" s="41">
        <v>16203</v>
      </c>
      <c r="H14" s="42">
        <v>15404</v>
      </c>
      <c r="I14" s="42">
        <v>15196</v>
      </c>
      <c r="J14" s="150">
        <v>15050</v>
      </c>
      <c r="K14" s="36">
        <f t="shared" si="0"/>
        <v>-1329</v>
      </c>
      <c r="L14" s="121">
        <f t="shared" si="1"/>
        <v>-8.11404847670798</v>
      </c>
    </row>
    <row r="15" spans="1:12" ht="12.75">
      <c r="A15" s="44" t="s">
        <v>10</v>
      </c>
      <c r="B15" s="39">
        <v>2491</v>
      </c>
      <c r="C15" s="40">
        <v>2539</v>
      </c>
      <c r="D15" s="40">
        <v>2615</v>
      </c>
      <c r="E15" s="40">
        <v>2626</v>
      </c>
      <c r="F15" s="39">
        <v>2551</v>
      </c>
      <c r="G15" s="41">
        <v>2643</v>
      </c>
      <c r="H15" s="42">
        <v>2668</v>
      </c>
      <c r="I15" s="42">
        <v>2592</v>
      </c>
      <c r="J15" s="150">
        <v>2456</v>
      </c>
      <c r="K15" s="36">
        <f t="shared" si="0"/>
        <v>-35</v>
      </c>
      <c r="L15" s="121">
        <f t="shared" si="1"/>
        <v>-1.4050582095543958</v>
      </c>
    </row>
    <row r="16" spans="1:12" ht="12.75">
      <c r="A16" s="30" t="s">
        <v>11</v>
      </c>
      <c r="B16" s="39">
        <v>3409</v>
      </c>
      <c r="C16" s="40">
        <v>4138</v>
      </c>
      <c r="D16" s="40">
        <v>4432</v>
      </c>
      <c r="E16" s="40">
        <v>4358</v>
      </c>
      <c r="F16" s="39">
        <v>3487</v>
      </c>
      <c r="G16" s="41">
        <v>3894</v>
      </c>
      <c r="H16" s="42">
        <v>4332</v>
      </c>
      <c r="I16" s="42">
        <v>4299</v>
      </c>
      <c r="J16" s="150">
        <v>4394</v>
      </c>
      <c r="K16" s="36">
        <f t="shared" si="0"/>
        <v>985</v>
      </c>
      <c r="L16" s="121">
        <f t="shared" si="1"/>
        <v>28.894103842769137</v>
      </c>
    </row>
    <row r="17" spans="1:12" ht="12.75">
      <c r="A17" s="30" t="s">
        <v>12</v>
      </c>
      <c r="B17" s="39">
        <v>1569</v>
      </c>
      <c r="C17" s="40">
        <v>1554</v>
      </c>
      <c r="D17" s="40">
        <v>1527</v>
      </c>
      <c r="E17" s="40">
        <v>1474</v>
      </c>
      <c r="F17" s="39">
        <v>1374</v>
      </c>
      <c r="G17" s="41">
        <v>1347</v>
      </c>
      <c r="H17" s="42">
        <v>1117</v>
      </c>
      <c r="I17" s="42">
        <v>1007</v>
      </c>
      <c r="J17" s="150">
        <v>1081</v>
      </c>
      <c r="K17" s="36">
        <f t="shared" si="0"/>
        <v>-488</v>
      </c>
      <c r="L17" s="121">
        <f t="shared" si="1"/>
        <v>-31.102613129381773</v>
      </c>
    </row>
    <row r="18" spans="1:12" ht="15.75" customHeight="1">
      <c r="A18" s="30" t="s">
        <v>13</v>
      </c>
      <c r="B18" s="39">
        <v>940</v>
      </c>
      <c r="C18" s="40">
        <v>913</v>
      </c>
      <c r="D18" s="40">
        <v>975</v>
      </c>
      <c r="E18" s="40">
        <v>976</v>
      </c>
      <c r="F18" s="39">
        <v>988</v>
      </c>
      <c r="G18" s="41">
        <v>995</v>
      </c>
      <c r="H18" s="42">
        <v>1135</v>
      </c>
      <c r="I18" s="42">
        <v>1177</v>
      </c>
      <c r="J18" s="150">
        <v>1027</v>
      </c>
      <c r="K18" s="36">
        <f t="shared" si="0"/>
        <v>87</v>
      </c>
      <c r="L18" s="121">
        <f t="shared" si="1"/>
        <v>9.25531914893617</v>
      </c>
    </row>
    <row r="19" spans="1:12" ht="15.75" customHeight="1">
      <c r="A19" s="30" t="s">
        <v>14</v>
      </c>
      <c r="B19" s="39">
        <v>9842</v>
      </c>
      <c r="C19" s="40">
        <v>9934</v>
      </c>
      <c r="D19" s="40">
        <v>10163</v>
      </c>
      <c r="E19" s="40">
        <v>9973</v>
      </c>
      <c r="F19" s="39">
        <v>10120</v>
      </c>
      <c r="G19" s="41">
        <v>9941</v>
      </c>
      <c r="H19" s="42">
        <v>9952</v>
      </c>
      <c r="I19" s="42">
        <v>9203</v>
      </c>
      <c r="J19" s="150">
        <v>8383</v>
      </c>
      <c r="K19" s="36">
        <f t="shared" si="0"/>
        <v>-1459</v>
      </c>
      <c r="L19" s="121">
        <f t="shared" si="1"/>
        <v>-14.824222718959561</v>
      </c>
    </row>
    <row r="20" spans="1:12" ht="18" customHeight="1">
      <c r="A20" s="50" t="s">
        <v>15</v>
      </c>
      <c r="B20" s="45">
        <v>16753</v>
      </c>
      <c r="C20" s="46">
        <v>17621</v>
      </c>
      <c r="D20" s="46">
        <v>18753</v>
      </c>
      <c r="E20" s="46">
        <v>19514</v>
      </c>
      <c r="F20" s="45">
        <v>19725</v>
      </c>
      <c r="G20" s="47">
        <v>19858</v>
      </c>
      <c r="H20" s="48">
        <v>20298</v>
      </c>
      <c r="I20" s="48">
        <v>20039</v>
      </c>
      <c r="J20" s="151">
        <v>19467</v>
      </c>
      <c r="K20" s="36">
        <f t="shared" si="0"/>
        <v>2714</v>
      </c>
      <c r="L20" s="121">
        <f t="shared" si="1"/>
        <v>16.200083567122306</v>
      </c>
    </row>
    <row r="21" spans="1:12" ht="12.75">
      <c r="A21" s="44" t="s">
        <v>16</v>
      </c>
      <c r="B21" s="45">
        <v>4705</v>
      </c>
      <c r="C21" s="46">
        <v>5093</v>
      </c>
      <c r="D21" s="46">
        <v>6277</v>
      </c>
      <c r="E21" s="46">
        <v>6243</v>
      </c>
      <c r="F21" s="45">
        <v>6609</v>
      </c>
      <c r="G21" s="47">
        <v>6987</v>
      </c>
      <c r="H21" s="48">
        <v>7361</v>
      </c>
      <c r="I21" s="48">
        <v>7586</v>
      </c>
      <c r="J21" s="151">
        <v>6881</v>
      </c>
      <c r="K21" s="36">
        <f t="shared" si="0"/>
        <v>2176</v>
      </c>
      <c r="L21" s="121">
        <f t="shared" si="1"/>
        <v>46.248671625929866</v>
      </c>
    </row>
    <row r="22" spans="1:12" ht="12.75" customHeight="1">
      <c r="A22" s="30" t="s">
        <v>17</v>
      </c>
      <c r="B22" s="45">
        <v>5920</v>
      </c>
      <c r="C22" s="40">
        <v>5997</v>
      </c>
      <c r="D22" s="40">
        <v>6224</v>
      </c>
      <c r="E22" s="40">
        <v>6165</v>
      </c>
      <c r="F22" s="39">
        <v>7198</v>
      </c>
      <c r="G22" s="41">
        <v>7350</v>
      </c>
      <c r="H22" s="42">
        <v>7235</v>
      </c>
      <c r="I22" s="42">
        <v>6821</v>
      </c>
      <c r="J22" s="150">
        <v>6775</v>
      </c>
      <c r="K22" s="36">
        <f t="shared" si="0"/>
        <v>855</v>
      </c>
      <c r="L22" s="121">
        <f t="shared" si="1"/>
        <v>14.442567567567567</v>
      </c>
    </row>
    <row r="23" spans="1:12" ht="12.75">
      <c r="A23" s="30" t="s">
        <v>18</v>
      </c>
      <c r="B23" s="39">
        <v>5019</v>
      </c>
      <c r="C23" s="40">
        <v>5434</v>
      </c>
      <c r="D23" s="40">
        <v>5362</v>
      </c>
      <c r="E23" s="40">
        <v>5420</v>
      </c>
      <c r="F23" s="39">
        <v>5494</v>
      </c>
      <c r="G23" s="41">
        <v>5189</v>
      </c>
      <c r="H23" s="42">
        <v>5107</v>
      </c>
      <c r="I23" s="42">
        <v>6328</v>
      </c>
      <c r="J23" s="150">
        <v>6255</v>
      </c>
      <c r="K23" s="36">
        <f t="shared" si="0"/>
        <v>1236</v>
      </c>
      <c r="L23" s="121">
        <f t="shared" si="1"/>
        <v>24.626419605499105</v>
      </c>
    </row>
    <row r="24" spans="1:12" ht="12.75">
      <c r="A24" s="50" t="s">
        <v>19</v>
      </c>
      <c r="B24" s="45">
        <v>13122</v>
      </c>
      <c r="C24" s="40">
        <v>13566</v>
      </c>
      <c r="D24" s="40">
        <v>15121</v>
      </c>
      <c r="E24" s="40">
        <v>14646</v>
      </c>
      <c r="F24" s="39">
        <v>14840</v>
      </c>
      <c r="G24" s="41">
        <v>16333</v>
      </c>
      <c r="H24" s="42">
        <v>15883</v>
      </c>
      <c r="I24" s="42">
        <v>16182</v>
      </c>
      <c r="J24" s="150">
        <v>16302</v>
      </c>
      <c r="K24" s="36">
        <f t="shared" si="0"/>
        <v>3180</v>
      </c>
      <c r="L24" s="121">
        <f t="shared" si="1"/>
        <v>24.23411065386374</v>
      </c>
    </row>
    <row r="25" spans="1:12" ht="12.75" customHeight="1">
      <c r="A25" s="30" t="s">
        <v>20</v>
      </c>
      <c r="B25" s="39">
        <v>4470</v>
      </c>
      <c r="C25" s="40">
        <v>4914</v>
      </c>
      <c r="D25" s="40">
        <v>4549</v>
      </c>
      <c r="E25" s="40">
        <v>4305</v>
      </c>
      <c r="F25" s="39">
        <v>4069</v>
      </c>
      <c r="G25" s="41">
        <v>4014</v>
      </c>
      <c r="H25" s="42">
        <v>3348</v>
      </c>
      <c r="I25" s="42">
        <v>3337</v>
      </c>
      <c r="J25" s="150">
        <v>3772</v>
      </c>
      <c r="K25" s="36">
        <f t="shared" si="0"/>
        <v>-698</v>
      </c>
      <c r="L25" s="121">
        <f t="shared" si="1"/>
        <v>-15.615212527964205</v>
      </c>
    </row>
    <row r="26" spans="1:12" ht="12.75">
      <c r="A26" s="51" t="s">
        <v>21</v>
      </c>
      <c r="B26" s="31">
        <v>4527</v>
      </c>
      <c r="C26" s="32">
        <v>4816</v>
      </c>
      <c r="D26" s="32">
        <v>5107</v>
      </c>
      <c r="E26" s="32">
        <v>5403</v>
      </c>
      <c r="F26" s="31">
        <v>5531</v>
      </c>
      <c r="G26" s="33">
        <v>5674</v>
      </c>
      <c r="H26" s="34">
        <v>6001</v>
      </c>
      <c r="I26" s="34">
        <v>5983</v>
      </c>
      <c r="J26" s="149">
        <v>5990</v>
      </c>
      <c r="K26" s="36">
        <f t="shared" si="0"/>
        <v>1463</v>
      </c>
      <c r="L26" s="121">
        <f t="shared" si="1"/>
        <v>32.31720786392754</v>
      </c>
    </row>
    <row r="27" spans="1:12" ht="12.75">
      <c r="A27" s="51" t="s">
        <v>22</v>
      </c>
      <c r="B27" s="31">
        <v>3254</v>
      </c>
      <c r="C27" s="32">
        <v>3531</v>
      </c>
      <c r="D27" s="32">
        <v>3706</v>
      </c>
      <c r="E27" s="32">
        <v>3663</v>
      </c>
      <c r="F27" s="31">
        <v>3877</v>
      </c>
      <c r="G27" s="33">
        <v>3953</v>
      </c>
      <c r="H27" s="34">
        <v>4276</v>
      </c>
      <c r="I27" s="34">
        <v>4258</v>
      </c>
      <c r="J27" s="149">
        <v>4080</v>
      </c>
      <c r="K27" s="36">
        <f t="shared" si="0"/>
        <v>826</v>
      </c>
      <c r="L27" s="121">
        <f t="shared" si="1"/>
        <v>25.384142593730793</v>
      </c>
    </row>
    <row r="28" spans="1:12" ht="6.75" customHeight="1">
      <c r="A28" s="52"/>
      <c r="B28" s="31"/>
      <c r="C28" s="53"/>
      <c r="D28" s="53"/>
      <c r="E28" s="53"/>
      <c r="F28" s="31"/>
      <c r="G28" s="54"/>
      <c r="H28" s="55"/>
      <c r="I28" s="55"/>
      <c r="J28" s="152"/>
      <c r="K28" s="57"/>
      <c r="L28" s="122"/>
    </row>
    <row r="29" spans="1:12" ht="10.5" customHeight="1">
      <c r="A29" s="58"/>
      <c r="B29" s="59"/>
      <c r="C29" s="59"/>
      <c r="D29" s="59"/>
      <c r="E29" s="59"/>
      <c r="F29" s="59"/>
      <c r="G29" s="60"/>
      <c r="H29" s="60"/>
      <c r="I29" s="60"/>
      <c r="J29" s="59"/>
      <c r="K29" s="61"/>
      <c r="L29" s="123"/>
    </row>
    <row r="30" spans="1:12" ht="9.75" customHeight="1">
      <c r="A30" s="63"/>
      <c r="B30" s="39"/>
      <c r="C30" s="64"/>
      <c r="D30" s="64"/>
      <c r="E30" s="64"/>
      <c r="F30" s="39"/>
      <c r="G30" s="65"/>
      <c r="H30" s="66"/>
      <c r="I30" s="67"/>
      <c r="J30" s="153"/>
      <c r="K30" s="69"/>
      <c r="L30" s="38"/>
    </row>
    <row r="31" spans="1:16" ht="12.75">
      <c r="A31" s="70" t="s">
        <v>23</v>
      </c>
      <c r="B31" s="71">
        <f aca="true" t="shared" si="2" ref="B31:G31">SUM(B6:B27)</f>
        <v>125813</v>
      </c>
      <c r="C31" s="72">
        <f t="shared" si="2"/>
        <v>129577</v>
      </c>
      <c r="D31" s="72">
        <f t="shared" si="2"/>
        <v>135357</v>
      </c>
      <c r="E31" s="72">
        <f t="shared" si="2"/>
        <v>134806</v>
      </c>
      <c r="F31" s="71">
        <f t="shared" si="2"/>
        <v>134130</v>
      </c>
      <c r="G31" s="73">
        <f t="shared" si="2"/>
        <v>135417</v>
      </c>
      <c r="H31" s="74">
        <f>SUM(H6:H27)</f>
        <v>135655</v>
      </c>
      <c r="I31" s="75">
        <f>SUM(I6:I27)</f>
        <v>134842</v>
      </c>
      <c r="J31" s="154">
        <f>SUM(J6:J27)</f>
        <v>131844</v>
      </c>
      <c r="K31" s="77">
        <f>J31-B31</f>
        <v>6031</v>
      </c>
      <c r="L31" s="124">
        <f>K31/B31%</f>
        <v>4.7936222806864155</v>
      </c>
      <c r="N31" s="78"/>
      <c r="O31" s="78"/>
      <c r="P31" s="78"/>
    </row>
    <row r="32" spans="1:14" ht="12.75">
      <c r="A32" s="79" t="s">
        <v>24</v>
      </c>
      <c r="B32" s="31"/>
      <c r="C32" s="32"/>
      <c r="D32" s="32"/>
      <c r="E32" s="32"/>
      <c r="F32" s="31"/>
      <c r="G32" s="80"/>
      <c r="H32" s="81"/>
      <c r="I32" s="34"/>
      <c r="J32" s="149"/>
      <c r="K32" s="69"/>
      <c r="L32" s="38"/>
      <c r="N32" s="78"/>
    </row>
    <row r="33" spans="1:14" ht="12.75">
      <c r="A33" s="82" t="s">
        <v>25</v>
      </c>
      <c r="B33" s="83">
        <f aca="true" t="shared" si="3" ref="B33:G33">SUM(B6:B18)</f>
        <v>58201</v>
      </c>
      <c r="C33" s="84">
        <f t="shared" si="3"/>
        <v>58671</v>
      </c>
      <c r="D33" s="84">
        <f t="shared" si="3"/>
        <v>60095</v>
      </c>
      <c r="E33" s="84">
        <f t="shared" si="3"/>
        <v>59474</v>
      </c>
      <c r="F33" s="83">
        <f t="shared" si="3"/>
        <v>56667</v>
      </c>
      <c r="G33" s="85">
        <f t="shared" si="3"/>
        <v>56118</v>
      </c>
      <c r="H33" s="86">
        <f>SUM(H6:H18)</f>
        <v>56194</v>
      </c>
      <c r="I33" s="87">
        <f>SUM(I6:I18)</f>
        <v>55105</v>
      </c>
      <c r="J33" s="155">
        <f>SUM(J6:J18)</f>
        <v>53939</v>
      </c>
      <c r="K33" s="89">
        <f>J33-B33</f>
        <v>-4262</v>
      </c>
      <c r="L33" s="125">
        <f>K33/B33%</f>
        <v>-7.322898231989141</v>
      </c>
      <c r="N33" s="78"/>
    </row>
    <row r="34" spans="1:14" ht="12.75">
      <c r="A34" s="82" t="s">
        <v>26</v>
      </c>
      <c r="B34" s="83">
        <f aca="true" t="shared" si="4" ref="B34:G34">B19</f>
        <v>9842</v>
      </c>
      <c r="C34" s="84">
        <f t="shared" si="4"/>
        <v>9934</v>
      </c>
      <c r="D34" s="84">
        <f t="shared" si="4"/>
        <v>10163</v>
      </c>
      <c r="E34" s="84">
        <f t="shared" si="4"/>
        <v>9973</v>
      </c>
      <c r="F34" s="83">
        <f t="shared" si="4"/>
        <v>10120</v>
      </c>
      <c r="G34" s="85">
        <f t="shared" si="4"/>
        <v>9941</v>
      </c>
      <c r="H34" s="86">
        <f>H19</f>
        <v>9952</v>
      </c>
      <c r="I34" s="87">
        <f>I19</f>
        <v>9203</v>
      </c>
      <c r="J34" s="155">
        <f>J19</f>
        <v>8383</v>
      </c>
      <c r="K34" s="89">
        <f>J34-B34</f>
        <v>-1459</v>
      </c>
      <c r="L34" s="125">
        <f>K34/B34%</f>
        <v>-14.824222718959561</v>
      </c>
      <c r="N34" s="78"/>
    </row>
    <row r="35" spans="1:12" ht="12.75">
      <c r="A35" s="82" t="s">
        <v>27</v>
      </c>
      <c r="B35" s="83">
        <f aca="true" t="shared" si="5" ref="B35:G35">B20+B21</f>
        <v>21458</v>
      </c>
      <c r="C35" s="84">
        <f t="shared" si="5"/>
        <v>22714</v>
      </c>
      <c r="D35" s="84">
        <f t="shared" si="5"/>
        <v>25030</v>
      </c>
      <c r="E35" s="84">
        <f t="shared" si="5"/>
        <v>25757</v>
      </c>
      <c r="F35" s="83">
        <f t="shared" si="5"/>
        <v>26334</v>
      </c>
      <c r="G35" s="85">
        <f t="shared" si="5"/>
        <v>26845</v>
      </c>
      <c r="H35" s="86">
        <f>H20+H21</f>
        <v>27659</v>
      </c>
      <c r="I35" s="87">
        <f>I20+I21</f>
        <v>27625</v>
      </c>
      <c r="J35" s="155">
        <f>J20+J21</f>
        <v>26348</v>
      </c>
      <c r="K35" s="89">
        <f>J35-B35</f>
        <v>4890</v>
      </c>
      <c r="L35" s="125">
        <f>K35/B35%</f>
        <v>22.78870351384099</v>
      </c>
    </row>
    <row r="36" spans="1:12" ht="12.75">
      <c r="A36" s="82" t="s">
        <v>28</v>
      </c>
      <c r="B36" s="83">
        <f aca="true" t="shared" si="6" ref="B36:G36">B24</f>
        <v>13122</v>
      </c>
      <c r="C36" s="84">
        <f t="shared" si="6"/>
        <v>13566</v>
      </c>
      <c r="D36" s="84">
        <f t="shared" si="6"/>
        <v>15121</v>
      </c>
      <c r="E36" s="84">
        <f t="shared" si="6"/>
        <v>14646</v>
      </c>
      <c r="F36" s="83">
        <f t="shared" si="6"/>
        <v>14840</v>
      </c>
      <c r="G36" s="85">
        <f t="shared" si="6"/>
        <v>16333</v>
      </c>
      <c r="H36" s="86">
        <f>H24</f>
        <v>15883</v>
      </c>
      <c r="I36" s="87">
        <f>I24</f>
        <v>16182</v>
      </c>
      <c r="J36" s="155">
        <f>J24</f>
        <v>16302</v>
      </c>
      <c r="K36" s="89">
        <f>J36-B36</f>
        <v>3180</v>
      </c>
      <c r="L36" s="125">
        <f>K36/B36%</f>
        <v>24.23411065386374</v>
      </c>
    </row>
    <row r="37" spans="1:12" ht="12.75">
      <c r="A37" s="82" t="s">
        <v>29</v>
      </c>
      <c r="B37" s="83">
        <f aca="true" t="shared" si="7" ref="B37:G37">SUM(B22:B23)+SUM(B25:B27)</f>
        <v>23190</v>
      </c>
      <c r="C37" s="84">
        <f t="shared" si="7"/>
        <v>24692</v>
      </c>
      <c r="D37" s="84">
        <f t="shared" si="7"/>
        <v>24948</v>
      </c>
      <c r="E37" s="84">
        <f t="shared" si="7"/>
        <v>24956</v>
      </c>
      <c r="F37" s="83">
        <f t="shared" si="7"/>
        <v>26169</v>
      </c>
      <c r="G37" s="85">
        <f t="shared" si="7"/>
        <v>26180</v>
      </c>
      <c r="H37" s="86">
        <f>SUM(H22:H23)+SUM(H25:H27)</f>
        <v>25967</v>
      </c>
      <c r="I37" s="87">
        <f>SUM(I22:I23)+SUM(I25:I27)</f>
        <v>26727</v>
      </c>
      <c r="J37" s="155">
        <f>SUM(J22:J23)+SUM(J25:J27)</f>
        <v>26872</v>
      </c>
      <c r="K37" s="89">
        <f>J37-B37</f>
        <v>3682</v>
      </c>
      <c r="L37" s="125">
        <f>K37/B37%</f>
        <v>15.877533419577404</v>
      </c>
    </row>
    <row r="38" spans="1:12" ht="7.5" customHeight="1">
      <c r="A38" s="63"/>
      <c r="B38" s="69"/>
      <c r="C38" s="90"/>
      <c r="D38" s="90"/>
      <c r="E38" s="90"/>
      <c r="F38" s="91"/>
      <c r="G38" s="92"/>
      <c r="H38" s="93"/>
      <c r="I38" s="94"/>
      <c r="J38" s="156"/>
      <c r="K38" s="62"/>
      <c r="L38" s="29"/>
    </row>
    <row r="39" spans="1:12" ht="18" customHeight="1" thickBot="1">
      <c r="A39" s="96" t="s">
        <v>30</v>
      </c>
      <c r="B39" s="97"/>
      <c r="C39" s="97"/>
      <c r="D39" s="98"/>
      <c r="E39" s="98"/>
      <c r="F39" s="99"/>
      <c r="G39" s="100"/>
      <c r="H39" s="101"/>
      <c r="I39" s="102"/>
      <c r="J39" s="103"/>
      <c r="K39" s="98"/>
      <c r="L39" s="99"/>
    </row>
    <row r="40" ht="13.5" thickTop="1"/>
  </sheetData>
  <sheetProtection/>
  <mergeCells count="10">
    <mergeCell ref="I3:I4"/>
    <mergeCell ref="J3:J4"/>
    <mergeCell ref="E3:E4"/>
    <mergeCell ref="F3:F4"/>
    <mergeCell ref="A3:A4"/>
    <mergeCell ref="B3:B4"/>
    <mergeCell ref="C3:C4"/>
    <mergeCell ref="D3:D4"/>
    <mergeCell ref="G3:G4"/>
    <mergeCell ref="H3:H4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landscape" paperSize="9" scale="98" r:id="rId1"/>
  <ignoredErrors>
    <ignoredError sqref="B33:J3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4.7109375" style="8" customWidth="1"/>
    <col min="2" max="2" width="8.140625" style="8" customWidth="1"/>
    <col min="3" max="6" width="7.7109375" style="8" customWidth="1"/>
    <col min="7" max="7" width="7.7109375" style="104" customWidth="1"/>
    <col min="8" max="8" width="7.7109375" style="105" customWidth="1"/>
    <col min="9" max="9" width="7.7109375" style="104" customWidth="1"/>
    <col min="10" max="10" width="7.7109375" style="106" customWidth="1"/>
    <col min="11" max="12" width="7.140625" style="8" customWidth="1"/>
    <col min="13" max="16384" width="9.140625" style="8" customWidth="1"/>
  </cols>
  <sheetData>
    <row r="1" spans="1:12" ht="19.5" customHeight="1" thickTop="1">
      <c r="A1" s="1" t="s">
        <v>69</v>
      </c>
      <c r="B1" s="2"/>
      <c r="C1" s="2"/>
      <c r="D1" s="3"/>
      <c r="E1" s="3"/>
      <c r="F1" s="3"/>
      <c r="G1" s="6"/>
      <c r="H1" s="5"/>
      <c r="I1" s="6"/>
      <c r="J1" s="7"/>
      <c r="K1" s="3"/>
      <c r="L1" s="4"/>
    </row>
    <row r="2" spans="1:12" ht="19.5" customHeight="1">
      <c r="A2" s="9" t="s">
        <v>76</v>
      </c>
      <c r="B2" s="10"/>
      <c r="C2" s="10"/>
      <c r="D2" s="11"/>
      <c r="E2" s="11"/>
      <c r="F2" s="11"/>
      <c r="G2" s="127"/>
      <c r="H2" s="13"/>
      <c r="I2" s="14"/>
      <c r="J2" s="15"/>
      <c r="K2" s="11"/>
      <c r="L2" s="12"/>
    </row>
    <row r="3" spans="1:12" ht="12.75">
      <c r="A3" s="157" t="s">
        <v>0</v>
      </c>
      <c r="B3" s="159">
        <v>2005</v>
      </c>
      <c r="C3" s="169">
        <v>2006</v>
      </c>
      <c r="D3" s="169">
        <v>2007</v>
      </c>
      <c r="E3" s="169">
        <v>2008</v>
      </c>
      <c r="F3" s="159">
        <v>2009</v>
      </c>
      <c r="G3" s="177">
        <v>2010</v>
      </c>
      <c r="H3" s="173">
        <v>2011</v>
      </c>
      <c r="I3" s="161">
        <v>2012</v>
      </c>
      <c r="J3" s="175">
        <v>2013</v>
      </c>
      <c r="K3" s="16" t="s">
        <v>32</v>
      </c>
      <c r="L3" s="17"/>
    </row>
    <row r="4" spans="1:12" ht="12.75" customHeight="1">
      <c r="A4" s="158"/>
      <c r="B4" s="160"/>
      <c r="C4" s="170"/>
      <c r="D4" s="170"/>
      <c r="E4" s="170"/>
      <c r="F4" s="160"/>
      <c r="G4" s="178"/>
      <c r="H4" s="174"/>
      <c r="I4" s="162"/>
      <c r="J4" s="176"/>
      <c r="K4" s="18" t="s">
        <v>1</v>
      </c>
      <c r="L4" s="19"/>
    </row>
    <row r="5" spans="1:12" ht="7.5" customHeight="1">
      <c r="A5" s="20"/>
      <c r="B5" s="21"/>
      <c r="C5" s="22"/>
      <c r="D5" s="22"/>
      <c r="E5" s="23"/>
      <c r="F5" s="24"/>
      <c r="G5" s="107"/>
      <c r="H5" s="26"/>
      <c r="I5" s="27"/>
      <c r="J5" s="28"/>
      <c r="K5" s="21"/>
      <c r="L5" s="120"/>
    </row>
    <row r="6" spans="1:12" ht="12.75">
      <c r="A6" s="30" t="s">
        <v>2</v>
      </c>
      <c r="B6" s="31">
        <v>645</v>
      </c>
      <c r="C6" s="32">
        <v>633</v>
      </c>
      <c r="D6" s="32">
        <v>645</v>
      </c>
      <c r="E6" s="32">
        <v>607</v>
      </c>
      <c r="F6" s="31">
        <v>609</v>
      </c>
      <c r="G6" s="33">
        <v>610</v>
      </c>
      <c r="H6" s="34">
        <v>582</v>
      </c>
      <c r="I6" s="34">
        <v>559</v>
      </c>
      <c r="J6" s="35">
        <v>492</v>
      </c>
      <c r="K6" s="36">
        <f aca="true" t="shared" si="0" ref="K6:K27">J6-B6</f>
        <v>-153</v>
      </c>
      <c r="L6" s="121">
        <f aca="true" t="shared" si="1" ref="L6:L27">K6/B6%</f>
        <v>-23.72093023255814</v>
      </c>
    </row>
    <row r="7" spans="1:12" ht="12.75">
      <c r="A7" s="30" t="s">
        <v>3</v>
      </c>
      <c r="B7" s="39">
        <v>6200</v>
      </c>
      <c r="C7" s="40">
        <v>6293</v>
      </c>
      <c r="D7" s="40">
        <v>6544</v>
      </c>
      <c r="E7" s="40">
        <v>6595</v>
      </c>
      <c r="F7" s="39">
        <v>6982</v>
      </c>
      <c r="G7" s="41">
        <v>7078</v>
      </c>
      <c r="H7" s="42">
        <v>7171</v>
      </c>
      <c r="I7" s="42">
        <v>7309</v>
      </c>
      <c r="J7" s="43">
        <v>7230</v>
      </c>
      <c r="K7" s="36">
        <f t="shared" si="0"/>
        <v>1030</v>
      </c>
      <c r="L7" s="121">
        <f t="shared" si="1"/>
        <v>16.612903225806452</v>
      </c>
    </row>
    <row r="8" spans="1:12" ht="12.75">
      <c r="A8" s="30" t="s">
        <v>31</v>
      </c>
      <c r="B8" s="39">
        <v>2333</v>
      </c>
      <c r="C8" s="40">
        <v>2219</v>
      </c>
      <c r="D8" s="40">
        <v>1940</v>
      </c>
      <c r="E8" s="40">
        <v>1811</v>
      </c>
      <c r="F8" s="39">
        <v>1687</v>
      </c>
      <c r="G8" s="41">
        <v>1513</v>
      </c>
      <c r="H8" s="42">
        <v>1474</v>
      </c>
      <c r="I8" s="42">
        <v>1315</v>
      </c>
      <c r="J8" s="43">
        <v>1272</v>
      </c>
      <c r="K8" s="36">
        <f t="shared" si="0"/>
        <v>-1061</v>
      </c>
      <c r="L8" s="121">
        <f t="shared" si="1"/>
        <v>-45.47792541791685</v>
      </c>
    </row>
    <row r="9" spans="1:12" ht="12.75">
      <c r="A9" s="44" t="s">
        <v>5</v>
      </c>
      <c r="B9" s="39">
        <v>1870</v>
      </c>
      <c r="C9" s="40">
        <v>1900</v>
      </c>
      <c r="D9" s="40">
        <v>1707</v>
      </c>
      <c r="E9" s="40">
        <v>1656</v>
      </c>
      <c r="F9" s="39">
        <v>1521</v>
      </c>
      <c r="G9" s="41">
        <v>1482</v>
      </c>
      <c r="H9" s="48">
        <v>1490</v>
      </c>
      <c r="I9" s="48">
        <v>1446</v>
      </c>
      <c r="J9" s="49">
        <v>1376</v>
      </c>
      <c r="K9" s="36">
        <f t="shared" si="0"/>
        <v>-494</v>
      </c>
      <c r="L9" s="121">
        <f t="shared" si="1"/>
        <v>-26.41711229946524</v>
      </c>
    </row>
    <row r="10" spans="1:12" ht="12.75">
      <c r="A10" s="30" t="s">
        <v>33</v>
      </c>
      <c r="B10" s="39">
        <v>2545</v>
      </c>
      <c r="C10" s="40">
        <v>2504</v>
      </c>
      <c r="D10" s="40">
        <v>2566</v>
      </c>
      <c r="E10" s="40">
        <v>2348</v>
      </c>
      <c r="F10" s="39">
        <v>2069</v>
      </c>
      <c r="G10" s="41">
        <v>2012</v>
      </c>
      <c r="H10" s="48">
        <v>2052</v>
      </c>
      <c r="I10" s="48">
        <v>1864</v>
      </c>
      <c r="J10" s="49">
        <v>1851</v>
      </c>
      <c r="K10" s="36">
        <f t="shared" si="0"/>
        <v>-694</v>
      </c>
      <c r="L10" s="121">
        <f t="shared" si="1"/>
        <v>-27.269155206286836</v>
      </c>
    </row>
    <row r="11" spans="1:12" ht="12.75">
      <c r="A11" s="30" t="s">
        <v>6</v>
      </c>
      <c r="B11" s="39">
        <v>619</v>
      </c>
      <c r="C11" s="40">
        <v>602</v>
      </c>
      <c r="D11" s="40">
        <v>609</v>
      </c>
      <c r="E11" s="40">
        <v>542</v>
      </c>
      <c r="F11" s="39">
        <v>619</v>
      </c>
      <c r="G11" s="41">
        <v>582</v>
      </c>
      <c r="H11" s="42">
        <v>672</v>
      </c>
      <c r="I11" s="42">
        <v>688</v>
      </c>
      <c r="J11" s="43">
        <v>714</v>
      </c>
      <c r="K11" s="36">
        <f t="shared" si="0"/>
        <v>95</v>
      </c>
      <c r="L11" s="121">
        <f t="shared" si="1"/>
        <v>15.347334410339256</v>
      </c>
    </row>
    <row r="12" spans="1:12" ht="12.75">
      <c r="A12" s="30" t="s">
        <v>7</v>
      </c>
      <c r="B12" s="39">
        <v>4142</v>
      </c>
      <c r="C12" s="40">
        <v>4156</v>
      </c>
      <c r="D12" s="40">
        <v>4435</v>
      </c>
      <c r="E12" s="40">
        <v>4352</v>
      </c>
      <c r="F12" s="39">
        <v>4187</v>
      </c>
      <c r="G12" s="41">
        <v>4170</v>
      </c>
      <c r="H12" s="42">
        <v>4634</v>
      </c>
      <c r="I12" s="42">
        <v>4576</v>
      </c>
      <c r="J12" s="43">
        <v>4619</v>
      </c>
      <c r="K12" s="36">
        <f t="shared" si="0"/>
        <v>477</v>
      </c>
      <c r="L12" s="121">
        <f t="shared" si="1"/>
        <v>11.516175760502172</v>
      </c>
    </row>
    <row r="13" spans="1:12" ht="12.75">
      <c r="A13" s="44" t="s">
        <v>8</v>
      </c>
      <c r="B13" s="39">
        <v>3278</v>
      </c>
      <c r="C13" s="40">
        <v>3198</v>
      </c>
      <c r="D13" s="40">
        <v>3328</v>
      </c>
      <c r="E13" s="40">
        <v>3258</v>
      </c>
      <c r="F13" s="39">
        <v>2878</v>
      </c>
      <c r="G13" s="41">
        <v>2764</v>
      </c>
      <c r="H13" s="42">
        <v>2648</v>
      </c>
      <c r="I13" s="42">
        <v>2433</v>
      </c>
      <c r="J13" s="43">
        <v>2191</v>
      </c>
      <c r="K13" s="36">
        <f t="shared" si="0"/>
        <v>-1087</v>
      </c>
      <c r="L13" s="121">
        <f t="shared" si="1"/>
        <v>-33.16046369737645</v>
      </c>
    </row>
    <row r="14" spans="1:12" ht="12.75">
      <c r="A14" s="30" t="s">
        <v>9</v>
      </c>
      <c r="B14" s="39">
        <v>13808</v>
      </c>
      <c r="C14" s="40">
        <v>13663</v>
      </c>
      <c r="D14" s="40">
        <v>14318</v>
      </c>
      <c r="E14" s="40">
        <v>14679</v>
      </c>
      <c r="F14" s="39">
        <v>13890</v>
      </c>
      <c r="G14" s="41">
        <v>13655</v>
      </c>
      <c r="H14" s="42">
        <v>12919</v>
      </c>
      <c r="I14" s="42">
        <v>12728</v>
      </c>
      <c r="J14" s="43">
        <v>12624</v>
      </c>
      <c r="K14" s="36">
        <f t="shared" si="0"/>
        <v>-1184</v>
      </c>
      <c r="L14" s="121">
        <f t="shared" si="1"/>
        <v>-8.574739281575898</v>
      </c>
    </row>
    <row r="15" spans="1:12" ht="12.75">
      <c r="A15" s="44" t="s">
        <v>10</v>
      </c>
      <c r="B15" s="39">
        <v>1386</v>
      </c>
      <c r="C15" s="40">
        <v>1408</v>
      </c>
      <c r="D15" s="40">
        <v>1457</v>
      </c>
      <c r="E15" s="40">
        <v>1472</v>
      </c>
      <c r="F15" s="39">
        <v>1433</v>
      </c>
      <c r="G15" s="41">
        <v>1507</v>
      </c>
      <c r="H15" s="42">
        <v>1550</v>
      </c>
      <c r="I15" s="42">
        <v>1496</v>
      </c>
      <c r="J15" s="43">
        <v>1390</v>
      </c>
      <c r="K15" s="36">
        <f t="shared" si="0"/>
        <v>4</v>
      </c>
      <c r="L15" s="121">
        <f t="shared" si="1"/>
        <v>0.28860028860028863</v>
      </c>
    </row>
    <row r="16" spans="1:12" ht="12.75">
      <c r="A16" s="30" t="s">
        <v>11</v>
      </c>
      <c r="B16" s="45">
        <v>2589</v>
      </c>
      <c r="C16" s="46">
        <v>3285</v>
      </c>
      <c r="D16" s="46">
        <v>3504</v>
      </c>
      <c r="E16" s="46">
        <v>3394</v>
      </c>
      <c r="F16" s="45">
        <v>2825</v>
      </c>
      <c r="G16" s="47">
        <v>3018</v>
      </c>
      <c r="H16" s="42">
        <v>3419</v>
      </c>
      <c r="I16" s="42">
        <v>3365</v>
      </c>
      <c r="J16" s="43">
        <v>3414</v>
      </c>
      <c r="K16" s="36">
        <f t="shared" si="0"/>
        <v>825</v>
      </c>
      <c r="L16" s="121">
        <f t="shared" si="1"/>
        <v>31.86558516801854</v>
      </c>
    </row>
    <row r="17" spans="1:12" ht="12.75">
      <c r="A17" s="30" t="s">
        <v>12</v>
      </c>
      <c r="B17" s="45">
        <v>1027</v>
      </c>
      <c r="C17" s="46">
        <v>1020</v>
      </c>
      <c r="D17" s="46">
        <v>1001</v>
      </c>
      <c r="E17" s="46">
        <v>935</v>
      </c>
      <c r="F17" s="45">
        <v>900</v>
      </c>
      <c r="G17" s="47">
        <v>907</v>
      </c>
      <c r="H17" s="42">
        <v>723</v>
      </c>
      <c r="I17" s="42">
        <v>646</v>
      </c>
      <c r="J17" s="43">
        <v>715</v>
      </c>
      <c r="K17" s="36">
        <f t="shared" si="0"/>
        <v>-312</v>
      </c>
      <c r="L17" s="121">
        <f t="shared" si="1"/>
        <v>-30.37974683544304</v>
      </c>
    </row>
    <row r="18" spans="1:12" ht="15.75" customHeight="1">
      <c r="A18" s="30" t="s">
        <v>13</v>
      </c>
      <c r="B18" s="39">
        <v>823</v>
      </c>
      <c r="C18" s="40">
        <v>796</v>
      </c>
      <c r="D18" s="40">
        <v>834</v>
      </c>
      <c r="E18" s="40">
        <v>824</v>
      </c>
      <c r="F18" s="39">
        <v>830</v>
      </c>
      <c r="G18" s="41">
        <v>832</v>
      </c>
      <c r="H18" s="42">
        <v>924</v>
      </c>
      <c r="I18" s="42">
        <v>959</v>
      </c>
      <c r="J18" s="43">
        <v>836</v>
      </c>
      <c r="K18" s="36">
        <f t="shared" si="0"/>
        <v>13</v>
      </c>
      <c r="L18" s="121">
        <f t="shared" si="1"/>
        <v>1.5795868772782502</v>
      </c>
    </row>
    <row r="19" spans="1:12" ht="15.75" customHeight="1">
      <c r="A19" s="30" t="s">
        <v>14</v>
      </c>
      <c r="B19" s="39">
        <v>9062</v>
      </c>
      <c r="C19" s="40">
        <v>9144</v>
      </c>
      <c r="D19" s="40">
        <v>9328</v>
      </c>
      <c r="E19" s="40">
        <v>9113</v>
      </c>
      <c r="F19" s="39">
        <v>9240</v>
      </c>
      <c r="G19" s="41">
        <v>9047</v>
      </c>
      <c r="H19" s="42">
        <v>9018</v>
      </c>
      <c r="I19" s="42">
        <v>8297</v>
      </c>
      <c r="J19" s="43">
        <v>7549</v>
      </c>
      <c r="K19" s="36">
        <f t="shared" si="0"/>
        <v>-1513</v>
      </c>
      <c r="L19" s="121">
        <f t="shared" si="1"/>
        <v>-16.696093577576693</v>
      </c>
    </row>
    <row r="20" spans="1:12" ht="18" customHeight="1">
      <c r="A20" s="50" t="s">
        <v>15</v>
      </c>
      <c r="B20" s="45">
        <v>7830</v>
      </c>
      <c r="C20" s="46">
        <v>8036</v>
      </c>
      <c r="D20" s="46">
        <v>8510</v>
      </c>
      <c r="E20" s="46">
        <v>8800</v>
      </c>
      <c r="F20" s="45">
        <v>8903</v>
      </c>
      <c r="G20" s="47">
        <v>8902</v>
      </c>
      <c r="H20" s="48">
        <v>9159</v>
      </c>
      <c r="I20" s="48">
        <v>9050</v>
      </c>
      <c r="J20" s="49">
        <v>8759</v>
      </c>
      <c r="K20" s="36">
        <f t="shared" si="0"/>
        <v>929</v>
      </c>
      <c r="L20" s="121">
        <f t="shared" si="1"/>
        <v>11.86462324393359</v>
      </c>
    </row>
    <row r="21" spans="1:12" ht="12.75">
      <c r="A21" s="44" t="s">
        <v>16</v>
      </c>
      <c r="B21" s="45">
        <v>1323</v>
      </c>
      <c r="C21" s="46">
        <v>1421</v>
      </c>
      <c r="D21" s="46">
        <v>1713</v>
      </c>
      <c r="E21" s="46">
        <v>1702</v>
      </c>
      <c r="F21" s="45">
        <v>1864</v>
      </c>
      <c r="G21" s="47">
        <v>1973</v>
      </c>
      <c r="H21" s="48">
        <v>2145</v>
      </c>
      <c r="I21" s="48">
        <v>2198</v>
      </c>
      <c r="J21" s="49">
        <v>2031</v>
      </c>
      <c r="K21" s="36">
        <f t="shared" si="0"/>
        <v>708</v>
      </c>
      <c r="L21" s="121">
        <f t="shared" si="1"/>
        <v>53.51473922902494</v>
      </c>
    </row>
    <row r="22" spans="1:12" ht="12.75">
      <c r="A22" s="30" t="s">
        <v>17</v>
      </c>
      <c r="B22" s="45">
        <v>4636</v>
      </c>
      <c r="C22" s="40">
        <v>4728</v>
      </c>
      <c r="D22" s="40">
        <v>4893</v>
      </c>
      <c r="E22" s="40">
        <v>4917</v>
      </c>
      <c r="F22" s="39">
        <v>5037</v>
      </c>
      <c r="G22" s="41">
        <v>5148</v>
      </c>
      <c r="H22" s="42">
        <v>5129</v>
      </c>
      <c r="I22" s="42">
        <v>4930</v>
      </c>
      <c r="J22" s="43">
        <v>4926</v>
      </c>
      <c r="K22" s="36">
        <f t="shared" si="0"/>
        <v>290</v>
      </c>
      <c r="L22" s="121">
        <f t="shared" si="1"/>
        <v>6.255392579810182</v>
      </c>
    </row>
    <row r="23" spans="1:12" ht="12.75">
      <c r="A23" s="30" t="s">
        <v>18</v>
      </c>
      <c r="B23" s="39">
        <v>2472</v>
      </c>
      <c r="C23" s="40">
        <v>2677</v>
      </c>
      <c r="D23" s="40">
        <v>2592</v>
      </c>
      <c r="E23" s="40">
        <v>2591</v>
      </c>
      <c r="F23" s="39">
        <v>2564</v>
      </c>
      <c r="G23" s="41">
        <v>2324</v>
      </c>
      <c r="H23" s="42">
        <v>2254</v>
      </c>
      <c r="I23" s="42">
        <v>2941</v>
      </c>
      <c r="J23" s="43">
        <v>2923</v>
      </c>
      <c r="K23" s="36">
        <f t="shared" si="0"/>
        <v>451</v>
      </c>
      <c r="L23" s="121">
        <f t="shared" si="1"/>
        <v>18.24433656957929</v>
      </c>
    </row>
    <row r="24" spans="1:12" ht="12.75">
      <c r="A24" s="50" t="s">
        <v>19</v>
      </c>
      <c r="B24" s="45">
        <v>4385</v>
      </c>
      <c r="C24" s="40">
        <v>4593</v>
      </c>
      <c r="D24" s="40">
        <v>5304</v>
      </c>
      <c r="E24" s="40">
        <v>5093</v>
      </c>
      <c r="F24" s="39">
        <v>5091</v>
      </c>
      <c r="G24" s="41">
        <v>6272</v>
      </c>
      <c r="H24" s="42">
        <v>6083</v>
      </c>
      <c r="I24" s="42">
        <v>6261</v>
      </c>
      <c r="J24" s="43">
        <v>6354</v>
      </c>
      <c r="K24" s="36">
        <f t="shared" si="0"/>
        <v>1969</v>
      </c>
      <c r="L24" s="121">
        <f t="shared" si="1"/>
        <v>44.903078677309004</v>
      </c>
    </row>
    <row r="25" spans="1:12" ht="12.75">
      <c r="A25" s="30" t="s">
        <v>20</v>
      </c>
      <c r="B25" s="39">
        <v>839</v>
      </c>
      <c r="C25" s="40">
        <v>926</v>
      </c>
      <c r="D25" s="40">
        <v>861</v>
      </c>
      <c r="E25" s="40">
        <v>784</v>
      </c>
      <c r="F25" s="39">
        <v>754</v>
      </c>
      <c r="G25" s="41">
        <v>764</v>
      </c>
      <c r="H25" s="42">
        <v>653</v>
      </c>
      <c r="I25" s="42">
        <v>670</v>
      </c>
      <c r="J25" s="43">
        <v>891</v>
      </c>
      <c r="K25" s="36">
        <f t="shared" si="0"/>
        <v>52</v>
      </c>
      <c r="L25" s="121">
        <f t="shared" si="1"/>
        <v>6.197854588796186</v>
      </c>
    </row>
    <row r="26" spans="1:12" ht="12.75">
      <c r="A26" s="51" t="s">
        <v>21</v>
      </c>
      <c r="B26" s="31">
        <v>539</v>
      </c>
      <c r="C26" s="32">
        <v>572</v>
      </c>
      <c r="D26" s="32">
        <v>608</v>
      </c>
      <c r="E26" s="32">
        <v>664</v>
      </c>
      <c r="F26" s="31">
        <v>706</v>
      </c>
      <c r="G26" s="33">
        <v>721</v>
      </c>
      <c r="H26" s="34">
        <v>758</v>
      </c>
      <c r="I26" s="34">
        <v>764</v>
      </c>
      <c r="J26" s="35">
        <v>780</v>
      </c>
      <c r="K26" s="36">
        <f t="shared" si="0"/>
        <v>241</v>
      </c>
      <c r="L26" s="121">
        <f t="shared" si="1"/>
        <v>44.712430426716146</v>
      </c>
    </row>
    <row r="27" spans="1:12" ht="12.75">
      <c r="A27" s="51" t="s">
        <v>22</v>
      </c>
      <c r="B27" s="31">
        <v>1292</v>
      </c>
      <c r="C27" s="32">
        <v>1367</v>
      </c>
      <c r="D27" s="32">
        <v>1336</v>
      </c>
      <c r="E27" s="32">
        <v>1296</v>
      </c>
      <c r="F27" s="31">
        <v>1407</v>
      </c>
      <c r="G27" s="33">
        <v>1487</v>
      </c>
      <c r="H27" s="34">
        <v>1648</v>
      </c>
      <c r="I27" s="34">
        <v>1642</v>
      </c>
      <c r="J27" s="35">
        <v>1547</v>
      </c>
      <c r="K27" s="36">
        <f t="shared" si="0"/>
        <v>255</v>
      </c>
      <c r="L27" s="121">
        <f t="shared" si="1"/>
        <v>19.736842105263158</v>
      </c>
    </row>
    <row r="28" spans="1:12" ht="6.75" customHeight="1">
      <c r="A28" s="52"/>
      <c r="B28" s="31"/>
      <c r="C28" s="32"/>
      <c r="D28" s="32"/>
      <c r="E28" s="32"/>
      <c r="F28" s="31"/>
      <c r="G28" s="54"/>
      <c r="H28" s="55"/>
      <c r="I28" s="55"/>
      <c r="J28" s="56"/>
      <c r="K28" s="57"/>
      <c r="L28" s="122"/>
    </row>
    <row r="29" spans="1:12" ht="10.5" customHeight="1">
      <c r="A29" s="58"/>
      <c r="B29" s="59"/>
      <c r="C29" s="59"/>
      <c r="D29" s="59"/>
      <c r="E29" s="59"/>
      <c r="F29" s="59"/>
      <c r="G29" s="60"/>
      <c r="H29" s="60"/>
      <c r="I29" s="60"/>
      <c r="J29" s="59"/>
      <c r="K29" s="61"/>
      <c r="L29" s="123"/>
    </row>
    <row r="30" spans="1:14" ht="12.75">
      <c r="A30" s="63"/>
      <c r="B30" s="39"/>
      <c r="C30" s="40"/>
      <c r="D30" s="40"/>
      <c r="E30" s="40"/>
      <c r="F30" s="39"/>
      <c r="G30" s="108"/>
      <c r="H30" s="108"/>
      <c r="I30" s="67"/>
      <c r="J30" s="68"/>
      <c r="K30" s="69"/>
      <c r="L30" s="38"/>
      <c r="N30" s="37"/>
    </row>
    <row r="31" spans="1:14" ht="12.75">
      <c r="A31" s="70" t="s">
        <v>23</v>
      </c>
      <c r="B31" s="71">
        <f aca="true" t="shared" si="2" ref="B31:G31">SUM(B6:B27)</f>
        <v>73643</v>
      </c>
      <c r="C31" s="72">
        <f t="shared" si="2"/>
        <v>75141</v>
      </c>
      <c r="D31" s="72">
        <f t="shared" si="2"/>
        <v>78033</v>
      </c>
      <c r="E31" s="72">
        <f t="shared" si="2"/>
        <v>77433</v>
      </c>
      <c r="F31" s="71">
        <f t="shared" si="2"/>
        <v>75996</v>
      </c>
      <c r="G31" s="109">
        <f t="shared" si="2"/>
        <v>76768</v>
      </c>
      <c r="H31" s="109">
        <f>SUM(H6:H27)</f>
        <v>77105</v>
      </c>
      <c r="I31" s="75">
        <f>SUM(I6:I27)</f>
        <v>76137</v>
      </c>
      <c r="J31" s="76">
        <f>SUM(J6:J27)</f>
        <v>74484</v>
      </c>
      <c r="K31" s="77">
        <f>J31-B31</f>
        <v>841</v>
      </c>
      <c r="L31" s="124">
        <f>K31/B31%</f>
        <v>1.1419958448189238</v>
      </c>
      <c r="N31" s="37"/>
    </row>
    <row r="32" spans="1:12" ht="12.75">
      <c r="A32" s="79" t="s">
        <v>24</v>
      </c>
      <c r="B32" s="31"/>
      <c r="C32" s="32"/>
      <c r="D32" s="32"/>
      <c r="E32" s="32"/>
      <c r="F32" s="31"/>
      <c r="G32" s="33"/>
      <c r="H32" s="33"/>
      <c r="I32" s="34"/>
      <c r="J32" s="35"/>
      <c r="K32" s="69"/>
      <c r="L32" s="38"/>
    </row>
    <row r="33" spans="1:12" ht="12.75">
      <c r="A33" s="82" t="s">
        <v>25</v>
      </c>
      <c r="B33" s="83">
        <f aca="true" t="shared" si="3" ref="B33:G33">SUM(B6:B18)</f>
        <v>41265</v>
      </c>
      <c r="C33" s="84">
        <f t="shared" si="3"/>
        <v>41677</v>
      </c>
      <c r="D33" s="84">
        <f t="shared" si="3"/>
        <v>42888</v>
      </c>
      <c r="E33" s="84">
        <f t="shared" si="3"/>
        <v>42473</v>
      </c>
      <c r="F33" s="83">
        <f t="shared" si="3"/>
        <v>40430</v>
      </c>
      <c r="G33" s="110">
        <f t="shared" si="3"/>
        <v>40130</v>
      </c>
      <c r="H33" s="110">
        <f>SUM(H6:H18)</f>
        <v>40258</v>
      </c>
      <c r="I33" s="87">
        <f>SUM(I6:I18)</f>
        <v>39384</v>
      </c>
      <c r="J33" s="88">
        <f>SUM(J6:J18)</f>
        <v>38724</v>
      </c>
      <c r="K33" s="89">
        <f>J33-B33</f>
        <v>-2541</v>
      </c>
      <c r="L33" s="125">
        <f>K33/B33%</f>
        <v>-6.1577608142493645</v>
      </c>
    </row>
    <row r="34" spans="1:12" ht="12.75">
      <c r="A34" s="82" t="s">
        <v>26</v>
      </c>
      <c r="B34" s="83">
        <f aca="true" t="shared" si="4" ref="B34:H34">B19</f>
        <v>9062</v>
      </c>
      <c r="C34" s="84">
        <f t="shared" si="4"/>
        <v>9144</v>
      </c>
      <c r="D34" s="84">
        <f t="shared" si="4"/>
        <v>9328</v>
      </c>
      <c r="E34" s="84">
        <f t="shared" si="4"/>
        <v>9113</v>
      </c>
      <c r="F34" s="83">
        <f t="shared" si="4"/>
        <v>9240</v>
      </c>
      <c r="G34" s="110">
        <f t="shared" si="4"/>
        <v>9047</v>
      </c>
      <c r="H34" s="110">
        <f t="shared" si="4"/>
        <v>9018</v>
      </c>
      <c r="I34" s="87">
        <f>I19</f>
        <v>8297</v>
      </c>
      <c r="J34" s="88">
        <f>J19</f>
        <v>7549</v>
      </c>
      <c r="K34" s="89">
        <f>J34-B34</f>
        <v>-1513</v>
      </c>
      <c r="L34" s="125">
        <f>K34/B34%</f>
        <v>-16.696093577576693</v>
      </c>
    </row>
    <row r="35" spans="1:12" ht="12.75">
      <c r="A35" s="82" t="s">
        <v>27</v>
      </c>
      <c r="B35" s="83">
        <f aca="true" t="shared" si="5" ref="B35:H35">B20+B21</f>
        <v>9153</v>
      </c>
      <c r="C35" s="84">
        <f t="shared" si="5"/>
        <v>9457</v>
      </c>
      <c r="D35" s="84">
        <f t="shared" si="5"/>
        <v>10223</v>
      </c>
      <c r="E35" s="84">
        <f t="shared" si="5"/>
        <v>10502</v>
      </c>
      <c r="F35" s="83">
        <f t="shared" si="5"/>
        <v>10767</v>
      </c>
      <c r="G35" s="110">
        <f t="shared" si="5"/>
        <v>10875</v>
      </c>
      <c r="H35" s="110">
        <f t="shared" si="5"/>
        <v>11304</v>
      </c>
      <c r="I35" s="87">
        <f>I20+I21</f>
        <v>11248</v>
      </c>
      <c r="J35" s="88">
        <f>J20+J21</f>
        <v>10790</v>
      </c>
      <c r="K35" s="89">
        <f>J35-B35</f>
        <v>1637</v>
      </c>
      <c r="L35" s="125">
        <f>K35/B35%</f>
        <v>17.88484649841582</v>
      </c>
    </row>
    <row r="36" spans="1:12" ht="12.75">
      <c r="A36" s="82" t="s">
        <v>28</v>
      </c>
      <c r="B36" s="83">
        <f aca="true" t="shared" si="6" ref="B36:H36">B24</f>
        <v>4385</v>
      </c>
      <c r="C36" s="84">
        <f t="shared" si="6"/>
        <v>4593</v>
      </c>
      <c r="D36" s="84">
        <f t="shared" si="6"/>
        <v>5304</v>
      </c>
      <c r="E36" s="84">
        <f t="shared" si="6"/>
        <v>5093</v>
      </c>
      <c r="F36" s="83">
        <f t="shared" si="6"/>
        <v>5091</v>
      </c>
      <c r="G36" s="110">
        <f t="shared" si="6"/>
        <v>6272</v>
      </c>
      <c r="H36" s="110">
        <f t="shared" si="6"/>
        <v>6083</v>
      </c>
      <c r="I36" s="87">
        <f>I24</f>
        <v>6261</v>
      </c>
      <c r="J36" s="88">
        <f>J24</f>
        <v>6354</v>
      </c>
      <c r="K36" s="89">
        <f>J36-B36</f>
        <v>1969</v>
      </c>
      <c r="L36" s="125">
        <f>K36/B36%</f>
        <v>44.903078677309004</v>
      </c>
    </row>
    <row r="37" spans="1:12" ht="12.75">
      <c r="A37" s="82" t="s">
        <v>29</v>
      </c>
      <c r="B37" s="83">
        <f aca="true" t="shared" si="7" ref="B37:G37">SUM(B22:B23)+SUM(B25:B27)</f>
        <v>9778</v>
      </c>
      <c r="C37" s="84">
        <f t="shared" si="7"/>
        <v>10270</v>
      </c>
      <c r="D37" s="84">
        <f t="shared" si="7"/>
        <v>10290</v>
      </c>
      <c r="E37" s="84">
        <f t="shared" si="7"/>
        <v>10252</v>
      </c>
      <c r="F37" s="83">
        <f t="shared" si="7"/>
        <v>10468</v>
      </c>
      <c r="G37" s="110">
        <f t="shared" si="7"/>
        <v>10444</v>
      </c>
      <c r="H37" s="110">
        <f>SUM(H22:H23)+SUM(H25:H27)</f>
        <v>10442</v>
      </c>
      <c r="I37" s="87">
        <f>SUM(I22:I23)+SUM(I25:I27)</f>
        <v>10947</v>
      </c>
      <c r="J37" s="88">
        <f>SUM(J22:J23)+SUM(J25:J27)</f>
        <v>11067</v>
      </c>
      <c r="K37" s="89">
        <f>J37-B37</f>
        <v>1289</v>
      </c>
      <c r="L37" s="125">
        <f>K37/B37%</f>
        <v>13.182654939660463</v>
      </c>
    </row>
    <row r="38" spans="1:12" ht="12.75">
      <c r="A38" s="63"/>
      <c r="B38" s="69"/>
      <c r="C38" s="90"/>
      <c r="D38" s="90"/>
      <c r="E38" s="90"/>
      <c r="F38" s="91"/>
      <c r="G38" s="111"/>
      <c r="H38" s="112"/>
      <c r="I38" s="94"/>
      <c r="J38" s="95"/>
      <c r="K38" s="62"/>
      <c r="L38" s="29"/>
    </row>
    <row r="39" spans="1:12" ht="18" customHeight="1" thickBot="1">
      <c r="A39" s="96" t="s">
        <v>30</v>
      </c>
      <c r="B39" s="97"/>
      <c r="C39" s="97"/>
      <c r="D39" s="98"/>
      <c r="E39" s="98"/>
      <c r="F39" s="99"/>
      <c r="G39" s="100"/>
      <c r="H39" s="101"/>
      <c r="I39" s="102"/>
      <c r="J39" s="103"/>
      <c r="K39" s="98"/>
      <c r="L39" s="99"/>
    </row>
    <row r="40" ht="9.75" customHeight="1" thickTop="1"/>
  </sheetData>
  <sheetProtection/>
  <mergeCells count="10">
    <mergeCell ref="J3:J4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landscape" paperSize="9" scale="98" r:id="rId1"/>
  <ignoredErrors>
    <ignoredError sqref="B33:J33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4.7109375" style="8" customWidth="1"/>
    <col min="2" max="2" width="8.140625" style="8" customWidth="1"/>
    <col min="3" max="6" width="7.7109375" style="8" customWidth="1"/>
    <col min="7" max="7" width="7.7109375" style="104" customWidth="1"/>
    <col min="8" max="8" width="7.7109375" style="105" customWidth="1"/>
    <col min="9" max="9" width="7.7109375" style="104" customWidth="1"/>
    <col min="10" max="10" width="7.7109375" style="106" customWidth="1"/>
    <col min="11" max="12" width="7.140625" style="8" customWidth="1"/>
    <col min="13" max="16384" width="9.140625" style="8" customWidth="1"/>
  </cols>
  <sheetData>
    <row r="1" spans="1:12" ht="19.5" customHeight="1" thickTop="1">
      <c r="A1" s="1" t="s">
        <v>70</v>
      </c>
      <c r="B1" s="2"/>
      <c r="C1" s="2"/>
      <c r="D1" s="3"/>
      <c r="E1" s="3"/>
      <c r="F1" s="3"/>
      <c r="G1" s="6"/>
      <c r="H1" s="5"/>
      <c r="I1" s="6"/>
      <c r="J1" s="7"/>
      <c r="K1" s="3"/>
      <c r="L1" s="4"/>
    </row>
    <row r="2" spans="1:12" ht="19.5" customHeight="1">
      <c r="A2" s="9" t="s">
        <v>76</v>
      </c>
      <c r="B2" s="10"/>
      <c r="C2" s="10"/>
      <c r="D2" s="11"/>
      <c r="E2" s="11"/>
      <c r="F2" s="11"/>
      <c r="G2" s="127"/>
      <c r="H2" s="13"/>
      <c r="I2" s="14"/>
      <c r="J2" s="15"/>
      <c r="K2" s="11"/>
      <c r="L2" s="12"/>
    </row>
    <row r="3" spans="1:12" ht="12.75">
      <c r="A3" s="157" t="s">
        <v>0</v>
      </c>
      <c r="B3" s="159">
        <v>2005</v>
      </c>
      <c r="C3" s="169">
        <v>2006</v>
      </c>
      <c r="D3" s="169">
        <v>2007</v>
      </c>
      <c r="E3" s="169">
        <v>2008</v>
      </c>
      <c r="F3" s="159">
        <v>2009</v>
      </c>
      <c r="G3" s="177">
        <v>2010</v>
      </c>
      <c r="H3" s="173">
        <v>2011</v>
      </c>
      <c r="I3" s="161">
        <v>2012</v>
      </c>
      <c r="J3" s="175">
        <v>2013</v>
      </c>
      <c r="K3" s="16" t="s">
        <v>32</v>
      </c>
      <c r="L3" s="17"/>
    </row>
    <row r="4" spans="1:12" ht="12.75" customHeight="1">
      <c r="A4" s="158"/>
      <c r="B4" s="160"/>
      <c r="C4" s="170"/>
      <c r="D4" s="170"/>
      <c r="E4" s="170"/>
      <c r="F4" s="160"/>
      <c r="G4" s="178"/>
      <c r="H4" s="174"/>
      <c r="I4" s="162"/>
      <c r="J4" s="176"/>
      <c r="K4" s="18" t="s">
        <v>1</v>
      </c>
      <c r="L4" s="19"/>
    </row>
    <row r="5" spans="1:12" ht="7.5" customHeight="1">
      <c r="A5" s="20"/>
      <c r="B5" s="21"/>
      <c r="C5" s="22"/>
      <c r="D5" s="22"/>
      <c r="E5" s="23"/>
      <c r="F5" s="24"/>
      <c r="G5" s="107"/>
      <c r="H5" s="26"/>
      <c r="I5" s="27"/>
      <c r="J5" s="28"/>
      <c r="K5" s="21"/>
      <c r="L5" s="120"/>
    </row>
    <row r="6" spans="1:12" ht="12.75">
      <c r="A6" s="30" t="s">
        <v>2</v>
      </c>
      <c r="B6" s="31">
        <f>'5 - Sett 2005-13 TOT'!B6-'6 - Sett 2005-13 M'!B6</f>
        <v>71</v>
      </c>
      <c r="C6" s="32">
        <f>'5 - Sett 2005-13 TOT'!C6-'6 - Sett 2005-13 M'!C6</f>
        <v>64</v>
      </c>
      <c r="D6" s="32">
        <f>'5 - Sett 2005-13 TOT'!D6-'6 - Sett 2005-13 M'!D6</f>
        <v>73</v>
      </c>
      <c r="E6" s="32">
        <f>'5 - Sett 2005-13 TOT'!E6-'6 - Sett 2005-13 M'!E6</f>
        <v>70</v>
      </c>
      <c r="F6" s="31">
        <f>'5 - Sett 2005-13 TOT'!F6-'6 - Sett 2005-13 M'!F6</f>
        <v>66</v>
      </c>
      <c r="G6" s="33">
        <f>'5 - Sett 2005-13 TOT'!G6-'6 - Sett 2005-13 M'!G6</f>
        <v>66</v>
      </c>
      <c r="H6" s="34">
        <f>'5 - Sett 2005-13 TOT'!H6-'6 - Sett 2005-13 M'!H6</f>
        <v>67</v>
      </c>
      <c r="I6" s="34">
        <f>'5 - Sett 2005-13 TOT'!I6-'6 - Sett 2005-13 M'!I6</f>
        <v>69</v>
      </c>
      <c r="J6" s="35">
        <f>'5 - Sett 2005-13 TOT'!J6-'6 - Sett 2005-13 M'!J6</f>
        <v>68</v>
      </c>
      <c r="K6" s="36">
        <f aca="true" t="shared" si="0" ref="K6:K27">J6-B6</f>
        <v>-3</v>
      </c>
      <c r="L6" s="121">
        <f aca="true" t="shared" si="1" ref="L6:L27">K6/B6%</f>
        <v>-4.225352112676057</v>
      </c>
    </row>
    <row r="7" spans="1:12" ht="12.75">
      <c r="A7" s="30" t="s">
        <v>3</v>
      </c>
      <c r="B7" s="39">
        <f>'5 - Sett 2005-13 TOT'!B7-'6 - Sett 2005-13 M'!B7</f>
        <v>5449</v>
      </c>
      <c r="C7" s="40">
        <f>'5 - Sett 2005-13 TOT'!C7-'6 - Sett 2005-13 M'!C7</f>
        <v>5551</v>
      </c>
      <c r="D7" s="40">
        <f>'5 - Sett 2005-13 TOT'!D7-'6 - Sett 2005-13 M'!D7</f>
        <v>5743</v>
      </c>
      <c r="E7" s="40">
        <f>'5 - Sett 2005-13 TOT'!E7-'6 - Sett 2005-13 M'!E7</f>
        <v>5635</v>
      </c>
      <c r="F7" s="39">
        <f>'5 - Sett 2005-13 TOT'!F7-'6 - Sett 2005-13 M'!F7</f>
        <v>5858</v>
      </c>
      <c r="G7" s="41">
        <f>'5 - Sett 2005-13 TOT'!G7-'6 - Sett 2005-13 M'!G7</f>
        <v>5723</v>
      </c>
      <c r="H7" s="42">
        <f>'5 - Sett 2005-13 TOT'!H7-'6 - Sett 2005-13 M'!H7</f>
        <v>5841</v>
      </c>
      <c r="I7" s="42">
        <f>'5 - Sett 2005-13 TOT'!I7-'6 - Sett 2005-13 M'!I7</f>
        <v>5928</v>
      </c>
      <c r="J7" s="43">
        <f>'5 - Sett 2005-13 TOT'!J7-'6 - Sett 2005-13 M'!J7</f>
        <v>5643</v>
      </c>
      <c r="K7" s="36">
        <f t="shared" si="0"/>
        <v>194</v>
      </c>
      <c r="L7" s="121">
        <f t="shared" si="1"/>
        <v>3.5602862910625803</v>
      </c>
    </row>
    <row r="8" spans="1:12" ht="12.75">
      <c r="A8" s="30" t="s">
        <v>31</v>
      </c>
      <c r="B8" s="39">
        <f>'5 - Sett 2005-13 TOT'!B8-'6 - Sett 2005-13 M'!B8</f>
        <v>2882</v>
      </c>
      <c r="C8" s="40">
        <f>'5 - Sett 2005-13 TOT'!C8-'6 - Sett 2005-13 M'!C8</f>
        <v>2846</v>
      </c>
      <c r="D8" s="40">
        <f>'5 - Sett 2005-13 TOT'!D8-'6 - Sett 2005-13 M'!D8</f>
        <v>2616</v>
      </c>
      <c r="E8" s="40">
        <f>'5 - Sett 2005-13 TOT'!E8-'6 - Sett 2005-13 M'!E8</f>
        <v>2414</v>
      </c>
      <c r="F8" s="39">
        <f>'5 - Sett 2005-13 TOT'!F8-'6 - Sett 2005-13 M'!F8</f>
        <v>2159</v>
      </c>
      <c r="G8" s="41">
        <f>'5 - Sett 2005-13 TOT'!G8-'6 - Sett 2005-13 M'!G8</f>
        <v>2072</v>
      </c>
      <c r="H8" s="42">
        <f>'5 - Sett 2005-13 TOT'!H8-'6 - Sett 2005-13 M'!H8</f>
        <v>1921</v>
      </c>
      <c r="I8" s="42">
        <f>'5 - Sett 2005-13 TOT'!I8-'6 - Sett 2005-13 M'!I8</f>
        <v>1750</v>
      </c>
      <c r="J8" s="43">
        <f>'5 - Sett 2005-13 TOT'!J8-'6 - Sett 2005-13 M'!J8</f>
        <v>1597</v>
      </c>
      <c r="K8" s="36">
        <f t="shared" si="0"/>
        <v>-1285</v>
      </c>
      <c r="L8" s="121">
        <f t="shared" si="1"/>
        <v>-44.587092297015964</v>
      </c>
    </row>
    <row r="9" spans="1:12" ht="12.75">
      <c r="A9" s="44" t="s">
        <v>5</v>
      </c>
      <c r="B9" s="39">
        <f>'5 - Sett 2005-13 TOT'!B9-'6 - Sett 2005-13 M'!B9</f>
        <v>796</v>
      </c>
      <c r="C9" s="40">
        <f>'5 - Sett 2005-13 TOT'!C9-'6 - Sett 2005-13 M'!C9</f>
        <v>792</v>
      </c>
      <c r="D9" s="40">
        <f>'5 - Sett 2005-13 TOT'!D9-'6 - Sett 2005-13 M'!D9</f>
        <v>676</v>
      </c>
      <c r="E9" s="40">
        <f>'5 - Sett 2005-13 TOT'!E9-'6 - Sett 2005-13 M'!E9</f>
        <v>665</v>
      </c>
      <c r="F9" s="39">
        <f>'5 - Sett 2005-13 TOT'!F9-'6 - Sett 2005-13 M'!F9</f>
        <v>593</v>
      </c>
      <c r="G9" s="41">
        <f>'5 - Sett 2005-13 TOT'!G9-'6 - Sett 2005-13 M'!G9</f>
        <v>572</v>
      </c>
      <c r="H9" s="48">
        <f>'5 - Sett 2005-13 TOT'!H9-'6 - Sett 2005-13 M'!H9</f>
        <v>529</v>
      </c>
      <c r="I9" s="48">
        <f>'5 - Sett 2005-13 TOT'!I9-'6 - Sett 2005-13 M'!I9</f>
        <v>514</v>
      </c>
      <c r="J9" s="49">
        <f>'5 - Sett 2005-13 TOT'!J9-'6 - Sett 2005-13 M'!J9</f>
        <v>479</v>
      </c>
      <c r="K9" s="36">
        <f t="shared" si="0"/>
        <v>-317</v>
      </c>
      <c r="L9" s="121">
        <f t="shared" si="1"/>
        <v>-39.824120603015075</v>
      </c>
    </row>
    <row r="10" spans="1:12" ht="12.75">
      <c r="A10" s="30" t="s">
        <v>33</v>
      </c>
      <c r="B10" s="39">
        <f>'5 - Sett 2005-13 TOT'!B10-'6 - Sett 2005-13 M'!B10</f>
        <v>821</v>
      </c>
      <c r="C10" s="40">
        <f>'5 - Sett 2005-13 TOT'!C10-'6 - Sett 2005-13 M'!C10</f>
        <v>781</v>
      </c>
      <c r="D10" s="40">
        <f>'5 - Sett 2005-13 TOT'!D10-'6 - Sett 2005-13 M'!D10</f>
        <v>778</v>
      </c>
      <c r="E10" s="40">
        <f>'5 - Sett 2005-13 TOT'!E10-'6 - Sett 2005-13 M'!E10</f>
        <v>735</v>
      </c>
      <c r="F10" s="39">
        <f>'5 - Sett 2005-13 TOT'!F10-'6 - Sett 2005-13 M'!F10</f>
        <v>716</v>
      </c>
      <c r="G10" s="41">
        <f>'5 - Sett 2005-13 TOT'!G10-'6 - Sett 2005-13 M'!G10</f>
        <v>707</v>
      </c>
      <c r="H10" s="48">
        <f>'5 - Sett 2005-13 TOT'!H10-'6 - Sett 2005-13 M'!H10</f>
        <v>698</v>
      </c>
      <c r="I10" s="48">
        <f>'5 - Sett 2005-13 TOT'!I10-'6 - Sett 2005-13 M'!I10</f>
        <v>652</v>
      </c>
      <c r="J10" s="49">
        <f>'5 - Sett 2005-13 TOT'!J10-'6 - Sett 2005-13 M'!J10</f>
        <v>685</v>
      </c>
      <c r="K10" s="36">
        <f t="shared" si="0"/>
        <v>-136</v>
      </c>
      <c r="L10" s="121">
        <f t="shared" si="1"/>
        <v>-16.56516443361754</v>
      </c>
    </row>
    <row r="11" spans="1:12" ht="12.75">
      <c r="A11" s="30" t="s">
        <v>6</v>
      </c>
      <c r="B11" s="39">
        <f>'5 - Sett 2005-13 TOT'!B11-'6 - Sett 2005-13 M'!B11</f>
        <v>182</v>
      </c>
      <c r="C11" s="40">
        <f>'5 - Sett 2005-13 TOT'!C11-'6 - Sett 2005-13 M'!C11</f>
        <v>165</v>
      </c>
      <c r="D11" s="40">
        <f>'5 - Sett 2005-13 TOT'!D11-'6 - Sett 2005-13 M'!D11</f>
        <v>169</v>
      </c>
      <c r="E11" s="40">
        <f>'5 - Sett 2005-13 TOT'!E11-'6 - Sett 2005-13 M'!E11</f>
        <v>167</v>
      </c>
      <c r="F11" s="39">
        <f>'5 - Sett 2005-13 TOT'!F11-'6 - Sett 2005-13 M'!F11</f>
        <v>197</v>
      </c>
      <c r="G11" s="41">
        <f>'5 - Sett 2005-13 TOT'!G11-'6 - Sett 2005-13 M'!G11</f>
        <v>197</v>
      </c>
      <c r="H11" s="42">
        <f>'5 - Sett 2005-13 TOT'!H11-'6 - Sett 2005-13 M'!H11</f>
        <v>220</v>
      </c>
      <c r="I11" s="42">
        <f>'5 - Sett 2005-13 TOT'!I11-'6 - Sett 2005-13 M'!I11</f>
        <v>224</v>
      </c>
      <c r="J11" s="43">
        <f>'5 - Sett 2005-13 TOT'!J11-'6 - Sett 2005-13 M'!J11</f>
        <v>232</v>
      </c>
      <c r="K11" s="36">
        <f t="shared" si="0"/>
        <v>50</v>
      </c>
      <c r="L11" s="121">
        <f t="shared" si="1"/>
        <v>27.47252747252747</v>
      </c>
    </row>
    <row r="12" spans="1:12" ht="12.75">
      <c r="A12" s="30" t="s">
        <v>7</v>
      </c>
      <c r="B12" s="39">
        <f>'5 - Sett 2005-13 TOT'!B12-'6 - Sett 2005-13 M'!B12</f>
        <v>1015</v>
      </c>
      <c r="C12" s="40">
        <f>'5 - Sett 2005-13 TOT'!C12-'6 - Sett 2005-13 M'!C12</f>
        <v>986</v>
      </c>
      <c r="D12" s="40">
        <f>'5 - Sett 2005-13 TOT'!D12-'6 - Sett 2005-13 M'!D12</f>
        <v>1090</v>
      </c>
      <c r="E12" s="40">
        <f>'5 - Sett 2005-13 TOT'!E12-'6 - Sett 2005-13 M'!E12</f>
        <v>1074</v>
      </c>
      <c r="F12" s="39">
        <f>'5 - Sett 2005-13 TOT'!F12-'6 - Sett 2005-13 M'!F12</f>
        <v>1004</v>
      </c>
      <c r="G12" s="41">
        <f>'5 - Sett 2005-13 TOT'!G12-'6 - Sett 2005-13 M'!G12</f>
        <v>1009</v>
      </c>
      <c r="H12" s="42">
        <f>'5 - Sett 2005-13 TOT'!H12-'6 - Sett 2005-13 M'!H12</f>
        <v>1100</v>
      </c>
      <c r="I12" s="42">
        <f>'5 - Sett 2005-13 TOT'!I12-'6 - Sett 2005-13 M'!I12</f>
        <v>1089</v>
      </c>
      <c r="J12" s="43">
        <f>'5 - Sett 2005-13 TOT'!J12-'6 - Sett 2005-13 M'!J12</f>
        <v>1098</v>
      </c>
      <c r="K12" s="36">
        <f t="shared" si="0"/>
        <v>83</v>
      </c>
      <c r="L12" s="121">
        <f t="shared" si="1"/>
        <v>8.177339901477833</v>
      </c>
    </row>
    <row r="13" spans="1:12" ht="12.75">
      <c r="A13" s="44" t="s">
        <v>8</v>
      </c>
      <c r="B13" s="39">
        <f>'5 - Sett 2005-13 TOT'!B13-'6 - Sett 2005-13 M'!B13</f>
        <v>565</v>
      </c>
      <c r="C13" s="40">
        <f>'5 - Sett 2005-13 TOT'!C13-'6 - Sett 2005-13 M'!C13</f>
        <v>557</v>
      </c>
      <c r="D13" s="40">
        <f>'5 - Sett 2005-13 TOT'!D13-'6 - Sett 2005-13 M'!D13</f>
        <v>574</v>
      </c>
      <c r="E13" s="40">
        <f>'5 - Sett 2005-13 TOT'!E13-'6 - Sett 2005-13 M'!E13</f>
        <v>578</v>
      </c>
      <c r="F13" s="39">
        <f>'5 - Sett 2005-13 TOT'!F13-'6 - Sett 2005-13 M'!F13</f>
        <v>511</v>
      </c>
      <c r="G13" s="41">
        <f>'5 - Sett 2005-13 TOT'!G13-'6 - Sett 2005-13 M'!G13</f>
        <v>479</v>
      </c>
      <c r="H13" s="42">
        <f>'5 - Sett 2005-13 TOT'!H13-'6 - Sett 2005-13 M'!H13</f>
        <v>439</v>
      </c>
      <c r="I13" s="42">
        <f>'5 - Sett 2005-13 TOT'!I13-'6 - Sett 2005-13 M'!I13</f>
        <v>418</v>
      </c>
      <c r="J13" s="43">
        <f>'5 - Sett 2005-13 TOT'!J13-'6 - Sett 2005-13 M'!J13</f>
        <v>384</v>
      </c>
      <c r="K13" s="36">
        <f t="shared" si="0"/>
        <v>-181</v>
      </c>
      <c r="L13" s="121">
        <f t="shared" si="1"/>
        <v>-32.0353982300885</v>
      </c>
    </row>
    <row r="14" spans="1:12" ht="12.75">
      <c r="A14" s="30" t="s">
        <v>9</v>
      </c>
      <c r="B14" s="39">
        <f>'5 - Sett 2005-13 TOT'!B14-'6 - Sett 2005-13 M'!B14</f>
        <v>2571</v>
      </c>
      <c r="C14" s="40">
        <f>'5 - Sett 2005-13 TOT'!C14-'6 - Sett 2005-13 M'!C14</f>
        <v>2617</v>
      </c>
      <c r="D14" s="40">
        <f>'5 - Sett 2005-13 TOT'!D14-'6 - Sett 2005-13 M'!D14</f>
        <v>2735</v>
      </c>
      <c r="E14" s="40">
        <f>'5 - Sett 2005-13 TOT'!E14-'6 - Sett 2005-13 M'!E14</f>
        <v>2854</v>
      </c>
      <c r="F14" s="39">
        <f>'5 - Sett 2005-13 TOT'!F14-'6 - Sett 2005-13 M'!F14</f>
        <v>2721</v>
      </c>
      <c r="G14" s="41">
        <f>'5 - Sett 2005-13 TOT'!G14-'6 - Sett 2005-13 M'!G14</f>
        <v>2548</v>
      </c>
      <c r="H14" s="42">
        <f>'5 - Sett 2005-13 TOT'!H14-'6 - Sett 2005-13 M'!H14</f>
        <v>2485</v>
      </c>
      <c r="I14" s="42">
        <f>'5 - Sett 2005-13 TOT'!I14-'6 - Sett 2005-13 M'!I14</f>
        <v>2468</v>
      </c>
      <c r="J14" s="43">
        <f>'5 - Sett 2005-13 TOT'!J14-'6 - Sett 2005-13 M'!J14</f>
        <v>2426</v>
      </c>
      <c r="K14" s="36">
        <f t="shared" si="0"/>
        <v>-145</v>
      </c>
      <c r="L14" s="121">
        <f t="shared" si="1"/>
        <v>-5.639828860365617</v>
      </c>
    </row>
    <row r="15" spans="1:12" ht="12.75">
      <c r="A15" s="44" t="s">
        <v>10</v>
      </c>
      <c r="B15" s="39">
        <f>'5 - Sett 2005-13 TOT'!B15-'6 - Sett 2005-13 M'!B15</f>
        <v>1105</v>
      </c>
      <c r="C15" s="40">
        <f>'5 - Sett 2005-13 TOT'!C15-'6 - Sett 2005-13 M'!C15</f>
        <v>1131</v>
      </c>
      <c r="D15" s="40">
        <f>'5 - Sett 2005-13 TOT'!D15-'6 - Sett 2005-13 M'!D15</f>
        <v>1158</v>
      </c>
      <c r="E15" s="40">
        <f>'5 - Sett 2005-13 TOT'!E15-'6 - Sett 2005-13 M'!E15</f>
        <v>1154</v>
      </c>
      <c r="F15" s="39">
        <f>'5 - Sett 2005-13 TOT'!F15-'6 - Sett 2005-13 M'!F15</f>
        <v>1118</v>
      </c>
      <c r="G15" s="41">
        <f>'5 - Sett 2005-13 TOT'!G15-'6 - Sett 2005-13 M'!G15</f>
        <v>1136</v>
      </c>
      <c r="H15" s="42">
        <f>'5 - Sett 2005-13 TOT'!H15-'6 - Sett 2005-13 M'!H15</f>
        <v>1118</v>
      </c>
      <c r="I15" s="42">
        <f>'5 - Sett 2005-13 TOT'!I15-'6 - Sett 2005-13 M'!I15</f>
        <v>1096</v>
      </c>
      <c r="J15" s="43">
        <f>'5 - Sett 2005-13 TOT'!J15-'6 - Sett 2005-13 M'!J15</f>
        <v>1066</v>
      </c>
      <c r="K15" s="36">
        <f t="shared" si="0"/>
        <v>-39</v>
      </c>
      <c r="L15" s="121">
        <f t="shared" si="1"/>
        <v>-3.5294117647058822</v>
      </c>
    </row>
    <row r="16" spans="1:12" ht="12.75">
      <c r="A16" s="30" t="s">
        <v>11</v>
      </c>
      <c r="B16" s="45">
        <f>'5 - Sett 2005-13 TOT'!B16-'6 - Sett 2005-13 M'!B16</f>
        <v>820</v>
      </c>
      <c r="C16" s="46">
        <f>'5 - Sett 2005-13 TOT'!C16-'6 - Sett 2005-13 M'!C16</f>
        <v>853</v>
      </c>
      <c r="D16" s="46">
        <f>'5 - Sett 2005-13 TOT'!D16-'6 - Sett 2005-13 M'!D16</f>
        <v>928</v>
      </c>
      <c r="E16" s="46">
        <f>'5 - Sett 2005-13 TOT'!E16-'6 - Sett 2005-13 M'!E16</f>
        <v>964</v>
      </c>
      <c r="F16" s="45">
        <f>'5 - Sett 2005-13 TOT'!F16-'6 - Sett 2005-13 M'!F16</f>
        <v>662</v>
      </c>
      <c r="G16" s="47">
        <f>'5 - Sett 2005-13 TOT'!G16-'6 - Sett 2005-13 M'!G16</f>
        <v>876</v>
      </c>
      <c r="H16" s="42">
        <f>'5 - Sett 2005-13 TOT'!H16-'6 - Sett 2005-13 M'!H16</f>
        <v>913</v>
      </c>
      <c r="I16" s="42">
        <f>'5 - Sett 2005-13 TOT'!I16-'6 - Sett 2005-13 M'!I16</f>
        <v>934</v>
      </c>
      <c r="J16" s="43">
        <f>'5 - Sett 2005-13 TOT'!J16-'6 - Sett 2005-13 M'!J16</f>
        <v>980</v>
      </c>
      <c r="K16" s="36">
        <f t="shared" si="0"/>
        <v>160</v>
      </c>
      <c r="L16" s="121">
        <f t="shared" si="1"/>
        <v>19.512195121951223</v>
      </c>
    </row>
    <row r="17" spans="1:12" ht="12.75">
      <c r="A17" s="30" t="s">
        <v>12</v>
      </c>
      <c r="B17" s="45">
        <f>'5 - Sett 2005-13 TOT'!B17-'6 - Sett 2005-13 M'!B17</f>
        <v>542</v>
      </c>
      <c r="C17" s="46">
        <f>'5 - Sett 2005-13 TOT'!C17-'6 - Sett 2005-13 M'!C17</f>
        <v>534</v>
      </c>
      <c r="D17" s="46">
        <f>'5 - Sett 2005-13 TOT'!D17-'6 - Sett 2005-13 M'!D17</f>
        <v>526</v>
      </c>
      <c r="E17" s="46">
        <f>'5 - Sett 2005-13 TOT'!E17-'6 - Sett 2005-13 M'!E17</f>
        <v>539</v>
      </c>
      <c r="F17" s="45">
        <f>'5 - Sett 2005-13 TOT'!F17-'6 - Sett 2005-13 M'!F17</f>
        <v>474</v>
      </c>
      <c r="G17" s="47">
        <f>'5 - Sett 2005-13 TOT'!G17-'6 - Sett 2005-13 M'!G17</f>
        <v>440</v>
      </c>
      <c r="H17" s="42">
        <f>'5 - Sett 2005-13 TOT'!H17-'6 - Sett 2005-13 M'!H17</f>
        <v>394</v>
      </c>
      <c r="I17" s="42">
        <f>'5 - Sett 2005-13 TOT'!I17-'6 - Sett 2005-13 M'!I17</f>
        <v>361</v>
      </c>
      <c r="J17" s="43">
        <f>'5 - Sett 2005-13 TOT'!J17-'6 - Sett 2005-13 M'!J17</f>
        <v>366</v>
      </c>
      <c r="K17" s="36">
        <f t="shared" si="0"/>
        <v>-176</v>
      </c>
      <c r="L17" s="121">
        <f t="shared" si="1"/>
        <v>-32.47232472324723</v>
      </c>
    </row>
    <row r="18" spans="1:12" ht="15.75" customHeight="1">
      <c r="A18" s="30" t="s">
        <v>13</v>
      </c>
      <c r="B18" s="39">
        <f>'5 - Sett 2005-13 TOT'!B18-'6 - Sett 2005-13 M'!B18</f>
        <v>117</v>
      </c>
      <c r="C18" s="40">
        <f>'5 - Sett 2005-13 TOT'!C18-'6 - Sett 2005-13 M'!C18</f>
        <v>117</v>
      </c>
      <c r="D18" s="40">
        <f>'5 - Sett 2005-13 TOT'!D18-'6 - Sett 2005-13 M'!D18</f>
        <v>141</v>
      </c>
      <c r="E18" s="40">
        <f>'5 - Sett 2005-13 TOT'!E18-'6 - Sett 2005-13 M'!E18</f>
        <v>152</v>
      </c>
      <c r="F18" s="39">
        <f>'5 - Sett 2005-13 TOT'!F18-'6 - Sett 2005-13 M'!F18</f>
        <v>158</v>
      </c>
      <c r="G18" s="41">
        <f>'5 - Sett 2005-13 TOT'!G18-'6 - Sett 2005-13 M'!G18</f>
        <v>163</v>
      </c>
      <c r="H18" s="42">
        <f>'5 - Sett 2005-13 TOT'!H18-'6 - Sett 2005-13 M'!H18</f>
        <v>211</v>
      </c>
      <c r="I18" s="42">
        <f>'5 - Sett 2005-13 TOT'!I18-'6 - Sett 2005-13 M'!I18</f>
        <v>218</v>
      </c>
      <c r="J18" s="43">
        <f>'5 - Sett 2005-13 TOT'!J18-'6 - Sett 2005-13 M'!J18</f>
        <v>191</v>
      </c>
      <c r="K18" s="36">
        <f t="shared" si="0"/>
        <v>74</v>
      </c>
      <c r="L18" s="121">
        <f t="shared" si="1"/>
        <v>63.24786324786325</v>
      </c>
    </row>
    <row r="19" spans="1:12" ht="15.75" customHeight="1">
      <c r="A19" s="30" t="s">
        <v>14</v>
      </c>
      <c r="B19" s="39">
        <f>'5 - Sett 2005-13 TOT'!B19-'6 - Sett 2005-13 M'!B19</f>
        <v>780</v>
      </c>
      <c r="C19" s="40">
        <f>'5 - Sett 2005-13 TOT'!C19-'6 - Sett 2005-13 M'!C19</f>
        <v>790</v>
      </c>
      <c r="D19" s="40">
        <f>'5 - Sett 2005-13 TOT'!D19-'6 - Sett 2005-13 M'!D19</f>
        <v>835</v>
      </c>
      <c r="E19" s="40">
        <f>'5 - Sett 2005-13 TOT'!E19-'6 - Sett 2005-13 M'!E19</f>
        <v>860</v>
      </c>
      <c r="F19" s="39">
        <f>'5 - Sett 2005-13 TOT'!F19-'6 - Sett 2005-13 M'!F19</f>
        <v>880</v>
      </c>
      <c r="G19" s="41">
        <f>'5 - Sett 2005-13 TOT'!G19-'6 - Sett 2005-13 M'!G19</f>
        <v>894</v>
      </c>
      <c r="H19" s="42">
        <f>'5 - Sett 2005-13 TOT'!H19-'6 - Sett 2005-13 M'!H19</f>
        <v>934</v>
      </c>
      <c r="I19" s="42">
        <f>'5 - Sett 2005-13 TOT'!I19-'6 - Sett 2005-13 M'!I19</f>
        <v>906</v>
      </c>
      <c r="J19" s="43">
        <f>'5 - Sett 2005-13 TOT'!J19-'6 - Sett 2005-13 M'!J19</f>
        <v>834</v>
      </c>
      <c r="K19" s="36">
        <f t="shared" si="0"/>
        <v>54</v>
      </c>
      <c r="L19" s="121">
        <f t="shared" si="1"/>
        <v>6.923076923076923</v>
      </c>
    </row>
    <row r="20" spans="1:12" ht="18" customHeight="1">
      <c r="A20" s="50" t="s">
        <v>15</v>
      </c>
      <c r="B20" s="45">
        <f>'5 - Sett 2005-13 TOT'!B20-'6 - Sett 2005-13 M'!B20</f>
        <v>8923</v>
      </c>
      <c r="C20" s="46">
        <f>'5 - Sett 2005-13 TOT'!C20-'6 - Sett 2005-13 M'!C20</f>
        <v>9585</v>
      </c>
      <c r="D20" s="46">
        <f>'5 - Sett 2005-13 TOT'!D20-'6 - Sett 2005-13 M'!D20</f>
        <v>10243</v>
      </c>
      <c r="E20" s="46">
        <f>'5 - Sett 2005-13 TOT'!E20-'6 - Sett 2005-13 M'!E20</f>
        <v>10714</v>
      </c>
      <c r="F20" s="45">
        <f>'5 - Sett 2005-13 TOT'!F20-'6 - Sett 2005-13 M'!F20</f>
        <v>10822</v>
      </c>
      <c r="G20" s="47">
        <f>'5 - Sett 2005-13 TOT'!G20-'6 - Sett 2005-13 M'!G20</f>
        <v>10956</v>
      </c>
      <c r="H20" s="48">
        <f>'5 - Sett 2005-13 TOT'!H20-'6 - Sett 2005-13 M'!H20</f>
        <v>11139</v>
      </c>
      <c r="I20" s="48">
        <f>'5 - Sett 2005-13 TOT'!I20-'6 - Sett 2005-13 M'!I20</f>
        <v>10989</v>
      </c>
      <c r="J20" s="49">
        <f>'5 - Sett 2005-13 TOT'!J20-'6 - Sett 2005-13 M'!J20</f>
        <v>10708</v>
      </c>
      <c r="K20" s="36">
        <f t="shared" si="0"/>
        <v>1785</v>
      </c>
      <c r="L20" s="121">
        <f t="shared" si="1"/>
        <v>20.004482797265492</v>
      </c>
    </row>
    <row r="21" spans="1:12" ht="12.75">
      <c r="A21" s="44" t="s">
        <v>16</v>
      </c>
      <c r="B21" s="45">
        <f>'5 - Sett 2005-13 TOT'!B21-'6 - Sett 2005-13 M'!B21</f>
        <v>3382</v>
      </c>
      <c r="C21" s="46">
        <f>'5 - Sett 2005-13 TOT'!C21-'6 - Sett 2005-13 M'!C21</f>
        <v>3672</v>
      </c>
      <c r="D21" s="46">
        <f>'5 - Sett 2005-13 TOT'!D21-'6 - Sett 2005-13 M'!D21</f>
        <v>4564</v>
      </c>
      <c r="E21" s="46">
        <f>'5 - Sett 2005-13 TOT'!E21-'6 - Sett 2005-13 M'!E21</f>
        <v>4541</v>
      </c>
      <c r="F21" s="45">
        <f>'5 - Sett 2005-13 TOT'!F21-'6 - Sett 2005-13 M'!F21</f>
        <v>4745</v>
      </c>
      <c r="G21" s="47">
        <f>'5 - Sett 2005-13 TOT'!G21-'6 - Sett 2005-13 M'!G21</f>
        <v>5014</v>
      </c>
      <c r="H21" s="48">
        <f>'5 - Sett 2005-13 TOT'!H21-'6 - Sett 2005-13 M'!H21</f>
        <v>5216</v>
      </c>
      <c r="I21" s="48">
        <f>'5 - Sett 2005-13 TOT'!I21-'6 - Sett 2005-13 M'!I21</f>
        <v>5388</v>
      </c>
      <c r="J21" s="49">
        <f>'5 - Sett 2005-13 TOT'!J21-'6 - Sett 2005-13 M'!J21</f>
        <v>4850</v>
      </c>
      <c r="K21" s="36">
        <f t="shared" si="0"/>
        <v>1468</v>
      </c>
      <c r="L21" s="121">
        <f t="shared" si="1"/>
        <v>43.40626848018924</v>
      </c>
    </row>
    <row r="22" spans="1:12" ht="12.75">
      <c r="A22" s="30" t="s">
        <v>17</v>
      </c>
      <c r="B22" s="45">
        <f>'5 - Sett 2005-13 TOT'!B22-'6 - Sett 2005-13 M'!B22</f>
        <v>1284</v>
      </c>
      <c r="C22" s="40">
        <f>'5 - Sett 2005-13 TOT'!C22-'6 - Sett 2005-13 M'!C22</f>
        <v>1269</v>
      </c>
      <c r="D22" s="40">
        <f>'5 - Sett 2005-13 TOT'!D22-'6 - Sett 2005-13 M'!D22</f>
        <v>1331</v>
      </c>
      <c r="E22" s="40">
        <f>'5 - Sett 2005-13 TOT'!E22-'6 - Sett 2005-13 M'!E22</f>
        <v>1248</v>
      </c>
      <c r="F22" s="39">
        <f>'5 - Sett 2005-13 TOT'!F22-'6 - Sett 2005-13 M'!F22</f>
        <v>2161</v>
      </c>
      <c r="G22" s="41">
        <f>'5 - Sett 2005-13 TOT'!G22-'6 - Sett 2005-13 M'!G22</f>
        <v>2202</v>
      </c>
      <c r="H22" s="42">
        <f>'5 - Sett 2005-13 TOT'!H22-'6 - Sett 2005-13 M'!H22</f>
        <v>2106</v>
      </c>
      <c r="I22" s="42">
        <f>'5 - Sett 2005-13 TOT'!I22-'6 - Sett 2005-13 M'!I22</f>
        <v>1891</v>
      </c>
      <c r="J22" s="43">
        <f>'5 - Sett 2005-13 TOT'!J22-'6 - Sett 2005-13 M'!J22</f>
        <v>1849</v>
      </c>
      <c r="K22" s="36">
        <f t="shared" si="0"/>
        <v>565</v>
      </c>
      <c r="L22" s="121">
        <f t="shared" si="1"/>
        <v>44.00311526479751</v>
      </c>
    </row>
    <row r="23" spans="1:12" ht="12.75">
      <c r="A23" s="30" t="s">
        <v>18</v>
      </c>
      <c r="B23" s="39">
        <f>'5 - Sett 2005-13 TOT'!B23-'6 - Sett 2005-13 M'!B23</f>
        <v>2547</v>
      </c>
      <c r="C23" s="40">
        <f>'5 - Sett 2005-13 TOT'!C23-'6 - Sett 2005-13 M'!C23</f>
        <v>2757</v>
      </c>
      <c r="D23" s="40">
        <f>'5 - Sett 2005-13 TOT'!D23-'6 - Sett 2005-13 M'!D23</f>
        <v>2770</v>
      </c>
      <c r="E23" s="40">
        <f>'5 - Sett 2005-13 TOT'!E23-'6 - Sett 2005-13 M'!E23</f>
        <v>2829</v>
      </c>
      <c r="F23" s="39">
        <f>'5 - Sett 2005-13 TOT'!F23-'6 - Sett 2005-13 M'!F23</f>
        <v>2930</v>
      </c>
      <c r="G23" s="41">
        <f>'5 - Sett 2005-13 TOT'!G23-'6 - Sett 2005-13 M'!G23</f>
        <v>2865</v>
      </c>
      <c r="H23" s="42">
        <f>'5 - Sett 2005-13 TOT'!H23-'6 - Sett 2005-13 M'!H23</f>
        <v>2853</v>
      </c>
      <c r="I23" s="42">
        <f>'5 - Sett 2005-13 TOT'!I23-'6 - Sett 2005-13 M'!I23</f>
        <v>3387</v>
      </c>
      <c r="J23" s="43">
        <f>'5 - Sett 2005-13 TOT'!J23-'6 - Sett 2005-13 M'!J23</f>
        <v>3332</v>
      </c>
      <c r="K23" s="36">
        <f t="shared" si="0"/>
        <v>785</v>
      </c>
      <c r="L23" s="121">
        <f t="shared" si="1"/>
        <v>30.82057322340008</v>
      </c>
    </row>
    <row r="24" spans="1:12" ht="12.75">
      <c r="A24" s="50" t="s">
        <v>19</v>
      </c>
      <c r="B24" s="45">
        <f>'5 - Sett 2005-13 TOT'!B24-'6 - Sett 2005-13 M'!B24</f>
        <v>8737</v>
      </c>
      <c r="C24" s="40">
        <f>'5 - Sett 2005-13 TOT'!C24-'6 - Sett 2005-13 M'!C24</f>
        <v>8973</v>
      </c>
      <c r="D24" s="40">
        <f>'5 - Sett 2005-13 TOT'!D24-'6 - Sett 2005-13 M'!D24</f>
        <v>9817</v>
      </c>
      <c r="E24" s="40">
        <f>'5 - Sett 2005-13 TOT'!E24-'6 - Sett 2005-13 M'!E24</f>
        <v>9553</v>
      </c>
      <c r="F24" s="39">
        <f>'5 - Sett 2005-13 TOT'!F24-'6 - Sett 2005-13 M'!F24</f>
        <v>9749</v>
      </c>
      <c r="G24" s="41">
        <f>'5 - Sett 2005-13 TOT'!G24-'6 - Sett 2005-13 M'!G24</f>
        <v>10061</v>
      </c>
      <c r="H24" s="42">
        <f>'5 - Sett 2005-13 TOT'!H24-'6 - Sett 2005-13 M'!H24</f>
        <v>9800</v>
      </c>
      <c r="I24" s="42">
        <f>'5 - Sett 2005-13 TOT'!I24-'6 - Sett 2005-13 M'!I24</f>
        <v>9921</v>
      </c>
      <c r="J24" s="43">
        <f>'5 - Sett 2005-13 TOT'!J24-'6 - Sett 2005-13 M'!J24</f>
        <v>9948</v>
      </c>
      <c r="K24" s="36">
        <f t="shared" si="0"/>
        <v>1211</v>
      </c>
      <c r="L24" s="121">
        <f t="shared" si="1"/>
        <v>13.86059288085155</v>
      </c>
    </row>
    <row r="25" spans="1:12" ht="12.75">
      <c r="A25" s="30" t="s">
        <v>20</v>
      </c>
      <c r="B25" s="39">
        <f>'5 - Sett 2005-13 TOT'!B25-'6 - Sett 2005-13 M'!B25</f>
        <v>3631</v>
      </c>
      <c r="C25" s="40">
        <f>'5 - Sett 2005-13 TOT'!C25-'6 - Sett 2005-13 M'!C25</f>
        <v>3988</v>
      </c>
      <c r="D25" s="40">
        <f>'5 - Sett 2005-13 TOT'!D25-'6 - Sett 2005-13 M'!D25</f>
        <v>3688</v>
      </c>
      <c r="E25" s="40">
        <f>'5 - Sett 2005-13 TOT'!E25-'6 - Sett 2005-13 M'!E25</f>
        <v>3521</v>
      </c>
      <c r="F25" s="39">
        <f>'5 - Sett 2005-13 TOT'!F25-'6 - Sett 2005-13 M'!F25</f>
        <v>3315</v>
      </c>
      <c r="G25" s="41">
        <f>'5 - Sett 2005-13 TOT'!G25-'6 - Sett 2005-13 M'!G25</f>
        <v>3250</v>
      </c>
      <c r="H25" s="42">
        <f>'5 - Sett 2005-13 TOT'!H25-'6 - Sett 2005-13 M'!H25</f>
        <v>2695</v>
      </c>
      <c r="I25" s="42">
        <f>'5 - Sett 2005-13 TOT'!I25-'6 - Sett 2005-13 M'!I25</f>
        <v>2667</v>
      </c>
      <c r="J25" s="43">
        <f>'5 - Sett 2005-13 TOT'!J25-'6 - Sett 2005-13 M'!J25</f>
        <v>2881</v>
      </c>
      <c r="K25" s="36">
        <f t="shared" si="0"/>
        <v>-750</v>
      </c>
      <c r="L25" s="121">
        <f t="shared" si="1"/>
        <v>-20.655466813549985</v>
      </c>
    </row>
    <row r="26" spans="1:12" ht="12.75">
      <c r="A26" s="51" t="s">
        <v>21</v>
      </c>
      <c r="B26" s="31">
        <f>'5 - Sett 2005-13 TOT'!B26-'6 - Sett 2005-13 M'!B26</f>
        <v>3988</v>
      </c>
      <c r="C26" s="32">
        <f>'5 - Sett 2005-13 TOT'!C26-'6 - Sett 2005-13 M'!C26</f>
        <v>4244</v>
      </c>
      <c r="D26" s="32">
        <f>'5 - Sett 2005-13 TOT'!D26-'6 - Sett 2005-13 M'!D26</f>
        <v>4499</v>
      </c>
      <c r="E26" s="32">
        <f>'5 - Sett 2005-13 TOT'!E26-'6 - Sett 2005-13 M'!E26</f>
        <v>4739</v>
      </c>
      <c r="F26" s="31">
        <f>'5 - Sett 2005-13 TOT'!F26-'6 - Sett 2005-13 M'!F26</f>
        <v>4825</v>
      </c>
      <c r="G26" s="33">
        <f>'5 - Sett 2005-13 TOT'!G26-'6 - Sett 2005-13 M'!G26</f>
        <v>4953</v>
      </c>
      <c r="H26" s="34">
        <f>'5 - Sett 2005-13 TOT'!H26-'6 - Sett 2005-13 M'!H26</f>
        <v>5243</v>
      </c>
      <c r="I26" s="34">
        <f>'5 - Sett 2005-13 TOT'!I26-'6 - Sett 2005-13 M'!I26</f>
        <v>5219</v>
      </c>
      <c r="J26" s="35">
        <f>'5 - Sett 2005-13 TOT'!J26-'6 - Sett 2005-13 M'!J26</f>
        <v>5210</v>
      </c>
      <c r="K26" s="36">
        <f t="shared" si="0"/>
        <v>1222</v>
      </c>
      <c r="L26" s="121">
        <f t="shared" si="1"/>
        <v>30.641925777331995</v>
      </c>
    </row>
    <row r="27" spans="1:12" ht="12.75">
      <c r="A27" s="51" t="s">
        <v>22</v>
      </c>
      <c r="B27" s="31">
        <f>'5 - Sett 2005-13 TOT'!B27-'6 - Sett 2005-13 M'!B27</f>
        <v>1962</v>
      </c>
      <c r="C27" s="32">
        <f>'5 - Sett 2005-13 TOT'!C27-'6 - Sett 2005-13 M'!C27</f>
        <v>2164</v>
      </c>
      <c r="D27" s="32">
        <f>'5 - Sett 2005-13 TOT'!D27-'6 - Sett 2005-13 M'!D27</f>
        <v>2370</v>
      </c>
      <c r="E27" s="32">
        <f>'5 - Sett 2005-13 TOT'!E27-'6 - Sett 2005-13 M'!E27</f>
        <v>2367</v>
      </c>
      <c r="F27" s="31">
        <f>'5 - Sett 2005-13 TOT'!F27-'6 - Sett 2005-13 M'!F27</f>
        <v>2470</v>
      </c>
      <c r="G27" s="33">
        <f>'5 - Sett 2005-13 TOT'!G27-'6 - Sett 2005-13 M'!G27</f>
        <v>2466</v>
      </c>
      <c r="H27" s="34">
        <f>'5 - Sett 2005-13 TOT'!H27-'6 - Sett 2005-13 M'!H27</f>
        <v>2628</v>
      </c>
      <c r="I27" s="34">
        <f>'5 - Sett 2005-13 TOT'!I27-'6 - Sett 2005-13 M'!I27</f>
        <v>2616</v>
      </c>
      <c r="J27" s="35">
        <f>'5 - Sett 2005-13 TOT'!J27-'6 - Sett 2005-13 M'!J27</f>
        <v>2533</v>
      </c>
      <c r="K27" s="36">
        <f t="shared" si="0"/>
        <v>571</v>
      </c>
      <c r="L27" s="121">
        <f t="shared" si="1"/>
        <v>29.102956167176348</v>
      </c>
    </row>
    <row r="28" spans="1:12" ht="6.75" customHeight="1">
      <c r="A28" s="52"/>
      <c r="B28" s="31"/>
      <c r="C28" s="32"/>
      <c r="D28" s="32"/>
      <c r="E28" s="32"/>
      <c r="F28" s="31"/>
      <c r="G28" s="54"/>
      <c r="H28" s="55"/>
      <c r="I28" s="55"/>
      <c r="J28" s="56"/>
      <c r="K28" s="57"/>
      <c r="L28" s="122"/>
    </row>
    <row r="29" spans="1:12" ht="10.5" customHeight="1">
      <c r="A29" s="58"/>
      <c r="B29" s="59"/>
      <c r="C29" s="59"/>
      <c r="D29" s="59"/>
      <c r="E29" s="59"/>
      <c r="F29" s="59"/>
      <c r="G29" s="60"/>
      <c r="H29" s="60"/>
      <c r="I29" s="60"/>
      <c r="J29" s="59"/>
      <c r="K29" s="61"/>
      <c r="L29" s="123"/>
    </row>
    <row r="30" spans="1:14" ht="12.75">
      <c r="A30" s="63"/>
      <c r="B30" s="39"/>
      <c r="C30" s="40"/>
      <c r="D30" s="40"/>
      <c r="E30" s="40"/>
      <c r="F30" s="39"/>
      <c r="G30" s="108"/>
      <c r="H30" s="108"/>
      <c r="I30" s="67"/>
      <c r="J30" s="68"/>
      <c r="K30" s="69"/>
      <c r="L30" s="38"/>
      <c r="N30" s="37"/>
    </row>
    <row r="31" spans="1:14" ht="12.75">
      <c r="A31" s="70" t="s">
        <v>23</v>
      </c>
      <c r="B31" s="71">
        <f aca="true" t="shared" si="2" ref="B31:G31">SUM(B6:B27)</f>
        <v>52170</v>
      </c>
      <c r="C31" s="72">
        <f t="shared" si="2"/>
        <v>54436</v>
      </c>
      <c r="D31" s="72">
        <f t="shared" si="2"/>
        <v>57324</v>
      </c>
      <c r="E31" s="72">
        <f t="shared" si="2"/>
        <v>57373</v>
      </c>
      <c r="F31" s="71">
        <f t="shared" si="2"/>
        <v>58134</v>
      </c>
      <c r="G31" s="109">
        <f t="shared" si="2"/>
        <v>58649</v>
      </c>
      <c r="H31" s="109">
        <f>SUM(H6:H27)</f>
        <v>58550</v>
      </c>
      <c r="I31" s="75">
        <f>SUM(I6:I27)</f>
        <v>58705</v>
      </c>
      <c r="J31" s="76">
        <f>SUM(J6:J27)</f>
        <v>57360</v>
      </c>
      <c r="K31" s="77">
        <f>J31-B31</f>
        <v>5190</v>
      </c>
      <c r="L31" s="124">
        <f>K31/B31%</f>
        <v>9.948246118458883</v>
      </c>
      <c r="N31" s="37"/>
    </row>
    <row r="32" spans="1:12" ht="12.75">
      <c r="A32" s="79" t="s">
        <v>24</v>
      </c>
      <c r="B32" s="31"/>
      <c r="C32" s="32"/>
      <c r="D32" s="32"/>
      <c r="E32" s="32"/>
      <c r="F32" s="31"/>
      <c r="G32" s="33"/>
      <c r="H32" s="33"/>
      <c r="I32" s="34"/>
      <c r="J32" s="35"/>
      <c r="K32" s="69"/>
      <c r="L32" s="38"/>
    </row>
    <row r="33" spans="1:12" ht="12.75">
      <c r="A33" s="82" t="s">
        <v>25</v>
      </c>
      <c r="B33" s="83">
        <f aca="true" t="shared" si="3" ref="B33:G33">SUM(B6:B18)</f>
        <v>16936</v>
      </c>
      <c r="C33" s="84">
        <f t="shared" si="3"/>
        <v>16994</v>
      </c>
      <c r="D33" s="84">
        <f t="shared" si="3"/>
        <v>17207</v>
      </c>
      <c r="E33" s="84">
        <f t="shared" si="3"/>
        <v>17001</v>
      </c>
      <c r="F33" s="83">
        <f t="shared" si="3"/>
        <v>16237</v>
      </c>
      <c r="G33" s="110">
        <f t="shared" si="3"/>
        <v>15988</v>
      </c>
      <c r="H33" s="110">
        <f>SUM(H6:H18)</f>
        <v>15936</v>
      </c>
      <c r="I33" s="87">
        <f>SUM(I6:I18)</f>
        <v>15721</v>
      </c>
      <c r="J33" s="88">
        <f>SUM(J6:J18)</f>
        <v>15215</v>
      </c>
      <c r="K33" s="89">
        <f>J33-B33</f>
        <v>-1721</v>
      </c>
      <c r="L33" s="125">
        <f>K33/B33%</f>
        <v>-10.161785545583372</v>
      </c>
    </row>
    <row r="34" spans="1:12" ht="12.75">
      <c r="A34" s="82" t="s">
        <v>26</v>
      </c>
      <c r="B34" s="83">
        <f aca="true" t="shared" si="4" ref="B34:H34">B19</f>
        <v>780</v>
      </c>
      <c r="C34" s="84">
        <f t="shared" si="4"/>
        <v>790</v>
      </c>
      <c r="D34" s="84">
        <f t="shared" si="4"/>
        <v>835</v>
      </c>
      <c r="E34" s="84">
        <f t="shared" si="4"/>
        <v>860</v>
      </c>
      <c r="F34" s="83">
        <f t="shared" si="4"/>
        <v>880</v>
      </c>
      <c r="G34" s="110">
        <f t="shared" si="4"/>
        <v>894</v>
      </c>
      <c r="H34" s="110">
        <f t="shared" si="4"/>
        <v>934</v>
      </c>
      <c r="I34" s="87">
        <f>I19</f>
        <v>906</v>
      </c>
      <c r="J34" s="88">
        <f>J19</f>
        <v>834</v>
      </c>
      <c r="K34" s="89">
        <f>J34-B34</f>
        <v>54</v>
      </c>
      <c r="L34" s="125">
        <f>K34/B34%</f>
        <v>6.923076923076923</v>
      </c>
    </row>
    <row r="35" spans="1:12" ht="12.75">
      <c r="A35" s="82" t="s">
        <v>27</v>
      </c>
      <c r="B35" s="83">
        <f aca="true" t="shared" si="5" ref="B35:H35">B20+B21</f>
        <v>12305</v>
      </c>
      <c r="C35" s="84">
        <f t="shared" si="5"/>
        <v>13257</v>
      </c>
      <c r="D35" s="84">
        <f t="shared" si="5"/>
        <v>14807</v>
      </c>
      <c r="E35" s="84">
        <f t="shared" si="5"/>
        <v>15255</v>
      </c>
      <c r="F35" s="83">
        <f t="shared" si="5"/>
        <v>15567</v>
      </c>
      <c r="G35" s="110">
        <f t="shared" si="5"/>
        <v>15970</v>
      </c>
      <c r="H35" s="110">
        <f t="shared" si="5"/>
        <v>16355</v>
      </c>
      <c r="I35" s="87">
        <f>I20+I21</f>
        <v>16377</v>
      </c>
      <c r="J35" s="88">
        <f>J20+J21</f>
        <v>15558</v>
      </c>
      <c r="K35" s="89">
        <f>J35-B35</f>
        <v>3253</v>
      </c>
      <c r="L35" s="125">
        <f>K35/B35%</f>
        <v>26.43640796424218</v>
      </c>
    </row>
    <row r="36" spans="1:12" ht="12.75">
      <c r="A36" s="82" t="s">
        <v>28</v>
      </c>
      <c r="B36" s="83">
        <f aca="true" t="shared" si="6" ref="B36:H36">B24</f>
        <v>8737</v>
      </c>
      <c r="C36" s="84">
        <f t="shared" si="6"/>
        <v>8973</v>
      </c>
      <c r="D36" s="84">
        <f t="shared" si="6"/>
        <v>9817</v>
      </c>
      <c r="E36" s="84">
        <f t="shared" si="6"/>
        <v>9553</v>
      </c>
      <c r="F36" s="83">
        <f t="shared" si="6"/>
        <v>9749</v>
      </c>
      <c r="G36" s="110">
        <f t="shared" si="6"/>
        <v>10061</v>
      </c>
      <c r="H36" s="110">
        <f t="shared" si="6"/>
        <v>9800</v>
      </c>
      <c r="I36" s="87">
        <f>I24</f>
        <v>9921</v>
      </c>
      <c r="J36" s="88">
        <f>J24</f>
        <v>9948</v>
      </c>
      <c r="K36" s="89">
        <f>J36-B36</f>
        <v>1211</v>
      </c>
      <c r="L36" s="125">
        <f>K36/B36%</f>
        <v>13.86059288085155</v>
      </c>
    </row>
    <row r="37" spans="1:12" ht="12.75">
      <c r="A37" s="82" t="s">
        <v>29</v>
      </c>
      <c r="B37" s="83">
        <f aca="true" t="shared" si="7" ref="B37:G37">SUM(B22:B23)+SUM(B25:B27)</f>
        <v>13412</v>
      </c>
      <c r="C37" s="84">
        <f t="shared" si="7"/>
        <v>14422</v>
      </c>
      <c r="D37" s="84">
        <f t="shared" si="7"/>
        <v>14658</v>
      </c>
      <c r="E37" s="84">
        <f t="shared" si="7"/>
        <v>14704</v>
      </c>
      <c r="F37" s="83">
        <f t="shared" si="7"/>
        <v>15701</v>
      </c>
      <c r="G37" s="110">
        <f t="shared" si="7"/>
        <v>15736</v>
      </c>
      <c r="H37" s="110">
        <f>SUM(H22:H23)+SUM(H25:H27)</f>
        <v>15525</v>
      </c>
      <c r="I37" s="87">
        <f>SUM(I22:I23)+SUM(I25:I27)</f>
        <v>15780</v>
      </c>
      <c r="J37" s="88">
        <f>SUM(J22:J23)+SUM(J25:J27)</f>
        <v>15805</v>
      </c>
      <c r="K37" s="89">
        <f>J37-B37</f>
        <v>2393</v>
      </c>
      <c r="L37" s="125">
        <f>K37/B37%</f>
        <v>17.84223083805547</v>
      </c>
    </row>
    <row r="38" spans="1:12" ht="12.75">
      <c r="A38" s="63"/>
      <c r="B38" s="69"/>
      <c r="C38" s="90"/>
      <c r="D38" s="90"/>
      <c r="E38" s="90"/>
      <c r="F38" s="91"/>
      <c r="G38" s="111"/>
      <c r="H38" s="112"/>
      <c r="I38" s="94"/>
      <c r="J38" s="95"/>
      <c r="K38" s="62"/>
      <c r="L38" s="29"/>
    </row>
    <row r="39" spans="1:12" ht="18" customHeight="1" thickBot="1">
      <c r="A39" s="96" t="s">
        <v>30</v>
      </c>
      <c r="B39" s="97"/>
      <c r="C39" s="97"/>
      <c r="D39" s="98"/>
      <c r="E39" s="98"/>
      <c r="F39" s="99"/>
      <c r="G39" s="100"/>
      <c r="H39" s="101"/>
      <c r="I39" s="102"/>
      <c r="J39" s="103"/>
      <c r="K39" s="98"/>
      <c r="L39" s="99"/>
    </row>
    <row r="40" ht="9.75" customHeight="1" thickTop="1"/>
  </sheetData>
  <sheetProtection/>
  <mergeCells count="10">
    <mergeCell ref="I3:I4"/>
    <mergeCell ref="J3:J4"/>
    <mergeCell ref="E3:E4"/>
    <mergeCell ref="F3:F4"/>
    <mergeCell ref="A3:A4"/>
    <mergeCell ref="B3:B4"/>
    <mergeCell ref="C3:C4"/>
    <mergeCell ref="D3:D4"/>
    <mergeCell ref="G3:G4"/>
    <mergeCell ref="H3:H4"/>
  </mergeCells>
  <printOptions horizontalCentered="1" verticalCentered="1"/>
  <pageMargins left="0.5905511811023623" right="0.5905511811023623" top="0.5905511811023623" bottom="0.7086614173228347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Mauro Filippo Durando</cp:lastModifiedBy>
  <cp:lastPrinted>2019-11-27T07:58:32Z</cp:lastPrinted>
  <dcterms:created xsi:type="dcterms:W3CDTF">2017-12-24T21:37:23Z</dcterms:created>
  <dcterms:modified xsi:type="dcterms:W3CDTF">2019-12-06T10:25:40Z</dcterms:modified>
  <cp:category/>
  <cp:version/>
  <cp:contentType/>
  <cp:contentStatus/>
</cp:coreProperties>
</file>