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Nota" sheetId="1" r:id="rId1"/>
    <sheet name="Qualifiche" sheetId="2" r:id="rId2"/>
    <sheet name="Classi di età" sheetId="3" r:id="rId3"/>
    <sheet name="Part-time" sheetId="4" r:id="rId4"/>
    <sheet name="Tempo determinato" sheetId="5" r:id="rId5"/>
    <sheet name="% Ptime" sheetId="6" r:id="rId6"/>
    <sheet name="% T.Determ." sheetId="7" r:id="rId7"/>
  </sheets>
  <definedNames/>
  <calcPr fullCalcOnLoad="1"/>
</workbook>
</file>

<file path=xl/sharedStrings.xml><?xml version="1.0" encoding="utf-8"?>
<sst xmlns="http://schemas.openxmlformats.org/spreadsheetml/2006/main" count="283" uniqueCount="74">
  <si>
    <t>TOTALE</t>
  </si>
  <si>
    <t xml:space="preserve">   v.ass.     val.%</t>
  </si>
  <si>
    <t xml:space="preserve">   v.ass.   val.%</t>
  </si>
  <si>
    <t xml:space="preserve">   Impiegati</t>
  </si>
  <si>
    <t xml:space="preserve">   Operai</t>
  </si>
  <si>
    <t xml:space="preserve">   Quadri</t>
  </si>
  <si>
    <t xml:space="preserve">   Dirigenti</t>
  </si>
  <si>
    <t xml:space="preserve">   Apprendisti</t>
  </si>
  <si>
    <t xml:space="preserve">   Altro</t>
  </si>
  <si>
    <t xml:space="preserve">  TOTALE</t>
  </si>
  <si>
    <t xml:space="preserve">   &lt; 25 anni</t>
  </si>
  <si>
    <t xml:space="preserve">   25-34 anni</t>
  </si>
  <si>
    <t xml:space="preserve">   35-44 anni</t>
  </si>
  <si>
    <t xml:space="preserve">   45-54 anni</t>
  </si>
  <si>
    <t xml:space="preserve">   55-64 anni</t>
  </si>
  <si>
    <t xml:space="preserve">   65 anni e oltre</t>
  </si>
  <si>
    <t>Impiegati</t>
  </si>
  <si>
    <t>Operai</t>
  </si>
  <si>
    <t>Quadri</t>
  </si>
  <si>
    <t>Dirigenti</t>
  </si>
  <si>
    <t>Apprendisti</t>
  </si>
  <si>
    <t>Altro</t>
  </si>
  <si>
    <t>&lt; 25 anni</t>
  </si>
  <si>
    <t>25-34 anni</t>
  </si>
  <si>
    <t>35-54 anni</t>
  </si>
  <si>
    <t>55 anni e oltre</t>
  </si>
  <si>
    <t>Tempo determinato</t>
  </si>
  <si>
    <t>Tempo indeterminato</t>
  </si>
  <si>
    <t>Tempo pieno</t>
  </si>
  <si>
    <t>Tempo parziale</t>
  </si>
  <si>
    <t>Stagionale</t>
  </si>
  <si>
    <t xml:space="preserve">  Le elaborazioni seguenti sono tratte dai dati dell'Osservatorio INPS</t>
  </si>
  <si>
    <t xml:space="preserve">  La base dati è interrogabile liberamente alla pagina web dedicata INPS</t>
  </si>
  <si>
    <t xml:space="preserve">  Nota</t>
  </si>
  <si>
    <t xml:space="preserve">  Ci pare un archivio di particolare interesse, consentendo di seguire</t>
  </si>
  <si>
    <t xml:space="preserve">  qualifica professionale, tempo e durata del lavoro, area territoriale)</t>
  </si>
  <si>
    <r>
      <t xml:space="preserve">  riferite a tutta Italia, che è possibile incrociare </t>
    </r>
    <r>
      <rPr>
        <i/>
        <sz val="11"/>
        <color indexed="8"/>
        <rFont val="Calibri"/>
        <family val="2"/>
      </rPr>
      <t>on-line</t>
    </r>
    <r>
      <rPr>
        <sz val="11"/>
        <color theme="1"/>
        <rFont val="Calibri"/>
        <family val="2"/>
      </rPr>
      <t xml:space="preserve">, svolgendo </t>
    </r>
  </si>
  <si>
    <r>
      <t xml:space="preserve">  </t>
    </r>
    <r>
      <rPr>
        <sz val="11"/>
        <color theme="1"/>
        <rFont val="Calibri"/>
        <family val="2"/>
      </rPr>
      <t>ulteriori approfondimenti.</t>
    </r>
  </si>
  <si>
    <t xml:space="preserve">  Nelle tabelle seguenti si sono riportate anche le annualità dal 2005 al</t>
  </si>
  <si>
    <t xml:space="preserve">  in dettaglio l'andamento dello stock di occupazione nella fase di</t>
  </si>
  <si>
    <t xml:space="preserve">  crisi fino alla disaggregazione provinciale.</t>
  </si>
  <si>
    <t xml:space="preserve">  L'archivio copre la base dati di riferimento INPS, con l'esclusione </t>
  </si>
  <si>
    <t xml:space="preserve">  dell'agricoltura e del pubblico impiego in genere.  I dati per settore</t>
  </si>
  <si>
    <t>Elaborazione Regione Piemonte - Settore Politiche del Lavoro su dati INPS - Osservatorio Lavoratori Dipendenti</t>
  </si>
  <si>
    <t xml:space="preserve"> UOMINI</t>
  </si>
  <si>
    <t>DONNE</t>
  </si>
  <si>
    <t xml:space="preserve">  DONNE</t>
  </si>
  <si>
    <t>Qualifica professionale</t>
  </si>
  <si>
    <t>Classe di età</t>
  </si>
  <si>
    <t>Qualifica
Classe di età</t>
  </si>
  <si>
    <t>INCIDENZA % PART-TIME  -  DATI AL 31.12 DI OGNI ANNO</t>
  </si>
  <si>
    <t>INCIDENZA % TEMPI DETERMINATI  -  DATI AL 31.12 DI OGNI ANNO</t>
  </si>
  <si>
    <t xml:space="preserve">  fino al 2013 costruiti sui codici Ateco 2002, dal 2014 aggiornati all'Ateco</t>
  </si>
  <si>
    <t xml:space="preserve">  a cui si può accedere dal percorso www.inps.it &gt; Dati, ricerche e bilanci </t>
  </si>
  <si>
    <t xml:space="preserve">  (banda blu in alto) &gt; Osservatori Statistici e altre statistiche (elenco a</t>
  </si>
  <si>
    <t xml:space="preserve">  sinistra) &gt; Lavoratori dipendenti, e presenta attualmente informazioni</t>
  </si>
  <si>
    <t xml:space="preserve">  variabili considerate nelle tabelle seguenti (genere, settore, età,</t>
  </si>
  <si>
    <t xml:space="preserve">  2007, che  erano state scaricate a suo tempo.</t>
  </si>
  <si>
    <r>
      <t xml:space="preserve">  2007, sono riportati in un </t>
    </r>
    <r>
      <rPr>
        <i/>
        <sz val="11"/>
        <color indexed="8"/>
        <rFont val="Calibri"/>
        <family val="2"/>
      </rPr>
      <t>file</t>
    </r>
    <r>
      <rPr>
        <sz val="11"/>
        <color theme="1"/>
        <rFont val="Calibri"/>
        <family val="2"/>
      </rPr>
      <t xml:space="preserve"> a parte.</t>
    </r>
  </si>
  <si>
    <r>
      <t xml:space="preserve">QUADRANTE SUD-OVEST  </t>
    </r>
    <r>
      <rPr>
        <i/>
        <sz val="10"/>
        <rFont val="Arial"/>
        <family val="2"/>
      </rPr>
      <t>(Provincia di Cuneo)</t>
    </r>
  </si>
  <si>
    <r>
      <t xml:space="preserve">QUADRANTE SUD-OVEST </t>
    </r>
    <r>
      <rPr>
        <i/>
        <sz val="10"/>
        <rFont val="Arial"/>
        <family val="2"/>
      </rPr>
      <t>(Provincia di Cuneo)</t>
    </r>
    <r>
      <rPr>
        <b/>
        <sz val="10"/>
        <rFont val="Arial"/>
        <family val="2"/>
      </rPr>
      <t xml:space="preserve">  -  </t>
    </r>
    <r>
      <rPr>
        <b/>
        <sz val="10"/>
        <color indexed="10"/>
        <rFont val="Arial"/>
        <family val="2"/>
      </rPr>
      <t>TOTALE</t>
    </r>
  </si>
  <si>
    <r>
      <t xml:space="preserve">QUADRANTE SUD-OVEST </t>
    </r>
    <r>
      <rPr>
        <i/>
        <sz val="10"/>
        <rFont val="Arial"/>
        <family val="2"/>
      </rPr>
      <t>(Provincia di Cuneo)</t>
    </r>
    <r>
      <rPr>
        <b/>
        <sz val="10"/>
        <rFont val="Arial"/>
        <family val="2"/>
      </rPr>
      <t xml:space="preserve">  -  </t>
    </r>
    <r>
      <rPr>
        <b/>
        <sz val="10"/>
        <color indexed="10"/>
        <rFont val="Arial"/>
        <family val="2"/>
      </rPr>
      <t>UOMINI</t>
    </r>
  </si>
  <si>
    <r>
      <t xml:space="preserve">QUADRANTE SUD-OVEST </t>
    </r>
    <r>
      <rPr>
        <i/>
        <sz val="10"/>
        <rFont val="Arial"/>
        <family val="2"/>
      </rPr>
      <t>(Provincia di Cuneo)</t>
    </r>
    <r>
      <rPr>
        <b/>
        <sz val="10"/>
        <rFont val="Arial"/>
        <family val="2"/>
      </rPr>
      <t xml:space="preserve">  -  </t>
    </r>
    <r>
      <rPr>
        <b/>
        <sz val="10"/>
        <color indexed="10"/>
        <rFont val="Arial"/>
        <family val="2"/>
      </rPr>
      <t>DONNE</t>
    </r>
  </si>
  <si>
    <t xml:space="preserve">  sui lavoratori dipendenti aggiornate a tutto il 2018.</t>
  </si>
  <si>
    <t xml:space="preserve">  su base mensile per le annualità dal 2008 al 2018, articolate per le</t>
  </si>
  <si>
    <t>Variaz.2005-18</t>
  </si>
  <si>
    <t>Variaz.2017-18</t>
  </si>
  <si>
    <t>OCCUPATI DIPENDENTI PRIVATI PER GENERE E QUALIFICA PROFESSIONALE  -  DATI AL 31.12 DI OGNI ANNO</t>
  </si>
  <si>
    <t>OCCUPATI DIPENDENTI PRIVATI PER GENERE E CLASSE DI ETA'  -  DATI AL 31.12 DI OGNI ANNO</t>
  </si>
  <si>
    <t>OCCUPATI DIPENDENTI PRIVATI A TEMPO PARZIALE SECONDO VARIE MODALITA' - DATI AL 31.12 DI OGNI ANNO</t>
  </si>
  <si>
    <t>OCCUPATI DIPENDENTI PRIVATI A TEMPO DETERMINATO SECONDO VARIE MODALITA'  -  DATI AL 31.12 DI OGNI ANNO</t>
  </si>
  <si>
    <r>
      <t xml:space="preserve">QUADRANTE SUD-OVEST </t>
    </r>
    <r>
      <rPr>
        <i/>
        <sz val="10"/>
        <rFont val="Arial"/>
        <family val="2"/>
      </rPr>
      <t>(Provincia di Cuneo)</t>
    </r>
    <r>
      <rPr>
        <b/>
        <sz val="10"/>
        <rFont val="Arial"/>
        <family val="2"/>
      </rPr>
      <t xml:space="preserve"> - DIPENDENTI PRIVATI - </t>
    </r>
    <r>
      <rPr>
        <b/>
        <sz val="10"/>
        <color indexed="10"/>
        <rFont val="Arial"/>
        <family val="2"/>
      </rPr>
      <t>TOTALE</t>
    </r>
  </si>
  <si>
    <r>
      <t xml:space="preserve">QUADRANTE SUD-OVEST </t>
    </r>
    <r>
      <rPr>
        <i/>
        <sz val="10"/>
        <rFont val="Arial"/>
        <family val="2"/>
      </rPr>
      <t>(Provincia di Cuneo)</t>
    </r>
    <r>
      <rPr>
        <b/>
        <sz val="10"/>
        <rFont val="Arial"/>
        <family val="2"/>
      </rPr>
      <t xml:space="preserve"> - DIPENDENTI PRIVATI - </t>
    </r>
    <r>
      <rPr>
        <b/>
        <sz val="10"/>
        <color indexed="10"/>
        <rFont val="Arial"/>
        <family val="2"/>
      </rPr>
      <t>UOMINI</t>
    </r>
  </si>
  <si>
    <r>
      <t xml:space="preserve">QUADRANTE SUD-OVEST </t>
    </r>
    <r>
      <rPr>
        <i/>
        <sz val="10"/>
        <rFont val="Arial"/>
        <family val="2"/>
      </rPr>
      <t>(Provincia di Cuneo)</t>
    </r>
    <r>
      <rPr>
        <b/>
        <sz val="10"/>
        <rFont val="Arial"/>
        <family val="2"/>
      </rPr>
      <t xml:space="preserve"> - DIPENDENTI PRIVATI - </t>
    </r>
    <r>
      <rPr>
        <b/>
        <sz val="10"/>
        <color indexed="10"/>
        <rFont val="Arial"/>
        <family val="2"/>
      </rPr>
      <t>DONNE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</si>
</sst>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_ ;\-#,##0\ "/>
    <numFmt numFmtId="173" formatCode="0.0_ ;\-0.0\ "/>
    <numFmt numFmtId="174" formatCode="_ * #,##0_ ;_ * \-#,##0_ ;_ * &quot;-&quot;_ ;_ @_ "/>
    <numFmt numFmtId="175" formatCode="_ &quot;L.&quot;\ * #,##0_ ;_ &quot;L.&quot;\ * \-#,##0_ ;_ &quot;L.&quot;\ * &quot;-&quot;_ ;_ @_ "/>
    <numFmt numFmtId="176" formatCode="_-* #,##0.0_-;\-* #,##0.0_-;_-* &quot;-&quot;?_-;_-@_-"/>
    <numFmt numFmtId="177" formatCode="0.00_ ;\-0.00\ "/>
    <numFmt numFmtId="178" formatCode="[$-410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double"/>
      <top style="thin"/>
      <bottom style="thin"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double"/>
      <right/>
      <top style="thin"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medium"/>
      <right style="dotted"/>
      <top/>
      <bottom style="thin"/>
    </border>
    <border>
      <left/>
      <right/>
      <top/>
      <bottom style="thin"/>
    </border>
    <border>
      <left style="dashed"/>
      <right/>
      <top style="thin"/>
      <bottom/>
    </border>
    <border>
      <left style="dashed"/>
      <right/>
      <top/>
      <bottom/>
    </border>
    <border>
      <left style="dashed"/>
      <right/>
      <top/>
      <bottom style="thin"/>
    </border>
    <border>
      <left style="dotted"/>
      <right/>
      <top style="thin"/>
      <bottom/>
    </border>
    <border>
      <left style="dotted"/>
      <right/>
      <top/>
      <bottom/>
    </border>
    <border>
      <left style="dotted"/>
      <right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dotted"/>
      <right style="medium"/>
      <top style="thin"/>
      <bottom/>
    </border>
    <border>
      <left style="dotted"/>
      <right style="medium"/>
      <top/>
      <bottom/>
    </border>
    <border>
      <left style="dotted"/>
      <right style="medium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/>
      <right style="double"/>
      <top>
        <color indexed="63"/>
      </top>
      <bottom style="double"/>
    </border>
    <border>
      <left style="hair"/>
      <right style="double"/>
      <top style="thin"/>
      <bottom/>
    </border>
    <border>
      <left style="hair"/>
      <right style="double"/>
      <top/>
      <bottom/>
    </border>
    <border>
      <left style="hair"/>
      <right style="double"/>
      <top/>
      <bottom style="thin"/>
    </border>
    <border>
      <left style="hair"/>
      <right style="dotted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double"/>
    </border>
    <border>
      <left style="double"/>
      <right style="medium"/>
      <top/>
      <bottom style="thin"/>
    </border>
  </borders>
  <cellStyleXfs count="9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63">
    <xf numFmtId="0" fontId="0" fillId="0" borderId="0" xfId="0" applyFont="1" applyAlignment="1">
      <alignment/>
    </xf>
    <xf numFmtId="0" fontId="3" fillId="0" borderId="10" xfId="48" applyFont="1" applyBorder="1" applyAlignment="1">
      <alignment horizontal="centerContinuous"/>
      <protection/>
    </xf>
    <xf numFmtId="0" fontId="3" fillId="0" borderId="11" xfId="48" applyFont="1" applyBorder="1" applyAlignment="1">
      <alignment horizontal="centerContinuous"/>
      <protection/>
    </xf>
    <xf numFmtId="0" fontId="2" fillId="0" borderId="11" xfId="48" applyBorder="1" applyAlignment="1">
      <alignment horizontal="centerContinuous"/>
      <protection/>
    </xf>
    <xf numFmtId="0" fontId="2" fillId="0" borderId="12" xfId="48" applyBorder="1" applyAlignment="1">
      <alignment horizontal="centerContinuous"/>
      <protection/>
    </xf>
    <xf numFmtId="0" fontId="2" fillId="0" borderId="0" xfId="48">
      <alignment/>
      <protection/>
    </xf>
    <xf numFmtId="0" fontId="3" fillId="0" borderId="13" xfId="48" applyFont="1" applyBorder="1" applyAlignment="1">
      <alignment horizontal="centerContinuous" vertical="top"/>
      <protection/>
    </xf>
    <xf numFmtId="0" fontId="3" fillId="0" borderId="0" xfId="48" applyFont="1" applyBorder="1" applyAlignment="1">
      <alignment horizontal="centerContinuous" vertical="top"/>
      <protection/>
    </xf>
    <xf numFmtId="0" fontId="2" fillId="0" borderId="0" xfId="48" applyBorder="1" applyAlignment="1">
      <alignment horizontal="centerContinuous"/>
      <protection/>
    </xf>
    <xf numFmtId="0" fontId="2" fillId="0" borderId="14" xfId="48" applyBorder="1" applyAlignment="1">
      <alignment horizontal="centerContinuous"/>
      <protection/>
    </xf>
    <xf numFmtId="0" fontId="2" fillId="0" borderId="0" xfId="48" applyAlignment="1">
      <alignment horizontal="centerContinuous"/>
      <protection/>
    </xf>
    <xf numFmtId="0" fontId="2" fillId="0" borderId="15" xfId="48" applyFont="1" applyBorder="1" applyAlignment="1">
      <alignment horizontal="centerContinuous"/>
      <protection/>
    </xf>
    <xf numFmtId="0" fontId="2" fillId="0" borderId="15" xfId="48" applyBorder="1" applyAlignment="1">
      <alignment horizontal="centerContinuous"/>
      <protection/>
    </xf>
    <xf numFmtId="0" fontId="2" fillId="0" borderId="16" xfId="48" applyBorder="1">
      <alignment/>
      <protection/>
    </xf>
    <xf numFmtId="0" fontId="2" fillId="0" borderId="17" xfId="48" applyBorder="1" applyAlignment="1">
      <alignment horizontal="centerContinuous"/>
      <protection/>
    </xf>
    <xf numFmtId="0" fontId="2" fillId="0" borderId="18" xfId="48" applyBorder="1" applyAlignment="1">
      <alignment/>
      <protection/>
    </xf>
    <xf numFmtId="0" fontId="2" fillId="0" borderId="19" xfId="48" applyBorder="1">
      <alignment/>
      <protection/>
    </xf>
    <xf numFmtId="0" fontId="2" fillId="0" borderId="20" xfId="48" applyBorder="1" applyAlignment="1">
      <alignment/>
      <protection/>
    </xf>
    <xf numFmtId="0" fontId="2" fillId="0" borderId="21" xfId="48" applyBorder="1">
      <alignment/>
      <protection/>
    </xf>
    <xf numFmtId="0" fontId="2" fillId="0" borderId="15" xfId="48" applyBorder="1">
      <alignment/>
      <protection/>
    </xf>
    <xf numFmtId="0" fontId="2" fillId="0" borderId="14" xfId="48" applyBorder="1">
      <alignment/>
      <protection/>
    </xf>
    <xf numFmtId="169" fontId="2" fillId="0" borderId="22" xfId="48" applyNumberFormat="1" applyBorder="1">
      <alignment/>
      <protection/>
    </xf>
    <xf numFmtId="172" fontId="2" fillId="0" borderId="0" xfId="48" applyNumberFormat="1" applyFont="1" applyBorder="1" applyAlignment="1">
      <alignment vertical="top"/>
      <protection/>
    </xf>
    <xf numFmtId="172" fontId="2" fillId="0" borderId="0" xfId="48" applyNumberFormat="1">
      <alignment/>
      <protection/>
    </xf>
    <xf numFmtId="173" fontId="2" fillId="0" borderId="14" xfId="48" applyNumberFormat="1" applyBorder="1">
      <alignment/>
      <protection/>
    </xf>
    <xf numFmtId="172" fontId="2" fillId="0" borderId="0" xfId="48" applyNumberFormat="1" applyFont="1" applyBorder="1">
      <alignment/>
      <protection/>
    </xf>
    <xf numFmtId="3" fontId="2" fillId="0" borderId="0" xfId="48" applyNumberFormat="1" applyBorder="1">
      <alignment/>
      <protection/>
    </xf>
    <xf numFmtId="173" fontId="2" fillId="0" borderId="0" xfId="48" applyNumberFormat="1" applyBorder="1">
      <alignment/>
      <protection/>
    </xf>
    <xf numFmtId="169" fontId="2" fillId="0" borderId="22" xfId="48" applyNumberFormat="1" applyFont="1" applyBorder="1">
      <alignment/>
      <protection/>
    </xf>
    <xf numFmtId="172" fontId="2" fillId="0" borderId="0" xfId="48" applyNumberFormat="1" applyFont="1" applyBorder="1" applyAlignment="1">
      <alignment/>
      <protection/>
    </xf>
    <xf numFmtId="3" fontId="2" fillId="0" borderId="0" xfId="48" applyNumberFormat="1" applyBorder="1" applyAlignment="1">
      <alignment vertical="center"/>
      <protection/>
    </xf>
    <xf numFmtId="0" fontId="2" fillId="0" borderId="23" xfId="48" applyBorder="1">
      <alignment/>
      <protection/>
    </xf>
    <xf numFmtId="172" fontId="2" fillId="0" borderId="18" xfId="48" applyNumberFormat="1" applyFont="1" applyBorder="1">
      <alignment/>
      <protection/>
    </xf>
    <xf numFmtId="3" fontId="2" fillId="0" borderId="18" xfId="48" applyNumberFormat="1" applyBorder="1">
      <alignment/>
      <protection/>
    </xf>
    <xf numFmtId="173" fontId="2" fillId="0" borderId="18" xfId="48" applyNumberFormat="1" applyBorder="1" applyAlignment="1">
      <alignment vertical="top"/>
      <protection/>
    </xf>
    <xf numFmtId="0" fontId="2" fillId="0" borderId="0" xfId="48" applyBorder="1">
      <alignment/>
      <protection/>
    </xf>
    <xf numFmtId="0" fontId="2" fillId="0" borderId="20" xfId="48" applyBorder="1">
      <alignment/>
      <protection/>
    </xf>
    <xf numFmtId="0" fontId="2" fillId="0" borderId="22" xfId="48" applyBorder="1">
      <alignment/>
      <protection/>
    </xf>
    <xf numFmtId="0" fontId="3" fillId="0" borderId="22" xfId="48" applyFont="1" applyBorder="1" applyAlignment="1">
      <alignment horizontal="center"/>
      <protection/>
    </xf>
    <xf numFmtId="172" fontId="3" fillId="0" borderId="0" xfId="48" applyNumberFormat="1" applyFont="1" applyBorder="1">
      <alignment/>
      <protection/>
    </xf>
    <xf numFmtId="173" fontId="3" fillId="0" borderId="0" xfId="48" applyNumberFormat="1" applyFont="1" applyBorder="1">
      <alignment/>
      <protection/>
    </xf>
    <xf numFmtId="0" fontId="3" fillId="0" borderId="19" xfId="48" applyFont="1" applyBorder="1">
      <alignment/>
      <protection/>
    </xf>
    <xf numFmtId="173" fontId="3" fillId="0" borderId="14" xfId="48" applyNumberFormat="1" applyFont="1" applyBorder="1">
      <alignment/>
      <protection/>
    </xf>
    <xf numFmtId="0" fontId="2" fillId="0" borderId="24" xfId="48" applyBorder="1" applyAlignment="1">
      <alignment horizontal="centerContinuous" vertical="center"/>
      <protection/>
    </xf>
    <xf numFmtId="0" fontId="2" fillId="0" borderId="24" xfId="48" applyBorder="1" applyAlignment="1">
      <alignment horizontal="centerContinuous"/>
      <protection/>
    </xf>
    <xf numFmtId="0" fontId="2" fillId="0" borderId="25" xfId="48" applyBorder="1" applyAlignment="1">
      <alignment horizontal="centerContinuous"/>
      <protection/>
    </xf>
    <xf numFmtId="172" fontId="4" fillId="0" borderId="0" xfId="48" applyNumberFormat="1" applyFont="1" applyBorder="1" applyAlignment="1">
      <alignment/>
      <protection/>
    </xf>
    <xf numFmtId="3" fontId="4" fillId="0" borderId="0" xfId="48" applyNumberFormat="1" applyFont="1" applyBorder="1" applyAlignment="1">
      <alignment/>
      <protection/>
    </xf>
    <xf numFmtId="0" fontId="4" fillId="0" borderId="19" xfId="48" applyFont="1" applyBorder="1">
      <alignment/>
      <protection/>
    </xf>
    <xf numFmtId="173" fontId="4" fillId="0" borderId="14" xfId="48" applyNumberFormat="1" applyFont="1" applyBorder="1">
      <alignment/>
      <protection/>
    </xf>
    <xf numFmtId="0" fontId="2" fillId="0" borderId="26" xfId="48" applyBorder="1">
      <alignment/>
      <protection/>
    </xf>
    <xf numFmtId="0" fontId="2" fillId="0" borderId="26" xfId="48" applyBorder="1" applyAlignment="1">
      <alignment/>
      <protection/>
    </xf>
    <xf numFmtId="172" fontId="2" fillId="0" borderId="27" xfId="48" applyNumberFormat="1" applyFont="1" applyBorder="1" applyAlignment="1">
      <alignment vertical="top"/>
      <protection/>
    </xf>
    <xf numFmtId="172" fontId="2" fillId="0" borderId="27" xfId="48" applyNumberFormat="1" applyFont="1" applyBorder="1">
      <alignment/>
      <protection/>
    </xf>
    <xf numFmtId="172" fontId="2" fillId="0" borderId="27" xfId="48" applyNumberFormat="1" applyFont="1" applyBorder="1" applyAlignment="1">
      <alignment/>
      <protection/>
    </xf>
    <xf numFmtId="172" fontId="2" fillId="0" borderId="28" xfId="48" applyNumberFormat="1" applyFont="1" applyBorder="1" applyAlignment="1">
      <alignment vertical="top"/>
      <protection/>
    </xf>
    <xf numFmtId="172" fontId="2" fillId="0" borderId="26" xfId="48" applyNumberFormat="1" applyFont="1" applyBorder="1">
      <alignment/>
      <protection/>
    </xf>
    <xf numFmtId="172" fontId="3" fillId="0" borderId="27" xfId="48" applyNumberFormat="1" applyFont="1" applyBorder="1">
      <alignment/>
      <protection/>
    </xf>
    <xf numFmtId="3" fontId="2" fillId="0" borderId="28" xfId="48" applyNumberFormat="1" applyBorder="1">
      <alignment/>
      <protection/>
    </xf>
    <xf numFmtId="172" fontId="4" fillId="0" borderId="27" xfId="48" applyNumberFormat="1" applyFont="1" applyBorder="1">
      <alignment/>
      <protection/>
    </xf>
    <xf numFmtId="169" fontId="4" fillId="0" borderId="22" xfId="48" applyNumberFormat="1" applyFont="1" applyBorder="1">
      <alignment/>
      <protection/>
    </xf>
    <xf numFmtId="173" fontId="4" fillId="0" borderId="0" xfId="48" applyNumberFormat="1" applyFont="1" applyBorder="1" applyAlignment="1">
      <alignment/>
      <protection/>
    </xf>
    <xf numFmtId="0" fontId="3" fillId="0" borderId="22" xfId="48" applyFont="1" applyBorder="1" applyAlignment="1">
      <alignment/>
      <protection/>
    </xf>
    <xf numFmtId="173" fontId="2" fillId="0" borderId="0" xfId="48" applyNumberFormat="1" applyFont="1" applyBorder="1">
      <alignment/>
      <protection/>
    </xf>
    <xf numFmtId="0" fontId="2" fillId="0" borderId="19" xfId="48" applyFont="1" applyBorder="1">
      <alignment/>
      <protection/>
    </xf>
    <xf numFmtId="172" fontId="2" fillId="0" borderId="0" xfId="48" applyNumberFormat="1" applyFont="1">
      <alignment/>
      <protection/>
    </xf>
    <xf numFmtId="173" fontId="2" fillId="0" borderId="14" xfId="48" applyNumberFormat="1" applyFont="1" applyBorder="1">
      <alignment/>
      <protection/>
    </xf>
    <xf numFmtId="172" fontId="5" fillId="0" borderId="0" xfId="48" applyNumberFormat="1" applyFont="1">
      <alignment/>
      <protection/>
    </xf>
    <xf numFmtId="0" fontId="2" fillId="0" borderId="0" xfId="48" applyFill="1">
      <alignment/>
      <protection/>
    </xf>
    <xf numFmtId="169" fontId="2" fillId="0" borderId="13" xfId="48" applyNumberFormat="1" applyBorder="1">
      <alignment/>
      <protection/>
    </xf>
    <xf numFmtId="172" fontId="2" fillId="0" borderId="29" xfId="48" applyNumberFormat="1" applyFont="1" applyBorder="1" applyAlignment="1">
      <alignment vertical="top"/>
      <protection/>
    </xf>
    <xf numFmtId="0" fontId="2" fillId="0" borderId="15" xfId="48" applyBorder="1" applyAlignment="1">
      <alignment/>
      <protection/>
    </xf>
    <xf numFmtId="3" fontId="2" fillId="0" borderId="30" xfId="48" applyNumberFormat="1" applyBorder="1" applyAlignment="1">
      <alignment/>
      <protection/>
    </xf>
    <xf numFmtId="173" fontId="2" fillId="0" borderId="0" xfId="48" applyNumberFormat="1" applyFont="1" applyBorder="1" applyAlignment="1">
      <alignment vertical="top"/>
      <protection/>
    </xf>
    <xf numFmtId="173" fontId="2" fillId="0" borderId="27" xfId="48" applyNumberFormat="1" applyFont="1" applyBorder="1" applyAlignment="1">
      <alignment vertical="top"/>
      <protection/>
    </xf>
    <xf numFmtId="173" fontId="2" fillId="0" borderId="27" xfId="48" applyNumberFormat="1" applyBorder="1">
      <alignment/>
      <protection/>
    </xf>
    <xf numFmtId="173" fontId="2" fillId="0" borderId="27" xfId="48" applyNumberFormat="1" applyFont="1" applyBorder="1">
      <alignment/>
      <protection/>
    </xf>
    <xf numFmtId="173" fontId="2" fillId="0" borderId="0" xfId="48" applyNumberFormat="1" applyFont="1" applyBorder="1" applyAlignment="1">
      <alignment/>
      <protection/>
    </xf>
    <xf numFmtId="173" fontId="2" fillId="0" borderId="29" xfId="48" applyNumberFormat="1" applyFont="1" applyBorder="1" applyAlignment="1">
      <alignment vertical="top"/>
      <protection/>
    </xf>
    <xf numFmtId="173" fontId="2" fillId="0" borderId="28" xfId="48" applyNumberFormat="1" applyFont="1" applyBorder="1" applyAlignment="1">
      <alignment vertical="top"/>
      <protection/>
    </xf>
    <xf numFmtId="173" fontId="2" fillId="0" borderId="18" xfId="48" applyNumberFormat="1" applyFont="1" applyBorder="1">
      <alignment/>
      <protection/>
    </xf>
    <xf numFmtId="173" fontId="2" fillId="0" borderId="20" xfId="48" applyNumberFormat="1" applyFont="1" applyBorder="1">
      <alignment/>
      <protection/>
    </xf>
    <xf numFmtId="173" fontId="2" fillId="0" borderId="26" xfId="48" applyNumberFormat="1" applyFont="1" applyBorder="1">
      <alignment/>
      <protection/>
    </xf>
    <xf numFmtId="173" fontId="3" fillId="0" borderId="27" xfId="48" applyNumberFormat="1" applyFont="1" applyBorder="1">
      <alignment/>
      <protection/>
    </xf>
    <xf numFmtId="0" fontId="8" fillId="0" borderId="0" xfId="0" applyFont="1" applyAlignment="1">
      <alignment/>
    </xf>
    <xf numFmtId="3" fontId="2" fillId="0" borderId="0" xfId="48" applyNumberFormat="1">
      <alignment/>
      <protection/>
    </xf>
    <xf numFmtId="0" fontId="2" fillId="0" borderId="12" xfId="48" applyFill="1" applyBorder="1" applyAlignment="1">
      <alignment horizontal="centerContinuous"/>
      <protection/>
    </xf>
    <xf numFmtId="0" fontId="2" fillId="0" borderId="14" xfId="48" applyFill="1" applyBorder="1" applyAlignment="1">
      <alignment horizontal="centerContinuous"/>
      <protection/>
    </xf>
    <xf numFmtId="172" fontId="2" fillId="0" borderId="18" xfId="48" applyNumberFormat="1" applyFont="1" applyFill="1" applyBorder="1">
      <alignment/>
      <protection/>
    </xf>
    <xf numFmtId="0" fontId="2" fillId="0" borderId="25" xfId="48" applyFill="1" applyBorder="1" applyAlignment="1">
      <alignment horizontal="centerContinuous"/>
      <protection/>
    </xf>
    <xf numFmtId="3" fontId="3" fillId="0" borderId="0" xfId="48" applyNumberFormat="1" applyFont="1" applyBorder="1" applyAlignment="1">
      <alignment/>
      <protection/>
    </xf>
    <xf numFmtId="173" fontId="3" fillId="0" borderId="0" xfId="48" applyNumberFormat="1" applyFont="1" applyBorder="1" applyAlignment="1">
      <alignment/>
      <protection/>
    </xf>
    <xf numFmtId="172" fontId="4" fillId="0" borderId="0" xfId="48" applyNumberFormat="1" applyFont="1" applyBorder="1">
      <alignment/>
      <protection/>
    </xf>
    <xf numFmtId="0" fontId="2" fillId="0" borderId="11" xfId="48" applyFill="1" applyBorder="1" applyAlignment="1">
      <alignment horizontal="centerContinuous"/>
      <protection/>
    </xf>
    <xf numFmtId="0" fontId="2" fillId="0" borderId="0" xfId="48" applyFill="1" applyBorder="1" applyAlignment="1">
      <alignment horizontal="centerContinuous"/>
      <protection/>
    </xf>
    <xf numFmtId="0" fontId="2" fillId="0" borderId="24" xfId="48" applyFill="1" applyBorder="1" applyAlignment="1">
      <alignment horizontal="centerContinuous"/>
      <protection/>
    </xf>
    <xf numFmtId="0" fontId="2" fillId="0" borderId="26" xfId="48" applyFill="1" applyBorder="1" applyAlignment="1">
      <alignment/>
      <protection/>
    </xf>
    <xf numFmtId="172" fontId="2" fillId="0" borderId="27" xfId="48" applyNumberFormat="1" applyFont="1" applyFill="1" applyBorder="1" applyAlignment="1">
      <alignment vertical="top"/>
      <protection/>
    </xf>
    <xf numFmtId="172" fontId="2" fillId="0" borderId="27" xfId="48" applyNumberFormat="1" applyFont="1" applyFill="1" applyBorder="1">
      <alignment/>
      <protection/>
    </xf>
    <xf numFmtId="172" fontId="2" fillId="0" borderId="28" xfId="48" applyNumberFormat="1" applyFont="1" applyFill="1" applyBorder="1" applyAlignment="1">
      <alignment vertical="top"/>
      <protection/>
    </xf>
    <xf numFmtId="0" fontId="2" fillId="0" borderId="31" xfId="48" applyFill="1" applyBorder="1" applyAlignment="1">
      <alignment/>
      <protection/>
    </xf>
    <xf numFmtId="172" fontId="4" fillId="0" borderId="32" xfId="48" applyNumberFormat="1" applyFont="1" applyFill="1" applyBorder="1">
      <alignment/>
      <protection/>
    </xf>
    <xf numFmtId="172" fontId="2" fillId="0" borderId="32" xfId="48" applyNumberFormat="1" applyFont="1" applyFill="1" applyBorder="1">
      <alignment/>
      <protection/>
    </xf>
    <xf numFmtId="172" fontId="2" fillId="0" borderId="32" xfId="48" applyNumberFormat="1" applyFont="1" applyFill="1" applyBorder="1" applyAlignment="1">
      <alignment/>
      <protection/>
    </xf>
    <xf numFmtId="172" fontId="2" fillId="0" borderId="32" xfId="48" applyNumberFormat="1" applyFont="1" applyFill="1" applyBorder="1" applyAlignment="1">
      <alignment vertical="top"/>
      <protection/>
    </xf>
    <xf numFmtId="172" fontId="2" fillId="0" borderId="33" xfId="48" applyNumberFormat="1" applyFont="1" applyFill="1" applyBorder="1" applyAlignment="1">
      <alignment vertical="top"/>
      <protection/>
    </xf>
    <xf numFmtId="172" fontId="2" fillId="0" borderId="31" xfId="48" applyNumberFormat="1" applyFont="1" applyFill="1" applyBorder="1">
      <alignment/>
      <protection/>
    </xf>
    <xf numFmtId="172" fontId="3" fillId="0" borderId="32" xfId="48" applyNumberFormat="1" applyFont="1" applyFill="1" applyBorder="1">
      <alignment/>
      <protection/>
    </xf>
    <xf numFmtId="3" fontId="2" fillId="0" borderId="33" xfId="48" applyNumberFormat="1" applyFill="1" applyBorder="1" applyAlignment="1">
      <alignment/>
      <protection/>
    </xf>
    <xf numFmtId="0" fontId="2" fillId="0" borderId="34" xfId="48" applyFill="1" applyBorder="1" applyAlignment="1">
      <alignment/>
      <protection/>
    </xf>
    <xf numFmtId="172" fontId="2" fillId="0" borderId="35" xfId="48" applyNumberFormat="1" applyFont="1" applyFill="1" applyBorder="1">
      <alignment/>
      <protection/>
    </xf>
    <xf numFmtId="172" fontId="2" fillId="0" borderId="35" xfId="48" applyNumberFormat="1" applyFont="1" applyFill="1" applyBorder="1" applyAlignment="1">
      <alignment vertical="top"/>
      <protection/>
    </xf>
    <xf numFmtId="172" fontId="2" fillId="0" borderId="36" xfId="48" applyNumberFormat="1" applyFont="1" applyFill="1" applyBorder="1" applyAlignment="1">
      <alignment vertical="top"/>
      <protection/>
    </xf>
    <xf numFmtId="3" fontId="2" fillId="0" borderId="30" xfId="48" applyNumberFormat="1" applyFont="1" applyBorder="1">
      <alignment/>
      <protection/>
    </xf>
    <xf numFmtId="172" fontId="2" fillId="0" borderId="37" xfId="48" applyNumberFormat="1" applyFont="1" applyFill="1" applyBorder="1">
      <alignment/>
      <protection/>
    </xf>
    <xf numFmtId="172" fontId="3" fillId="0" borderId="38" xfId="48" applyNumberFormat="1" applyFont="1" applyFill="1" applyBorder="1">
      <alignment/>
      <protection/>
    </xf>
    <xf numFmtId="3" fontId="2" fillId="0" borderId="39" xfId="48" applyNumberFormat="1" applyFill="1" applyBorder="1" applyAlignment="1">
      <alignment/>
      <protection/>
    </xf>
    <xf numFmtId="173" fontId="2" fillId="0" borderId="32" xfId="48" applyNumberFormat="1" applyFont="1" applyBorder="1" applyAlignment="1">
      <alignment vertical="top"/>
      <protection/>
    </xf>
    <xf numFmtId="173" fontId="2" fillId="0" borderId="32" xfId="48" applyNumberFormat="1" applyFont="1" applyBorder="1">
      <alignment/>
      <protection/>
    </xf>
    <xf numFmtId="173" fontId="2" fillId="0" borderId="33" xfId="48" applyNumberFormat="1" applyFont="1" applyBorder="1" applyAlignment="1">
      <alignment vertical="top"/>
      <protection/>
    </xf>
    <xf numFmtId="3" fontId="2" fillId="0" borderId="28" xfId="48" applyNumberFormat="1" applyBorder="1" applyAlignment="1">
      <alignment/>
      <protection/>
    </xf>
    <xf numFmtId="172" fontId="2" fillId="0" borderId="35" xfId="48" applyNumberFormat="1" applyFont="1" applyFill="1" applyBorder="1" applyAlignment="1">
      <alignment/>
      <protection/>
    </xf>
    <xf numFmtId="3" fontId="2" fillId="0" borderId="36" xfId="48" applyNumberFormat="1" applyFill="1" applyBorder="1" applyAlignment="1">
      <alignment/>
      <protection/>
    </xf>
    <xf numFmtId="172" fontId="2" fillId="0" borderId="34" xfId="48" applyNumberFormat="1" applyFont="1" applyFill="1" applyBorder="1">
      <alignment/>
      <protection/>
    </xf>
    <xf numFmtId="172" fontId="4" fillId="0" borderId="35" xfId="48" applyNumberFormat="1" applyFont="1" applyFill="1" applyBorder="1">
      <alignment/>
      <protection/>
    </xf>
    <xf numFmtId="0" fontId="2" fillId="0" borderId="0" xfId="48" applyFont="1">
      <alignment/>
      <protection/>
    </xf>
    <xf numFmtId="0" fontId="4" fillId="0" borderId="0" xfId="48" applyFont="1">
      <alignment/>
      <protection/>
    </xf>
    <xf numFmtId="173" fontId="2" fillId="0" borderId="34" xfId="48" applyNumberFormat="1" applyFont="1" applyBorder="1">
      <alignment/>
      <protection/>
    </xf>
    <xf numFmtId="173" fontId="3" fillId="0" borderId="35" xfId="48" applyNumberFormat="1" applyFont="1" applyBorder="1">
      <alignment/>
      <protection/>
    </xf>
    <xf numFmtId="3" fontId="2" fillId="0" borderId="36" xfId="48" applyNumberFormat="1" applyBorder="1" applyAlignment="1">
      <alignment/>
      <protection/>
    </xf>
    <xf numFmtId="173" fontId="2" fillId="0" borderId="35" xfId="48" applyNumberFormat="1" applyFont="1" applyFill="1" applyBorder="1" applyAlignment="1">
      <alignment vertical="top"/>
      <protection/>
    </xf>
    <xf numFmtId="173" fontId="2" fillId="0" borderId="35" xfId="48" applyNumberFormat="1" applyFont="1" applyFill="1" applyBorder="1">
      <alignment/>
      <protection/>
    </xf>
    <xf numFmtId="173" fontId="2" fillId="0" borderId="36" xfId="48" applyNumberFormat="1" applyFont="1" applyFill="1" applyBorder="1" applyAlignment="1">
      <alignment vertical="top"/>
      <protection/>
    </xf>
    <xf numFmtId="0" fontId="2" fillId="0" borderId="11" xfId="48" applyFont="1" applyFill="1" applyBorder="1" applyAlignment="1">
      <alignment horizontal="centerContinuous"/>
      <protection/>
    </xf>
    <xf numFmtId="0" fontId="2" fillId="0" borderId="0" xfId="48" applyFont="1" applyFill="1" applyBorder="1" applyAlignment="1">
      <alignment horizontal="centerContinuous"/>
      <protection/>
    </xf>
    <xf numFmtId="0" fontId="2" fillId="0" borderId="34" xfId="48" applyFont="1" applyFill="1" applyBorder="1" applyAlignment="1">
      <alignment/>
      <protection/>
    </xf>
    <xf numFmtId="0" fontId="2" fillId="0" borderId="24" xfId="48" applyFont="1" applyFill="1" applyBorder="1" applyAlignment="1">
      <alignment horizontal="centerContinuous"/>
      <protection/>
    </xf>
    <xf numFmtId="0" fontId="2" fillId="0" borderId="0" xfId="48" applyFont="1" applyFill="1">
      <alignment/>
      <protection/>
    </xf>
    <xf numFmtId="3" fontId="2" fillId="0" borderId="36" xfId="48" applyNumberFormat="1" applyFont="1" applyFill="1" applyBorder="1" applyAlignment="1">
      <alignment/>
      <protection/>
    </xf>
    <xf numFmtId="0" fontId="2" fillId="0" borderId="11" xfId="48" applyFont="1" applyBorder="1" applyAlignment="1">
      <alignment horizontal="centerContinuous"/>
      <protection/>
    </xf>
    <xf numFmtId="0" fontId="2" fillId="0" borderId="0" xfId="48" applyFont="1" applyBorder="1" applyAlignment="1">
      <alignment horizontal="centerContinuous"/>
      <protection/>
    </xf>
    <xf numFmtId="172" fontId="2" fillId="0" borderId="40" xfId="48" applyNumberFormat="1" applyFont="1" applyBorder="1">
      <alignment/>
      <protection/>
    </xf>
    <xf numFmtId="172" fontId="3" fillId="0" borderId="41" xfId="48" applyNumberFormat="1" applyFont="1" applyBorder="1">
      <alignment/>
      <protection/>
    </xf>
    <xf numFmtId="172" fontId="2" fillId="0" borderId="41" xfId="48" applyNumberFormat="1" applyFont="1" applyBorder="1" applyAlignment="1">
      <alignment vertical="top"/>
      <protection/>
    </xf>
    <xf numFmtId="3" fontId="2" fillId="0" borderId="42" xfId="48" applyNumberFormat="1" applyFont="1" applyBorder="1" applyAlignment="1">
      <alignment/>
      <protection/>
    </xf>
    <xf numFmtId="0" fontId="2" fillId="0" borderId="24" xfId="48" applyFont="1" applyBorder="1" applyAlignment="1">
      <alignment horizontal="centerContinuous"/>
      <protection/>
    </xf>
    <xf numFmtId="0" fontId="2" fillId="0" borderId="40" xfId="48" applyFont="1" applyBorder="1" applyAlignment="1">
      <alignment/>
      <protection/>
    </xf>
    <xf numFmtId="172" fontId="2" fillId="0" borderId="41" xfId="48" applyNumberFormat="1" applyFont="1" applyBorder="1">
      <alignment/>
      <protection/>
    </xf>
    <xf numFmtId="172" fontId="2" fillId="0" borderId="41" xfId="48" applyNumberFormat="1" applyFont="1" applyBorder="1" applyAlignment="1">
      <alignment/>
      <protection/>
    </xf>
    <xf numFmtId="172" fontId="2" fillId="0" borderId="42" xfId="48" applyNumberFormat="1" applyFont="1" applyBorder="1" applyAlignment="1">
      <alignment vertical="top"/>
      <protection/>
    </xf>
    <xf numFmtId="172" fontId="3" fillId="0" borderId="35" xfId="48" applyNumberFormat="1" applyFont="1" applyFill="1" applyBorder="1">
      <alignment/>
      <protection/>
    </xf>
    <xf numFmtId="0" fontId="2" fillId="0" borderId="12" xfId="48" applyFont="1" applyBorder="1" applyAlignment="1">
      <alignment horizontal="centerContinuous"/>
      <protection/>
    </xf>
    <xf numFmtId="0" fontId="2" fillId="0" borderId="0" xfId="48" applyFont="1" applyAlignment="1">
      <alignment horizontal="centerContinuous"/>
      <protection/>
    </xf>
    <xf numFmtId="0" fontId="2" fillId="0" borderId="14" xfId="48" applyFont="1" applyBorder="1" applyAlignment="1">
      <alignment horizontal="centerContinuous"/>
      <protection/>
    </xf>
    <xf numFmtId="172" fontId="4" fillId="0" borderId="41" xfId="48" applyNumberFormat="1" applyFont="1" applyBorder="1" applyAlignment="1">
      <alignment vertical="center"/>
      <protection/>
    </xf>
    <xf numFmtId="3" fontId="4" fillId="0" borderId="0" xfId="48" applyNumberFormat="1" applyFont="1" applyBorder="1" applyAlignment="1">
      <alignment vertical="center"/>
      <protection/>
    </xf>
    <xf numFmtId="173" fontId="4" fillId="0" borderId="0" xfId="48" applyNumberFormat="1" applyFont="1" applyBorder="1" applyAlignment="1">
      <alignment vertical="center"/>
      <protection/>
    </xf>
    <xf numFmtId="0" fontId="4" fillId="0" borderId="19" xfId="48" applyFont="1" applyBorder="1" applyAlignment="1">
      <alignment vertical="center"/>
      <protection/>
    </xf>
    <xf numFmtId="3" fontId="4" fillId="0" borderId="0" xfId="48" applyNumberFormat="1" applyFont="1" applyAlignment="1">
      <alignment vertical="center"/>
      <protection/>
    </xf>
    <xf numFmtId="173" fontId="4" fillId="0" borderId="14" xfId="48" applyNumberFormat="1" applyFont="1" applyBorder="1" applyAlignment="1">
      <alignment vertical="center"/>
      <protection/>
    </xf>
    <xf numFmtId="3" fontId="2" fillId="0" borderId="0" xfId="48" applyNumberFormat="1" applyFont="1" applyBorder="1" applyAlignment="1">
      <alignment/>
      <protection/>
    </xf>
    <xf numFmtId="3" fontId="2" fillId="0" borderId="0" xfId="48" applyNumberFormat="1" applyFont="1">
      <alignment/>
      <protection/>
    </xf>
    <xf numFmtId="173" fontId="2" fillId="0" borderId="43" xfId="48" applyNumberFormat="1" applyFont="1" applyBorder="1" applyAlignment="1">
      <alignment/>
      <protection/>
    </xf>
    <xf numFmtId="172" fontId="4" fillId="0" borderId="41" xfId="48" applyNumberFormat="1" applyFont="1" applyBorder="1">
      <alignment/>
      <protection/>
    </xf>
    <xf numFmtId="3" fontId="4" fillId="0" borderId="0" xfId="48" applyNumberFormat="1" applyFont="1">
      <alignment/>
      <protection/>
    </xf>
    <xf numFmtId="0" fontId="2" fillId="0" borderId="14" xfId="48" applyFont="1" applyBorder="1">
      <alignment/>
      <protection/>
    </xf>
    <xf numFmtId="3" fontId="2" fillId="0" borderId="18" xfId="48" applyNumberFormat="1" applyFont="1" applyBorder="1">
      <alignment/>
      <protection/>
    </xf>
    <xf numFmtId="173" fontId="2" fillId="0" borderId="18" xfId="48" applyNumberFormat="1" applyFont="1" applyBorder="1" applyAlignment="1">
      <alignment vertical="top"/>
      <protection/>
    </xf>
    <xf numFmtId="0" fontId="2" fillId="0" borderId="0" xfId="48" applyFont="1" applyBorder="1">
      <alignment/>
      <protection/>
    </xf>
    <xf numFmtId="0" fontId="2" fillId="0" borderId="20" xfId="48" applyFont="1" applyBorder="1">
      <alignment/>
      <protection/>
    </xf>
    <xf numFmtId="3" fontId="2" fillId="0" borderId="0" xfId="48" applyNumberFormat="1" applyFont="1" applyBorder="1">
      <alignment/>
      <protection/>
    </xf>
    <xf numFmtId="3" fontId="3" fillId="0" borderId="0" xfId="48" applyNumberFormat="1" applyFont="1">
      <alignment/>
      <protection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2" fillId="0" borderId="11" xfId="48" applyFont="1" applyBorder="1">
      <alignment/>
      <protection/>
    </xf>
    <xf numFmtId="176" fontId="2" fillId="0" borderId="14" xfId="48" applyNumberFormat="1" applyFont="1" applyBorder="1">
      <alignment/>
      <protection/>
    </xf>
    <xf numFmtId="0" fontId="2" fillId="0" borderId="15" xfId="48" applyFont="1" applyBorder="1">
      <alignment/>
      <protection/>
    </xf>
    <xf numFmtId="0" fontId="2" fillId="0" borderId="44" xfId="48" applyFont="1" applyBorder="1">
      <alignment/>
      <protection/>
    </xf>
    <xf numFmtId="173" fontId="2" fillId="0" borderId="43" xfId="48" applyNumberFormat="1" applyBorder="1" applyAlignment="1">
      <alignment vertical="center"/>
      <protection/>
    </xf>
    <xf numFmtId="173" fontId="2" fillId="0" borderId="45" xfId="48" applyNumberFormat="1" applyFont="1" applyBorder="1">
      <alignment/>
      <protection/>
    </xf>
    <xf numFmtId="3" fontId="2" fillId="0" borderId="15" xfId="48" applyNumberFormat="1" applyBorder="1">
      <alignment/>
      <protection/>
    </xf>
    <xf numFmtId="0" fontId="2" fillId="0" borderId="30" xfId="48" applyBorder="1">
      <alignment/>
      <protection/>
    </xf>
    <xf numFmtId="0" fontId="2" fillId="0" borderId="11" xfId="48" applyBorder="1">
      <alignment/>
      <protection/>
    </xf>
    <xf numFmtId="173" fontId="4" fillId="0" borderId="43" xfId="48" applyNumberFormat="1" applyFont="1" applyBorder="1" applyAlignment="1">
      <alignment/>
      <protection/>
    </xf>
    <xf numFmtId="172" fontId="2" fillId="0" borderId="18" xfId="48" applyNumberFormat="1" applyBorder="1">
      <alignment/>
      <protection/>
    </xf>
    <xf numFmtId="0" fontId="2" fillId="0" borderId="34" xfId="48" applyFont="1" applyBorder="1" applyAlignment="1">
      <alignment/>
      <protection/>
    </xf>
    <xf numFmtId="172" fontId="2" fillId="0" borderId="35" xfId="48" applyNumberFormat="1" applyFont="1" applyBorder="1" applyAlignment="1">
      <alignment vertical="top"/>
      <protection/>
    </xf>
    <xf numFmtId="172" fontId="2" fillId="0" borderId="35" xfId="48" applyNumberFormat="1" applyFont="1" applyBorder="1">
      <alignment/>
      <protection/>
    </xf>
    <xf numFmtId="172" fontId="2" fillId="0" borderId="35" xfId="48" applyNumberFormat="1" applyFont="1" applyBorder="1" applyAlignment="1">
      <alignment/>
      <protection/>
    </xf>
    <xf numFmtId="172" fontId="2" fillId="0" borderId="36" xfId="48" applyNumberFormat="1" applyFont="1" applyBorder="1" applyAlignment="1">
      <alignment vertical="top"/>
      <protection/>
    </xf>
    <xf numFmtId="172" fontId="2" fillId="0" borderId="34" xfId="48" applyNumberFormat="1" applyFont="1" applyBorder="1">
      <alignment/>
      <protection/>
    </xf>
    <xf numFmtId="172" fontId="3" fillId="0" borderId="35" xfId="48" applyNumberFormat="1" applyFont="1" applyBorder="1">
      <alignment/>
      <protection/>
    </xf>
    <xf numFmtId="3" fontId="2" fillId="0" borderId="36" xfId="48" applyNumberFormat="1" applyFont="1" applyBorder="1" applyAlignment="1">
      <alignment/>
      <protection/>
    </xf>
    <xf numFmtId="172" fontId="4" fillId="0" borderId="35" xfId="48" applyNumberFormat="1" applyFont="1" applyBorder="1" applyAlignment="1">
      <alignment vertical="center"/>
      <protection/>
    </xf>
    <xf numFmtId="172" fontId="4" fillId="0" borderId="35" xfId="48" applyNumberFormat="1" applyFont="1" applyBorder="1">
      <alignment/>
      <protection/>
    </xf>
    <xf numFmtId="0" fontId="2" fillId="0" borderId="41" xfId="48" applyFont="1" applyBorder="1" applyAlignment="1">
      <alignment/>
      <protection/>
    </xf>
    <xf numFmtId="0" fontId="2" fillId="0" borderId="46" xfId="48" applyFill="1" applyBorder="1" applyAlignment="1">
      <alignment horizontal="centerContinuous" vertical="center"/>
      <protection/>
    </xf>
    <xf numFmtId="172" fontId="4" fillId="0" borderId="0" xfId="48" applyNumberFormat="1" applyFont="1" applyBorder="1" applyAlignment="1">
      <alignment vertical="center"/>
      <protection/>
    </xf>
    <xf numFmtId="172" fontId="2" fillId="0" borderId="30" xfId="48" applyNumberFormat="1" applyFont="1" applyBorder="1" applyAlignment="1">
      <alignment vertical="top"/>
      <protection/>
    </xf>
    <xf numFmtId="0" fontId="2" fillId="0" borderId="35" xfId="48" applyFont="1" applyBorder="1" applyAlignment="1">
      <alignment/>
      <protection/>
    </xf>
    <xf numFmtId="0" fontId="2" fillId="0" borderId="26" xfId="48" applyFont="1" applyBorder="1" applyAlignment="1">
      <alignment/>
      <protection/>
    </xf>
    <xf numFmtId="172" fontId="4" fillId="0" borderId="27" xfId="48" applyNumberFormat="1" applyFont="1" applyBorder="1" applyAlignment="1">
      <alignment vertical="center"/>
      <protection/>
    </xf>
    <xf numFmtId="3" fontId="2" fillId="0" borderId="28" xfId="48" applyNumberFormat="1" applyFont="1" applyBorder="1" applyAlignment="1">
      <alignment/>
      <protection/>
    </xf>
    <xf numFmtId="0" fontId="2" fillId="0" borderId="15" xfId="48" applyFont="1" applyBorder="1" applyAlignment="1">
      <alignment/>
      <protection/>
    </xf>
    <xf numFmtId="172" fontId="2" fillId="0" borderId="28" xfId="48" applyNumberFormat="1" applyFont="1" applyBorder="1" applyAlignment="1">
      <alignment/>
      <protection/>
    </xf>
    <xf numFmtId="172" fontId="2" fillId="0" borderId="15" xfId="48" applyNumberFormat="1" applyFont="1" applyBorder="1">
      <alignment/>
      <protection/>
    </xf>
    <xf numFmtId="3" fontId="2" fillId="0" borderId="30" xfId="48" applyNumberFormat="1" applyFont="1" applyBorder="1" applyAlignment="1">
      <alignment/>
      <protection/>
    </xf>
    <xf numFmtId="0" fontId="2" fillId="0" borderId="47" xfId="48" applyBorder="1" applyAlignment="1">
      <alignment horizontal="centerContinuous"/>
      <protection/>
    </xf>
    <xf numFmtId="173" fontId="2" fillId="0" borderId="48" xfId="48" applyNumberFormat="1" applyFont="1" applyFill="1" applyBorder="1">
      <alignment/>
      <protection/>
    </xf>
    <xf numFmtId="173" fontId="2" fillId="0" borderId="49" xfId="48" applyNumberFormat="1" applyFont="1" applyFill="1" applyBorder="1">
      <alignment/>
      <protection/>
    </xf>
    <xf numFmtId="173" fontId="2" fillId="0" borderId="49" xfId="48" applyNumberFormat="1" applyFont="1" applyFill="1" applyBorder="1" applyAlignment="1">
      <alignment vertical="top"/>
      <protection/>
    </xf>
    <xf numFmtId="173" fontId="3" fillId="0" borderId="49" xfId="48" applyNumberFormat="1" applyFont="1" applyBorder="1">
      <alignment/>
      <protection/>
    </xf>
    <xf numFmtId="3" fontId="2" fillId="0" borderId="50" xfId="48" applyNumberFormat="1" applyBorder="1" applyAlignment="1">
      <alignment/>
      <protection/>
    </xf>
    <xf numFmtId="173" fontId="2" fillId="0" borderId="49" xfId="48" applyNumberFormat="1" applyFont="1" applyBorder="1">
      <alignment/>
      <protection/>
    </xf>
    <xf numFmtId="172" fontId="4" fillId="0" borderId="51" xfId="48" applyNumberFormat="1" applyFont="1" applyBorder="1" applyAlignment="1">
      <alignment vertical="center"/>
      <protection/>
    </xf>
    <xf numFmtId="172" fontId="2" fillId="0" borderId="51" xfId="48" applyNumberFormat="1" applyFont="1" applyBorder="1">
      <alignment/>
      <protection/>
    </xf>
    <xf numFmtId="172" fontId="2" fillId="0" borderId="51" xfId="48" applyNumberFormat="1" applyFont="1" applyBorder="1" applyAlignment="1">
      <alignment/>
      <protection/>
    </xf>
    <xf numFmtId="41" fontId="2" fillId="0" borderId="14" xfId="48" applyNumberFormat="1" applyFont="1" applyBorder="1">
      <alignment/>
      <protection/>
    </xf>
    <xf numFmtId="41" fontId="2" fillId="0" borderId="0" xfId="48" applyNumberFormat="1" applyFont="1" applyBorder="1" applyAlignment="1">
      <alignment/>
      <protection/>
    </xf>
    <xf numFmtId="173" fontId="2" fillId="0" borderId="37" xfId="48" applyNumberFormat="1" applyFont="1" applyFill="1" applyBorder="1">
      <alignment/>
      <protection/>
    </xf>
    <xf numFmtId="173" fontId="2" fillId="0" borderId="38" xfId="48" applyNumberFormat="1" applyFont="1" applyFill="1" applyBorder="1">
      <alignment/>
      <protection/>
    </xf>
    <xf numFmtId="173" fontId="2" fillId="0" borderId="38" xfId="48" applyNumberFormat="1" applyFont="1" applyFill="1" applyBorder="1" applyAlignment="1">
      <alignment vertical="top"/>
      <protection/>
    </xf>
    <xf numFmtId="173" fontId="2" fillId="0" borderId="38" xfId="48" applyNumberFormat="1" applyFont="1" applyBorder="1">
      <alignment/>
      <protection/>
    </xf>
    <xf numFmtId="173" fontId="3" fillId="0" borderId="38" xfId="48" applyNumberFormat="1" applyFont="1" applyBorder="1">
      <alignment/>
      <protection/>
    </xf>
    <xf numFmtId="3" fontId="2" fillId="0" borderId="39" xfId="48" applyNumberFormat="1" applyBorder="1" applyAlignment="1">
      <alignment/>
      <protection/>
    </xf>
    <xf numFmtId="0" fontId="2" fillId="0" borderId="52" xfId="48" applyBorder="1" applyAlignment="1">
      <alignment horizontal="centerContinuous"/>
      <protection/>
    </xf>
    <xf numFmtId="0" fontId="2" fillId="0" borderId="15" xfId="48" applyBorder="1" applyAlignment="1">
      <alignment horizontal="center" vertical="center"/>
      <protection/>
    </xf>
    <xf numFmtId="0" fontId="2" fillId="0" borderId="30" xfId="48" applyBorder="1" applyAlignment="1">
      <alignment horizontal="center" vertical="center"/>
      <protection/>
    </xf>
    <xf numFmtId="0" fontId="2" fillId="0" borderId="34" xfId="48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2" fillId="0" borderId="31" xfId="48" applyFill="1" applyBorder="1" applyAlignment="1">
      <alignment horizontal="center" vertical="center"/>
      <protection/>
    </xf>
    <xf numFmtId="0" fontId="2" fillId="0" borderId="33" xfId="48" applyFill="1" applyBorder="1" applyAlignment="1">
      <alignment horizontal="center" vertical="center"/>
      <protection/>
    </xf>
    <xf numFmtId="0" fontId="2" fillId="0" borderId="34" xfId="48" applyFill="1" applyBorder="1" applyAlignment="1">
      <alignment horizontal="center" vertical="center"/>
      <protection/>
    </xf>
    <xf numFmtId="0" fontId="2" fillId="0" borderId="36" xfId="48" applyFill="1" applyBorder="1" applyAlignment="1">
      <alignment horizontal="center" vertical="center"/>
      <protection/>
    </xf>
    <xf numFmtId="0" fontId="2" fillId="0" borderId="40" xfId="48" applyFont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2" fillId="0" borderId="26" xfId="48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2" fillId="0" borderId="21" xfId="48" applyFont="1" applyBorder="1" applyAlignment="1">
      <alignment horizontal="center" vertical="center" wrapText="1"/>
      <protection/>
    </xf>
    <xf numFmtId="0" fontId="0" fillId="0" borderId="53" xfId="0" applyBorder="1" applyAlignment="1">
      <alignment horizontal="center" vertical="center"/>
    </xf>
    <xf numFmtId="0" fontId="2" fillId="0" borderId="26" xfId="48" applyBorder="1" applyAlignment="1">
      <alignment horizontal="center" vertical="center"/>
      <protection/>
    </xf>
    <xf numFmtId="0" fontId="2" fillId="0" borderId="28" xfId="48" applyBorder="1" applyAlignment="1">
      <alignment horizontal="center" vertical="center"/>
      <protection/>
    </xf>
    <xf numFmtId="0" fontId="2" fillId="0" borderId="15" xfId="48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" fillId="0" borderId="31" xfId="48" applyFont="1" applyFill="1" applyBorder="1" applyAlignment="1">
      <alignment horizontal="center" vertical="center"/>
      <protection/>
    </xf>
    <xf numFmtId="0" fontId="2" fillId="0" borderId="33" xfId="48" applyFont="1" applyFill="1" applyBorder="1" applyAlignment="1">
      <alignment horizontal="center" vertical="center"/>
      <protection/>
    </xf>
    <xf numFmtId="0" fontId="2" fillId="0" borderId="34" xfId="48" applyFont="1" applyFill="1" applyBorder="1" applyAlignment="1">
      <alignment horizontal="center" vertical="center"/>
      <protection/>
    </xf>
    <xf numFmtId="0" fontId="2" fillId="0" borderId="36" xfId="48" applyFont="1" applyFill="1" applyBorder="1" applyAlignment="1">
      <alignment horizontal="center" vertical="center"/>
      <protection/>
    </xf>
    <xf numFmtId="0" fontId="2" fillId="0" borderId="40" xfId="48" applyFill="1" applyBorder="1" applyAlignment="1">
      <alignment horizontal="center" vertical="center"/>
      <protection/>
    </xf>
    <xf numFmtId="0" fontId="2" fillId="0" borderId="15" xfId="48" applyFill="1" applyBorder="1" applyAlignment="1">
      <alignment horizontal="center" vertical="center"/>
      <protection/>
    </xf>
    <xf numFmtId="0" fontId="2" fillId="0" borderId="26" xfId="48" applyFill="1" applyBorder="1" applyAlignment="1">
      <alignment horizontal="center" vertical="center"/>
      <protection/>
    </xf>
    <xf numFmtId="0" fontId="2" fillId="0" borderId="21" xfId="48" applyFont="1" applyBorder="1" applyAlignment="1">
      <alignment horizontal="center" vertical="center"/>
      <protection/>
    </xf>
    <xf numFmtId="0" fontId="2" fillId="0" borderId="28" xfId="48" applyFill="1" applyBorder="1" applyAlignment="1">
      <alignment horizontal="center" vertical="center"/>
      <protection/>
    </xf>
    <xf numFmtId="0" fontId="2" fillId="0" borderId="34" xfId="48" applyFill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2" fillId="0" borderId="48" xfId="48" applyFill="1" applyBorder="1" applyAlignment="1">
      <alignment horizontal="center" vertical="center"/>
      <protection/>
    </xf>
    <xf numFmtId="0" fontId="2" fillId="0" borderId="50" xfId="48" applyFill="1" applyBorder="1" applyAlignment="1">
      <alignment horizontal="center" vertical="center"/>
      <protection/>
    </xf>
    <xf numFmtId="0" fontId="2" fillId="0" borderId="37" xfId="48" applyFill="1" applyBorder="1" applyAlignment="1">
      <alignment horizontal="center" vertical="center"/>
      <protection/>
    </xf>
    <xf numFmtId="0" fontId="2" fillId="0" borderId="38" xfId="48" applyFill="1" applyBorder="1" applyAlignment="1">
      <alignment horizontal="center" vertical="center"/>
      <protection/>
    </xf>
    <xf numFmtId="0" fontId="2" fillId="0" borderId="39" xfId="48" applyFill="1" applyBorder="1" applyAlignment="1">
      <alignment horizontal="center" vertical="center"/>
      <protection/>
    </xf>
    <xf numFmtId="0" fontId="2" fillId="0" borderId="31" xfId="48" applyBorder="1" applyAlignment="1">
      <alignment horizontal="center" vertical="center"/>
      <protection/>
    </xf>
    <xf numFmtId="0" fontId="2" fillId="0" borderId="33" xfId="48" applyBorder="1" applyAlignment="1">
      <alignment horizontal="center" vertical="center"/>
      <protection/>
    </xf>
  </cellXfs>
  <cellStyles count="8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1°Quadrim." xfId="44"/>
    <cellStyle name="Comma [0]" xfId="45"/>
    <cellStyle name="Neutrale" xfId="46"/>
    <cellStyle name="Normale 2" xfId="47"/>
    <cellStyle name="Normale 3" xfId="48"/>
    <cellStyle name="Nota" xfId="49"/>
    <cellStyle name="Nota 2" xfId="50"/>
    <cellStyle name="Nota 2 10" xfId="51"/>
    <cellStyle name="Nota 2 2" xfId="52"/>
    <cellStyle name="Nota 2 3" xfId="53"/>
    <cellStyle name="Nota 2 4" xfId="54"/>
    <cellStyle name="Nota 2 5" xfId="55"/>
    <cellStyle name="Nota 2 6" xfId="56"/>
    <cellStyle name="Nota 2 7" xfId="57"/>
    <cellStyle name="Nota 2 8" xfId="58"/>
    <cellStyle name="Nota 2 9" xfId="59"/>
    <cellStyle name="Nota 3" xfId="60"/>
    <cellStyle name="Nota 4" xfId="61"/>
    <cellStyle name="Nota 4 2" xfId="62"/>
    <cellStyle name="Nota 4 3" xfId="63"/>
    <cellStyle name="Nota 4 4" xfId="64"/>
    <cellStyle name="Nota 5" xfId="65"/>
    <cellStyle name="Nota 5 2" xfId="66"/>
    <cellStyle name="Nota 5 3" xfId="67"/>
    <cellStyle name="Nota 5 4" xfId="68"/>
    <cellStyle name="Nota 6" xfId="69"/>
    <cellStyle name="Nota 6 2" xfId="70"/>
    <cellStyle name="Nota 6 3" xfId="71"/>
    <cellStyle name="Nota 6 4" xfId="72"/>
    <cellStyle name="Nota 7" xfId="73"/>
    <cellStyle name="Nota 7 2" xfId="74"/>
    <cellStyle name="Nota 7 3" xfId="75"/>
    <cellStyle name="Nota 7 4" xfId="76"/>
    <cellStyle name="Nota 8" xfId="77"/>
    <cellStyle name="Nota 8 2" xfId="78"/>
    <cellStyle name="Nota 8 3" xfId="79"/>
    <cellStyle name="Nota 8 4" xfId="80"/>
    <cellStyle name="Output" xfId="81"/>
    <cellStyle name="Percent" xfId="82"/>
    <cellStyle name="Testo avviso" xfId="83"/>
    <cellStyle name="Testo descrittivo" xfId="84"/>
    <cellStyle name="Titolo" xfId="85"/>
    <cellStyle name="Titolo 1" xfId="86"/>
    <cellStyle name="Titolo 2" xfId="87"/>
    <cellStyle name="Titolo 3" xfId="88"/>
    <cellStyle name="Titolo 4" xfId="89"/>
    <cellStyle name="Totale" xfId="90"/>
    <cellStyle name="Valore non valido" xfId="91"/>
    <cellStyle name="Valore valido" xfId="92"/>
    <cellStyle name="Currency" xfId="93"/>
    <cellStyle name="Valuta (0)_1°Quadrim." xfId="94"/>
    <cellStyle name="Currency [0]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s="84" t="s">
        <v>33</v>
      </c>
    </row>
    <row r="3" ht="15">
      <c r="A3" t="s">
        <v>31</v>
      </c>
    </row>
    <row r="4" ht="15">
      <c r="A4" t="s">
        <v>63</v>
      </c>
    </row>
    <row r="5" ht="15">
      <c r="A5" t="s">
        <v>32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64</v>
      </c>
    </row>
    <row r="10" ht="15">
      <c r="A10" t="s">
        <v>56</v>
      </c>
    </row>
    <row r="11" ht="15">
      <c r="A11" t="s">
        <v>35</v>
      </c>
    </row>
    <row r="12" ht="15">
      <c r="A12" t="s">
        <v>36</v>
      </c>
    </row>
    <row r="13" ht="15">
      <c r="A13" t="s">
        <v>37</v>
      </c>
    </row>
    <row r="14" ht="15">
      <c r="A14" t="s">
        <v>38</v>
      </c>
    </row>
    <row r="15" ht="15">
      <c r="A15" t="s">
        <v>57</v>
      </c>
    </row>
    <row r="16" ht="15">
      <c r="A16" t="s">
        <v>34</v>
      </c>
    </row>
    <row r="17" ht="15">
      <c r="A17" t="s">
        <v>39</v>
      </c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52</v>
      </c>
    </row>
    <row r="22" ht="15">
      <c r="A22" t="s">
        <v>58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8515625" style="5" customWidth="1"/>
    <col min="2" max="6" width="8.7109375" style="5" customWidth="1"/>
    <col min="7" max="9" width="8.7109375" style="68" customWidth="1"/>
    <col min="10" max="12" width="8.7109375" style="125" customWidth="1"/>
    <col min="13" max="15" width="9.140625" style="125" customWidth="1"/>
    <col min="16" max="17" width="7.140625" style="125" customWidth="1"/>
    <col min="18" max="18" width="1.7109375" style="125" customWidth="1"/>
    <col min="19" max="20" width="7.140625" style="125" customWidth="1"/>
    <col min="21" max="16384" width="9.140625" style="5" customWidth="1"/>
  </cols>
  <sheetData>
    <row r="1" spans="1:20" ht="20.25" customHeight="1" thickTop="1">
      <c r="A1" s="1" t="s">
        <v>59</v>
      </c>
      <c r="B1" s="2"/>
      <c r="C1" s="2"/>
      <c r="D1" s="3"/>
      <c r="E1" s="3"/>
      <c r="F1" s="4"/>
      <c r="G1" s="86"/>
      <c r="H1" s="93"/>
      <c r="I1" s="93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51"/>
    </row>
    <row r="2" spans="1:20" ht="20.25" customHeight="1">
      <c r="A2" s="6" t="s">
        <v>67</v>
      </c>
      <c r="B2" s="7"/>
      <c r="C2" s="7"/>
      <c r="D2" s="8"/>
      <c r="E2" s="8"/>
      <c r="F2" s="9"/>
      <c r="G2" s="87"/>
      <c r="H2" s="94"/>
      <c r="I2" s="94"/>
      <c r="J2" s="140"/>
      <c r="K2" s="140"/>
      <c r="L2" s="140"/>
      <c r="M2" s="140"/>
      <c r="N2" s="140"/>
      <c r="O2" s="140"/>
      <c r="P2" s="140"/>
      <c r="Q2" s="140"/>
      <c r="R2" s="152"/>
      <c r="S2" s="152"/>
      <c r="T2" s="153"/>
    </row>
    <row r="3" spans="1:20" ht="13.5" customHeight="1">
      <c r="A3" s="238" t="s">
        <v>47</v>
      </c>
      <c r="B3" s="226">
        <v>2005</v>
      </c>
      <c r="C3" s="240">
        <v>2006</v>
      </c>
      <c r="D3" s="240">
        <v>2007</v>
      </c>
      <c r="E3" s="240">
        <v>2008</v>
      </c>
      <c r="F3" s="226">
        <v>2009</v>
      </c>
      <c r="G3" s="230">
        <v>2010</v>
      </c>
      <c r="H3" s="232">
        <v>2011</v>
      </c>
      <c r="I3" s="232">
        <v>2012</v>
      </c>
      <c r="J3" s="228">
        <v>2013</v>
      </c>
      <c r="K3" s="228">
        <v>2014</v>
      </c>
      <c r="L3" s="236">
        <v>2015</v>
      </c>
      <c r="M3" s="228">
        <v>2016</v>
      </c>
      <c r="N3" s="228">
        <v>2017</v>
      </c>
      <c r="O3" s="234">
        <v>2018</v>
      </c>
      <c r="P3" s="11" t="s">
        <v>65</v>
      </c>
      <c r="Q3" s="12"/>
      <c r="R3" s="13"/>
      <c r="S3" s="11" t="s">
        <v>66</v>
      </c>
      <c r="T3" s="14"/>
    </row>
    <row r="4" spans="1:20" ht="13.5" customHeight="1">
      <c r="A4" s="239"/>
      <c r="B4" s="227"/>
      <c r="C4" s="241"/>
      <c r="D4" s="241"/>
      <c r="E4" s="241"/>
      <c r="F4" s="227"/>
      <c r="G4" s="231"/>
      <c r="H4" s="233"/>
      <c r="I4" s="233"/>
      <c r="J4" s="229"/>
      <c r="K4" s="229"/>
      <c r="L4" s="237"/>
      <c r="M4" s="229"/>
      <c r="N4" s="229"/>
      <c r="O4" s="235"/>
      <c r="P4" s="15" t="s">
        <v>1</v>
      </c>
      <c r="Q4" s="15"/>
      <c r="R4" s="16"/>
      <c r="S4" s="15" t="s">
        <v>2</v>
      </c>
      <c r="T4" s="17"/>
    </row>
    <row r="5" spans="1:20" ht="7.5" customHeight="1">
      <c r="A5" s="18"/>
      <c r="B5" s="19"/>
      <c r="C5" s="50"/>
      <c r="D5" s="50"/>
      <c r="E5" s="51"/>
      <c r="F5" s="71"/>
      <c r="G5" s="100"/>
      <c r="H5" s="109"/>
      <c r="I5" s="109"/>
      <c r="J5" s="185"/>
      <c r="K5" s="199"/>
      <c r="L5" s="200"/>
      <c r="M5" s="199"/>
      <c r="N5" s="199"/>
      <c r="O5" s="195"/>
      <c r="P5" s="19"/>
      <c r="Q5" s="19"/>
      <c r="R5" s="16"/>
      <c r="S5" s="5"/>
      <c r="T5" s="20"/>
    </row>
    <row r="6" spans="1:20" s="125" customFormat="1" ht="12.75">
      <c r="A6" s="60" t="s">
        <v>44</v>
      </c>
      <c r="B6" s="46">
        <v>73643</v>
      </c>
      <c r="C6" s="59">
        <v>75141</v>
      </c>
      <c r="D6" s="59">
        <v>78033</v>
      </c>
      <c r="E6" s="59">
        <v>77433</v>
      </c>
      <c r="F6" s="92">
        <v>75997</v>
      </c>
      <c r="G6" s="101">
        <v>76768</v>
      </c>
      <c r="H6" s="124">
        <v>77105</v>
      </c>
      <c r="I6" s="124">
        <v>76137</v>
      </c>
      <c r="J6" s="193">
        <v>74484</v>
      </c>
      <c r="K6" s="193">
        <v>73404</v>
      </c>
      <c r="L6" s="201">
        <v>74246</v>
      </c>
      <c r="M6" s="193">
        <v>76840</v>
      </c>
      <c r="N6" s="193">
        <v>80282</v>
      </c>
      <c r="O6" s="154">
        <v>81797</v>
      </c>
      <c r="P6" s="155">
        <f aca="true" t="shared" si="0" ref="P6:P20">O6-B6</f>
        <v>8154</v>
      </c>
      <c r="Q6" s="156">
        <f>P6/B6%</f>
        <v>11.072335456187282</v>
      </c>
      <c r="R6" s="157"/>
      <c r="S6" s="158">
        <f aca="true" t="shared" si="1" ref="S6:S20">O6-N6</f>
        <v>1515</v>
      </c>
      <c r="T6" s="159">
        <f aca="true" t="shared" si="2" ref="T6:T20">S6/M6%</f>
        <v>1.9716293597084853</v>
      </c>
    </row>
    <row r="7" spans="1:20" ht="15" customHeight="1">
      <c r="A7" s="21" t="s">
        <v>4</v>
      </c>
      <c r="B7" s="25">
        <v>50405</v>
      </c>
      <c r="C7" s="53">
        <v>51049</v>
      </c>
      <c r="D7" s="53">
        <v>53174</v>
      </c>
      <c r="E7" s="53">
        <v>52181</v>
      </c>
      <c r="F7" s="25">
        <v>50577</v>
      </c>
      <c r="G7" s="102">
        <v>51629</v>
      </c>
      <c r="H7" s="110">
        <v>52038</v>
      </c>
      <c r="I7" s="110">
        <v>50501</v>
      </c>
      <c r="J7" s="187">
        <v>48939</v>
      </c>
      <c r="K7" s="187">
        <v>48793</v>
      </c>
      <c r="L7" s="53">
        <v>49345</v>
      </c>
      <c r="M7" s="187">
        <v>51324</v>
      </c>
      <c r="N7" s="187">
        <v>53622</v>
      </c>
      <c r="O7" s="147">
        <v>54212</v>
      </c>
      <c r="P7" s="160">
        <f t="shared" si="0"/>
        <v>3807</v>
      </c>
      <c r="Q7" s="77">
        <f aca="true" t="shared" si="3" ref="Q7:Q12">P7/B7%</f>
        <v>7.552822140660648</v>
      </c>
      <c r="R7" s="64"/>
      <c r="S7" s="161">
        <f t="shared" si="1"/>
        <v>590</v>
      </c>
      <c r="T7" s="66">
        <f t="shared" si="2"/>
        <v>1.149559660197958</v>
      </c>
    </row>
    <row r="8" spans="1:20" ht="12.75">
      <c r="A8" s="21" t="s">
        <v>3</v>
      </c>
      <c r="B8" s="25">
        <v>15720</v>
      </c>
      <c r="C8" s="53">
        <v>16078</v>
      </c>
      <c r="D8" s="53">
        <v>16405</v>
      </c>
      <c r="E8" s="53">
        <v>16653</v>
      </c>
      <c r="F8" s="25">
        <v>17058</v>
      </c>
      <c r="G8" s="102">
        <v>17043</v>
      </c>
      <c r="H8" s="110">
        <v>17120</v>
      </c>
      <c r="I8" s="110">
        <v>17478</v>
      </c>
      <c r="J8" s="187">
        <v>17701</v>
      </c>
      <c r="K8" s="187">
        <v>17260</v>
      </c>
      <c r="L8" s="53">
        <v>17967</v>
      </c>
      <c r="M8" s="187">
        <v>18309</v>
      </c>
      <c r="N8" s="187">
        <v>18801</v>
      </c>
      <c r="O8" s="147">
        <v>19105</v>
      </c>
      <c r="P8" s="160">
        <f t="shared" si="0"/>
        <v>3385</v>
      </c>
      <c r="Q8" s="77">
        <f t="shared" si="3"/>
        <v>21.533078880407125</v>
      </c>
      <c r="R8" s="64"/>
      <c r="S8" s="161">
        <f t="shared" si="1"/>
        <v>304</v>
      </c>
      <c r="T8" s="66">
        <f t="shared" si="2"/>
        <v>1.6603856027090502</v>
      </c>
    </row>
    <row r="9" spans="1:20" ht="12.75">
      <c r="A9" s="28" t="s">
        <v>5</v>
      </c>
      <c r="B9" s="29">
        <v>2178</v>
      </c>
      <c r="C9" s="54">
        <v>2315</v>
      </c>
      <c r="D9" s="54">
        <v>2452</v>
      </c>
      <c r="E9" s="54">
        <v>2503</v>
      </c>
      <c r="F9" s="29">
        <v>2546</v>
      </c>
      <c r="G9" s="103">
        <v>2474</v>
      </c>
      <c r="H9" s="121">
        <v>2547</v>
      </c>
      <c r="I9" s="121">
        <v>2876</v>
      </c>
      <c r="J9" s="188">
        <v>2898</v>
      </c>
      <c r="K9" s="188">
        <v>2500</v>
      </c>
      <c r="L9" s="54">
        <v>2506</v>
      </c>
      <c r="M9" s="188">
        <v>2485</v>
      </c>
      <c r="N9" s="188">
        <v>2575</v>
      </c>
      <c r="O9" s="148">
        <v>2591</v>
      </c>
      <c r="P9" s="160">
        <f t="shared" si="0"/>
        <v>413</v>
      </c>
      <c r="Q9" s="77">
        <f t="shared" si="3"/>
        <v>18.9623507805326</v>
      </c>
      <c r="R9" s="64"/>
      <c r="S9" s="161">
        <f t="shared" si="1"/>
        <v>16</v>
      </c>
      <c r="T9" s="66">
        <f t="shared" si="2"/>
        <v>0.6438631790744467</v>
      </c>
    </row>
    <row r="10" spans="1:20" ht="12.75" customHeight="1">
      <c r="A10" s="21" t="s">
        <v>6</v>
      </c>
      <c r="B10" s="29">
        <v>927</v>
      </c>
      <c r="C10" s="54">
        <v>922</v>
      </c>
      <c r="D10" s="54">
        <v>948</v>
      </c>
      <c r="E10" s="54">
        <v>965</v>
      </c>
      <c r="F10" s="29">
        <v>946</v>
      </c>
      <c r="G10" s="103">
        <v>936</v>
      </c>
      <c r="H10" s="121">
        <v>918</v>
      </c>
      <c r="I10" s="121">
        <v>966</v>
      </c>
      <c r="J10" s="188">
        <v>915</v>
      </c>
      <c r="K10" s="188">
        <v>864</v>
      </c>
      <c r="L10" s="54">
        <v>839</v>
      </c>
      <c r="M10" s="188">
        <v>817</v>
      </c>
      <c r="N10" s="188">
        <v>838</v>
      </c>
      <c r="O10" s="148">
        <v>743</v>
      </c>
      <c r="P10" s="160">
        <f t="shared" si="0"/>
        <v>-184</v>
      </c>
      <c r="Q10" s="77">
        <f t="shared" si="3"/>
        <v>-19.848975188781015</v>
      </c>
      <c r="R10" s="64"/>
      <c r="S10" s="161">
        <f t="shared" si="1"/>
        <v>-95</v>
      </c>
      <c r="T10" s="66">
        <f t="shared" si="2"/>
        <v>-11.627906976744185</v>
      </c>
    </row>
    <row r="11" spans="1:20" ht="12.75">
      <c r="A11" s="21" t="s">
        <v>7</v>
      </c>
      <c r="B11" s="25">
        <v>4392</v>
      </c>
      <c r="C11" s="53">
        <v>4766</v>
      </c>
      <c r="D11" s="53">
        <v>5040</v>
      </c>
      <c r="E11" s="53">
        <v>5115</v>
      </c>
      <c r="F11" s="25">
        <v>4850</v>
      </c>
      <c r="G11" s="102">
        <v>4649</v>
      </c>
      <c r="H11" s="110">
        <v>4447</v>
      </c>
      <c r="I11" s="110">
        <v>4281</v>
      </c>
      <c r="J11" s="187">
        <v>3989</v>
      </c>
      <c r="K11" s="187">
        <v>3952</v>
      </c>
      <c r="L11" s="53">
        <v>3548</v>
      </c>
      <c r="M11" s="187">
        <v>3861</v>
      </c>
      <c r="N11" s="187">
        <v>4397</v>
      </c>
      <c r="O11" s="147">
        <v>5093</v>
      </c>
      <c r="P11" s="160">
        <f t="shared" si="0"/>
        <v>701</v>
      </c>
      <c r="Q11" s="77">
        <f t="shared" si="3"/>
        <v>15.960837887067395</v>
      </c>
      <c r="R11" s="64"/>
      <c r="S11" s="161">
        <f t="shared" si="1"/>
        <v>696</v>
      </c>
      <c r="T11" s="66">
        <f t="shared" si="2"/>
        <v>18.02641802641803</v>
      </c>
    </row>
    <row r="12" spans="1:20" ht="12.75">
      <c r="A12" s="21" t="s">
        <v>8</v>
      </c>
      <c r="B12" s="25">
        <v>21</v>
      </c>
      <c r="C12" s="53">
        <v>11</v>
      </c>
      <c r="D12" s="53">
        <v>14</v>
      </c>
      <c r="E12" s="53">
        <v>16</v>
      </c>
      <c r="F12" s="25">
        <v>20</v>
      </c>
      <c r="G12" s="102">
        <v>37</v>
      </c>
      <c r="H12" s="110">
        <v>35</v>
      </c>
      <c r="I12" s="110">
        <v>35</v>
      </c>
      <c r="J12" s="187">
        <v>42</v>
      </c>
      <c r="K12" s="187">
        <v>35</v>
      </c>
      <c r="L12" s="53">
        <v>41</v>
      </c>
      <c r="M12" s="187">
        <v>44</v>
      </c>
      <c r="N12" s="187">
        <v>49</v>
      </c>
      <c r="O12" s="147">
        <v>53</v>
      </c>
      <c r="P12" s="160">
        <f t="shared" si="0"/>
        <v>32</v>
      </c>
      <c r="Q12" s="77">
        <f t="shared" si="3"/>
        <v>152.38095238095238</v>
      </c>
      <c r="R12" s="64"/>
      <c r="S12" s="161">
        <f t="shared" si="1"/>
        <v>4</v>
      </c>
      <c r="T12" s="66">
        <f t="shared" si="2"/>
        <v>9.090909090909092</v>
      </c>
    </row>
    <row r="13" spans="1:20" ht="9.75" customHeight="1">
      <c r="A13" s="28"/>
      <c r="B13" s="25"/>
      <c r="C13" s="53"/>
      <c r="D13" s="53"/>
      <c r="E13" s="53"/>
      <c r="F13" s="25"/>
      <c r="G13" s="102"/>
      <c r="H13" s="110"/>
      <c r="I13" s="110"/>
      <c r="J13" s="187"/>
      <c r="K13" s="187"/>
      <c r="L13" s="53"/>
      <c r="M13" s="187"/>
      <c r="N13" s="187"/>
      <c r="O13" s="147"/>
      <c r="P13" s="160"/>
      <c r="Q13" s="162"/>
      <c r="R13" s="64"/>
      <c r="S13" s="161"/>
      <c r="T13" s="66"/>
    </row>
    <row r="14" spans="1:20" s="126" customFormat="1" ht="12.75">
      <c r="A14" s="60" t="s">
        <v>46</v>
      </c>
      <c r="B14" s="46">
        <v>52170</v>
      </c>
      <c r="C14" s="59">
        <v>54436</v>
      </c>
      <c r="D14" s="59">
        <v>57324</v>
      </c>
      <c r="E14" s="59">
        <v>57373</v>
      </c>
      <c r="F14" s="92">
        <v>58133</v>
      </c>
      <c r="G14" s="101">
        <v>58649</v>
      </c>
      <c r="H14" s="124">
        <v>58550</v>
      </c>
      <c r="I14" s="124">
        <v>58705</v>
      </c>
      <c r="J14" s="194">
        <v>57360</v>
      </c>
      <c r="K14" s="194">
        <v>56610</v>
      </c>
      <c r="L14" s="59">
        <v>57596</v>
      </c>
      <c r="M14" s="194">
        <v>59930</v>
      </c>
      <c r="N14" s="194">
        <v>62845</v>
      </c>
      <c r="O14" s="163">
        <v>63535</v>
      </c>
      <c r="P14" s="47">
        <f t="shared" si="0"/>
        <v>11365</v>
      </c>
      <c r="Q14" s="61">
        <f aca="true" t="shared" si="4" ref="Q14:Q19">P14/B14%</f>
        <v>21.784550507954762</v>
      </c>
      <c r="R14" s="48"/>
      <c r="S14" s="164">
        <f t="shared" si="1"/>
        <v>690</v>
      </c>
      <c r="T14" s="49">
        <f t="shared" si="2"/>
        <v>1.151343233772735</v>
      </c>
    </row>
    <row r="15" spans="1:20" ht="15" customHeight="1">
      <c r="A15" s="21" t="s">
        <v>4</v>
      </c>
      <c r="B15" s="25">
        <v>23544</v>
      </c>
      <c r="C15" s="53">
        <v>24197</v>
      </c>
      <c r="D15" s="53">
        <v>25687</v>
      </c>
      <c r="E15" s="53">
        <v>25025</v>
      </c>
      <c r="F15" s="25">
        <v>24773</v>
      </c>
      <c r="G15" s="102">
        <v>25117</v>
      </c>
      <c r="H15" s="110">
        <v>25173</v>
      </c>
      <c r="I15" s="110">
        <v>25087</v>
      </c>
      <c r="J15" s="187">
        <v>23978</v>
      </c>
      <c r="K15" s="187">
        <v>24266</v>
      </c>
      <c r="L15" s="53">
        <v>24759</v>
      </c>
      <c r="M15" s="187">
        <v>26195</v>
      </c>
      <c r="N15" s="187">
        <v>27877</v>
      </c>
      <c r="O15" s="147">
        <v>27828</v>
      </c>
      <c r="P15" s="160">
        <f t="shared" si="0"/>
        <v>4284</v>
      </c>
      <c r="Q15" s="77">
        <f t="shared" si="4"/>
        <v>18.195718654434252</v>
      </c>
      <c r="R15" s="64"/>
      <c r="S15" s="161">
        <f t="shared" si="1"/>
        <v>-49</v>
      </c>
      <c r="T15" s="66">
        <f t="shared" si="2"/>
        <v>-0.18705859896926896</v>
      </c>
    </row>
    <row r="16" spans="1:20" ht="12.75">
      <c r="A16" s="21" t="s">
        <v>3</v>
      </c>
      <c r="B16" s="25">
        <v>24749</v>
      </c>
      <c r="C16" s="53">
        <v>26006</v>
      </c>
      <c r="D16" s="53">
        <v>26962</v>
      </c>
      <c r="E16" s="53">
        <v>27613</v>
      </c>
      <c r="F16" s="25">
        <v>28681</v>
      </c>
      <c r="G16" s="102">
        <v>29096</v>
      </c>
      <c r="H16" s="110">
        <v>29066</v>
      </c>
      <c r="I16" s="110">
        <v>29230</v>
      </c>
      <c r="J16" s="187">
        <v>29147</v>
      </c>
      <c r="K16" s="187">
        <v>28396</v>
      </c>
      <c r="L16" s="53">
        <v>29280</v>
      </c>
      <c r="M16" s="187">
        <v>29963</v>
      </c>
      <c r="N16" s="187">
        <v>30798</v>
      </c>
      <c r="O16" s="147">
        <v>31041</v>
      </c>
      <c r="P16" s="160">
        <f t="shared" si="0"/>
        <v>6292</v>
      </c>
      <c r="Q16" s="77">
        <f t="shared" si="4"/>
        <v>25.423249424219158</v>
      </c>
      <c r="R16" s="64"/>
      <c r="S16" s="161">
        <f t="shared" si="1"/>
        <v>243</v>
      </c>
      <c r="T16" s="66">
        <f t="shared" si="2"/>
        <v>0.8110002336214664</v>
      </c>
    </row>
    <row r="17" spans="1:20" ht="12.75">
      <c r="A17" s="28" t="s">
        <v>5</v>
      </c>
      <c r="B17" s="25">
        <v>550</v>
      </c>
      <c r="C17" s="53">
        <v>611</v>
      </c>
      <c r="D17" s="53">
        <v>666</v>
      </c>
      <c r="E17" s="53">
        <v>736</v>
      </c>
      <c r="F17" s="25">
        <v>829</v>
      </c>
      <c r="G17" s="102">
        <v>838</v>
      </c>
      <c r="H17" s="110">
        <v>897</v>
      </c>
      <c r="I17" s="110">
        <v>1044</v>
      </c>
      <c r="J17" s="187">
        <v>1047</v>
      </c>
      <c r="K17" s="187">
        <v>924</v>
      </c>
      <c r="L17" s="53">
        <v>946</v>
      </c>
      <c r="M17" s="187">
        <v>998</v>
      </c>
      <c r="N17" s="187">
        <v>1074</v>
      </c>
      <c r="O17" s="147">
        <v>1093</v>
      </c>
      <c r="P17" s="160">
        <f t="shared" si="0"/>
        <v>543</v>
      </c>
      <c r="Q17" s="77">
        <f t="shared" si="4"/>
        <v>98.72727272727273</v>
      </c>
      <c r="R17" s="64"/>
      <c r="S17" s="161">
        <f t="shared" si="1"/>
        <v>19</v>
      </c>
      <c r="T17" s="66">
        <f t="shared" si="2"/>
        <v>1.9038076152304608</v>
      </c>
    </row>
    <row r="18" spans="1:20" ht="12.75">
      <c r="A18" s="21" t="s">
        <v>6</v>
      </c>
      <c r="B18" s="25">
        <v>55</v>
      </c>
      <c r="C18" s="53">
        <v>53</v>
      </c>
      <c r="D18" s="53">
        <v>61</v>
      </c>
      <c r="E18" s="53">
        <v>71</v>
      </c>
      <c r="F18" s="25">
        <v>76</v>
      </c>
      <c r="G18" s="102">
        <v>75</v>
      </c>
      <c r="H18" s="110">
        <v>75</v>
      </c>
      <c r="I18" s="110">
        <v>88</v>
      </c>
      <c r="J18" s="187">
        <v>92</v>
      </c>
      <c r="K18" s="187">
        <v>88</v>
      </c>
      <c r="L18" s="53">
        <v>85</v>
      </c>
      <c r="M18" s="187">
        <v>78</v>
      </c>
      <c r="N18" s="187">
        <v>80</v>
      </c>
      <c r="O18" s="147">
        <v>66</v>
      </c>
      <c r="P18" s="160">
        <f t="shared" si="0"/>
        <v>11</v>
      </c>
      <c r="Q18" s="77">
        <f t="shared" si="4"/>
        <v>20</v>
      </c>
      <c r="R18" s="64"/>
      <c r="S18" s="161">
        <f t="shared" si="1"/>
        <v>-14</v>
      </c>
      <c r="T18" s="66">
        <f t="shared" si="2"/>
        <v>-17.94871794871795</v>
      </c>
    </row>
    <row r="19" spans="1:20" ht="12.75">
      <c r="A19" s="21" t="s">
        <v>7</v>
      </c>
      <c r="B19" s="25">
        <v>3266</v>
      </c>
      <c r="C19" s="53">
        <v>3562</v>
      </c>
      <c r="D19" s="53">
        <v>3941</v>
      </c>
      <c r="E19" s="53">
        <v>3921</v>
      </c>
      <c r="F19" s="25">
        <v>3764</v>
      </c>
      <c r="G19" s="102">
        <v>3513</v>
      </c>
      <c r="H19" s="110">
        <v>3313</v>
      </c>
      <c r="I19" s="110">
        <v>3226</v>
      </c>
      <c r="J19" s="187">
        <v>3064</v>
      </c>
      <c r="K19" s="187">
        <v>2908</v>
      </c>
      <c r="L19" s="53">
        <v>2487</v>
      </c>
      <c r="M19" s="187">
        <v>2663</v>
      </c>
      <c r="N19" s="187">
        <v>2982</v>
      </c>
      <c r="O19" s="147">
        <v>3469</v>
      </c>
      <c r="P19" s="160">
        <f t="shared" si="0"/>
        <v>203</v>
      </c>
      <c r="Q19" s="77">
        <f t="shared" si="4"/>
        <v>6.2155541947336195</v>
      </c>
      <c r="R19" s="64"/>
      <c r="S19" s="161">
        <f t="shared" si="1"/>
        <v>487</v>
      </c>
      <c r="T19" s="66">
        <f t="shared" si="2"/>
        <v>18.287645512579797</v>
      </c>
    </row>
    <row r="20" spans="1:20" ht="12.75">
      <c r="A20" s="21" t="s">
        <v>8</v>
      </c>
      <c r="B20" s="29">
        <v>6</v>
      </c>
      <c r="C20" s="54">
        <v>7</v>
      </c>
      <c r="D20" s="54">
        <v>7</v>
      </c>
      <c r="E20" s="54">
        <v>7</v>
      </c>
      <c r="F20" s="29">
        <v>10</v>
      </c>
      <c r="G20" s="103">
        <v>10</v>
      </c>
      <c r="H20" s="121">
        <v>26</v>
      </c>
      <c r="I20" s="121">
        <v>30</v>
      </c>
      <c r="J20" s="188">
        <v>32</v>
      </c>
      <c r="K20" s="188">
        <v>28</v>
      </c>
      <c r="L20" s="54">
        <v>39</v>
      </c>
      <c r="M20" s="188">
        <v>33</v>
      </c>
      <c r="N20" s="188">
        <v>34</v>
      </c>
      <c r="O20" s="148">
        <v>38</v>
      </c>
      <c r="P20" s="160">
        <f t="shared" si="0"/>
        <v>32</v>
      </c>
      <c r="Q20" s="77">
        <v>0</v>
      </c>
      <c r="R20" s="64"/>
      <c r="S20" s="161">
        <f t="shared" si="1"/>
        <v>4</v>
      </c>
      <c r="T20" s="175">
        <f t="shared" si="2"/>
        <v>12.121212121212121</v>
      </c>
    </row>
    <row r="21" spans="1:20" ht="9.75" customHeight="1">
      <c r="A21" s="28"/>
      <c r="B21" s="29"/>
      <c r="C21" s="54"/>
      <c r="D21" s="54"/>
      <c r="E21" s="54"/>
      <c r="F21" s="29"/>
      <c r="G21" s="103"/>
      <c r="H21" s="121"/>
      <c r="I21" s="121"/>
      <c r="J21" s="188"/>
      <c r="K21" s="188"/>
      <c r="L21" s="54"/>
      <c r="M21" s="188"/>
      <c r="N21" s="188"/>
      <c r="O21" s="148"/>
      <c r="P21" s="160"/>
      <c r="Q21" s="162"/>
      <c r="R21" s="64"/>
      <c r="S21" s="161"/>
      <c r="T21" s="66"/>
    </row>
    <row r="22" spans="1:20" ht="10.5" customHeight="1">
      <c r="A22" s="31"/>
      <c r="B22" s="32"/>
      <c r="C22" s="32"/>
      <c r="D22" s="32"/>
      <c r="E22" s="32"/>
      <c r="F22" s="32"/>
      <c r="G22" s="88"/>
      <c r="H22" s="88"/>
      <c r="I22" s="88"/>
      <c r="J22" s="32"/>
      <c r="K22" s="32"/>
      <c r="L22" s="32"/>
      <c r="M22" s="32"/>
      <c r="N22" s="32"/>
      <c r="O22" s="32"/>
      <c r="P22" s="166"/>
      <c r="Q22" s="167"/>
      <c r="R22" s="168"/>
      <c r="S22" s="32"/>
      <c r="T22" s="169"/>
    </row>
    <row r="23" spans="1:20" ht="9.75" customHeight="1">
      <c r="A23" s="37"/>
      <c r="B23" s="25"/>
      <c r="C23" s="56"/>
      <c r="D23" s="56"/>
      <c r="E23" s="56"/>
      <c r="F23" s="25"/>
      <c r="G23" s="106"/>
      <c r="H23" s="123"/>
      <c r="I23" s="123"/>
      <c r="J23" s="190"/>
      <c r="K23" s="190"/>
      <c r="L23" s="56"/>
      <c r="M23" s="190"/>
      <c r="N23" s="190"/>
      <c r="O23" s="141"/>
      <c r="P23" s="170"/>
      <c r="Q23" s="63"/>
      <c r="R23" s="64"/>
      <c r="S23" s="65"/>
      <c r="T23" s="165"/>
    </row>
    <row r="24" spans="1:20" ht="12.75">
      <c r="A24" s="62" t="s">
        <v>9</v>
      </c>
      <c r="B24" s="39">
        <f aca="true" t="shared" si="5" ref="B24:N30">B14+B6</f>
        <v>125813</v>
      </c>
      <c r="C24" s="57">
        <f t="shared" si="5"/>
        <v>129577</v>
      </c>
      <c r="D24" s="57">
        <f t="shared" si="5"/>
        <v>135357</v>
      </c>
      <c r="E24" s="57">
        <f t="shared" si="5"/>
        <v>134806</v>
      </c>
      <c r="F24" s="39">
        <f t="shared" si="5"/>
        <v>134130</v>
      </c>
      <c r="G24" s="107">
        <f t="shared" si="5"/>
        <v>135417</v>
      </c>
      <c r="H24" s="107">
        <f t="shared" si="5"/>
        <v>135655</v>
      </c>
      <c r="I24" s="150">
        <f t="shared" si="5"/>
        <v>134842</v>
      </c>
      <c r="J24" s="191">
        <f t="shared" si="5"/>
        <v>131844</v>
      </c>
      <c r="K24" s="191">
        <f t="shared" si="5"/>
        <v>130014</v>
      </c>
      <c r="L24" s="57">
        <f t="shared" si="5"/>
        <v>131842</v>
      </c>
      <c r="M24" s="191">
        <f t="shared" si="5"/>
        <v>136770</v>
      </c>
      <c r="N24" s="191">
        <f t="shared" si="5"/>
        <v>143127</v>
      </c>
      <c r="O24" s="142">
        <f aca="true" t="shared" si="6" ref="O24:O30">O14+O6</f>
        <v>145332</v>
      </c>
      <c r="P24" s="90">
        <f aca="true" t="shared" si="7" ref="P24:P30">O24-B24</f>
        <v>19519</v>
      </c>
      <c r="Q24" s="91">
        <f aca="true" t="shared" si="8" ref="Q24:Q30">P24/B24%</f>
        <v>15.51429502515638</v>
      </c>
      <c r="R24" s="41"/>
      <c r="S24" s="171">
        <f aca="true" t="shared" si="9" ref="S24:S30">O24-N24</f>
        <v>2205</v>
      </c>
      <c r="T24" s="42">
        <f aca="true" t="shared" si="10" ref="T24:T30">S24/M24%</f>
        <v>1.612195656942312</v>
      </c>
    </row>
    <row r="25" spans="1:20" ht="15" customHeight="1">
      <c r="A25" s="21" t="s">
        <v>4</v>
      </c>
      <c r="B25" s="29">
        <f t="shared" si="5"/>
        <v>73949</v>
      </c>
      <c r="C25" s="54">
        <f t="shared" si="5"/>
        <v>75246</v>
      </c>
      <c r="D25" s="54">
        <f t="shared" si="5"/>
        <v>78861</v>
      </c>
      <c r="E25" s="54">
        <f t="shared" si="5"/>
        <v>77206</v>
      </c>
      <c r="F25" s="29">
        <f t="shared" si="5"/>
        <v>75350</v>
      </c>
      <c r="G25" s="103">
        <f t="shared" si="5"/>
        <v>76746</v>
      </c>
      <c r="H25" s="103">
        <f t="shared" si="5"/>
        <v>77211</v>
      </c>
      <c r="I25" s="121">
        <f t="shared" si="5"/>
        <v>75588</v>
      </c>
      <c r="J25" s="188">
        <f t="shared" si="5"/>
        <v>72917</v>
      </c>
      <c r="K25" s="188">
        <f t="shared" si="5"/>
        <v>73059</v>
      </c>
      <c r="L25" s="54">
        <f t="shared" si="5"/>
        <v>74104</v>
      </c>
      <c r="M25" s="188">
        <f t="shared" si="5"/>
        <v>77519</v>
      </c>
      <c r="N25" s="188">
        <f t="shared" si="5"/>
        <v>81499</v>
      </c>
      <c r="O25" s="148">
        <f t="shared" si="6"/>
        <v>82040</v>
      </c>
      <c r="P25" s="160">
        <f t="shared" si="7"/>
        <v>8091</v>
      </c>
      <c r="Q25" s="77">
        <f t="shared" si="8"/>
        <v>10.941324426293797</v>
      </c>
      <c r="R25" s="64"/>
      <c r="S25" s="161">
        <f t="shared" si="9"/>
        <v>541</v>
      </c>
      <c r="T25" s="66">
        <f t="shared" si="10"/>
        <v>0.6978934196777564</v>
      </c>
    </row>
    <row r="26" spans="1:20" ht="12.75">
      <c r="A26" s="21" t="s">
        <v>3</v>
      </c>
      <c r="B26" s="22">
        <f t="shared" si="5"/>
        <v>40469</v>
      </c>
      <c r="C26" s="52">
        <f t="shared" si="5"/>
        <v>42084</v>
      </c>
      <c r="D26" s="52">
        <f t="shared" si="5"/>
        <v>43367</v>
      </c>
      <c r="E26" s="52">
        <f t="shared" si="5"/>
        <v>44266</v>
      </c>
      <c r="F26" s="22">
        <f t="shared" si="5"/>
        <v>45739</v>
      </c>
      <c r="G26" s="104">
        <f t="shared" si="5"/>
        <v>46139</v>
      </c>
      <c r="H26" s="104">
        <f t="shared" si="5"/>
        <v>46186</v>
      </c>
      <c r="I26" s="111">
        <f t="shared" si="5"/>
        <v>46708</v>
      </c>
      <c r="J26" s="186">
        <f t="shared" si="5"/>
        <v>46848</v>
      </c>
      <c r="K26" s="186">
        <f t="shared" si="5"/>
        <v>45656</v>
      </c>
      <c r="L26" s="52">
        <f t="shared" si="5"/>
        <v>47247</v>
      </c>
      <c r="M26" s="186">
        <f t="shared" si="5"/>
        <v>48272</v>
      </c>
      <c r="N26" s="186">
        <f t="shared" si="5"/>
        <v>49599</v>
      </c>
      <c r="O26" s="143">
        <f t="shared" si="6"/>
        <v>50146</v>
      </c>
      <c r="P26" s="160">
        <f t="shared" si="7"/>
        <v>9677</v>
      </c>
      <c r="Q26" s="77">
        <f t="shared" si="8"/>
        <v>23.9121302725543</v>
      </c>
      <c r="R26" s="64"/>
      <c r="S26" s="161">
        <f t="shared" si="9"/>
        <v>547</v>
      </c>
      <c r="T26" s="66">
        <f t="shared" si="10"/>
        <v>1.1331620815379515</v>
      </c>
    </row>
    <row r="27" spans="1:20" ht="12.75">
      <c r="A27" s="28" t="s">
        <v>5</v>
      </c>
      <c r="B27" s="22">
        <f t="shared" si="5"/>
        <v>2728</v>
      </c>
      <c r="C27" s="52">
        <f t="shared" si="5"/>
        <v>2926</v>
      </c>
      <c r="D27" s="52">
        <f t="shared" si="5"/>
        <v>3118</v>
      </c>
      <c r="E27" s="52">
        <f t="shared" si="5"/>
        <v>3239</v>
      </c>
      <c r="F27" s="22">
        <f t="shared" si="5"/>
        <v>3375</v>
      </c>
      <c r="G27" s="104">
        <f t="shared" si="5"/>
        <v>3312</v>
      </c>
      <c r="H27" s="104">
        <f t="shared" si="5"/>
        <v>3444</v>
      </c>
      <c r="I27" s="111">
        <f t="shared" si="5"/>
        <v>3920</v>
      </c>
      <c r="J27" s="186">
        <f t="shared" si="5"/>
        <v>3945</v>
      </c>
      <c r="K27" s="186">
        <f t="shared" si="5"/>
        <v>3424</v>
      </c>
      <c r="L27" s="52">
        <f t="shared" si="5"/>
        <v>3452</v>
      </c>
      <c r="M27" s="186">
        <f t="shared" si="5"/>
        <v>3483</v>
      </c>
      <c r="N27" s="186">
        <f t="shared" si="5"/>
        <v>3649</v>
      </c>
      <c r="O27" s="143">
        <f t="shared" si="6"/>
        <v>3684</v>
      </c>
      <c r="P27" s="160">
        <f t="shared" si="7"/>
        <v>956</v>
      </c>
      <c r="Q27" s="77">
        <f t="shared" si="8"/>
        <v>35.04398826979472</v>
      </c>
      <c r="R27" s="64"/>
      <c r="S27" s="161">
        <f t="shared" si="9"/>
        <v>35</v>
      </c>
      <c r="T27" s="66">
        <f t="shared" si="10"/>
        <v>1.0048808498420903</v>
      </c>
    </row>
    <row r="28" spans="1:20" ht="12.75">
      <c r="A28" s="21" t="s">
        <v>6</v>
      </c>
      <c r="B28" s="22">
        <f t="shared" si="5"/>
        <v>982</v>
      </c>
      <c r="C28" s="52">
        <f t="shared" si="5"/>
        <v>975</v>
      </c>
      <c r="D28" s="52">
        <f t="shared" si="5"/>
        <v>1009</v>
      </c>
      <c r="E28" s="52">
        <f t="shared" si="5"/>
        <v>1036</v>
      </c>
      <c r="F28" s="22">
        <f t="shared" si="5"/>
        <v>1022</v>
      </c>
      <c r="G28" s="104">
        <f t="shared" si="5"/>
        <v>1011</v>
      </c>
      <c r="H28" s="104">
        <f t="shared" si="5"/>
        <v>993</v>
      </c>
      <c r="I28" s="111">
        <f t="shared" si="5"/>
        <v>1054</v>
      </c>
      <c r="J28" s="186">
        <f t="shared" si="5"/>
        <v>1007</v>
      </c>
      <c r="K28" s="186">
        <f t="shared" si="5"/>
        <v>952</v>
      </c>
      <c r="L28" s="52">
        <f t="shared" si="5"/>
        <v>924</v>
      </c>
      <c r="M28" s="186">
        <f t="shared" si="5"/>
        <v>895</v>
      </c>
      <c r="N28" s="186">
        <f t="shared" si="5"/>
        <v>918</v>
      </c>
      <c r="O28" s="143">
        <f t="shared" si="6"/>
        <v>809</v>
      </c>
      <c r="P28" s="160">
        <f t="shared" si="7"/>
        <v>-173</v>
      </c>
      <c r="Q28" s="77">
        <f t="shared" si="8"/>
        <v>-17.617107942973522</v>
      </c>
      <c r="R28" s="64"/>
      <c r="S28" s="161">
        <f t="shared" si="9"/>
        <v>-109</v>
      </c>
      <c r="T28" s="66">
        <f t="shared" si="10"/>
        <v>-12.178770949720672</v>
      </c>
    </row>
    <row r="29" spans="1:20" ht="12.75">
      <c r="A29" s="21" t="s">
        <v>7</v>
      </c>
      <c r="B29" s="22">
        <f t="shared" si="5"/>
        <v>7658</v>
      </c>
      <c r="C29" s="52">
        <f t="shared" si="5"/>
        <v>8328</v>
      </c>
      <c r="D29" s="52">
        <f t="shared" si="5"/>
        <v>8981</v>
      </c>
      <c r="E29" s="52">
        <f t="shared" si="5"/>
        <v>9036</v>
      </c>
      <c r="F29" s="22">
        <f t="shared" si="5"/>
        <v>8614</v>
      </c>
      <c r="G29" s="104">
        <f t="shared" si="5"/>
        <v>8162</v>
      </c>
      <c r="H29" s="104">
        <f t="shared" si="5"/>
        <v>7760</v>
      </c>
      <c r="I29" s="111">
        <f t="shared" si="5"/>
        <v>7507</v>
      </c>
      <c r="J29" s="186">
        <f t="shared" si="5"/>
        <v>7053</v>
      </c>
      <c r="K29" s="186">
        <f t="shared" si="5"/>
        <v>6860</v>
      </c>
      <c r="L29" s="52">
        <f t="shared" si="5"/>
        <v>6035</v>
      </c>
      <c r="M29" s="186">
        <f t="shared" si="5"/>
        <v>6524</v>
      </c>
      <c r="N29" s="186">
        <f t="shared" si="5"/>
        <v>7379</v>
      </c>
      <c r="O29" s="143">
        <f t="shared" si="6"/>
        <v>8562</v>
      </c>
      <c r="P29" s="160">
        <f t="shared" si="7"/>
        <v>904</v>
      </c>
      <c r="Q29" s="77">
        <f t="shared" si="8"/>
        <v>11.804648733350744</v>
      </c>
      <c r="R29" s="64"/>
      <c r="S29" s="161">
        <f t="shared" si="9"/>
        <v>1183</v>
      </c>
      <c r="T29" s="66">
        <f t="shared" si="10"/>
        <v>18.13304721030043</v>
      </c>
    </row>
    <row r="30" spans="1:20" ht="12.75">
      <c r="A30" s="21" t="s">
        <v>8</v>
      </c>
      <c r="B30" s="22">
        <f t="shared" si="5"/>
        <v>27</v>
      </c>
      <c r="C30" s="52">
        <f t="shared" si="5"/>
        <v>18</v>
      </c>
      <c r="D30" s="52">
        <f t="shared" si="5"/>
        <v>21</v>
      </c>
      <c r="E30" s="52">
        <f t="shared" si="5"/>
        <v>23</v>
      </c>
      <c r="F30" s="22">
        <f t="shared" si="5"/>
        <v>30</v>
      </c>
      <c r="G30" s="104">
        <f t="shared" si="5"/>
        <v>47</v>
      </c>
      <c r="H30" s="104">
        <f t="shared" si="5"/>
        <v>61</v>
      </c>
      <c r="I30" s="111">
        <f t="shared" si="5"/>
        <v>65</v>
      </c>
      <c r="J30" s="186">
        <f t="shared" si="5"/>
        <v>74</v>
      </c>
      <c r="K30" s="186">
        <f t="shared" si="5"/>
        <v>63</v>
      </c>
      <c r="L30" s="52">
        <f t="shared" si="5"/>
        <v>80</v>
      </c>
      <c r="M30" s="186">
        <f t="shared" si="5"/>
        <v>77</v>
      </c>
      <c r="N30" s="186">
        <f t="shared" si="5"/>
        <v>83</v>
      </c>
      <c r="O30" s="143">
        <f t="shared" si="6"/>
        <v>91</v>
      </c>
      <c r="P30" s="160">
        <f t="shared" si="7"/>
        <v>64</v>
      </c>
      <c r="Q30" s="77">
        <f t="shared" si="8"/>
        <v>237.037037037037</v>
      </c>
      <c r="R30" s="64"/>
      <c r="S30" s="161">
        <f t="shared" si="9"/>
        <v>8</v>
      </c>
      <c r="T30" s="66">
        <f t="shared" si="10"/>
        <v>10.38961038961039</v>
      </c>
    </row>
    <row r="31" spans="1:20" ht="7.5" customHeight="1">
      <c r="A31" s="37"/>
      <c r="B31" s="26"/>
      <c r="C31" s="58"/>
      <c r="D31" s="58"/>
      <c r="E31" s="58"/>
      <c r="F31" s="72"/>
      <c r="G31" s="108"/>
      <c r="H31" s="122"/>
      <c r="I31" s="122"/>
      <c r="J31" s="192"/>
      <c r="K31" s="192"/>
      <c r="L31" s="202"/>
      <c r="M31" s="192"/>
      <c r="N31" s="192"/>
      <c r="O31" s="144"/>
      <c r="P31" s="168"/>
      <c r="Q31" s="168"/>
      <c r="R31" s="64"/>
      <c r="T31" s="165"/>
    </row>
    <row r="32" spans="1:20" ht="18" customHeight="1" thickBot="1">
      <c r="A32" s="196" t="s">
        <v>43</v>
      </c>
      <c r="B32" s="43"/>
      <c r="C32" s="43"/>
      <c r="D32" s="44"/>
      <c r="E32" s="44"/>
      <c r="F32" s="45"/>
      <c r="G32" s="89"/>
      <c r="H32" s="95"/>
      <c r="I32" s="95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3"/>
    </row>
    <row r="33" ht="13.5" thickTop="1"/>
  </sheetData>
  <sheetProtection/>
  <mergeCells count="15">
    <mergeCell ref="A3:A4"/>
    <mergeCell ref="B3:B4"/>
    <mergeCell ref="C3:C4"/>
    <mergeCell ref="D3:D4"/>
    <mergeCell ref="E3:E4"/>
    <mergeCell ref="F3:F4"/>
    <mergeCell ref="J3:J4"/>
    <mergeCell ref="G3:G4"/>
    <mergeCell ref="I3:I4"/>
    <mergeCell ref="O3:O4"/>
    <mergeCell ref="L3:L4"/>
    <mergeCell ref="M3:M4"/>
    <mergeCell ref="K3:K4"/>
    <mergeCell ref="H3:H4"/>
    <mergeCell ref="N3:N4"/>
  </mergeCells>
  <printOptions horizontalCentered="1" verticalCentered="1"/>
  <pageMargins left="0.4724409448818898" right="0.4724409448818898" top="0.7874015748031497" bottom="0.7874015748031497" header="0.5118110236220472" footer="0.5118110236220472"/>
  <pageSetup fitToHeight="1" fitToWidth="1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8515625" style="5" customWidth="1"/>
    <col min="2" max="6" width="8.7109375" style="5" customWidth="1"/>
    <col min="7" max="9" width="8.7109375" style="68" customWidth="1"/>
    <col min="10" max="15" width="8.7109375" style="125" customWidth="1"/>
    <col min="16" max="17" width="7.140625" style="125" customWidth="1"/>
    <col min="18" max="18" width="1.7109375" style="125" customWidth="1"/>
    <col min="19" max="20" width="7.140625" style="125" customWidth="1"/>
    <col min="21" max="16384" width="9.140625" style="5" customWidth="1"/>
  </cols>
  <sheetData>
    <row r="1" spans="1:20" ht="19.5" customHeight="1" thickTop="1">
      <c r="A1" s="1" t="s">
        <v>59</v>
      </c>
      <c r="B1" s="2"/>
      <c r="C1" s="2"/>
      <c r="D1" s="3"/>
      <c r="E1" s="3"/>
      <c r="F1" s="4"/>
      <c r="G1" s="86"/>
      <c r="H1" s="93"/>
      <c r="I1" s="93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51"/>
    </row>
    <row r="2" spans="1:20" ht="21.75" customHeight="1">
      <c r="A2" s="6" t="s">
        <v>68</v>
      </c>
      <c r="B2" s="7"/>
      <c r="C2" s="7"/>
      <c r="D2" s="8"/>
      <c r="E2" s="8"/>
      <c r="F2" s="9"/>
      <c r="G2" s="87"/>
      <c r="H2" s="94"/>
      <c r="I2" s="94"/>
      <c r="J2" s="140"/>
      <c r="K2" s="140"/>
      <c r="L2" s="140"/>
      <c r="M2" s="140"/>
      <c r="N2" s="140"/>
      <c r="O2" s="140"/>
      <c r="P2" s="140"/>
      <c r="Q2" s="140"/>
      <c r="R2" s="152"/>
      <c r="S2" s="152"/>
      <c r="T2" s="153"/>
    </row>
    <row r="3" spans="1:20" ht="13.5" customHeight="1">
      <c r="A3" s="238" t="s">
        <v>48</v>
      </c>
      <c r="B3" s="226">
        <v>2005</v>
      </c>
      <c r="C3" s="240">
        <v>2006</v>
      </c>
      <c r="D3" s="240">
        <v>2007</v>
      </c>
      <c r="E3" s="240">
        <v>2008</v>
      </c>
      <c r="F3" s="226">
        <v>2009</v>
      </c>
      <c r="G3" s="230">
        <v>2010</v>
      </c>
      <c r="H3" s="244">
        <v>2011</v>
      </c>
      <c r="I3" s="246">
        <v>2012</v>
      </c>
      <c r="J3" s="228">
        <v>2013</v>
      </c>
      <c r="K3" s="236">
        <v>2014</v>
      </c>
      <c r="L3" s="242">
        <v>2015</v>
      </c>
      <c r="M3" s="236">
        <v>2016</v>
      </c>
      <c r="N3" s="242">
        <v>2017</v>
      </c>
      <c r="O3" s="234">
        <v>2018</v>
      </c>
      <c r="P3" s="11" t="s">
        <v>65</v>
      </c>
      <c r="Q3" s="12"/>
      <c r="R3" s="13"/>
      <c r="S3" s="11" t="s">
        <v>66</v>
      </c>
      <c r="T3" s="14"/>
    </row>
    <row r="4" spans="1:25" ht="13.5" customHeight="1">
      <c r="A4" s="239"/>
      <c r="B4" s="227"/>
      <c r="C4" s="241"/>
      <c r="D4" s="241"/>
      <c r="E4" s="241"/>
      <c r="F4" s="227"/>
      <c r="G4" s="231"/>
      <c r="H4" s="245"/>
      <c r="I4" s="247"/>
      <c r="J4" s="229"/>
      <c r="K4" s="237"/>
      <c r="L4" s="243"/>
      <c r="M4" s="237"/>
      <c r="N4" s="243"/>
      <c r="O4" s="235"/>
      <c r="P4" s="15" t="s">
        <v>1</v>
      </c>
      <c r="Q4" s="15"/>
      <c r="R4" s="16"/>
      <c r="S4" s="15" t="s">
        <v>2</v>
      </c>
      <c r="T4" s="17"/>
      <c r="Y4" s="68"/>
    </row>
    <row r="5" spans="1:20" ht="7.5" customHeight="1">
      <c r="A5" s="18"/>
      <c r="B5" s="19"/>
      <c r="C5" s="50"/>
      <c r="D5" s="50"/>
      <c r="E5" s="51"/>
      <c r="F5" s="71"/>
      <c r="G5" s="100"/>
      <c r="H5" s="109"/>
      <c r="I5" s="109"/>
      <c r="J5" s="185"/>
      <c r="K5" s="200"/>
      <c r="L5" s="203"/>
      <c r="M5" s="200"/>
      <c r="N5" s="203"/>
      <c r="O5" s="146"/>
      <c r="P5" s="19"/>
      <c r="Q5" s="19"/>
      <c r="R5" s="16"/>
      <c r="S5" s="5"/>
      <c r="T5" s="20"/>
    </row>
    <row r="6" spans="1:27" ht="14.25">
      <c r="A6" s="60" t="s">
        <v>44</v>
      </c>
      <c r="B6" s="46">
        <v>73643</v>
      </c>
      <c r="C6" s="59">
        <v>75141</v>
      </c>
      <c r="D6" s="59">
        <v>78033</v>
      </c>
      <c r="E6" s="59">
        <v>77433</v>
      </c>
      <c r="F6" s="92">
        <v>75996</v>
      </c>
      <c r="G6" s="101">
        <v>76768</v>
      </c>
      <c r="H6" s="124">
        <v>77105</v>
      </c>
      <c r="I6" s="124">
        <v>76137</v>
      </c>
      <c r="J6" s="193">
        <v>74484</v>
      </c>
      <c r="K6" s="201">
        <v>73404</v>
      </c>
      <c r="L6" s="197">
        <v>74246</v>
      </c>
      <c r="M6" s="214">
        <v>76840</v>
      </c>
      <c r="N6" s="193">
        <v>80282</v>
      </c>
      <c r="O6" s="154">
        <v>81797</v>
      </c>
      <c r="P6" s="155">
        <f aca="true" t="shared" si="0" ref="P6:P20">O6-B6</f>
        <v>8154</v>
      </c>
      <c r="Q6" s="156">
        <f>P6/B6%</f>
        <v>11.072335456187282</v>
      </c>
      <c r="R6" s="157"/>
      <c r="S6" s="158">
        <f aca="true" t="shared" si="1" ref="S6:S20">O6-N6</f>
        <v>1515</v>
      </c>
      <c r="T6" s="159">
        <f aca="true" t="shared" si="2" ref="T6:T20">S6/M6%</f>
        <v>1.9716293597084853</v>
      </c>
      <c r="AA6" s="67"/>
    </row>
    <row r="7" spans="1:20" ht="15" customHeight="1">
      <c r="A7" s="21" t="s">
        <v>10</v>
      </c>
      <c r="B7" s="25">
        <v>9421</v>
      </c>
      <c r="C7" s="53">
        <v>9458</v>
      </c>
      <c r="D7" s="53">
        <v>9884</v>
      </c>
      <c r="E7" s="53">
        <v>9457</v>
      </c>
      <c r="F7" s="25">
        <v>8722</v>
      </c>
      <c r="G7" s="102">
        <v>8604</v>
      </c>
      <c r="H7" s="110">
        <v>8391</v>
      </c>
      <c r="I7" s="110">
        <v>7699</v>
      </c>
      <c r="J7" s="187">
        <v>6723</v>
      </c>
      <c r="K7" s="53">
        <v>6442</v>
      </c>
      <c r="L7" s="25">
        <v>6342</v>
      </c>
      <c r="M7" s="215">
        <v>6960</v>
      </c>
      <c r="N7" s="187">
        <v>7842</v>
      </c>
      <c r="O7" s="147">
        <v>8334</v>
      </c>
      <c r="P7" s="160">
        <f t="shared" si="0"/>
        <v>-1087</v>
      </c>
      <c r="Q7" s="77">
        <f aca="true" t="shared" si="3" ref="Q7:Q12">P7/B7%</f>
        <v>-11.538053285213884</v>
      </c>
      <c r="R7" s="64"/>
      <c r="S7" s="161">
        <f t="shared" si="1"/>
        <v>492</v>
      </c>
      <c r="T7" s="66">
        <f t="shared" si="2"/>
        <v>7.06896551724138</v>
      </c>
    </row>
    <row r="8" spans="1:20" ht="12.75">
      <c r="A8" s="21" t="s">
        <v>11</v>
      </c>
      <c r="B8" s="25">
        <v>21523</v>
      </c>
      <c r="C8" s="53">
        <v>21272</v>
      </c>
      <c r="D8" s="53">
        <v>21762</v>
      </c>
      <c r="E8" s="53">
        <v>20835</v>
      </c>
      <c r="F8" s="25">
        <v>19607</v>
      </c>
      <c r="G8" s="102">
        <v>19242</v>
      </c>
      <c r="H8" s="110">
        <v>18789</v>
      </c>
      <c r="I8" s="110">
        <v>18028</v>
      </c>
      <c r="J8" s="187">
        <v>17193</v>
      </c>
      <c r="K8" s="53">
        <v>16701</v>
      </c>
      <c r="L8" s="25">
        <v>16804</v>
      </c>
      <c r="M8" s="215">
        <v>17344</v>
      </c>
      <c r="N8" s="187">
        <v>18079</v>
      </c>
      <c r="O8" s="147">
        <v>18224</v>
      </c>
      <c r="P8" s="160">
        <f t="shared" si="0"/>
        <v>-3299</v>
      </c>
      <c r="Q8" s="77">
        <f t="shared" si="3"/>
        <v>-15.327788877015287</v>
      </c>
      <c r="R8" s="64"/>
      <c r="S8" s="161">
        <f t="shared" si="1"/>
        <v>145</v>
      </c>
      <c r="T8" s="66">
        <f t="shared" si="2"/>
        <v>0.8360239852398524</v>
      </c>
    </row>
    <row r="9" spans="1:20" ht="12.75">
      <c r="A9" s="28" t="s">
        <v>12</v>
      </c>
      <c r="B9" s="29">
        <v>22633</v>
      </c>
      <c r="C9" s="54">
        <v>23254</v>
      </c>
      <c r="D9" s="54">
        <v>24017</v>
      </c>
      <c r="E9" s="54">
        <v>24232</v>
      </c>
      <c r="F9" s="29">
        <v>23638</v>
      </c>
      <c r="G9" s="103">
        <v>23965</v>
      </c>
      <c r="H9" s="121">
        <v>23822</v>
      </c>
      <c r="I9" s="121">
        <v>23216</v>
      </c>
      <c r="J9" s="188">
        <v>22595</v>
      </c>
      <c r="K9" s="54">
        <v>21668</v>
      </c>
      <c r="L9" s="29">
        <v>21432</v>
      </c>
      <c r="M9" s="216">
        <v>21267</v>
      </c>
      <c r="N9" s="188">
        <v>21382</v>
      </c>
      <c r="O9" s="148">
        <v>20853</v>
      </c>
      <c r="P9" s="160">
        <f t="shared" si="0"/>
        <v>-1780</v>
      </c>
      <c r="Q9" s="77">
        <f t="shared" si="3"/>
        <v>-7.864622453938939</v>
      </c>
      <c r="R9" s="64"/>
      <c r="S9" s="161">
        <f t="shared" si="1"/>
        <v>-529</v>
      </c>
      <c r="T9" s="66">
        <f t="shared" si="2"/>
        <v>-2.4874218272440873</v>
      </c>
    </row>
    <row r="10" spans="1:20" ht="12.75" customHeight="1">
      <c r="A10" s="21" t="s">
        <v>13</v>
      </c>
      <c r="B10" s="29">
        <v>16424</v>
      </c>
      <c r="C10" s="54">
        <v>17064</v>
      </c>
      <c r="D10" s="54">
        <v>17706</v>
      </c>
      <c r="E10" s="54">
        <v>18005</v>
      </c>
      <c r="F10" s="29">
        <v>18448</v>
      </c>
      <c r="G10" s="103">
        <v>19075</v>
      </c>
      <c r="H10" s="121">
        <v>19697</v>
      </c>
      <c r="I10" s="121">
        <v>20171</v>
      </c>
      <c r="J10" s="188">
        <v>20123</v>
      </c>
      <c r="K10" s="54">
        <v>20210</v>
      </c>
      <c r="L10" s="29">
        <v>20796</v>
      </c>
      <c r="M10" s="216">
        <v>21428</v>
      </c>
      <c r="N10" s="188">
        <v>22250</v>
      </c>
      <c r="O10" s="148">
        <v>22928</v>
      </c>
      <c r="P10" s="160">
        <f t="shared" si="0"/>
        <v>6504</v>
      </c>
      <c r="Q10" s="77">
        <f t="shared" si="3"/>
        <v>39.60058451047248</v>
      </c>
      <c r="R10" s="64"/>
      <c r="S10" s="161">
        <f t="shared" si="1"/>
        <v>678</v>
      </c>
      <c r="T10" s="66">
        <f t="shared" si="2"/>
        <v>3.1640843755833488</v>
      </c>
    </row>
    <row r="11" spans="1:20" ht="12.75">
      <c r="A11" s="21" t="s">
        <v>14</v>
      </c>
      <c r="B11" s="25">
        <v>3491</v>
      </c>
      <c r="C11" s="53">
        <v>3925</v>
      </c>
      <c r="D11" s="53">
        <v>4457</v>
      </c>
      <c r="E11" s="53">
        <v>4663</v>
      </c>
      <c r="F11" s="25">
        <v>5340</v>
      </c>
      <c r="G11" s="102">
        <v>5605</v>
      </c>
      <c r="H11" s="110">
        <v>6097</v>
      </c>
      <c r="I11" s="110">
        <v>6696</v>
      </c>
      <c r="J11" s="187">
        <v>7475</v>
      </c>
      <c r="K11" s="53">
        <v>7988</v>
      </c>
      <c r="L11" s="25">
        <v>8447</v>
      </c>
      <c r="M11" s="215">
        <v>9342</v>
      </c>
      <c r="N11" s="187">
        <v>10087</v>
      </c>
      <c r="O11" s="147">
        <v>10734</v>
      </c>
      <c r="P11" s="160">
        <f t="shared" si="0"/>
        <v>7243</v>
      </c>
      <c r="Q11" s="77">
        <f t="shared" si="3"/>
        <v>207.47636780292183</v>
      </c>
      <c r="R11" s="64"/>
      <c r="S11" s="161">
        <f t="shared" si="1"/>
        <v>647</v>
      </c>
      <c r="T11" s="66">
        <f t="shared" si="2"/>
        <v>6.925711839006636</v>
      </c>
    </row>
    <row r="12" spans="1:20" ht="12.75">
      <c r="A12" s="21" t="s">
        <v>15</v>
      </c>
      <c r="B12" s="25">
        <v>151</v>
      </c>
      <c r="C12" s="53">
        <v>168</v>
      </c>
      <c r="D12" s="53">
        <v>207</v>
      </c>
      <c r="E12" s="53">
        <v>241</v>
      </c>
      <c r="F12" s="25">
        <v>241</v>
      </c>
      <c r="G12" s="102">
        <v>277</v>
      </c>
      <c r="H12" s="110">
        <v>309</v>
      </c>
      <c r="I12" s="110">
        <v>327</v>
      </c>
      <c r="J12" s="187">
        <v>375</v>
      </c>
      <c r="K12" s="53">
        <v>395</v>
      </c>
      <c r="L12" s="25">
        <v>425</v>
      </c>
      <c r="M12" s="215">
        <v>499</v>
      </c>
      <c r="N12" s="187">
        <v>642</v>
      </c>
      <c r="O12" s="147">
        <v>724</v>
      </c>
      <c r="P12" s="160">
        <f t="shared" si="0"/>
        <v>573</v>
      </c>
      <c r="Q12" s="77">
        <f t="shared" si="3"/>
        <v>379.4701986754967</v>
      </c>
      <c r="R12" s="64"/>
      <c r="S12" s="161">
        <f t="shared" si="1"/>
        <v>82</v>
      </c>
      <c r="T12" s="66">
        <f t="shared" si="2"/>
        <v>16.432865731462925</v>
      </c>
    </row>
    <row r="13" spans="1:20" ht="9.75" customHeight="1">
      <c r="A13" s="28"/>
      <c r="B13" s="25"/>
      <c r="C13" s="53"/>
      <c r="D13" s="53"/>
      <c r="E13" s="53"/>
      <c r="F13" s="25"/>
      <c r="G13" s="102"/>
      <c r="H13" s="110"/>
      <c r="I13" s="110"/>
      <c r="J13" s="187"/>
      <c r="K13" s="53"/>
      <c r="L13" s="25"/>
      <c r="M13" s="53"/>
      <c r="N13" s="25"/>
      <c r="O13" s="147"/>
      <c r="P13" s="160"/>
      <c r="Q13" s="162"/>
      <c r="R13" s="64"/>
      <c r="S13" s="161"/>
      <c r="T13" s="66"/>
    </row>
    <row r="14" spans="1:21" ht="12.75">
      <c r="A14" s="60" t="s">
        <v>45</v>
      </c>
      <c r="B14" s="46">
        <v>52170</v>
      </c>
      <c r="C14" s="59">
        <v>54436</v>
      </c>
      <c r="D14" s="59">
        <v>57324</v>
      </c>
      <c r="E14" s="59">
        <v>57373</v>
      </c>
      <c r="F14" s="92">
        <v>58134</v>
      </c>
      <c r="G14" s="101">
        <v>58649</v>
      </c>
      <c r="H14" s="124">
        <v>58550</v>
      </c>
      <c r="I14" s="124">
        <v>58705</v>
      </c>
      <c r="J14" s="194">
        <v>57360</v>
      </c>
      <c r="K14" s="59">
        <v>56610</v>
      </c>
      <c r="L14" s="92">
        <v>57596</v>
      </c>
      <c r="M14" s="59">
        <v>59930</v>
      </c>
      <c r="N14" s="92">
        <v>62845</v>
      </c>
      <c r="O14" s="163">
        <v>63535</v>
      </c>
      <c r="P14" s="47">
        <f t="shared" si="0"/>
        <v>11365</v>
      </c>
      <c r="Q14" s="61">
        <f aca="true" t="shared" si="4" ref="Q14:Q19">P14/B14%</f>
        <v>21.784550507954762</v>
      </c>
      <c r="R14" s="48"/>
      <c r="S14" s="164">
        <f t="shared" si="1"/>
        <v>690</v>
      </c>
      <c r="T14" s="49">
        <f t="shared" si="2"/>
        <v>1.151343233772735</v>
      </c>
      <c r="U14" s="23"/>
    </row>
    <row r="15" spans="1:20" ht="15" customHeight="1">
      <c r="A15" s="21" t="s">
        <v>10</v>
      </c>
      <c r="B15" s="25">
        <v>6967</v>
      </c>
      <c r="C15" s="53">
        <v>7038</v>
      </c>
      <c r="D15" s="53">
        <v>7647</v>
      </c>
      <c r="E15" s="53">
        <v>7217</v>
      </c>
      <c r="F15" s="25">
        <v>6728</v>
      </c>
      <c r="G15" s="102">
        <v>6431</v>
      </c>
      <c r="H15" s="110">
        <v>6279</v>
      </c>
      <c r="I15" s="110">
        <v>5886</v>
      </c>
      <c r="J15" s="187">
        <v>5051</v>
      </c>
      <c r="K15" s="53">
        <v>4615</v>
      </c>
      <c r="L15" s="25">
        <v>4491</v>
      </c>
      <c r="M15" s="53">
        <v>4990</v>
      </c>
      <c r="N15" s="25">
        <v>5881</v>
      </c>
      <c r="O15" s="147">
        <v>5964</v>
      </c>
      <c r="P15" s="160">
        <f t="shared" si="0"/>
        <v>-1003</v>
      </c>
      <c r="Q15" s="77">
        <f t="shared" si="4"/>
        <v>-14.396440361705181</v>
      </c>
      <c r="R15" s="64"/>
      <c r="S15" s="161">
        <f t="shared" si="1"/>
        <v>83</v>
      </c>
      <c r="T15" s="66">
        <f t="shared" si="2"/>
        <v>1.6633266533066133</v>
      </c>
    </row>
    <row r="16" spans="1:25" ht="12.75">
      <c r="A16" s="21" t="s">
        <v>11</v>
      </c>
      <c r="B16" s="25">
        <v>18078</v>
      </c>
      <c r="C16" s="53">
        <v>18373</v>
      </c>
      <c r="D16" s="53">
        <v>18708</v>
      </c>
      <c r="E16" s="53">
        <v>18153</v>
      </c>
      <c r="F16" s="25">
        <v>17482</v>
      </c>
      <c r="G16" s="102">
        <v>17037</v>
      </c>
      <c r="H16" s="110">
        <v>16335</v>
      </c>
      <c r="I16" s="110">
        <v>15848</v>
      </c>
      <c r="J16" s="187">
        <v>15070</v>
      </c>
      <c r="K16" s="53">
        <v>14324</v>
      </c>
      <c r="L16" s="25">
        <v>14228</v>
      </c>
      <c r="M16" s="53">
        <v>14633</v>
      </c>
      <c r="N16" s="25">
        <v>14928</v>
      </c>
      <c r="O16" s="147">
        <v>14747</v>
      </c>
      <c r="P16" s="160">
        <f t="shared" si="0"/>
        <v>-3331</v>
      </c>
      <c r="Q16" s="77">
        <f t="shared" si="4"/>
        <v>-18.425710808717778</v>
      </c>
      <c r="R16" s="64"/>
      <c r="S16" s="161">
        <f t="shared" si="1"/>
        <v>-181</v>
      </c>
      <c r="T16" s="66">
        <f t="shared" si="2"/>
        <v>-1.2369302262010524</v>
      </c>
      <c r="W16" s="23"/>
      <c r="Y16" s="23"/>
    </row>
    <row r="17" spans="1:20" ht="12.75">
      <c r="A17" s="28" t="s">
        <v>12</v>
      </c>
      <c r="B17" s="25">
        <v>16213</v>
      </c>
      <c r="C17" s="53">
        <v>17164</v>
      </c>
      <c r="D17" s="53">
        <v>18028</v>
      </c>
      <c r="E17" s="53">
        <v>18229</v>
      </c>
      <c r="F17" s="25">
        <v>18606</v>
      </c>
      <c r="G17" s="102">
        <v>18930</v>
      </c>
      <c r="H17" s="110">
        <v>18788</v>
      </c>
      <c r="I17" s="110">
        <v>18843</v>
      </c>
      <c r="J17" s="187">
        <v>18363</v>
      </c>
      <c r="K17" s="53">
        <v>17884</v>
      </c>
      <c r="L17" s="25">
        <v>17887</v>
      </c>
      <c r="M17" s="53">
        <v>17866</v>
      </c>
      <c r="N17" s="25">
        <v>17871</v>
      </c>
      <c r="O17" s="147">
        <v>17514</v>
      </c>
      <c r="P17" s="160">
        <f t="shared" si="0"/>
        <v>1301</v>
      </c>
      <c r="Q17" s="77">
        <f t="shared" si="4"/>
        <v>8.024424844260778</v>
      </c>
      <c r="R17" s="64"/>
      <c r="S17" s="161">
        <f t="shared" si="1"/>
        <v>-357</v>
      </c>
      <c r="T17" s="66">
        <f t="shared" si="2"/>
        <v>-1.998208888391358</v>
      </c>
    </row>
    <row r="18" spans="1:20" ht="12.75">
      <c r="A18" s="21" t="s">
        <v>13</v>
      </c>
      <c r="B18" s="25">
        <v>9081</v>
      </c>
      <c r="C18" s="53">
        <v>9821</v>
      </c>
      <c r="D18" s="53">
        <v>10635</v>
      </c>
      <c r="E18" s="53">
        <v>11236</v>
      </c>
      <c r="F18" s="25">
        <v>12317</v>
      </c>
      <c r="G18" s="102">
        <v>12982</v>
      </c>
      <c r="H18" s="110">
        <v>13469</v>
      </c>
      <c r="I18" s="110">
        <v>13961</v>
      </c>
      <c r="J18" s="187">
        <v>14339</v>
      </c>
      <c r="K18" s="53">
        <v>14781</v>
      </c>
      <c r="L18" s="25">
        <v>15476</v>
      </c>
      <c r="M18" s="53">
        <v>16235</v>
      </c>
      <c r="N18" s="25">
        <v>17178</v>
      </c>
      <c r="O18" s="147">
        <v>17684</v>
      </c>
      <c r="P18" s="160">
        <f t="shared" si="0"/>
        <v>8603</v>
      </c>
      <c r="Q18" s="77">
        <f t="shared" si="4"/>
        <v>94.73626252615351</v>
      </c>
      <c r="R18" s="64"/>
      <c r="S18" s="161">
        <f t="shared" si="1"/>
        <v>506</v>
      </c>
      <c r="T18" s="66">
        <f t="shared" si="2"/>
        <v>3.116723129042193</v>
      </c>
    </row>
    <row r="19" spans="1:20" ht="12.75">
      <c r="A19" s="21" t="s">
        <v>14</v>
      </c>
      <c r="B19" s="25">
        <v>1752</v>
      </c>
      <c r="C19" s="53">
        <v>1961</v>
      </c>
      <c r="D19" s="53">
        <v>2204</v>
      </c>
      <c r="E19" s="53">
        <v>2426</v>
      </c>
      <c r="F19" s="25">
        <v>2876</v>
      </c>
      <c r="G19" s="102">
        <v>3133</v>
      </c>
      <c r="H19" s="110">
        <v>3518</v>
      </c>
      <c r="I19" s="110">
        <v>3996</v>
      </c>
      <c r="J19" s="187">
        <v>4354</v>
      </c>
      <c r="K19" s="53">
        <v>4816</v>
      </c>
      <c r="L19" s="25">
        <v>5294</v>
      </c>
      <c r="M19" s="53">
        <v>5985</v>
      </c>
      <c r="N19" s="25">
        <v>6705</v>
      </c>
      <c r="O19" s="147">
        <v>7250</v>
      </c>
      <c r="P19" s="160">
        <f t="shared" si="0"/>
        <v>5498</v>
      </c>
      <c r="Q19" s="77">
        <f t="shared" si="4"/>
        <v>313.81278538812785</v>
      </c>
      <c r="R19" s="64"/>
      <c r="S19" s="161">
        <f t="shared" si="1"/>
        <v>545</v>
      </c>
      <c r="T19" s="66">
        <f t="shared" si="2"/>
        <v>9.10609857978279</v>
      </c>
    </row>
    <row r="20" spans="1:20" ht="12.75">
      <c r="A20" s="21" t="s">
        <v>15</v>
      </c>
      <c r="B20" s="29">
        <v>79</v>
      </c>
      <c r="C20" s="54">
        <v>79</v>
      </c>
      <c r="D20" s="54">
        <v>102</v>
      </c>
      <c r="E20" s="54">
        <v>112</v>
      </c>
      <c r="F20" s="29">
        <v>125</v>
      </c>
      <c r="G20" s="103">
        <v>136</v>
      </c>
      <c r="H20" s="121">
        <v>161</v>
      </c>
      <c r="I20" s="121">
        <v>171</v>
      </c>
      <c r="J20" s="188">
        <v>183</v>
      </c>
      <c r="K20" s="54">
        <v>190</v>
      </c>
      <c r="L20" s="29">
        <v>220</v>
      </c>
      <c r="M20" s="54">
        <v>221</v>
      </c>
      <c r="N20" s="29">
        <v>282</v>
      </c>
      <c r="O20" s="148">
        <v>376</v>
      </c>
      <c r="P20" s="160">
        <f t="shared" si="0"/>
        <v>297</v>
      </c>
      <c r="Q20" s="77">
        <v>0</v>
      </c>
      <c r="R20" s="64"/>
      <c r="S20" s="161">
        <f t="shared" si="1"/>
        <v>94</v>
      </c>
      <c r="T20" s="175">
        <f t="shared" si="2"/>
        <v>42.53393665158371</v>
      </c>
    </row>
    <row r="21" spans="1:20" ht="9.75" customHeight="1">
      <c r="A21" s="28"/>
      <c r="B21" s="29"/>
      <c r="C21" s="54"/>
      <c r="D21" s="54"/>
      <c r="E21" s="54"/>
      <c r="F21" s="29"/>
      <c r="G21" s="103"/>
      <c r="H21" s="121"/>
      <c r="I21" s="121"/>
      <c r="J21" s="188"/>
      <c r="K21" s="204"/>
      <c r="L21" s="29"/>
      <c r="M21" s="54"/>
      <c r="N21" s="29"/>
      <c r="O21" s="148"/>
      <c r="P21" s="160"/>
      <c r="Q21" s="162"/>
      <c r="R21" s="64"/>
      <c r="S21" s="161"/>
      <c r="T21" s="66"/>
    </row>
    <row r="22" spans="1:20" ht="10.5" customHeight="1">
      <c r="A22" s="31"/>
      <c r="B22" s="32"/>
      <c r="C22" s="32"/>
      <c r="D22" s="32"/>
      <c r="E22" s="32"/>
      <c r="F22" s="32"/>
      <c r="G22" s="88"/>
      <c r="H22" s="88"/>
      <c r="I22" s="88"/>
      <c r="J22" s="32"/>
      <c r="K22" s="32"/>
      <c r="L22" s="32"/>
      <c r="M22" s="32"/>
      <c r="N22" s="32"/>
      <c r="O22" s="32"/>
      <c r="P22" s="166"/>
      <c r="Q22" s="167"/>
      <c r="R22" s="168"/>
      <c r="S22" s="32"/>
      <c r="T22" s="169"/>
    </row>
    <row r="23" spans="1:20" ht="9.75" customHeight="1">
      <c r="A23" s="37"/>
      <c r="B23" s="25"/>
      <c r="C23" s="56"/>
      <c r="D23" s="56"/>
      <c r="E23" s="56"/>
      <c r="F23" s="25"/>
      <c r="G23" s="106"/>
      <c r="H23" s="123"/>
      <c r="I23" s="123"/>
      <c r="J23" s="190"/>
      <c r="K23" s="56"/>
      <c r="L23" s="205"/>
      <c r="M23" s="56"/>
      <c r="N23" s="205"/>
      <c r="O23" s="141"/>
      <c r="P23" s="170"/>
      <c r="Q23" s="63"/>
      <c r="R23" s="64"/>
      <c r="S23" s="65"/>
      <c r="T23" s="165"/>
    </row>
    <row r="24" spans="1:21" ht="12.75">
      <c r="A24" s="62" t="s">
        <v>9</v>
      </c>
      <c r="B24" s="39">
        <f aca="true" t="shared" si="5" ref="B24:N30">B14+B6</f>
        <v>125813</v>
      </c>
      <c r="C24" s="57">
        <f t="shared" si="5"/>
        <v>129577</v>
      </c>
      <c r="D24" s="57">
        <f t="shared" si="5"/>
        <v>135357</v>
      </c>
      <c r="E24" s="57">
        <f t="shared" si="5"/>
        <v>134806</v>
      </c>
      <c r="F24" s="39">
        <f t="shared" si="5"/>
        <v>134130</v>
      </c>
      <c r="G24" s="107">
        <f t="shared" si="5"/>
        <v>135417</v>
      </c>
      <c r="H24" s="107">
        <f t="shared" si="5"/>
        <v>135655</v>
      </c>
      <c r="I24" s="150">
        <f t="shared" si="5"/>
        <v>134842</v>
      </c>
      <c r="J24" s="191">
        <f t="shared" si="5"/>
        <v>131844</v>
      </c>
      <c r="K24" s="57">
        <f t="shared" si="5"/>
        <v>130014</v>
      </c>
      <c r="L24" s="39">
        <f t="shared" si="5"/>
        <v>131842</v>
      </c>
      <c r="M24" s="57">
        <f t="shared" si="5"/>
        <v>136770</v>
      </c>
      <c r="N24" s="39">
        <f t="shared" si="5"/>
        <v>143127</v>
      </c>
      <c r="O24" s="142">
        <f aca="true" t="shared" si="6" ref="O24:O30">O14+O6</f>
        <v>145332</v>
      </c>
      <c r="P24" s="90">
        <f aca="true" t="shared" si="7" ref="P24:P30">O24-B24</f>
        <v>19519</v>
      </c>
      <c r="Q24" s="91">
        <f aca="true" t="shared" si="8" ref="Q24:Q30">P24/B24%</f>
        <v>15.51429502515638</v>
      </c>
      <c r="R24" s="41"/>
      <c r="S24" s="171">
        <f aca="true" t="shared" si="9" ref="S24:S30">O24-N24</f>
        <v>2205</v>
      </c>
      <c r="T24" s="42">
        <f aca="true" t="shared" si="10" ref="T24:T30">S24/M24%</f>
        <v>1.612195656942312</v>
      </c>
      <c r="U24" s="85"/>
    </row>
    <row r="25" spans="1:20" ht="15" customHeight="1">
      <c r="A25" s="21" t="s">
        <v>10</v>
      </c>
      <c r="B25" s="29">
        <f t="shared" si="5"/>
        <v>16388</v>
      </c>
      <c r="C25" s="54">
        <f t="shared" si="5"/>
        <v>16496</v>
      </c>
      <c r="D25" s="54">
        <f t="shared" si="5"/>
        <v>17531</v>
      </c>
      <c r="E25" s="54">
        <f t="shared" si="5"/>
        <v>16674</v>
      </c>
      <c r="F25" s="29">
        <f t="shared" si="5"/>
        <v>15450</v>
      </c>
      <c r="G25" s="103">
        <f t="shared" si="5"/>
        <v>15035</v>
      </c>
      <c r="H25" s="103">
        <f t="shared" si="5"/>
        <v>14670</v>
      </c>
      <c r="I25" s="121">
        <f t="shared" si="5"/>
        <v>13585</v>
      </c>
      <c r="J25" s="188">
        <f t="shared" si="5"/>
        <v>11774</v>
      </c>
      <c r="K25" s="54">
        <f t="shared" si="5"/>
        <v>11057</v>
      </c>
      <c r="L25" s="29">
        <f t="shared" si="5"/>
        <v>10833</v>
      </c>
      <c r="M25" s="54">
        <f t="shared" si="5"/>
        <v>11950</v>
      </c>
      <c r="N25" s="29">
        <f t="shared" si="5"/>
        <v>13723</v>
      </c>
      <c r="O25" s="148">
        <f t="shared" si="6"/>
        <v>14298</v>
      </c>
      <c r="P25" s="160">
        <f t="shared" si="7"/>
        <v>-2090</v>
      </c>
      <c r="Q25" s="77">
        <f t="shared" si="8"/>
        <v>-12.753234073712473</v>
      </c>
      <c r="R25" s="64"/>
      <c r="S25" s="161">
        <f t="shared" si="9"/>
        <v>575</v>
      </c>
      <c r="T25" s="66">
        <f t="shared" si="10"/>
        <v>4.811715481171548</v>
      </c>
    </row>
    <row r="26" spans="1:20" ht="12.75">
      <c r="A26" s="21" t="s">
        <v>11</v>
      </c>
      <c r="B26" s="22">
        <f t="shared" si="5"/>
        <v>39601</v>
      </c>
      <c r="C26" s="52">
        <f t="shared" si="5"/>
        <v>39645</v>
      </c>
      <c r="D26" s="52">
        <f t="shared" si="5"/>
        <v>40470</v>
      </c>
      <c r="E26" s="52">
        <f t="shared" si="5"/>
        <v>38988</v>
      </c>
      <c r="F26" s="22">
        <f t="shared" si="5"/>
        <v>37089</v>
      </c>
      <c r="G26" s="104">
        <f t="shared" si="5"/>
        <v>36279</v>
      </c>
      <c r="H26" s="104">
        <f t="shared" si="5"/>
        <v>35124</v>
      </c>
      <c r="I26" s="111">
        <f t="shared" si="5"/>
        <v>33876</v>
      </c>
      <c r="J26" s="186">
        <f t="shared" si="5"/>
        <v>32263</v>
      </c>
      <c r="K26" s="52">
        <f t="shared" si="5"/>
        <v>31025</v>
      </c>
      <c r="L26" s="22">
        <f t="shared" si="5"/>
        <v>31032</v>
      </c>
      <c r="M26" s="52">
        <f t="shared" si="5"/>
        <v>31977</v>
      </c>
      <c r="N26" s="22">
        <f t="shared" si="5"/>
        <v>33007</v>
      </c>
      <c r="O26" s="143">
        <f t="shared" si="6"/>
        <v>32971</v>
      </c>
      <c r="P26" s="160">
        <f t="shared" si="7"/>
        <v>-6630</v>
      </c>
      <c r="Q26" s="77">
        <f t="shared" si="8"/>
        <v>-16.74200146460948</v>
      </c>
      <c r="R26" s="64"/>
      <c r="S26" s="161">
        <f t="shared" si="9"/>
        <v>-36</v>
      </c>
      <c r="T26" s="66">
        <f t="shared" si="10"/>
        <v>-0.11258091753447791</v>
      </c>
    </row>
    <row r="27" spans="1:20" ht="12.75">
      <c r="A27" s="28" t="s">
        <v>12</v>
      </c>
      <c r="B27" s="22">
        <f t="shared" si="5"/>
        <v>38846</v>
      </c>
      <c r="C27" s="52">
        <f t="shared" si="5"/>
        <v>40418</v>
      </c>
      <c r="D27" s="52">
        <f t="shared" si="5"/>
        <v>42045</v>
      </c>
      <c r="E27" s="52">
        <f t="shared" si="5"/>
        <v>42461</v>
      </c>
      <c r="F27" s="22">
        <f t="shared" si="5"/>
        <v>42244</v>
      </c>
      <c r="G27" s="104">
        <f t="shared" si="5"/>
        <v>42895</v>
      </c>
      <c r="H27" s="104">
        <f t="shared" si="5"/>
        <v>42610</v>
      </c>
      <c r="I27" s="111">
        <f t="shared" si="5"/>
        <v>42059</v>
      </c>
      <c r="J27" s="186">
        <f t="shared" si="5"/>
        <v>40958</v>
      </c>
      <c r="K27" s="52">
        <f t="shared" si="5"/>
        <v>39552</v>
      </c>
      <c r="L27" s="22">
        <f t="shared" si="5"/>
        <v>39319</v>
      </c>
      <c r="M27" s="52">
        <f t="shared" si="5"/>
        <v>39133</v>
      </c>
      <c r="N27" s="22">
        <f t="shared" si="5"/>
        <v>39253</v>
      </c>
      <c r="O27" s="143">
        <f t="shared" si="6"/>
        <v>38367</v>
      </c>
      <c r="P27" s="160">
        <f t="shared" si="7"/>
        <v>-479</v>
      </c>
      <c r="Q27" s="77">
        <f t="shared" si="8"/>
        <v>-1.2330741903928333</v>
      </c>
      <c r="R27" s="64"/>
      <c r="S27" s="161">
        <f t="shared" si="9"/>
        <v>-886</v>
      </c>
      <c r="T27" s="66">
        <f t="shared" si="10"/>
        <v>-2.26407379960647</v>
      </c>
    </row>
    <row r="28" spans="1:20" ht="12.75">
      <c r="A28" s="21" t="s">
        <v>13</v>
      </c>
      <c r="B28" s="22">
        <f t="shared" si="5"/>
        <v>25505</v>
      </c>
      <c r="C28" s="52">
        <f t="shared" si="5"/>
        <v>26885</v>
      </c>
      <c r="D28" s="52">
        <f t="shared" si="5"/>
        <v>28341</v>
      </c>
      <c r="E28" s="52">
        <f t="shared" si="5"/>
        <v>29241</v>
      </c>
      <c r="F28" s="22">
        <f t="shared" si="5"/>
        <v>30765</v>
      </c>
      <c r="G28" s="104">
        <f t="shared" si="5"/>
        <v>32057</v>
      </c>
      <c r="H28" s="104">
        <f t="shared" si="5"/>
        <v>33166</v>
      </c>
      <c r="I28" s="111">
        <f t="shared" si="5"/>
        <v>34132</v>
      </c>
      <c r="J28" s="186">
        <f t="shared" si="5"/>
        <v>34462</v>
      </c>
      <c r="K28" s="52">
        <f t="shared" si="5"/>
        <v>34991</v>
      </c>
      <c r="L28" s="22">
        <f t="shared" si="5"/>
        <v>36272</v>
      </c>
      <c r="M28" s="52">
        <f t="shared" si="5"/>
        <v>37663</v>
      </c>
      <c r="N28" s="22">
        <f t="shared" si="5"/>
        <v>39428</v>
      </c>
      <c r="O28" s="143">
        <f t="shared" si="6"/>
        <v>40612</v>
      </c>
      <c r="P28" s="160">
        <f t="shared" si="7"/>
        <v>15107</v>
      </c>
      <c r="Q28" s="77">
        <f t="shared" si="8"/>
        <v>59.23152323073907</v>
      </c>
      <c r="R28" s="64"/>
      <c r="S28" s="161">
        <f t="shared" si="9"/>
        <v>1184</v>
      </c>
      <c r="T28" s="66">
        <f t="shared" si="10"/>
        <v>3.143668852720176</v>
      </c>
    </row>
    <row r="29" spans="1:20" ht="12.75">
      <c r="A29" s="21" t="s">
        <v>14</v>
      </c>
      <c r="B29" s="22">
        <f t="shared" si="5"/>
        <v>5243</v>
      </c>
      <c r="C29" s="52">
        <f t="shared" si="5"/>
        <v>5886</v>
      </c>
      <c r="D29" s="52">
        <f t="shared" si="5"/>
        <v>6661</v>
      </c>
      <c r="E29" s="52">
        <f t="shared" si="5"/>
        <v>7089</v>
      </c>
      <c r="F29" s="22">
        <f t="shared" si="5"/>
        <v>8216</v>
      </c>
      <c r="G29" s="104">
        <f t="shared" si="5"/>
        <v>8738</v>
      </c>
      <c r="H29" s="104">
        <f t="shared" si="5"/>
        <v>9615</v>
      </c>
      <c r="I29" s="111">
        <f t="shared" si="5"/>
        <v>10692</v>
      </c>
      <c r="J29" s="186">
        <f t="shared" si="5"/>
        <v>11829</v>
      </c>
      <c r="K29" s="52">
        <f t="shared" si="5"/>
        <v>12804</v>
      </c>
      <c r="L29" s="22">
        <f t="shared" si="5"/>
        <v>13741</v>
      </c>
      <c r="M29" s="52">
        <f t="shared" si="5"/>
        <v>15327</v>
      </c>
      <c r="N29" s="22">
        <f t="shared" si="5"/>
        <v>16792</v>
      </c>
      <c r="O29" s="143">
        <f t="shared" si="6"/>
        <v>17984</v>
      </c>
      <c r="P29" s="160">
        <f t="shared" si="7"/>
        <v>12741</v>
      </c>
      <c r="Q29" s="77">
        <f t="shared" si="8"/>
        <v>243.00972725538813</v>
      </c>
      <c r="R29" s="64"/>
      <c r="S29" s="161">
        <f t="shared" si="9"/>
        <v>1192</v>
      </c>
      <c r="T29" s="66">
        <f t="shared" si="10"/>
        <v>7.777125334377242</v>
      </c>
    </row>
    <row r="30" spans="1:20" ht="12.75">
      <c r="A30" s="21" t="s">
        <v>15</v>
      </c>
      <c r="B30" s="22">
        <f t="shared" si="5"/>
        <v>230</v>
      </c>
      <c r="C30" s="52">
        <f t="shared" si="5"/>
        <v>247</v>
      </c>
      <c r="D30" s="52">
        <f t="shared" si="5"/>
        <v>309</v>
      </c>
      <c r="E30" s="52">
        <f t="shared" si="5"/>
        <v>353</v>
      </c>
      <c r="F30" s="22">
        <f t="shared" si="5"/>
        <v>366</v>
      </c>
      <c r="G30" s="104">
        <f t="shared" si="5"/>
        <v>413</v>
      </c>
      <c r="H30" s="104">
        <f t="shared" si="5"/>
        <v>470</v>
      </c>
      <c r="I30" s="111">
        <f t="shared" si="5"/>
        <v>498</v>
      </c>
      <c r="J30" s="186">
        <f t="shared" si="5"/>
        <v>558</v>
      </c>
      <c r="K30" s="52">
        <f t="shared" si="5"/>
        <v>585</v>
      </c>
      <c r="L30" s="22">
        <f t="shared" si="5"/>
        <v>645</v>
      </c>
      <c r="M30" s="52">
        <f t="shared" si="5"/>
        <v>720</v>
      </c>
      <c r="N30" s="22">
        <f t="shared" si="5"/>
        <v>924</v>
      </c>
      <c r="O30" s="143">
        <f t="shared" si="6"/>
        <v>1100</v>
      </c>
      <c r="P30" s="160">
        <f t="shared" si="7"/>
        <v>870</v>
      </c>
      <c r="Q30" s="77">
        <f t="shared" si="8"/>
        <v>378.26086956521743</v>
      </c>
      <c r="R30" s="64"/>
      <c r="S30" s="161">
        <f t="shared" si="9"/>
        <v>176</v>
      </c>
      <c r="T30" s="66">
        <f t="shared" si="10"/>
        <v>24.444444444444443</v>
      </c>
    </row>
    <row r="31" spans="1:20" ht="7.5" customHeight="1">
      <c r="A31" s="37"/>
      <c r="B31" s="26"/>
      <c r="C31" s="58"/>
      <c r="D31" s="58"/>
      <c r="E31" s="58"/>
      <c r="F31" s="72"/>
      <c r="G31" s="108"/>
      <c r="H31" s="122"/>
      <c r="I31" s="122"/>
      <c r="J31" s="192"/>
      <c r="K31" s="202"/>
      <c r="L31" s="206"/>
      <c r="M31" s="202"/>
      <c r="N31" s="206"/>
      <c r="O31" s="144"/>
      <c r="P31" s="168"/>
      <c r="Q31" s="168"/>
      <c r="R31" s="64"/>
      <c r="T31" s="165"/>
    </row>
    <row r="32" spans="1:20" ht="18" customHeight="1" thickBot="1">
      <c r="A32" s="196" t="s">
        <v>43</v>
      </c>
      <c r="B32" s="43"/>
      <c r="C32" s="43"/>
      <c r="D32" s="44"/>
      <c r="E32" s="44"/>
      <c r="F32" s="45"/>
      <c r="G32" s="89"/>
      <c r="H32" s="95"/>
      <c r="I32" s="95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3"/>
    </row>
    <row r="33" ht="13.5" thickTop="1"/>
  </sheetData>
  <sheetProtection/>
  <mergeCells count="15">
    <mergeCell ref="F3:F4"/>
    <mergeCell ref="I3:I4"/>
    <mergeCell ref="J3:J4"/>
    <mergeCell ref="A3:A4"/>
    <mergeCell ref="B3:B4"/>
    <mergeCell ref="C3:C4"/>
    <mergeCell ref="D3:D4"/>
    <mergeCell ref="E3:E4"/>
    <mergeCell ref="O3:O4"/>
    <mergeCell ref="N3:N4"/>
    <mergeCell ref="M3:M4"/>
    <mergeCell ref="K3:K4"/>
    <mergeCell ref="H3:H4"/>
    <mergeCell ref="G3:G4"/>
    <mergeCell ref="L3:L4"/>
  </mergeCells>
  <printOptions horizontalCentered="1" verticalCentered="1"/>
  <pageMargins left="0.4724409448818898" right="0.4724409448818898" top="0.5905511811023623" bottom="0.7086614173228347" header="0.5118110236220472" footer="0.5118110236220472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9.7109375" style="5" customWidth="1"/>
    <col min="2" max="6" width="7.7109375" style="5" customWidth="1"/>
    <col min="7" max="7" width="7.7109375" style="68" customWidth="1"/>
    <col min="8" max="8" width="7.7109375" style="137" customWidth="1"/>
    <col min="9" max="9" width="7.7109375" style="68" customWidth="1"/>
    <col min="10" max="12" width="7.7109375" style="125" customWidth="1"/>
    <col min="13" max="15" width="8.140625" style="125" customWidth="1"/>
    <col min="16" max="17" width="7.140625" style="5" customWidth="1"/>
    <col min="18" max="18" width="1.7109375" style="5" customWidth="1"/>
    <col min="19" max="19" width="6.7109375" style="5" customWidth="1"/>
    <col min="20" max="20" width="7.140625" style="5" customWidth="1"/>
    <col min="21" max="16384" width="9.140625" style="5" customWidth="1"/>
  </cols>
  <sheetData>
    <row r="1" spans="1:20" ht="18" customHeight="1" thickTop="1">
      <c r="A1" s="1" t="s">
        <v>60</v>
      </c>
      <c r="B1" s="2"/>
      <c r="C1" s="2"/>
      <c r="D1" s="3"/>
      <c r="E1" s="3"/>
      <c r="F1" s="4"/>
      <c r="G1" s="86"/>
      <c r="H1" s="133"/>
      <c r="I1" s="93"/>
      <c r="J1" s="139"/>
      <c r="K1" s="139"/>
      <c r="L1" s="139"/>
      <c r="M1" s="139"/>
      <c r="N1" s="139"/>
      <c r="O1" s="139"/>
      <c r="P1" s="3"/>
      <c r="Q1" s="3"/>
      <c r="R1" s="3"/>
      <c r="S1" s="3"/>
      <c r="T1" s="4"/>
    </row>
    <row r="2" spans="1:20" ht="18" customHeight="1">
      <c r="A2" s="6" t="s">
        <v>69</v>
      </c>
      <c r="B2" s="7"/>
      <c r="C2" s="7"/>
      <c r="D2" s="8"/>
      <c r="E2" s="8"/>
      <c r="F2" s="9"/>
      <c r="G2" s="87"/>
      <c r="H2" s="134"/>
      <c r="I2" s="94"/>
      <c r="J2" s="140"/>
      <c r="K2" s="140"/>
      <c r="L2" s="140"/>
      <c r="M2" s="140"/>
      <c r="N2" s="140"/>
      <c r="O2" s="140"/>
      <c r="P2" s="8"/>
      <c r="Q2" s="8"/>
      <c r="R2" s="10"/>
      <c r="S2" s="10"/>
      <c r="T2" s="9"/>
    </row>
    <row r="3" spans="1:20" ht="12.75">
      <c r="A3" s="251"/>
      <c r="B3" s="226">
        <v>2005</v>
      </c>
      <c r="C3" s="240">
        <v>2006</v>
      </c>
      <c r="D3" s="240">
        <v>2007</v>
      </c>
      <c r="E3" s="240">
        <v>2008</v>
      </c>
      <c r="F3" s="226">
        <v>2009</v>
      </c>
      <c r="G3" s="230">
        <v>2010</v>
      </c>
      <c r="H3" s="244">
        <v>2011</v>
      </c>
      <c r="I3" s="232">
        <v>2012</v>
      </c>
      <c r="J3" s="232">
        <v>2013</v>
      </c>
      <c r="K3" s="250">
        <v>2014</v>
      </c>
      <c r="L3" s="249">
        <v>2015</v>
      </c>
      <c r="M3" s="232">
        <v>2016</v>
      </c>
      <c r="N3" s="232">
        <v>2017</v>
      </c>
      <c r="O3" s="248">
        <v>2018</v>
      </c>
      <c r="P3" s="11" t="s">
        <v>65</v>
      </c>
      <c r="Q3" s="12"/>
      <c r="R3" s="13"/>
      <c r="S3" s="11" t="s">
        <v>66</v>
      </c>
      <c r="T3" s="14"/>
    </row>
    <row r="4" spans="1:20" ht="12.75" customHeight="1">
      <c r="A4" s="239"/>
      <c r="B4" s="227"/>
      <c r="C4" s="241"/>
      <c r="D4" s="241"/>
      <c r="E4" s="241"/>
      <c r="F4" s="227"/>
      <c r="G4" s="231"/>
      <c r="H4" s="245"/>
      <c r="I4" s="233"/>
      <c r="J4" s="229"/>
      <c r="K4" s="237"/>
      <c r="L4" s="243"/>
      <c r="M4" s="229"/>
      <c r="N4" s="229"/>
      <c r="O4" s="235"/>
      <c r="P4" s="15" t="s">
        <v>1</v>
      </c>
      <c r="Q4" s="15"/>
      <c r="R4" s="16"/>
      <c r="S4" s="15" t="s">
        <v>2</v>
      </c>
      <c r="T4" s="17"/>
    </row>
    <row r="5" spans="1:20" ht="7.5" customHeight="1">
      <c r="A5" s="18"/>
      <c r="B5" s="19"/>
      <c r="C5" s="50"/>
      <c r="D5" s="50"/>
      <c r="E5" s="51"/>
      <c r="F5" s="71"/>
      <c r="G5" s="100"/>
      <c r="H5" s="135"/>
      <c r="I5" s="109"/>
      <c r="J5" s="185"/>
      <c r="K5" s="200"/>
      <c r="L5" s="203"/>
      <c r="M5" s="185"/>
      <c r="N5" s="185"/>
      <c r="O5" s="146"/>
      <c r="P5" s="176"/>
      <c r="Q5" s="177"/>
      <c r="R5" s="64"/>
      <c r="S5" s="125"/>
      <c r="T5" s="165"/>
    </row>
    <row r="6" spans="1:20" ht="12.75">
      <c r="A6" s="21" t="s">
        <v>17</v>
      </c>
      <c r="B6" s="25">
        <v>9924</v>
      </c>
      <c r="C6" s="53">
        <v>10346</v>
      </c>
      <c r="D6" s="53">
        <v>10729</v>
      </c>
      <c r="E6" s="53">
        <v>11038</v>
      </c>
      <c r="F6" s="25">
        <v>11149</v>
      </c>
      <c r="G6" s="102">
        <v>11539</v>
      </c>
      <c r="H6" s="110">
        <v>11375</v>
      </c>
      <c r="I6" s="110">
        <v>13145</v>
      </c>
      <c r="J6" s="187">
        <v>13569</v>
      </c>
      <c r="K6" s="53">
        <v>14240</v>
      </c>
      <c r="L6" s="25">
        <v>15311</v>
      </c>
      <c r="M6" s="187">
        <v>16707</v>
      </c>
      <c r="N6" s="187">
        <v>17656</v>
      </c>
      <c r="O6" s="147">
        <v>18010</v>
      </c>
      <c r="P6" s="160">
        <f aca="true" t="shared" si="0" ref="P6:P20">O6-B6</f>
        <v>8086</v>
      </c>
      <c r="Q6" s="77">
        <f aca="true" t="shared" si="1" ref="Q6:Q11">P6/B6%</f>
        <v>81.47924224103184</v>
      </c>
      <c r="R6" s="64"/>
      <c r="S6" s="161">
        <f aca="true" t="shared" si="2" ref="S6:S20">O6-N6</f>
        <v>354</v>
      </c>
      <c r="T6" s="66">
        <f aca="true" t="shared" si="3" ref="T6:T20">S6/M6%</f>
        <v>2.1188723289639073</v>
      </c>
    </row>
    <row r="7" spans="1:20" ht="12.75">
      <c r="A7" s="21" t="s">
        <v>16</v>
      </c>
      <c r="B7" s="29">
        <v>7279</v>
      </c>
      <c r="C7" s="53">
        <v>7723</v>
      </c>
      <c r="D7" s="53">
        <v>8448</v>
      </c>
      <c r="E7" s="53">
        <v>9065</v>
      </c>
      <c r="F7" s="25">
        <v>9707</v>
      </c>
      <c r="G7" s="102">
        <v>10113</v>
      </c>
      <c r="H7" s="110">
        <v>10746</v>
      </c>
      <c r="I7" s="110">
        <v>11543</v>
      </c>
      <c r="J7" s="187">
        <v>11788</v>
      </c>
      <c r="K7" s="53">
        <v>11926</v>
      </c>
      <c r="L7" s="25">
        <v>12706</v>
      </c>
      <c r="M7" s="187">
        <v>13175</v>
      </c>
      <c r="N7" s="187">
        <v>13548</v>
      </c>
      <c r="O7" s="147">
        <v>13865</v>
      </c>
      <c r="P7" s="160">
        <f t="shared" si="0"/>
        <v>6586</v>
      </c>
      <c r="Q7" s="77">
        <f t="shared" si="1"/>
        <v>90.47946146448687</v>
      </c>
      <c r="R7" s="64"/>
      <c r="S7" s="161">
        <f t="shared" si="2"/>
        <v>317</v>
      </c>
      <c r="T7" s="66">
        <f t="shared" si="3"/>
        <v>2.4060721062618597</v>
      </c>
    </row>
    <row r="8" spans="1:20" ht="12.75" customHeight="1">
      <c r="A8" s="28" t="s">
        <v>18</v>
      </c>
      <c r="B8" s="25">
        <v>44</v>
      </c>
      <c r="C8" s="53">
        <v>50</v>
      </c>
      <c r="D8" s="53">
        <v>62</v>
      </c>
      <c r="E8" s="53">
        <v>62</v>
      </c>
      <c r="F8" s="25">
        <v>75</v>
      </c>
      <c r="G8" s="102">
        <v>76</v>
      </c>
      <c r="H8" s="110">
        <v>95</v>
      </c>
      <c r="I8" s="110">
        <v>110</v>
      </c>
      <c r="J8" s="187">
        <v>120</v>
      </c>
      <c r="K8" s="53">
        <v>111</v>
      </c>
      <c r="L8" s="25">
        <v>116</v>
      </c>
      <c r="M8" s="187">
        <v>156</v>
      </c>
      <c r="N8" s="187">
        <v>163</v>
      </c>
      <c r="O8" s="147">
        <v>169</v>
      </c>
      <c r="P8" s="160">
        <f t="shared" si="0"/>
        <v>125</v>
      </c>
      <c r="Q8" s="77">
        <f t="shared" si="1"/>
        <v>284.09090909090907</v>
      </c>
      <c r="R8" s="64"/>
      <c r="S8" s="161">
        <f t="shared" si="2"/>
        <v>6</v>
      </c>
      <c r="T8" s="66">
        <f t="shared" si="3"/>
        <v>3.846153846153846</v>
      </c>
    </row>
    <row r="9" spans="1:20" ht="12.75">
      <c r="A9" s="21" t="s">
        <v>19</v>
      </c>
      <c r="B9" s="22">
        <v>13</v>
      </c>
      <c r="C9" s="52">
        <v>10</v>
      </c>
      <c r="D9" s="52">
        <v>8</v>
      </c>
      <c r="E9" s="52">
        <v>6</v>
      </c>
      <c r="F9" s="22">
        <v>8</v>
      </c>
      <c r="G9" s="104">
        <v>8</v>
      </c>
      <c r="H9" s="111">
        <v>11</v>
      </c>
      <c r="I9" s="111">
        <v>7</v>
      </c>
      <c r="J9" s="186">
        <v>9</v>
      </c>
      <c r="K9" s="52">
        <v>10</v>
      </c>
      <c r="L9" s="22">
        <v>9</v>
      </c>
      <c r="M9" s="186">
        <v>8</v>
      </c>
      <c r="N9" s="186">
        <v>12</v>
      </c>
      <c r="O9" s="143">
        <v>11</v>
      </c>
      <c r="P9" s="160">
        <f t="shared" si="0"/>
        <v>-2</v>
      </c>
      <c r="Q9" s="77">
        <f t="shared" si="1"/>
        <v>-15.384615384615383</v>
      </c>
      <c r="R9" s="64"/>
      <c r="S9" s="161">
        <f t="shared" si="2"/>
        <v>-1</v>
      </c>
      <c r="T9" s="66">
        <f t="shared" si="3"/>
        <v>-12.5</v>
      </c>
    </row>
    <row r="10" spans="1:24" ht="12.75">
      <c r="A10" s="21" t="s">
        <v>20</v>
      </c>
      <c r="B10" s="22">
        <v>556</v>
      </c>
      <c r="C10" s="52">
        <v>723</v>
      </c>
      <c r="D10" s="52">
        <v>890</v>
      </c>
      <c r="E10" s="52">
        <v>957</v>
      </c>
      <c r="F10" s="22">
        <v>1093</v>
      </c>
      <c r="G10" s="104">
        <v>1051</v>
      </c>
      <c r="H10" s="111">
        <v>1100</v>
      </c>
      <c r="I10" s="111">
        <v>1173</v>
      </c>
      <c r="J10" s="186">
        <v>1185</v>
      </c>
      <c r="K10" s="52">
        <v>1246</v>
      </c>
      <c r="L10" s="22">
        <v>1047</v>
      </c>
      <c r="M10" s="186">
        <v>1222</v>
      </c>
      <c r="N10" s="186">
        <v>1346</v>
      </c>
      <c r="O10" s="143">
        <v>1569</v>
      </c>
      <c r="P10" s="160">
        <f t="shared" si="0"/>
        <v>1013</v>
      </c>
      <c r="Q10" s="77">
        <f t="shared" si="1"/>
        <v>182.19424460431657</v>
      </c>
      <c r="R10" s="64"/>
      <c r="S10" s="161">
        <f t="shared" si="2"/>
        <v>223</v>
      </c>
      <c r="T10" s="66">
        <f t="shared" si="3"/>
        <v>18.24877250409165</v>
      </c>
      <c r="U10" s="23"/>
      <c r="V10" s="23"/>
      <c r="W10" s="23"/>
      <c r="X10" s="23"/>
    </row>
    <row r="11" spans="1:20" ht="12.75">
      <c r="A11" s="21" t="s">
        <v>21</v>
      </c>
      <c r="B11" s="22">
        <v>8</v>
      </c>
      <c r="C11" s="52">
        <v>5</v>
      </c>
      <c r="D11" s="52">
        <v>2</v>
      </c>
      <c r="E11" s="52">
        <v>3</v>
      </c>
      <c r="F11" s="22">
        <v>5</v>
      </c>
      <c r="G11" s="104">
        <v>2</v>
      </c>
      <c r="H11" s="111">
        <v>18</v>
      </c>
      <c r="I11" s="111">
        <v>20</v>
      </c>
      <c r="J11" s="186">
        <v>21</v>
      </c>
      <c r="K11" s="52">
        <v>19</v>
      </c>
      <c r="L11" s="22">
        <v>17</v>
      </c>
      <c r="M11" s="186">
        <v>16</v>
      </c>
      <c r="N11" s="186">
        <v>18</v>
      </c>
      <c r="O11" s="143">
        <v>15</v>
      </c>
      <c r="P11" s="160">
        <f t="shared" si="0"/>
        <v>7</v>
      </c>
      <c r="Q11" s="77">
        <f t="shared" si="1"/>
        <v>87.5</v>
      </c>
      <c r="R11" s="64"/>
      <c r="S11" s="161">
        <f t="shared" si="2"/>
        <v>-3</v>
      </c>
      <c r="T11" s="66">
        <f t="shared" si="3"/>
        <v>-18.75</v>
      </c>
    </row>
    <row r="12" spans="1:21" ht="12.75">
      <c r="A12" s="21"/>
      <c r="B12" s="22"/>
      <c r="C12" s="52"/>
      <c r="D12" s="52"/>
      <c r="E12" s="52"/>
      <c r="F12" s="22"/>
      <c r="G12" s="104"/>
      <c r="H12" s="111"/>
      <c r="I12" s="111"/>
      <c r="J12" s="186"/>
      <c r="K12" s="52"/>
      <c r="L12" s="22"/>
      <c r="M12" s="186"/>
      <c r="N12" s="186"/>
      <c r="O12" s="143"/>
      <c r="P12" s="30"/>
      <c r="Q12" s="178"/>
      <c r="R12" s="16"/>
      <c r="S12" s="23"/>
      <c r="T12" s="24"/>
      <c r="U12" s="23"/>
    </row>
    <row r="13" spans="1:20" ht="12.75">
      <c r="A13" s="21" t="s">
        <v>22</v>
      </c>
      <c r="B13" s="22">
        <v>1905</v>
      </c>
      <c r="C13" s="52">
        <v>1943</v>
      </c>
      <c r="D13" s="52">
        <v>2226</v>
      </c>
      <c r="E13" s="52">
        <v>2406</v>
      </c>
      <c r="F13" s="22">
        <v>2366</v>
      </c>
      <c r="G13" s="104">
        <v>2347</v>
      </c>
      <c r="H13" s="111">
        <v>2308</v>
      </c>
      <c r="I13" s="111">
        <v>2738</v>
      </c>
      <c r="J13" s="186">
        <v>2616</v>
      </c>
      <c r="K13" s="52">
        <v>2572</v>
      </c>
      <c r="L13" s="22">
        <v>2642</v>
      </c>
      <c r="M13" s="186">
        <v>2906</v>
      </c>
      <c r="N13" s="186">
        <v>3119</v>
      </c>
      <c r="O13" s="143">
        <v>3255</v>
      </c>
      <c r="P13" s="160">
        <f t="shared" si="0"/>
        <v>1350</v>
      </c>
      <c r="Q13" s="77">
        <f>P13/B13%</f>
        <v>70.86614173228347</v>
      </c>
      <c r="R13" s="64"/>
      <c r="S13" s="161">
        <f t="shared" si="2"/>
        <v>136</v>
      </c>
      <c r="T13" s="66">
        <f t="shared" si="3"/>
        <v>4.679972470750172</v>
      </c>
    </row>
    <row r="14" spans="1:20" ht="12.75">
      <c r="A14" s="21" t="s">
        <v>23</v>
      </c>
      <c r="B14" s="22">
        <v>5261</v>
      </c>
      <c r="C14" s="52">
        <v>5314</v>
      </c>
      <c r="D14" s="52">
        <v>5365</v>
      </c>
      <c r="E14" s="52">
        <v>5390</v>
      </c>
      <c r="F14" s="22">
        <v>5500</v>
      </c>
      <c r="G14" s="104">
        <v>5581</v>
      </c>
      <c r="H14" s="111">
        <v>5563</v>
      </c>
      <c r="I14" s="111">
        <v>6146</v>
      </c>
      <c r="J14" s="186">
        <v>6116</v>
      </c>
      <c r="K14" s="52">
        <v>6278</v>
      </c>
      <c r="L14" s="22">
        <v>6630</v>
      </c>
      <c r="M14" s="186">
        <v>6967</v>
      </c>
      <c r="N14" s="186">
        <v>7129</v>
      </c>
      <c r="O14" s="143">
        <v>7103</v>
      </c>
      <c r="P14" s="160">
        <f t="shared" si="0"/>
        <v>1842</v>
      </c>
      <c r="Q14" s="77">
        <f>P14/B14%</f>
        <v>35.012355065576884</v>
      </c>
      <c r="R14" s="64"/>
      <c r="S14" s="161">
        <f t="shared" si="2"/>
        <v>-26</v>
      </c>
      <c r="T14" s="66">
        <f t="shared" si="3"/>
        <v>-0.37318788574709344</v>
      </c>
    </row>
    <row r="15" spans="1:20" ht="12.75">
      <c r="A15" s="21" t="s">
        <v>24</v>
      </c>
      <c r="B15" s="22">
        <v>9564</v>
      </c>
      <c r="C15" s="52">
        <v>10401</v>
      </c>
      <c r="D15" s="52">
        <v>11197</v>
      </c>
      <c r="E15" s="52">
        <v>11842</v>
      </c>
      <c r="F15" s="22">
        <v>12591</v>
      </c>
      <c r="G15" s="104">
        <v>13162</v>
      </c>
      <c r="H15" s="111">
        <v>13663</v>
      </c>
      <c r="I15" s="111">
        <v>14941</v>
      </c>
      <c r="J15" s="186">
        <v>15547</v>
      </c>
      <c r="K15" s="52">
        <v>15966</v>
      </c>
      <c r="L15" s="22">
        <v>16828</v>
      </c>
      <c r="M15" s="186">
        <v>17757</v>
      </c>
      <c r="N15" s="186">
        <v>18363</v>
      </c>
      <c r="O15" s="143">
        <v>18661</v>
      </c>
      <c r="P15" s="160">
        <f t="shared" si="0"/>
        <v>9097</v>
      </c>
      <c r="Q15" s="77">
        <f>P15/B15%</f>
        <v>95.11710581346716</v>
      </c>
      <c r="R15" s="64"/>
      <c r="S15" s="161">
        <f t="shared" si="2"/>
        <v>298</v>
      </c>
      <c r="T15" s="66">
        <f t="shared" si="3"/>
        <v>1.6782114095849525</v>
      </c>
    </row>
    <row r="16" spans="1:24" ht="12.75">
      <c r="A16" s="21" t="s">
        <v>25</v>
      </c>
      <c r="B16" s="22">
        <v>1094</v>
      </c>
      <c r="C16" s="52">
        <v>1199</v>
      </c>
      <c r="D16" s="52">
        <v>1351</v>
      </c>
      <c r="E16" s="52">
        <v>1493</v>
      </c>
      <c r="F16" s="22">
        <v>1580</v>
      </c>
      <c r="G16" s="104">
        <v>1699</v>
      </c>
      <c r="H16" s="111">
        <v>1811</v>
      </c>
      <c r="I16" s="111">
        <v>2173</v>
      </c>
      <c r="J16" s="186">
        <v>2413</v>
      </c>
      <c r="K16" s="52">
        <v>2736</v>
      </c>
      <c r="L16" s="22">
        <v>3106</v>
      </c>
      <c r="M16" s="186">
        <v>3654</v>
      </c>
      <c r="N16" s="186">
        <v>4132</v>
      </c>
      <c r="O16" s="143">
        <v>4620</v>
      </c>
      <c r="P16" s="160">
        <f t="shared" si="0"/>
        <v>3526</v>
      </c>
      <c r="Q16" s="77">
        <f>P16/B16%</f>
        <v>322.30347349177333</v>
      </c>
      <c r="R16" s="64"/>
      <c r="S16" s="161">
        <f t="shared" si="2"/>
        <v>488</v>
      </c>
      <c r="T16" s="66">
        <f t="shared" si="3"/>
        <v>13.355227148330597</v>
      </c>
      <c r="U16" s="23"/>
      <c r="V16" s="23"/>
      <c r="W16" s="23"/>
      <c r="X16" s="23"/>
    </row>
    <row r="17" spans="1:22" ht="12.75">
      <c r="A17" s="21"/>
      <c r="B17" s="22"/>
      <c r="C17" s="52"/>
      <c r="D17" s="52"/>
      <c r="E17" s="52"/>
      <c r="F17" s="22"/>
      <c r="G17" s="104"/>
      <c r="H17" s="111"/>
      <c r="I17" s="111"/>
      <c r="J17" s="186"/>
      <c r="K17" s="52"/>
      <c r="L17" s="22"/>
      <c r="M17" s="186"/>
      <c r="N17" s="186"/>
      <c r="O17" s="143"/>
      <c r="P17" s="30"/>
      <c r="Q17" s="178"/>
      <c r="R17" s="16"/>
      <c r="S17" s="23"/>
      <c r="T17" s="24"/>
      <c r="V17" s="23"/>
    </row>
    <row r="18" spans="1:21" ht="12.75">
      <c r="A18" s="21" t="s">
        <v>26</v>
      </c>
      <c r="B18" s="22">
        <v>2864</v>
      </c>
      <c r="C18" s="52">
        <v>3249</v>
      </c>
      <c r="D18" s="52">
        <v>3895</v>
      </c>
      <c r="E18" s="52">
        <v>4197</v>
      </c>
      <c r="F18" s="22">
        <v>4330</v>
      </c>
      <c r="G18" s="104">
        <v>4306</v>
      </c>
      <c r="H18" s="111">
        <v>4253</v>
      </c>
      <c r="I18" s="111">
        <v>5027</v>
      </c>
      <c r="J18" s="186">
        <v>4487</v>
      </c>
      <c r="K18" s="52">
        <v>4614</v>
      </c>
      <c r="L18" s="22">
        <v>3741</v>
      </c>
      <c r="M18" s="186">
        <v>4883</v>
      </c>
      <c r="N18" s="186">
        <v>6821</v>
      </c>
      <c r="O18" s="143">
        <v>6848</v>
      </c>
      <c r="P18" s="160">
        <f t="shared" si="0"/>
        <v>3984</v>
      </c>
      <c r="Q18" s="77">
        <f>P18/B18%</f>
        <v>139.10614525139664</v>
      </c>
      <c r="R18" s="64"/>
      <c r="S18" s="161">
        <f t="shared" si="2"/>
        <v>27</v>
      </c>
      <c r="T18" s="66">
        <f t="shared" si="3"/>
        <v>0.5529387671513414</v>
      </c>
      <c r="U18" s="23"/>
    </row>
    <row r="19" spans="1:20" ht="12.75">
      <c r="A19" s="21" t="s">
        <v>27</v>
      </c>
      <c r="B19" s="22">
        <v>14927</v>
      </c>
      <c r="C19" s="52">
        <v>15574</v>
      </c>
      <c r="D19" s="52">
        <v>16210</v>
      </c>
      <c r="E19" s="52">
        <v>16908</v>
      </c>
      <c r="F19" s="22">
        <v>17688</v>
      </c>
      <c r="G19" s="104">
        <v>18473</v>
      </c>
      <c r="H19" s="111">
        <v>19068</v>
      </c>
      <c r="I19" s="111">
        <v>20907</v>
      </c>
      <c r="J19" s="186">
        <v>21966</v>
      </c>
      <c r="K19" s="52">
        <v>22686</v>
      </c>
      <c r="L19" s="22">
        <v>25220</v>
      </c>
      <c r="M19" s="186">
        <v>26104</v>
      </c>
      <c r="N19" s="186">
        <v>25517</v>
      </c>
      <c r="O19" s="143">
        <v>26217</v>
      </c>
      <c r="P19" s="160">
        <f t="shared" si="0"/>
        <v>11290</v>
      </c>
      <c r="Q19" s="77">
        <f>P19/B19%</f>
        <v>75.63475581161653</v>
      </c>
      <c r="R19" s="64"/>
      <c r="S19" s="161">
        <f t="shared" si="2"/>
        <v>700</v>
      </c>
      <c r="T19" s="66">
        <f t="shared" si="3"/>
        <v>2.681581366840331</v>
      </c>
    </row>
    <row r="20" spans="1:20" ht="12.75">
      <c r="A20" s="21" t="s">
        <v>30</v>
      </c>
      <c r="B20" s="22">
        <v>33</v>
      </c>
      <c r="C20" s="52">
        <v>34</v>
      </c>
      <c r="D20" s="52">
        <v>34</v>
      </c>
      <c r="E20" s="52">
        <v>26</v>
      </c>
      <c r="F20" s="22">
        <v>19</v>
      </c>
      <c r="G20" s="104">
        <v>10</v>
      </c>
      <c r="H20" s="111">
        <v>24</v>
      </c>
      <c r="I20" s="111">
        <v>64</v>
      </c>
      <c r="J20" s="186">
        <v>239</v>
      </c>
      <c r="K20" s="52">
        <v>252</v>
      </c>
      <c r="L20" s="22">
        <v>245</v>
      </c>
      <c r="M20" s="186">
        <v>297</v>
      </c>
      <c r="N20" s="186">
        <v>405</v>
      </c>
      <c r="O20" s="143">
        <v>574</v>
      </c>
      <c r="P20" s="160">
        <f t="shared" si="0"/>
        <v>541</v>
      </c>
      <c r="Q20" s="77">
        <f>P20/B20%</f>
        <v>1639.3939393939393</v>
      </c>
      <c r="R20" s="64"/>
      <c r="S20" s="161">
        <f t="shared" si="2"/>
        <v>169</v>
      </c>
      <c r="T20" s="66">
        <f t="shared" si="3"/>
        <v>56.9023569023569</v>
      </c>
    </row>
    <row r="21" spans="1:20" ht="9.75" customHeight="1">
      <c r="A21" s="69"/>
      <c r="B21" s="70"/>
      <c r="C21" s="55"/>
      <c r="D21" s="55"/>
      <c r="E21" s="55"/>
      <c r="F21" s="22"/>
      <c r="G21" s="105"/>
      <c r="H21" s="112"/>
      <c r="I21" s="112"/>
      <c r="J21" s="189"/>
      <c r="K21" s="55"/>
      <c r="L21" s="198"/>
      <c r="M21" s="189"/>
      <c r="N21" s="189"/>
      <c r="O21" s="149"/>
      <c r="P21" s="113"/>
      <c r="Q21" s="179"/>
      <c r="R21" s="64"/>
      <c r="S21" s="65"/>
      <c r="T21" s="66"/>
    </row>
    <row r="22" spans="1:20" ht="10.5" customHeight="1">
      <c r="A22" s="31"/>
      <c r="B22" s="32"/>
      <c r="C22" s="32"/>
      <c r="D22" s="32"/>
      <c r="E22" s="32"/>
      <c r="F22" s="32"/>
      <c r="G22" s="88"/>
      <c r="H22" s="88"/>
      <c r="I22" s="88"/>
      <c r="J22" s="32"/>
      <c r="K22" s="32"/>
      <c r="L22" s="32"/>
      <c r="M22" s="32"/>
      <c r="N22" s="32"/>
      <c r="O22" s="32"/>
      <c r="P22" s="33"/>
      <c r="Q22" s="34"/>
      <c r="R22" s="35"/>
      <c r="S22" s="184"/>
      <c r="T22" s="36"/>
    </row>
    <row r="23" spans="1:20" ht="9.75" customHeight="1">
      <c r="A23" s="37"/>
      <c r="B23" s="25"/>
      <c r="C23" s="56"/>
      <c r="D23" s="56"/>
      <c r="E23" s="56"/>
      <c r="F23" s="25"/>
      <c r="G23" s="106"/>
      <c r="H23" s="123"/>
      <c r="I23" s="123"/>
      <c r="J23" s="190"/>
      <c r="K23" s="56"/>
      <c r="L23" s="205"/>
      <c r="M23" s="190"/>
      <c r="N23" s="190"/>
      <c r="O23" s="141"/>
      <c r="P23" s="180"/>
      <c r="Q23" s="27"/>
      <c r="R23" s="16"/>
      <c r="S23" s="23"/>
      <c r="T23" s="20"/>
    </row>
    <row r="24" spans="1:20" ht="12.75">
      <c r="A24" s="38" t="s">
        <v>0</v>
      </c>
      <c r="B24" s="39">
        <f aca="true" t="shared" si="4" ref="B24:H24">SUM(B18:B20)</f>
        <v>17824</v>
      </c>
      <c r="C24" s="57">
        <f t="shared" si="4"/>
        <v>18857</v>
      </c>
      <c r="D24" s="57">
        <f t="shared" si="4"/>
        <v>20139</v>
      </c>
      <c r="E24" s="57">
        <f t="shared" si="4"/>
        <v>21131</v>
      </c>
      <c r="F24" s="39">
        <f t="shared" si="4"/>
        <v>22037</v>
      </c>
      <c r="G24" s="107">
        <f t="shared" si="4"/>
        <v>22789</v>
      </c>
      <c r="H24" s="107">
        <f t="shared" si="4"/>
        <v>23345</v>
      </c>
      <c r="I24" s="150">
        <f aca="true" t="shared" si="5" ref="I24:N24">SUM(I18:I20)</f>
        <v>25998</v>
      </c>
      <c r="J24" s="191">
        <f t="shared" si="5"/>
        <v>26692</v>
      </c>
      <c r="K24" s="57">
        <f t="shared" si="5"/>
        <v>27552</v>
      </c>
      <c r="L24" s="39">
        <f t="shared" si="5"/>
        <v>29206</v>
      </c>
      <c r="M24" s="191">
        <f t="shared" si="5"/>
        <v>31284</v>
      </c>
      <c r="N24" s="191">
        <f t="shared" si="5"/>
        <v>32743</v>
      </c>
      <c r="O24" s="142">
        <f>SUM(O18:O20)</f>
        <v>33639</v>
      </c>
      <c r="P24" s="90">
        <f>O24-B24</f>
        <v>15815</v>
      </c>
      <c r="Q24" s="91">
        <f>P24/B24%</f>
        <v>88.7286804308797</v>
      </c>
      <c r="R24" s="41"/>
      <c r="S24" s="171">
        <f>O24-N24</f>
        <v>896</v>
      </c>
      <c r="T24" s="42">
        <f>S24/M24%</f>
        <v>2.8640838767421046</v>
      </c>
    </row>
    <row r="25" spans="1:20" ht="7.5" customHeight="1">
      <c r="A25" s="37"/>
      <c r="B25" s="26"/>
      <c r="C25" s="58"/>
      <c r="D25" s="58"/>
      <c r="E25" s="58"/>
      <c r="F25" s="72"/>
      <c r="G25" s="108"/>
      <c r="H25" s="138"/>
      <c r="I25" s="122"/>
      <c r="J25" s="192"/>
      <c r="K25" s="202"/>
      <c r="L25" s="206"/>
      <c r="M25" s="192"/>
      <c r="N25" s="192"/>
      <c r="O25" s="144"/>
      <c r="P25" s="181"/>
      <c r="Q25" s="35"/>
      <c r="R25" s="16"/>
      <c r="T25" s="20"/>
    </row>
    <row r="26" spans="1:20" ht="18" customHeight="1" thickBot="1">
      <c r="A26" s="196" t="s">
        <v>43</v>
      </c>
      <c r="B26" s="43"/>
      <c r="C26" s="43"/>
      <c r="D26" s="44"/>
      <c r="E26" s="44"/>
      <c r="F26" s="45"/>
      <c r="G26" s="89"/>
      <c r="H26" s="136"/>
      <c r="I26" s="95"/>
      <c r="J26" s="145"/>
      <c r="K26" s="145"/>
      <c r="L26" s="145"/>
      <c r="M26" s="145"/>
      <c r="N26" s="145"/>
      <c r="O26" s="145"/>
      <c r="P26" s="44"/>
      <c r="Q26" s="44"/>
      <c r="R26" s="44"/>
      <c r="S26" s="44"/>
      <c r="T26" s="45"/>
    </row>
    <row r="27" spans="10:20" ht="14.25" thickBot="1" thickTop="1">
      <c r="J27" s="174"/>
      <c r="K27" s="174"/>
      <c r="L27" s="174"/>
      <c r="M27" s="174"/>
      <c r="N27" s="174"/>
      <c r="O27" s="174"/>
      <c r="P27" s="182"/>
      <c r="Q27" s="182"/>
      <c r="R27" s="182"/>
      <c r="S27" s="182"/>
      <c r="T27" s="182"/>
    </row>
    <row r="28" spans="1:20" ht="19.5" customHeight="1" thickTop="1">
      <c r="A28" s="1" t="s">
        <v>61</v>
      </c>
      <c r="B28" s="2"/>
      <c r="C28" s="2"/>
      <c r="D28" s="3"/>
      <c r="E28" s="3"/>
      <c r="F28" s="4"/>
      <c r="G28" s="86"/>
      <c r="H28" s="133"/>
      <c r="I28" s="93"/>
      <c r="J28" s="139"/>
      <c r="K28" s="139"/>
      <c r="L28" s="139"/>
      <c r="M28" s="139"/>
      <c r="N28" s="139"/>
      <c r="O28" s="139"/>
      <c r="P28" s="3"/>
      <c r="Q28" s="3"/>
      <c r="R28" s="3"/>
      <c r="S28" s="3"/>
      <c r="T28" s="4"/>
    </row>
    <row r="29" spans="1:20" ht="18" customHeight="1">
      <c r="A29" s="6" t="s">
        <v>69</v>
      </c>
      <c r="B29" s="7"/>
      <c r="C29" s="7"/>
      <c r="D29" s="8"/>
      <c r="E29" s="8"/>
      <c r="F29" s="9"/>
      <c r="G29" s="87"/>
      <c r="H29" s="134"/>
      <c r="I29" s="94"/>
      <c r="J29" s="140"/>
      <c r="K29" s="140"/>
      <c r="L29" s="140"/>
      <c r="M29" s="140"/>
      <c r="N29" s="140"/>
      <c r="O29" s="140"/>
      <c r="P29" s="8"/>
      <c r="Q29" s="8"/>
      <c r="R29" s="10"/>
      <c r="S29" s="10"/>
      <c r="T29" s="9"/>
    </row>
    <row r="30" spans="1:20" ht="12.75">
      <c r="A30" s="251"/>
      <c r="B30" s="226">
        <v>2005</v>
      </c>
      <c r="C30" s="240">
        <v>2006</v>
      </c>
      <c r="D30" s="240">
        <v>2007</v>
      </c>
      <c r="E30" s="240">
        <v>2008</v>
      </c>
      <c r="F30" s="226">
        <v>2009</v>
      </c>
      <c r="G30" s="232">
        <v>2010</v>
      </c>
      <c r="H30" s="246">
        <v>2011</v>
      </c>
      <c r="I30" s="232">
        <v>2012</v>
      </c>
      <c r="J30" s="232">
        <v>2013</v>
      </c>
      <c r="K30" s="250">
        <v>2014</v>
      </c>
      <c r="L30" s="232">
        <v>2015</v>
      </c>
      <c r="M30" s="232">
        <v>2016</v>
      </c>
      <c r="N30" s="232">
        <v>2017</v>
      </c>
      <c r="O30" s="248">
        <v>2018</v>
      </c>
      <c r="P30" s="11" t="s">
        <v>65</v>
      </c>
      <c r="Q30" s="12"/>
      <c r="R30" s="13"/>
      <c r="S30" s="11" t="s">
        <v>66</v>
      </c>
      <c r="T30" s="14"/>
    </row>
    <row r="31" spans="1:20" ht="12.75" customHeight="1">
      <c r="A31" s="239"/>
      <c r="B31" s="227"/>
      <c r="C31" s="241"/>
      <c r="D31" s="241"/>
      <c r="E31" s="241"/>
      <c r="F31" s="227"/>
      <c r="G31" s="233"/>
      <c r="H31" s="247"/>
      <c r="I31" s="233"/>
      <c r="J31" s="229"/>
      <c r="K31" s="237"/>
      <c r="L31" s="229"/>
      <c r="M31" s="229"/>
      <c r="N31" s="229"/>
      <c r="O31" s="235"/>
      <c r="P31" s="15" t="s">
        <v>1</v>
      </c>
      <c r="Q31" s="15"/>
      <c r="R31" s="16"/>
      <c r="S31" s="15" t="s">
        <v>2</v>
      </c>
      <c r="T31" s="17"/>
    </row>
    <row r="32" spans="1:20" ht="7.5" customHeight="1">
      <c r="A32" s="18"/>
      <c r="B32" s="19"/>
      <c r="C32" s="50"/>
      <c r="D32" s="50"/>
      <c r="E32" s="51"/>
      <c r="F32" s="71"/>
      <c r="G32" s="109"/>
      <c r="H32" s="135"/>
      <c r="I32" s="109"/>
      <c r="J32" s="185"/>
      <c r="K32" s="200"/>
      <c r="L32" s="185"/>
      <c r="M32" s="185"/>
      <c r="N32" s="185"/>
      <c r="O32" s="146"/>
      <c r="P32" s="176"/>
      <c r="Q32" s="177"/>
      <c r="R32" s="64"/>
      <c r="S32" s="125"/>
      <c r="T32" s="165"/>
    </row>
    <row r="33" spans="1:20" ht="12.75">
      <c r="A33" s="21" t="s">
        <v>17</v>
      </c>
      <c r="B33" s="25">
        <v>1993</v>
      </c>
      <c r="C33" s="53">
        <v>2073</v>
      </c>
      <c r="D33" s="53">
        <v>2240</v>
      </c>
      <c r="E33" s="53">
        <v>2315</v>
      </c>
      <c r="F33" s="25">
        <v>2511</v>
      </c>
      <c r="G33" s="110">
        <v>2723</v>
      </c>
      <c r="H33" s="110">
        <v>2603</v>
      </c>
      <c r="I33" s="110">
        <v>3346</v>
      </c>
      <c r="J33" s="187">
        <v>3473</v>
      </c>
      <c r="K33" s="53">
        <v>3740</v>
      </c>
      <c r="L33" s="187">
        <v>4176</v>
      </c>
      <c r="M33" s="187">
        <v>4666</v>
      </c>
      <c r="N33" s="187">
        <v>5174</v>
      </c>
      <c r="O33" s="147">
        <v>5294</v>
      </c>
      <c r="P33" s="160">
        <f aca="true" t="shared" si="6" ref="P33:P38">O33-B33</f>
        <v>3301</v>
      </c>
      <c r="Q33" s="77">
        <f aca="true" t="shared" si="7" ref="Q33:Q38">P33/B33%</f>
        <v>165.62970396387357</v>
      </c>
      <c r="R33" s="64"/>
      <c r="S33" s="161">
        <f aca="true" t="shared" si="8" ref="S33:S38">O33-N33</f>
        <v>120</v>
      </c>
      <c r="T33" s="66">
        <f aca="true" t="shared" si="9" ref="T33:T38">S33/M33%</f>
        <v>2.571795970852979</v>
      </c>
    </row>
    <row r="34" spans="1:20" ht="12.75">
      <c r="A34" s="21" t="s">
        <v>16</v>
      </c>
      <c r="B34" s="29">
        <v>513</v>
      </c>
      <c r="C34" s="53">
        <v>549</v>
      </c>
      <c r="D34" s="53">
        <v>589</v>
      </c>
      <c r="E34" s="53">
        <v>673</v>
      </c>
      <c r="F34" s="25">
        <v>776</v>
      </c>
      <c r="G34" s="110">
        <v>818</v>
      </c>
      <c r="H34" s="110">
        <v>861</v>
      </c>
      <c r="I34" s="110">
        <v>1011</v>
      </c>
      <c r="J34" s="187">
        <v>1079</v>
      </c>
      <c r="K34" s="53">
        <v>1128</v>
      </c>
      <c r="L34" s="187">
        <v>1322</v>
      </c>
      <c r="M34" s="187">
        <v>1354</v>
      </c>
      <c r="N34" s="187">
        <v>1455</v>
      </c>
      <c r="O34" s="147">
        <v>1455</v>
      </c>
      <c r="P34" s="160">
        <f t="shared" si="6"/>
        <v>942</v>
      </c>
      <c r="Q34" s="77">
        <f t="shared" si="7"/>
        <v>183.62573099415206</v>
      </c>
      <c r="R34" s="64"/>
      <c r="S34" s="161">
        <f t="shared" si="8"/>
        <v>0</v>
      </c>
      <c r="T34" s="66">
        <f t="shared" si="9"/>
        <v>0</v>
      </c>
    </row>
    <row r="35" spans="1:20" ht="12.75" customHeight="1">
      <c r="A35" s="28" t="s">
        <v>18</v>
      </c>
      <c r="B35" s="25">
        <v>17</v>
      </c>
      <c r="C35" s="53">
        <v>17</v>
      </c>
      <c r="D35" s="53">
        <v>20</v>
      </c>
      <c r="E35" s="53">
        <v>20</v>
      </c>
      <c r="F35" s="25">
        <v>20</v>
      </c>
      <c r="G35" s="110">
        <v>20</v>
      </c>
      <c r="H35" s="110">
        <v>26</v>
      </c>
      <c r="I35" s="110">
        <v>26</v>
      </c>
      <c r="J35" s="187">
        <v>27</v>
      </c>
      <c r="K35" s="53">
        <v>30</v>
      </c>
      <c r="L35" s="187">
        <v>29</v>
      </c>
      <c r="M35" s="187">
        <v>37</v>
      </c>
      <c r="N35" s="187">
        <v>32</v>
      </c>
      <c r="O35" s="147">
        <v>26</v>
      </c>
      <c r="P35" s="160">
        <f t="shared" si="6"/>
        <v>9</v>
      </c>
      <c r="Q35" s="77">
        <f t="shared" si="7"/>
        <v>52.94117647058823</v>
      </c>
      <c r="R35" s="64"/>
      <c r="S35" s="161">
        <f t="shared" si="8"/>
        <v>-6</v>
      </c>
      <c r="T35" s="66">
        <f t="shared" si="9"/>
        <v>-16.216216216216218</v>
      </c>
    </row>
    <row r="36" spans="1:20" ht="12.75">
      <c r="A36" s="21" t="s">
        <v>19</v>
      </c>
      <c r="B36" s="22">
        <v>12</v>
      </c>
      <c r="C36" s="52">
        <v>9</v>
      </c>
      <c r="D36" s="52">
        <v>7</v>
      </c>
      <c r="E36" s="52">
        <v>6</v>
      </c>
      <c r="F36" s="22">
        <v>7</v>
      </c>
      <c r="G36" s="111">
        <v>6</v>
      </c>
      <c r="H36" s="111">
        <v>10</v>
      </c>
      <c r="I36" s="111">
        <v>7</v>
      </c>
      <c r="J36" s="186">
        <v>9</v>
      </c>
      <c r="K36" s="52">
        <v>10</v>
      </c>
      <c r="L36" s="186">
        <v>9</v>
      </c>
      <c r="M36" s="186">
        <v>8</v>
      </c>
      <c r="N36" s="186">
        <v>12</v>
      </c>
      <c r="O36" s="143">
        <v>11</v>
      </c>
      <c r="P36" s="160">
        <f t="shared" si="6"/>
        <v>-1</v>
      </c>
      <c r="Q36" s="77">
        <f t="shared" si="7"/>
        <v>-8.333333333333334</v>
      </c>
      <c r="R36" s="64"/>
      <c r="S36" s="161">
        <f t="shared" si="8"/>
        <v>-1</v>
      </c>
      <c r="T36" s="66">
        <f t="shared" si="9"/>
        <v>-12.5</v>
      </c>
    </row>
    <row r="37" spans="1:24" ht="12.75">
      <c r="A37" s="21" t="s">
        <v>20</v>
      </c>
      <c r="B37" s="22">
        <v>132</v>
      </c>
      <c r="C37" s="52">
        <v>162</v>
      </c>
      <c r="D37" s="52">
        <v>169</v>
      </c>
      <c r="E37" s="52">
        <v>173</v>
      </c>
      <c r="F37" s="22">
        <v>219</v>
      </c>
      <c r="G37" s="111">
        <v>220</v>
      </c>
      <c r="H37" s="111">
        <v>259</v>
      </c>
      <c r="I37" s="111">
        <v>276</v>
      </c>
      <c r="J37" s="186">
        <v>303</v>
      </c>
      <c r="K37" s="52">
        <v>369</v>
      </c>
      <c r="L37" s="186">
        <v>318</v>
      </c>
      <c r="M37" s="186">
        <v>379</v>
      </c>
      <c r="N37" s="186">
        <v>403</v>
      </c>
      <c r="O37" s="143">
        <v>472</v>
      </c>
      <c r="P37" s="160">
        <f t="shared" si="6"/>
        <v>340</v>
      </c>
      <c r="Q37" s="77">
        <f t="shared" si="7"/>
        <v>257.57575757575756</v>
      </c>
      <c r="R37" s="64"/>
      <c r="S37" s="161">
        <f t="shared" si="8"/>
        <v>69</v>
      </c>
      <c r="T37" s="66">
        <f t="shared" si="9"/>
        <v>18.20580474934037</v>
      </c>
      <c r="U37" s="23"/>
      <c r="V37" s="23"/>
      <c r="W37" s="23"/>
      <c r="X37" s="23"/>
    </row>
    <row r="38" spans="1:21" ht="12.75">
      <c r="A38" s="21" t="s">
        <v>21</v>
      </c>
      <c r="B38" s="22">
        <v>5</v>
      </c>
      <c r="C38" s="52">
        <v>2</v>
      </c>
      <c r="D38" s="52">
        <v>1</v>
      </c>
      <c r="E38" s="52">
        <v>1</v>
      </c>
      <c r="F38" s="22">
        <v>4</v>
      </c>
      <c r="G38" s="111">
        <v>0</v>
      </c>
      <c r="H38" s="111">
        <v>3</v>
      </c>
      <c r="I38" s="111">
        <v>4</v>
      </c>
      <c r="J38" s="186">
        <v>5</v>
      </c>
      <c r="K38" s="52">
        <v>4</v>
      </c>
      <c r="L38" s="186">
        <v>3</v>
      </c>
      <c r="M38" s="186">
        <v>6</v>
      </c>
      <c r="N38" s="186">
        <v>6</v>
      </c>
      <c r="O38" s="143">
        <v>5</v>
      </c>
      <c r="P38" s="160">
        <f t="shared" si="6"/>
        <v>0</v>
      </c>
      <c r="Q38" s="77">
        <f t="shared" si="7"/>
        <v>0</v>
      </c>
      <c r="R38" s="64"/>
      <c r="S38" s="161">
        <f t="shared" si="8"/>
        <v>-1</v>
      </c>
      <c r="T38" s="66">
        <f t="shared" si="9"/>
        <v>-16.666666666666668</v>
      </c>
      <c r="U38" s="23"/>
    </row>
    <row r="39" spans="1:20" ht="12.75">
      <c r="A39" s="21"/>
      <c r="B39" s="22"/>
      <c r="C39" s="52"/>
      <c r="D39" s="52"/>
      <c r="E39" s="52"/>
      <c r="F39" s="22"/>
      <c r="G39" s="111"/>
      <c r="H39" s="111"/>
      <c r="I39" s="111"/>
      <c r="J39" s="186"/>
      <c r="K39" s="52"/>
      <c r="L39" s="186"/>
      <c r="M39" s="186"/>
      <c r="N39" s="186"/>
      <c r="O39" s="143"/>
      <c r="P39" s="30"/>
      <c r="Q39" s="178"/>
      <c r="R39" s="16"/>
      <c r="S39" s="23"/>
      <c r="T39" s="24"/>
    </row>
    <row r="40" spans="1:20" ht="12.75">
      <c r="A40" s="21" t="s">
        <v>22</v>
      </c>
      <c r="B40" s="22">
        <v>497</v>
      </c>
      <c r="C40" s="52">
        <v>488</v>
      </c>
      <c r="D40" s="52">
        <v>532</v>
      </c>
      <c r="E40" s="52">
        <v>561</v>
      </c>
      <c r="F40" s="22">
        <v>625</v>
      </c>
      <c r="G40" s="111">
        <v>644</v>
      </c>
      <c r="H40" s="111">
        <v>627</v>
      </c>
      <c r="I40" s="111">
        <v>809</v>
      </c>
      <c r="J40" s="186">
        <v>783</v>
      </c>
      <c r="K40" s="52">
        <v>879</v>
      </c>
      <c r="L40" s="186">
        <v>933</v>
      </c>
      <c r="M40" s="186">
        <v>998</v>
      </c>
      <c r="N40" s="186">
        <v>1098</v>
      </c>
      <c r="O40" s="143">
        <v>1179</v>
      </c>
      <c r="P40" s="160">
        <f>O40-B40</f>
        <v>682</v>
      </c>
      <c r="Q40" s="77">
        <f>P40/B40%</f>
        <v>137.22334004024145</v>
      </c>
      <c r="R40" s="64"/>
      <c r="S40" s="161">
        <f>O40-N40</f>
        <v>81</v>
      </c>
      <c r="T40" s="66">
        <f>S40/M40%</f>
        <v>8.11623246492986</v>
      </c>
    </row>
    <row r="41" spans="1:20" ht="12.75">
      <c r="A41" s="21" t="s">
        <v>23</v>
      </c>
      <c r="B41" s="22">
        <v>772</v>
      </c>
      <c r="C41" s="52">
        <v>790</v>
      </c>
      <c r="D41" s="52">
        <v>828</v>
      </c>
      <c r="E41" s="52">
        <v>816</v>
      </c>
      <c r="F41" s="22">
        <v>918</v>
      </c>
      <c r="G41" s="111">
        <v>986</v>
      </c>
      <c r="H41" s="111">
        <v>980</v>
      </c>
      <c r="I41" s="111">
        <v>1241</v>
      </c>
      <c r="J41" s="186">
        <v>1301</v>
      </c>
      <c r="K41" s="52">
        <v>1409</v>
      </c>
      <c r="L41" s="186">
        <v>1585</v>
      </c>
      <c r="M41" s="186">
        <v>1694</v>
      </c>
      <c r="N41" s="186">
        <v>1836</v>
      </c>
      <c r="O41" s="143">
        <v>1823</v>
      </c>
      <c r="P41" s="160">
        <f>O41-B41</f>
        <v>1051</v>
      </c>
      <c r="Q41" s="77">
        <f>P41/B41%</f>
        <v>136.139896373057</v>
      </c>
      <c r="R41" s="64"/>
      <c r="S41" s="161">
        <f>O41-N41</f>
        <v>-13</v>
      </c>
      <c r="T41" s="66">
        <f>S41/M41%</f>
        <v>-0.76741440377804</v>
      </c>
    </row>
    <row r="42" spans="1:20" ht="12.75">
      <c r="A42" s="21" t="s">
        <v>24</v>
      </c>
      <c r="B42" s="22">
        <v>995</v>
      </c>
      <c r="C42" s="52">
        <v>1100</v>
      </c>
      <c r="D42" s="52">
        <v>1182</v>
      </c>
      <c r="E42" s="52">
        <v>1259</v>
      </c>
      <c r="F42" s="22">
        <v>1425</v>
      </c>
      <c r="G42" s="111">
        <v>1583</v>
      </c>
      <c r="H42" s="111">
        <v>1614</v>
      </c>
      <c r="I42" s="111">
        <v>1964</v>
      </c>
      <c r="J42" s="186">
        <v>2112</v>
      </c>
      <c r="K42" s="52">
        <v>2247</v>
      </c>
      <c r="L42" s="186">
        <v>2483</v>
      </c>
      <c r="M42" s="186">
        <v>2743</v>
      </c>
      <c r="N42" s="186">
        <v>3011</v>
      </c>
      <c r="O42" s="143">
        <v>3007</v>
      </c>
      <c r="P42" s="160">
        <f>O42-B42</f>
        <v>2012</v>
      </c>
      <c r="Q42" s="77">
        <f>P42/B42%</f>
        <v>202.21105527638193</v>
      </c>
      <c r="R42" s="64"/>
      <c r="S42" s="161">
        <f>O42-N42</f>
        <v>-4</v>
      </c>
      <c r="T42" s="66">
        <f>S42/M42%</f>
        <v>-0.14582573824279985</v>
      </c>
    </row>
    <row r="43" spans="1:24" ht="12.75">
      <c r="A43" s="21" t="s">
        <v>25</v>
      </c>
      <c r="B43" s="22">
        <v>408</v>
      </c>
      <c r="C43" s="52">
        <v>434</v>
      </c>
      <c r="D43" s="52">
        <v>484</v>
      </c>
      <c r="E43" s="52">
        <v>552</v>
      </c>
      <c r="F43" s="22">
        <v>569</v>
      </c>
      <c r="G43" s="111">
        <v>574</v>
      </c>
      <c r="H43" s="111">
        <v>547</v>
      </c>
      <c r="I43" s="111">
        <v>656</v>
      </c>
      <c r="J43" s="186">
        <v>700</v>
      </c>
      <c r="K43" s="52">
        <v>746</v>
      </c>
      <c r="L43" s="186">
        <v>856</v>
      </c>
      <c r="M43" s="186">
        <v>1015</v>
      </c>
      <c r="N43" s="186">
        <v>1137</v>
      </c>
      <c r="O43" s="143">
        <v>1254</v>
      </c>
      <c r="P43" s="160">
        <f>O43-B43</f>
        <v>846</v>
      </c>
      <c r="Q43" s="77">
        <f>P43/B43%</f>
        <v>207.35294117647058</v>
      </c>
      <c r="R43" s="64"/>
      <c r="S43" s="161">
        <f>O43-N43</f>
        <v>117</v>
      </c>
      <c r="T43" s="66">
        <f>S43/M43%</f>
        <v>11.527093596059112</v>
      </c>
      <c r="U43" s="23"/>
      <c r="V43" s="23"/>
      <c r="W43" s="23"/>
      <c r="X43" s="23"/>
    </row>
    <row r="44" spans="1:21" ht="12.75">
      <c r="A44" s="21"/>
      <c r="B44" s="22"/>
      <c r="C44" s="52"/>
      <c r="D44" s="52"/>
      <c r="E44" s="52"/>
      <c r="F44" s="22"/>
      <c r="G44" s="111"/>
      <c r="H44" s="111"/>
      <c r="I44" s="111"/>
      <c r="J44" s="186"/>
      <c r="K44" s="52"/>
      <c r="L44" s="186"/>
      <c r="M44" s="186"/>
      <c r="N44" s="186"/>
      <c r="O44" s="143"/>
      <c r="P44" s="30"/>
      <c r="Q44" s="178"/>
      <c r="R44" s="16"/>
      <c r="S44" s="23"/>
      <c r="T44" s="24"/>
      <c r="U44" s="23"/>
    </row>
    <row r="45" spans="1:20" ht="12.75">
      <c r="A45" s="21" t="s">
        <v>26</v>
      </c>
      <c r="B45" s="22">
        <v>702</v>
      </c>
      <c r="C45" s="52">
        <v>694</v>
      </c>
      <c r="D45" s="52">
        <v>871</v>
      </c>
      <c r="E45" s="52">
        <v>961</v>
      </c>
      <c r="F45" s="22">
        <v>1079</v>
      </c>
      <c r="G45" s="111">
        <v>1162</v>
      </c>
      <c r="H45" s="111">
        <v>1024</v>
      </c>
      <c r="I45" s="111">
        <v>1463</v>
      </c>
      <c r="J45" s="186">
        <v>1345</v>
      </c>
      <c r="K45" s="52">
        <v>1406</v>
      </c>
      <c r="L45" s="186">
        <v>1185</v>
      </c>
      <c r="M45" s="186">
        <v>1524</v>
      </c>
      <c r="N45" s="186">
        <v>2350</v>
      </c>
      <c r="O45" s="143">
        <v>2230</v>
      </c>
      <c r="P45" s="160">
        <f>O45-B45</f>
        <v>1528</v>
      </c>
      <c r="Q45" s="77">
        <f>P45/B45%</f>
        <v>217.66381766381767</v>
      </c>
      <c r="R45" s="64"/>
      <c r="S45" s="161">
        <f>O45-N45</f>
        <v>-120</v>
      </c>
      <c r="T45" s="66">
        <f>S45/M45%</f>
        <v>-7.874015748031496</v>
      </c>
    </row>
    <row r="46" spans="1:20" ht="12.75">
      <c r="A46" s="21" t="s">
        <v>27</v>
      </c>
      <c r="B46" s="22">
        <v>1959</v>
      </c>
      <c r="C46" s="52">
        <v>2112</v>
      </c>
      <c r="D46" s="52">
        <v>2145</v>
      </c>
      <c r="E46" s="52">
        <v>2215</v>
      </c>
      <c r="F46" s="22">
        <v>2451</v>
      </c>
      <c r="G46" s="111">
        <v>2623</v>
      </c>
      <c r="H46" s="111">
        <v>2738</v>
      </c>
      <c r="I46" s="111">
        <v>3185</v>
      </c>
      <c r="J46" s="186">
        <v>3458</v>
      </c>
      <c r="K46" s="52">
        <v>3803</v>
      </c>
      <c r="L46" s="186">
        <v>4618</v>
      </c>
      <c r="M46" s="186">
        <v>4855</v>
      </c>
      <c r="N46" s="186">
        <v>4612</v>
      </c>
      <c r="O46" s="143">
        <v>4838</v>
      </c>
      <c r="P46" s="160">
        <f>O46-B46</f>
        <v>2879</v>
      </c>
      <c r="Q46" s="77">
        <f>P46/B46%</f>
        <v>146.96273608984177</v>
      </c>
      <c r="R46" s="64"/>
      <c r="S46" s="161">
        <f>O46-N46</f>
        <v>226</v>
      </c>
      <c r="T46" s="66">
        <f>S46/M46%</f>
        <v>4.654994850669413</v>
      </c>
    </row>
    <row r="47" spans="1:20" ht="12.75">
      <c r="A47" s="21" t="s">
        <v>30</v>
      </c>
      <c r="B47" s="22">
        <v>11</v>
      </c>
      <c r="C47" s="52">
        <v>6</v>
      </c>
      <c r="D47" s="52">
        <v>10</v>
      </c>
      <c r="E47" s="52">
        <v>12</v>
      </c>
      <c r="F47" s="22">
        <v>7</v>
      </c>
      <c r="G47" s="111">
        <v>2</v>
      </c>
      <c r="H47" s="111">
        <v>6</v>
      </c>
      <c r="I47" s="111">
        <v>22</v>
      </c>
      <c r="J47" s="186">
        <v>93</v>
      </c>
      <c r="K47" s="52">
        <v>72</v>
      </c>
      <c r="L47" s="186">
        <v>54</v>
      </c>
      <c r="M47" s="186">
        <v>71</v>
      </c>
      <c r="N47" s="186">
        <v>120</v>
      </c>
      <c r="O47" s="143">
        <v>195</v>
      </c>
      <c r="P47" s="160">
        <f>O47-B47</f>
        <v>184</v>
      </c>
      <c r="Q47" s="77">
        <f>P47/B47%</f>
        <v>1672.7272727272727</v>
      </c>
      <c r="R47" s="64"/>
      <c r="S47" s="161">
        <f>O47-N47</f>
        <v>75</v>
      </c>
      <c r="T47" s="66">
        <f>S47/M47%</f>
        <v>105.63380281690141</v>
      </c>
    </row>
    <row r="48" spans="1:21" ht="9.75" customHeight="1">
      <c r="A48" s="69"/>
      <c r="B48" s="70"/>
      <c r="C48" s="55"/>
      <c r="D48" s="55"/>
      <c r="E48" s="55"/>
      <c r="F48" s="22"/>
      <c r="G48" s="112"/>
      <c r="H48" s="112"/>
      <c r="I48" s="112"/>
      <c r="J48" s="189"/>
      <c r="K48" s="55"/>
      <c r="L48" s="189"/>
      <c r="M48" s="189"/>
      <c r="N48" s="189"/>
      <c r="O48" s="149"/>
      <c r="P48" s="113"/>
      <c r="Q48" s="179"/>
      <c r="R48" s="64"/>
      <c r="S48" s="65"/>
      <c r="T48" s="66"/>
      <c r="U48" s="23"/>
    </row>
    <row r="49" spans="1:20" ht="10.5" customHeight="1">
      <c r="A49" s="31"/>
      <c r="B49" s="32"/>
      <c r="C49" s="32"/>
      <c r="D49" s="32"/>
      <c r="E49" s="32"/>
      <c r="F49" s="32"/>
      <c r="G49" s="88"/>
      <c r="H49" s="88"/>
      <c r="I49" s="88"/>
      <c r="J49" s="32"/>
      <c r="K49" s="32"/>
      <c r="L49" s="32"/>
      <c r="M49" s="32"/>
      <c r="N49" s="32"/>
      <c r="O49" s="32"/>
      <c r="P49" s="33"/>
      <c r="Q49" s="34"/>
      <c r="R49" s="35"/>
      <c r="S49" s="184"/>
      <c r="T49" s="36"/>
    </row>
    <row r="50" spans="1:20" ht="9.75" customHeight="1">
      <c r="A50" s="37"/>
      <c r="B50" s="25"/>
      <c r="C50" s="56"/>
      <c r="D50" s="56"/>
      <c r="E50" s="56"/>
      <c r="F50" s="25"/>
      <c r="G50" s="106"/>
      <c r="H50" s="123"/>
      <c r="I50" s="123"/>
      <c r="J50" s="190"/>
      <c r="K50" s="56"/>
      <c r="L50" s="190"/>
      <c r="M50" s="190"/>
      <c r="N50" s="190"/>
      <c r="O50" s="141"/>
      <c r="P50" s="180"/>
      <c r="Q50" s="27"/>
      <c r="R50" s="16"/>
      <c r="S50" s="23"/>
      <c r="T50" s="20"/>
    </row>
    <row r="51" spans="1:20" ht="12.75">
      <c r="A51" s="38" t="s">
        <v>0</v>
      </c>
      <c r="B51" s="39">
        <f aca="true" t="shared" si="10" ref="B51:G51">SUM(B45:B47)</f>
        <v>2672</v>
      </c>
      <c r="C51" s="57">
        <f t="shared" si="10"/>
        <v>2812</v>
      </c>
      <c r="D51" s="57">
        <f t="shared" si="10"/>
        <v>3026</v>
      </c>
      <c r="E51" s="57">
        <f t="shared" si="10"/>
        <v>3188</v>
      </c>
      <c r="F51" s="39">
        <f t="shared" si="10"/>
        <v>3537</v>
      </c>
      <c r="G51" s="107">
        <f t="shared" si="10"/>
        <v>3787</v>
      </c>
      <c r="H51" s="107">
        <f aca="true" t="shared" si="11" ref="H51:N51">SUM(H45:H47)</f>
        <v>3768</v>
      </c>
      <c r="I51" s="150">
        <f t="shared" si="11"/>
        <v>4670</v>
      </c>
      <c r="J51" s="191">
        <f t="shared" si="11"/>
        <v>4896</v>
      </c>
      <c r="K51" s="57">
        <f t="shared" si="11"/>
        <v>5281</v>
      </c>
      <c r="L51" s="191">
        <f t="shared" si="11"/>
        <v>5857</v>
      </c>
      <c r="M51" s="191">
        <f t="shared" si="11"/>
        <v>6450</v>
      </c>
      <c r="N51" s="191">
        <f t="shared" si="11"/>
        <v>7082</v>
      </c>
      <c r="O51" s="142">
        <f>SUM(O45:O47)</f>
        <v>7263</v>
      </c>
      <c r="P51" s="90">
        <f>O51-B51</f>
        <v>4591</v>
      </c>
      <c r="Q51" s="91">
        <f>P51/B51%</f>
        <v>171.8188622754491</v>
      </c>
      <c r="R51" s="41"/>
      <c r="S51" s="171">
        <f>O51-N51</f>
        <v>181</v>
      </c>
      <c r="T51" s="42">
        <f>S51/M51%</f>
        <v>2.806201550387597</v>
      </c>
    </row>
    <row r="52" spans="1:20" ht="7.5" customHeight="1">
      <c r="A52" s="37"/>
      <c r="B52" s="26"/>
      <c r="C52" s="58"/>
      <c r="D52" s="58"/>
      <c r="E52" s="58"/>
      <c r="F52" s="72"/>
      <c r="G52" s="108"/>
      <c r="H52" s="138"/>
      <c r="I52" s="122"/>
      <c r="J52" s="192"/>
      <c r="K52" s="202"/>
      <c r="L52" s="192"/>
      <c r="M52" s="192"/>
      <c r="N52" s="192"/>
      <c r="O52" s="144"/>
      <c r="P52" s="181"/>
      <c r="Q52" s="35"/>
      <c r="R52" s="16"/>
      <c r="T52" s="20"/>
    </row>
    <row r="53" spans="1:20" ht="18" customHeight="1" thickBot="1">
      <c r="A53" s="196" t="s">
        <v>43</v>
      </c>
      <c r="B53" s="43"/>
      <c r="C53" s="43"/>
      <c r="D53" s="44"/>
      <c r="E53" s="44"/>
      <c r="F53" s="45"/>
      <c r="G53" s="89"/>
      <c r="H53" s="136"/>
      <c r="I53" s="95"/>
      <c r="J53" s="145"/>
      <c r="K53" s="145"/>
      <c r="L53" s="145"/>
      <c r="M53" s="145"/>
      <c r="N53" s="145"/>
      <c r="O53" s="145"/>
      <c r="P53" s="44"/>
      <c r="Q53" s="44"/>
      <c r="R53" s="44"/>
      <c r="S53" s="44"/>
      <c r="T53" s="45"/>
    </row>
    <row r="54" ht="9.75" customHeight="1" thickBot="1" thickTop="1"/>
    <row r="55" spans="1:20" ht="19.5" customHeight="1" thickTop="1">
      <c r="A55" s="1" t="s">
        <v>62</v>
      </c>
      <c r="B55" s="2"/>
      <c r="C55" s="2"/>
      <c r="D55" s="3"/>
      <c r="E55" s="3"/>
      <c r="F55" s="4"/>
      <c r="G55" s="86"/>
      <c r="H55" s="133"/>
      <c r="I55" s="93"/>
      <c r="J55" s="139"/>
      <c r="K55" s="139"/>
      <c r="L55" s="139"/>
      <c r="M55" s="139"/>
      <c r="N55" s="139"/>
      <c r="O55" s="139"/>
      <c r="P55" s="3"/>
      <c r="Q55" s="3"/>
      <c r="R55" s="3"/>
      <c r="S55" s="3"/>
      <c r="T55" s="4"/>
    </row>
    <row r="56" spans="1:20" ht="18" customHeight="1">
      <c r="A56" s="6" t="s">
        <v>69</v>
      </c>
      <c r="B56" s="7"/>
      <c r="C56" s="7"/>
      <c r="D56" s="8"/>
      <c r="E56" s="8"/>
      <c r="F56" s="9"/>
      <c r="G56" s="87"/>
      <c r="H56" s="134"/>
      <c r="I56" s="94"/>
      <c r="J56" s="140"/>
      <c r="K56" s="140"/>
      <c r="L56" s="140"/>
      <c r="M56" s="140"/>
      <c r="N56" s="140"/>
      <c r="O56" s="140"/>
      <c r="P56" s="8"/>
      <c r="Q56" s="8"/>
      <c r="R56" s="10"/>
      <c r="S56" s="10"/>
      <c r="T56" s="9"/>
    </row>
    <row r="57" spans="1:20" ht="12.75">
      <c r="A57" s="251"/>
      <c r="B57" s="226">
        <v>2005</v>
      </c>
      <c r="C57" s="240">
        <v>2006</v>
      </c>
      <c r="D57" s="240">
        <v>2007</v>
      </c>
      <c r="E57" s="240">
        <v>2008</v>
      </c>
      <c r="F57" s="226">
        <v>2009</v>
      </c>
      <c r="G57" s="230">
        <v>2010</v>
      </c>
      <c r="H57" s="246">
        <v>2011</v>
      </c>
      <c r="I57" s="232">
        <v>2012</v>
      </c>
      <c r="J57" s="232">
        <v>2013</v>
      </c>
      <c r="K57" s="250">
        <v>2014</v>
      </c>
      <c r="L57" s="249">
        <v>2015</v>
      </c>
      <c r="M57" s="232">
        <v>2016</v>
      </c>
      <c r="N57" s="232">
        <v>2017</v>
      </c>
      <c r="O57" s="248">
        <v>2018</v>
      </c>
      <c r="P57" s="11" t="s">
        <v>65</v>
      </c>
      <c r="Q57" s="12"/>
      <c r="R57" s="13"/>
      <c r="S57" s="11" t="s">
        <v>66</v>
      </c>
      <c r="T57" s="14"/>
    </row>
    <row r="58" spans="1:20" ht="12.75" customHeight="1">
      <c r="A58" s="239"/>
      <c r="B58" s="227"/>
      <c r="C58" s="241"/>
      <c r="D58" s="241"/>
      <c r="E58" s="241"/>
      <c r="F58" s="227"/>
      <c r="G58" s="231"/>
      <c r="H58" s="247"/>
      <c r="I58" s="233"/>
      <c r="J58" s="229"/>
      <c r="K58" s="237"/>
      <c r="L58" s="243"/>
      <c r="M58" s="229"/>
      <c r="N58" s="229"/>
      <c r="O58" s="235"/>
      <c r="P58" s="15" t="s">
        <v>1</v>
      </c>
      <c r="Q58" s="15"/>
      <c r="R58" s="16"/>
      <c r="S58" s="15" t="s">
        <v>2</v>
      </c>
      <c r="T58" s="17"/>
    </row>
    <row r="59" spans="1:20" ht="7.5" customHeight="1">
      <c r="A59" s="18"/>
      <c r="B59" s="19"/>
      <c r="C59" s="50"/>
      <c r="D59" s="50"/>
      <c r="E59" s="51"/>
      <c r="F59" s="71"/>
      <c r="G59" s="100"/>
      <c r="H59" s="135"/>
      <c r="I59" s="109"/>
      <c r="J59" s="185"/>
      <c r="K59" s="200"/>
      <c r="L59" s="203"/>
      <c r="M59" s="185"/>
      <c r="N59" s="185"/>
      <c r="O59" s="146"/>
      <c r="P59" s="176"/>
      <c r="Q59" s="177"/>
      <c r="R59" s="64"/>
      <c r="S59" s="125"/>
      <c r="T59" s="165"/>
    </row>
    <row r="60" spans="1:20" ht="12.75">
      <c r="A60" s="21" t="s">
        <v>17</v>
      </c>
      <c r="B60" s="25">
        <v>7931</v>
      </c>
      <c r="C60" s="53">
        <v>8273</v>
      </c>
      <c r="D60" s="53">
        <v>8489</v>
      </c>
      <c r="E60" s="53">
        <v>8723</v>
      </c>
      <c r="F60" s="25">
        <v>8638</v>
      </c>
      <c r="G60" s="102">
        <v>8816</v>
      </c>
      <c r="H60" s="110">
        <v>8772</v>
      </c>
      <c r="I60" s="110">
        <v>9799</v>
      </c>
      <c r="J60" s="187">
        <v>10096</v>
      </c>
      <c r="K60" s="53">
        <f aca="true" t="shared" si="12" ref="K60:K65">K6-K33</f>
        <v>10500</v>
      </c>
      <c r="L60" s="25">
        <v>11135</v>
      </c>
      <c r="M60" s="187">
        <f aca="true" t="shared" si="13" ref="M60:N74">M6-M33</f>
        <v>12041</v>
      </c>
      <c r="N60" s="187">
        <f t="shared" si="13"/>
        <v>12482</v>
      </c>
      <c r="O60" s="147">
        <f aca="true" t="shared" si="14" ref="O60:O65">O6-O33</f>
        <v>12716</v>
      </c>
      <c r="P60" s="160">
        <f aca="true" t="shared" si="15" ref="P60:P65">O60-B60</f>
        <v>4785</v>
      </c>
      <c r="Q60" s="77">
        <f aca="true" t="shared" si="16" ref="Q60:Q65">P60/B60%</f>
        <v>60.33287101248266</v>
      </c>
      <c r="R60" s="64"/>
      <c r="S60" s="161">
        <f aca="true" t="shared" si="17" ref="S60:S65">O60-N60</f>
        <v>234</v>
      </c>
      <c r="T60" s="66">
        <f>S60/M60%</f>
        <v>1.9433601860310605</v>
      </c>
    </row>
    <row r="61" spans="1:20" ht="12.75">
      <c r="A61" s="21" t="s">
        <v>16</v>
      </c>
      <c r="B61" s="29">
        <v>6766</v>
      </c>
      <c r="C61" s="53">
        <v>7174</v>
      </c>
      <c r="D61" s="53">
        <v>7859</v>
      </c>
      <c r="E61" s="53">
        <v>8392</v>
      </c>
      <c r="F61" s="25">
        <v>8931</v>
      </c>
      <c r="G61" s="102">
        <v>9295</v>
      </c>
      <c r="H61" s="110">
        <v>9885</v>
      </c>
      <c r="I61" s="110">
        <v>10532</v>
      </c>
      <c r="J61" s="187">
        <v>10709</v>
      </c>
      <c r="K61" s="53">
        <f t="shared" si="12"/>
        <v>10798</v>
      </c>
      <c r="L61" s="25">
        <v>11384</v>
      </c>
      <c r="M61" s="187">
        <f t="shared" si="13"/>
        <v>11821</v>
      </c>
      <c r="N61" s="187">
        <f t="shared" si="13"/>
        <v>12093</v>
      </c>
      <c r="O61" s="147">
        <f t="shared" si="14"/>
        <v>12410</v>
      </c>
      <c r="P61" s="160">
        <f t="shared" si="15"/>
        <v>5644</v>
      </c>
      <c r="Q61" s="77">
        <f t="shared" si="16"/>
        <v>83.41708542713569</v>
      </c>
      <c r="R61" s="64"/>
      <c r="S61" s="161">
        <f t="shared" si="17"/>
        <v>317</v>
      </c>
      <c r="T61" s="66">
        <f>S61/M61%</f>
        <v>2.6816682175788853</v>
      </c>
    </row>
    <row r="62" spans="1:20" ht="12.75" customHeight="1">
      <c r="A62" s="28" t="s">
        <v>18</v>
      </c>
      <c r="B62" s="25">
        <v>27</v>
      </c>
      <c r="C62" s="53">
        <v>33</v>
      </c>
      <c r="D62" s="53">
        <v>42</v>
      </c>
      <c r="E62" s="53">
        <v>42</v>
      </c>
      <c r="F62" s="25">
        <v>55</v>
      </c>
      <c r="G62" s="102">
        <v>56</v>
      </c>
      <c r="H62" s="110">
        <v>69</v>
      </c>
      <c r="I62" s="110">
        <v>84</v>
      </c>
      <c r="J62" s="187">
        <v>93</v>
      </c>
      <c r="K62" s="53">
        <f t="shared" si="12"/>
        <v>81</v>
      </c>
      <c r="L62" s="25">
        <v>87</v>
      </c>
      <c r="M62" s="187">
        <f t="shared" si="13"/>
        <v>119</v>
      </c>
      <c r="N62" s="187">
        <f t="shared" si="13"/>
        <v>131</v>
      </c>
      <c r="O62" s="147">
        <f t="shared" si="14"/>
        <v>143</v>
      </c>
      <c r="P62" s="160">
        <f t="shared" si="15"/>
        <v>116</v>
      </c>
      <c r="Q62" s="77">
        <f t="shared" si="16"/>
        <v>429.6296296296296</v>
      </c>
      <c r="R62" s="64"/>
      <c r="S62" s="161">
        <f t="shared" si="17"/>
        <v>12</v>
      </c>
      <c r="T62" s="66">
        <f>S62/M62%</f>
        <v>10.084033613445378</v>
      </c>
    </row>
    <row r="63" spans="1:20" ht="12.75">
      <c r="A63" s="21" t="s">
        <v>19</v>
      </c>
      <c r="B63" s="22">
        <v>1</v>
      </c>
      <c r="C63" s="52">
        <v>1</v>
      </c>
      <c r="D63" s="52">
        <v>1</v>
      </c>
      <c r="E63" s="52">
        <v>0</v>
      </c>
      <c r="F63" s="22">
        <v>1</v>
      </c>
      <c r="G63" s="104">
        <v>2</v>
      </c>
      <c r="H63" s="111">
        <v>1</v>
      </c>
      <c r="I63" s="111">
        <v>0</v>
      </c>
      <c r="J63" s="186">
        <v>0</v>
      </c>
      <c r="K63" s="52">
        <f t="shared" si="12"/>
        <v>0</v>
      </c>
      <c r="L63" s="22">
        <v>0</v>
      </c>
      <c r="M63" s="186">
        <f t="shared" si="13"/>
        <v>0</v>
      </c>
      <c r="N63" s="186">
        <f t="shared" si="13"/>
        <v>0</v>
      </c>
      <c r="O63" s="143">
        <f t="shared" si="14"/>
        <v>0</v>
      </c>
      <c r="P63" s="160">
        <f t="shared" si="15"/>
        <v>-1</v>
      </c>
      <c r="Q63" s="77">
        <f t="shared" si="16"/>
        <v>-100</v>
      </c>
      <c r="R63" s="64"/>
      <c r="S63" s="161">
        <f t="shared" si="17"/>
        <v>0</v>
      </c>
      <c r="T63" s="217">
        <v>0</v>
      </c>
    </row>
    <row r="64" spans="1:21" ht="12.75">
      <c r="A64" s="21" t="s">
        <v>20</v>
      </c>
      <c r="B64" s="22">
        <v>424</v>
      </c>
      <c r="C64" s="52">
        <v>561</v>
      </c>
      <c r="D64" s="52">
        <v>721</v>
      </c>
      <c r="E64" s="52">
        <v>784</v>
      </c>
      <c r="F64" s="22">
        <v>874</v>
      </c>
      <c r="G64" s="104">
        <v>831</v>
      </c>
      <c r="H64" s="111">
        <v>841</v>
      </c>
      <c r="I64" s="111">
        <v>897</v>
      </c>
      <c r="J64" s="186">
        <v>882</v>
      </c>
      <c r="K64" s="52">
        <f t="shared" si="12"/>
        <v>877</v>
      </c>
      <c r="L64" s="22">
        <v>729</v>
      </c>
      <c r="M64" s="186">
        <f t="shared" si="13"/>
        <v>843</v>
      </c>
      <c r="N64" s="186">
        <f t="shared" si="13"/>
        <v>943</v>
      </c>
      <c r="O64" s="143">
        <f t="shared" si="14"/>
        <v>1097</v>
      </c>
      <c r="P64" s="160">
        <f t="shared" si="15"/>
        <v>673</v>
      </c>
      <c r="Q64" s="77">
        <f t="shared" si="16"/>
        <v>158.72641509433961</v>
      </c>
      <c r="R64" s="64"/>
      <c r="S64" s="161">
        <f t="shared" si="17"/>
        <v>154</v>
      </c>
      <c r="T64" s="66">
        <f>S64/M64%</f>
        <v>18.26809015421115</v>
      </c>
      <c r="U64" s="23"/>
    </row>
    <row r="65" spans="1:20" ht="12.75">
      <c r="A65" s="21" t="s">
        <v>21</v>
      </c>
      <c r="B65" s="22">
        <v>3</v>
      </c>
      <c r="C65" s="52">
        <v>3</v>
      </c>
      <c r="D65" s="52">
        <v>1</v>
      </c>
      <c r="E65" s="52">
        <v>2</v>
      </c>
      <c r="F65" s="22">
        <v>1</v>
      </c>
      <c r="G65" s="104">
        <v>2</v>
      </c>
      <c r="H65" s="111">
        <v>15</v>
      </c>
      <c r="I65" s="111">
        <v>16</v>
      </c>
      <c r="J65" s="186">
        <v>16</v>
      </c>
      <c r="K65" s="52">
        <f t="shared" si="12"/>
        <v>15</v>
      </c>
      <c r="L65" s="22">
        <v>14</v>
      </c>
      <c r="M65" s="186">
        <f t="shared" si="13"/>
        <v>10</v>
      </c>
      <c r="N65" s="186">
        <f t="shared" si="13"/>
        <v>12</v>
      </c>
      <c r="O65" s="143">
        <f t="shared" si="14"/>
        <v>10</v>
      </c>
      <c r="P65" s="160">
        <f t="shared" si="15"/>
        <v>7</v>
      </c>
      <c r="Q65" s="77">
        <f t="shared" si="16"/>
        <v>233.33333333333334</v>
      </c>
      <c r="R65" s="64"/>
      <c r="S65" s="161">
        <f t="shared" si="17"/>
        <v>-2</v>
      </c>
      <c r="T65" s="66">
        <f>S65/M65%</f>
        <v>-20</v>
      </c>
    </row>
    <row r="66" spans="1:22" ht="12.75">
      <c r="A66" s="21"/>
      <c r="B66" s="22"/>
      <c r="C66" s="52"/>
      <c r="D66" s="52"/>
      <c r="E66" s="52"/>
      <c r="F66" s="22"/>
      <c r="G66" s="104"/>
      <c r="H66" s="111"/>
      <c r="I66" s="111"/>
      <c r="J66" s="186"/>
      <c r="K66" s="52"/>
      <c r="L66" s="22"/>
      <c r="M66" s="186"/>
      <c r="N66" s="186"/>
      <c r="O66" s="143"/>
      <c r="P66" s="30"/>
      <c r="Q66" s="178"/>
      <c r="R66" s="16"/>
      <c r="S66" s="23"/>
      <c r="T66" s="24"/>
      <c r="V66" s="23"/>
    </row>
    <row r="67" spans="1:20" ht="12.75">
      <c r="A67" s="21" t="s">
        <v>22</v>
      </c>
      <c r="B67" s="22">
        <v>1408</v>
      </c>
      <c r="C67" s="52">
        <v>1455</v>
      </c>
      <c r="D67" s="52">
        <v>1694</v>
      </c>
      <c r="E67" s="52">
        <v>1845</v>
      </c>
      <c r="F67" s="22">
        <v>1741</v>
      </c>
      <c r="G67" s="104">
        <v>1703</v>
      </c>
      <c r="H67" s="111">
        <v>1681</v>
      </c>
      <c r="I67" s="111">
        <v>1929</v>
      </c>
      <c r="J67" s="186">
        <v>1833</v>
      </c>
      <c r="K67" s="52">
        <f>K13-K40</f>
        <v>1693</v>
      </c>
      <c r="L67" s="22">
        <v>1709</v>
      </c>
      <c r="M67" s="186">
        <f t="shared" si="13"/>
        <v>1908</v>
      </c>
      <c r="N67" s="186">
        <f t="shared" si="13"/>
        <v>2021</v>
      </c>
      <c r="O67" s="143">
        <f>O13-O40</f>
        <v>2076</v>
      </c>
      <c r="P67" s="160">
        <f>O67-B67</f>
        <v>668</v>
      </c>
      <c r="Q67" s="77">
        <f>P67/B67%</f>
        <v>47.44318181818182</v>
      </c>
      <c r="R67" s="64"/>
      <c r="S67" s="161">
        <f>O67-N67</f>
        <v>55</v>
      </c>
      <c r="T67" s="66">
        <f>S67/M67%</f>
        <v>2.8825995807127884</v>
      </c>
    </row>
    <row r="68" spans="1:20" ht="12.75">
      <c r="A68" s="21" t="s">
        <v>23</v>
      </c>
      <c r="B68" s="22">
        <v>4489</v>
      </c>
      <c r="C68" s="52">
        <v>4524</v>
      </c>
      <c r="D68" s="52">
        <v>4537</v>
      </c>
      <c r="E68" s="52">
        <v>4574</v>
      </c>
      <c r="F68" s="22">
        <v>4582</v>
      </c>
      <c r="G68" s="104">
        <v>4595</v>
      </c>
      <c r="H68" s="111">
        <v>4583</v>
      </c>
      <c r="I68" s="111">
        <v>4905</v>
      </c>
      <c r="J68" s="186">
        <v>4815</v>
      </c>
      <c r="K68" s="52">
        <f>K14-K41</f>
        <v>4869</v>
      </c>
      <c r="L68" s="22">
        <v>5045</v>
      </c>
      <c r="M68" s="186">
        <f t="shared" si="13"/>
        <v>5273</v>
      </c>
      <c r="N68" s="186">
        <f t="shared" si="13"/>
        <v>5293</v>
      </c>
      <c r="O68" s="143">
        <f>O14-O41</f>
        <v>5280</v>
      </c>
      <c r="P68" s="160">
        <f>O68-B68</f>
        <v>791</v>
      </c>
      <c r="Q68" s="77">
        <f>P68/B68%</f>
        <v>17.62085096903542</v>
      </c>
      <c r="R68" s="64"/>
      <c r="S68" s="161">
        <f>O68-N68</f>
        <v>-13</v>
      </c>
      <c r="T68" s="66">
        <f>S68/M68%</f>
        <v>-0.24653897212213163</v>
      </c>
    </row>
    <row r="69" spans="1:20" ht="12.75">
      <c r="A69" s="21" t="s">
        <v>24</v>
      </c>
      <c r="B69" s="22">
        <v>8569</v>
      </c>
      <c r="C69" s="52">
        <v>9301</v>
      </c>
      <c r="D69" s="52">
        <v>10015</v>
      </c>
      <c r="E69" s="52">
        <v>10583</v>
      </c>
      <c r="F69" s="22">
        <v>11166</v>
      </c>
      <c r="G69" s="104">
        <v>11579</v>
      </c>
      <c r="H69" s="111">
        <v>12049</v>
      </c>
      <c r="I69" s="111">
        <v>12977</v>
      </c>
      <c r="J69" s="186">
        <v>13435</v>
      </c>
      <c r="K69" s="52">
        <f>K15-K42</f>
        <v>13719</v>
      </c>
      <c r="L69" s="22">
        <v>14345</v>
      </c>
      <c r="M69" s="186">
        <f t="shared" si="13"/>
        <v>15014</v>
      </c>
      <c r="N69" s="186">
        <f t="shared" si="13"/>
        <v>15352</v>
      </c>
      <c r="O69" s="143">
        <f>O15-O42</f>
        <v>15654</v>
      </c>
      <c r="P69" s="160">
        <f>O69-B69</f>
        <v>7085</v>
      </c>
      <c r="Q69" s="77">
        <f>P69/B69%</f>
        <v>82.68175983195239</v>
      </c>
      <c r="R69" s="64"/>
      <c r="S69" s="161">
        <f>O69-N69</f>
        <v>302</v>
      </c>
      <c r="T69" s="66">
        <f>S69/M69%</f>
        <v>2.011455974423871</v>
      </c>
    </row>
    <row r="70" spans="1:22" ht="12.75">
      <c r="A70" s="21" t="s">
        <v>25</v>
      </c>
      <c r="B70" s="22">
        <v>686</v>
      </c>
      <c r="C70" s="52">
        <v>765</v>
      </c>
      <c r="D70" s="52">
        <v>867</v>
      </c>
      <c r="E70" s="52">
        <v>941</v>
      </c>
      <c r="F70" s="22">
        <v>1011</v>
      </c>
      <c r="G70" s="104">
        <v>1125</v>
      </c>
      <c r="H70" s="111">
        <v>1264</v>
      </c>
      <c r="I70" s="111">
        <v>1517</v>
      </c>
      <c r="J70" s="186">
        <v>1713</v>
      </c>
      <c r="K70" s="52">
        <f>K16-K43</f>
        <v>1990</v>
      </c>
      <c r="L70" s="22">
        <v>2250</v>
      </c>
      <c r="M70" s="186">
        <f t="shared" si="13"/>
        <v>2639</v>
      </c>
      <c r="N70" s="186">
        <f t="shared" si="13"/>
        <v>2995</v>
      </c>
      <c r="O70" s="143">
        <f>O16-O43</f>
        <v>3366</v>
      </c>
      <c r="P70" s="160">
        <f>O70-B70</f>
        <v>2680</v>
      </c>
      <c r="Q70" s="77">
        <f>P70/B70%</f>
        <v>390.67055393586</v>
      </c>
      <c r="R70" s="64"/>
      <c r="S70" s="161">
        <f>O70-N70</f>
        <v>371</v>
      </c>
      <c r="T70" s="66">
        <f>S70/M70%</f>
        <v>14.058355437665782</v>
      </c>
      <c r="V70" s="23"/>
    </row>
    <row r="71" spans="1:20" ht="12.75">
      <c r="A71" s="21"/>
      <c r="B71" s="22"/>
      <c r="C71" s="52"/>
      <c r="D71" s="52"/>
      <c r="E71" s="52"/>
      <c r="F71" s="22"/>
      <c r="G71" s="104"/>
      <c r="H71" s="111"/>
      <c r="I71" s="111"/>
      <c r="J71" s="186"/>
      <c r="K71" s="52"/>
      <c r="L71" s="22"/>
      <c r="M71" s="186"/>
      <c r="N71" s="186"/>
      <c r="O71" s="143"/>
      <c r="P71" s="30"/>
      <c r="Q71" s="178"/>
      <c r="R71" s="16"/>
      <c r="S71" s="23"/>
      <c r="T71" s="24"/>
    </row>
    <row r="72" spans="1:20" ht="12.75">
      <c r="A72" s="21" t="s">
        <v>26</v>
      </c>
      <c r="B72" s="22">
        <v>2162</v>
      </c>
      <c r="C72" s="52">
        <v>2555</v>
      </c>
      <c r="D72" s="52">
        <v>3024</v>
      </c>
      <c r="E72" s="52">
        <v>3236</v>
      </c>
      <c r="F72" s="22">
        <v>3251</v>
      </c>
      <c r="G72" s="104">
        <v>3144</v>
      </c>
      <c r="H72" s="111">
        <v>3229</v>
      </c>
      <c r="I72" s="111">
        <v>3564</v>
      </c>
      <c r="J72" s="186">
        <v>3142</v>
      </c>
      <c r="K72" s="52">
        <f>K18-K45</f>
        <v>3208</v>
      </c>
      <c r="L72" s="22">
        <v>2556</v>
      </c>
      <c r="M72" s="186">
        <f t="shared" si="13"/>
        <v>3359</v>
      </c>
      <c r="N72" s="186">
        <f t="shared" si="13"/>
        <v>4471</v>
      </c>
      <c r="O72" s="143">
        <f>O18-O45</f>
        <v>4618</v>
      </c>
      <c r="P72" s="160">
        <f>O72-B72</f>
        <v>2456</v>
      </c>
      <c r="Q72" s="77">
        <f>P72/B72%</f>
        <v>113.59851988899167</v>
      </c>
      <c r="R72" s="64"/>
      <c r="S72" s="161">
        <f>O72-N72</f>
        <v>147</v>
      </c>
      <c r="T72" s="66">
        <f>S72/M72%</f>
        <v>4.376302470973504</v>
      </c>
    </row>
    <row r="73" spans="1:20" ht="12.75">
      <c r="A73" s="21" t="s">
        <v>27</v>
      </c>
      <c r="B73" s="22">
        <v>12968</v>
      </c>
      <c r="C73" s="52">
        <v>13462</v>
      </c>
      <c r="D73" s="52">
        <v>14065</v>
      </c>
      <c r="E73" s="52">
        <v>14693</v>
      </c>
      <c r="F73" s="22">
        <v>15237</v>
      </c>
      <c r="G73" s="104">
        <v>15850</v>
      </c>
      <c r="H73" s="111">
        <v>16330</v>
      </c>
      <c r="I73" s="111">
        <v>17722</v>
      </c>
      <c r="J73" s="186">
        <v>18508</v>
      </c>
      <c r="K73" s="52">
        <f>K19-K46</f>
        <v>18883</v>
      </c>
      <c r="L73" s="22">
        <v>20602</v>
      </c>
      <c r="M73" s="186">
        <f t="shared" si="13"/>
        <v>21249</v>
      </c>
      <c r="N73" s="186">
        <f t="shared" si="13"/>
        <v>20905</v>
      </c>
      <c r="O73" s="143">
        <f>O19-O46</f>
        <v>21379</v>
      </c>
      <c r="P73" s="160">
        <f>O73-B73</f>
        <v>8411</v>
      </c>
      <c r="Q73" s="77">
        <f>P73/B73%</f>
        <v>64.85965453423812</v>
      </c>
      <c r="R73" s="64"/>
      <c r="S73" s="161">
        <f>O73-N73</f>
        <v>474</v>
      </c>
      <c r="T73" s="66">
        <f>S73/M73%</f>
        <v>2.2306932090921925</v>
      </c>
    </row>
    <row r="74" spans="1:20" ht="12.75">
      <c r="A74" s="21" t="s">
        <v>30</v>
      </c>
      <c r="B74" s="22">
        <v>22</v>
      </c>
      <c r="C74" s="52">
        <v>28</v>
      </c>
      <c r="D74" s="52">
        <v>24</v>
      </c>
      <c r="E74" s="52">
        <v>14</v>
      </c>
      <c r="F74" s="22">
        <v>12</v>
      </c>
      <c r="G74" s="104">
        <v>8</v>
      </c>
      <c r="H74" s="111">
        <v>18</v>
      </c>
      <c r="I74" s="111">
        <v>42</v>
      </c>
      <c r="J74" s="186">
        <v>146</v>
      </c>
      <c r="K74" s="52">
        <f>K20-K47</f>
        <v>180</v>
      </c>
      <c r="L74" s="22">
        <v>191</v>
      </c>
      <c r="M74" s="186">
        <f t="shared" si="13"/>
        <v>226</v>
      </c>
      <c r="N74" s="186">
        <f t="shared" si="13"/>
        <v>285</v>
      </c>
      <c r="O74" s="143">
        <f>O20-O47</f>
        <v>379</v>
      </c>
      <c r="P74" s="160">
        <f>O74-B74</f>
        <v>357</v>
      </c>
      <c r="Q74" s="77">
        <f>P74/B74%</f>
        <v>1622.7272727272727</v>
      </c>
      <c r="R74" s="64"/>
      <c r="S74" s="161">
        <f>O74-N74</f>
        <v>94</v>
      </c>
      <c r="T74" s="66">
        <f>S74/M74%</f>
        <v>41.59292035398231</v>
      </c>
    </row>
    <row r="75" spans="1:20" ht="9.75" customHeight="1">
      <c r="A75" s="69"/>
      <c r="B75" s="70"/>
      <c r="C75" s="55"/>
      <c r="D75" s="55"/>
      <c r="E75" s="55"/>
      <c r="F75" s="22"/>
      <c r="G75" s="105"/>
      <c r="H75" s="112"/>
      <c r="I75" s="112"/>
      <c r="J75" s="189"/>
      <c r="K75" s="55"/>
      <c r="L75" s="198"/>
      <c r="M75" s="189"/>
      <c r="N75" s="189"/>
      <c r="O75" s="149"/>
      <c r="P75" s="113"/>
      <c r="Q75" s="179"/>
      <c r="R75" s="64"/>
      <c r="S75" s="65"/>
      <c r="T75" s="66"/>
    </row>
    <row r="76" spans="1:20" ht="10.5" customHeight="1">
      <c r="A76" s="31"/>
      <c r="B76" s="32"/>
      <c r="C76" s="32"/>
      <c r="D76" s="32"/>
      <c r="E76" s="32"/>
      <c r="F76" s="32"/>
      <c r="G76" s="88"/>
      <c r="H76" s="88"/>
      <c r="I76" s="88"/>
      <c r="J76" s="32"/>
      <c r="K76" s="32"/>
      <c r="L76" s="32"/>
      <c r="M76" s="32"/>
      <c r="N76" s="32"/>
      <c r="O76" s="32"/>
      <c r="P76" s="33"/>
      <c r="Q76" s="34"/>
      <c r="R76" s="35"/>
      <c r="S76" s="184"/>
      <c r="T76" s="36"/>
    </row>
    <row r="77" spans="1:20" ht="9.75" customHeight="1">
      <c r="A77" s="37"/>
      <c r="B77" s="25"/>
      <c r="C77" s="56"/>
      <c r="D77" s="56"/>
      <c r="E77" s="56"/>
      <c r="F77" s="25"/>
      <c r="G77" s="106"/>
      <c r="H77" s="123"/>
      <c r="I77" s="123"/>
      <c r="J77" s="190"/>
      <c r="K77" s="56"/>
      <c r="L77" s="205"/>
      <c r="M77" s="190"/>
      <c r="N77" s="190"/>
      <c r="O77" s="141"/>
      <c r="P77" s="180"/>
      <c r="Q77" s="27"/>
      <c r="R77" s="16"/>
      <c r="S77" s="23"/>
      <c r="T77" s="20"/>
    </row>
    <row r="78" spans="1:20" ht="12.75">
      <c r="A78" s="38" t="s">
        <v>0</v>
      </c>
      <c r="B78" s="39">
        <f aca="true" t="shared" si="18" ref="B78:G78">SUM(B72:B74)</f>
        <v>15152</v>
      </c>
      <c r="C78" s="57">
        <f t="shared" si="18"/>
        <v>16045</v>
      </c>
      <c r="D78" s="57">
        <f t="shared" si="18"/>
        <v>17113</v>
      </c>
      <c r="E78" s="57">
        <f t="shared" si="18"/>
        <v>17943</v>
      </c>
      <c r="F78" s="39">
        <f t="shared" si="18"/>
        <v>18500</v>
      </c>
      <c r="G78" s="107">
        <f t="shared" si="18"/>
        <v>19002</v>
      </c>
      <c r="H78" s="107">
        <f aca="true" t="shared" si="19" ref="H78:N78">SUM(H72:H74)</f>
        <v>19577</v>
      </c>
      <c r="I78" s="150">
        <f t="shared" si="19"/>
        <v>21328</v>
      </c>
      <c r="J78" s="191">
        <f t="shared" si="19"/>
        <v>21796</v>
      </c>
      <c r="K78" s="57">
        <f>SUM(K72:K74)</f>
        <v>22271</v>
      </c>
      <c r="L78" s="39">
        <f t="shared" si="19"/>
        <v>23349</v>
      </c>
      <c r="M78" s="191">
        <f t="shared" si="19"/>
        <v>24834</v>
      </c>
      <c r="N78" s="191">
        <f t="shared" si="19"/>
        <v>25661</v>
      </c>
      <c r="O78" s="142">
        <f>SUM(O72:O74)</f>
        <v>26376</v>
      </c>
      <c r="P78" s="90">
        <f>O78-B78</f>
        <v>11224</v>
      </c>
      <c r="Q78" s="91">
        <f>P78/B78%</f>
        <v>74.07602956705385</v>
      </c>
      <c r="R78" s="41"/>
      <c r="S78" s="171">
        <f>O78-N78</f>
        <v>715</v>
      </c>
      <c r="T78" s="42">
        <f>S78/M78%</f>
        <v>2.8791173391318354</v>
      </c>
    </row>
    <row r="79" spans="1:20" ht="7.5" customHeight="1">
      <c r="A79" s="37"/>
      <c r="B79" s="26"/>
      <c r="C79" s="58"/>
      <c r="D79" s="58"/>
      <c r="E79" s="58"/>
      <c r="F79" s="72"/>
      <c r="G79" s="108"/>
      <c r="H79" s="138"/>
      <c r="I79" s="122"/>
      <c r="J79" s="192"/>
      <c r="K79" s="202"/>
      <c r="L79" s="206"/>
      <c r="M79" s="192"/>
      <c r="N79" s="192"/>
      <c r="O79" s="144"/>
      <c r="P79" s="181"/>
      <c r="Q79" s="35"/>
      <c r="R79" s="16"/>
      <c r="T79" s="20"/>
    </row>
    <row r="80" spans="1:20" ht="18" customHeight="1" thickBot="1">
      <c r="A80" s="196" t="s">
        <v>43</v>
      </c>
      <c r="B80" s="43"/>
      <c r="C80" s="43"/>
      <c r="D80" s="44"/>
      <c r="E80" s="44"/>
      <c r="F80" s="45"/>
      <c r="G80" s="89"/>
      <c r="H80" s="136"/>
      <c r="I80" s="95"/>
      <c r="J80" s="145"/>
      <c r="K80" s="145"/>
      <c r="L80" s="145"/>
      <c r="M80" s="145"/>
      <c r="N80" s="145"/>
      <c r="O80" s="145"/>
      <c r="P80" s="44"/>
      <c r="Q80" s="44"/>
      <c r="R80" s="44"/>
      <c r="S80" s="44"/>
      <c r="T80" s="45"/>
    </row>
    <row r="81" ht="13.5" thickTop="1"/>
  </sheetData>
  <sheetProtection/>
  <mergeCells count="45">
    <mergeCell ref="E3:E4"/>
    <mergeCell ref="C30:C31"/>
    <mergeCell ref="C57:C58"/>
    <mergeCell ref="B30:B31"/>
    <mergeCell ref="A3:A4"/>
    <mergeCell ref="B3:B4"/>
    <mergeCell ref="C3:C4"/>
    <mergeCell ref="D30:D31"/>
    <mergeCell ref="E57:E58"/>
    <mergeCell ref="D3:D4"/>
    <mergeCell ref="F30:F31"/>
    <mergeCell ref="E30:E31"/>
    <mergeCell ref="D57:D58"/>
    <mergeCell ref="A57:A58"/>
    <mergeCell ref="B57:B58"/>
    <mergeCell ref="A30:A31"/>
    <mergeCell ref="I3:I4"/>
    <mergeCell ref="I30:I31"/>
    <mergeCell ref="I57:I58"/>
    <mergeCell ref="H57:H58"/>
    <mergeCell ref="J3:J4"/>
    <mergeCell ref="J30:J31"/>
    <mergeCell ref="J57:J58"/>
    <mergeCell ref="G57:G58"/>
    <mergeCell ref="F57:F58"/>
    <mergeCell ref="H3:H4"/>
    <mergeCell ref="H30:H31"/>
    <mergeCell ref="F3:F4"/>
    <mergeCell ref="K3:K4"/>
    <mergeCell ref="K30:K31"/>
    <mergeCell ref="K57:K58"/>
    <mergeCell ref="G3:G4"/>
    <mergeCell ref="G30:G31"/>
    <mergeCell ref="M3:M4"/>
    <mergeCell ref="L30:L31"/>
    <mergeCell ref="M30:M31"/>
    <mergeCell ref="L57:L58"/>
    <mergeCell ref="M57:M58"/>
    <mergeCell ref="L3:L4"/>
    <mergeCell ref="O3:O4"/>
    <mergeCell ref="O30:O31"/>
    <mergeCell ref="O57:O58"/>
    <mergeCell ref="N3:N4"/>
    <mergeCell ref="N30:N31"/>
    <mergeCell ref="N57:N58"/>
  </mergeCells>
  <printOptions horizontalCentered="1" verticalCentered="1"/>
  <pageMargins left="0.5905511811023623" right="0.5905511811023623" top="0.5905511811023623" bottom="0.7086614173228347" header="0.5118110236220472" footer="0.5118110236220472"/>
  <pageSetup horizontalDpi="300" verticalDpi="300" orientation="landscape" paperSize="9" scale="95" r:id="rId1"/>
  <rowBreaks count="2" manualBreakCount="2">
    <brk id="27" max="255" man="1"/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7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5.8515625" style="5" customWidth="1"/>
    <col min="2" max="6" width="7.7109375" style="5" customWidth="1"/>
    <col min="7" max="9" width="7.7109375" style="68" customWidth="1"/>
    <col min="10" max="15" width="7.7109375" style="125" customWidth="1"/>
    <col min="16" max="16" width="7.140625" style="5" customWidth="1"/>
    <col min="17" max="17" width="7.28125" style="5" customWidth="1"/>
    <col min="18" max="18" width="1.7109375" style="5" customWidth="1"/>
    <col min="19" max="19" width="6.421875" style="5" customWidth="1"/>
    <col min="20" max="20" width="7.140625" style="5" customWidth="1"/>
    <col min="21" max="16384" width="9.140625" style="5" customWidth="1"/>
  </cols>
  <sheetData>
    <row r="1" spans="1:20" ht="18" customHeight="1" thickTop="1">
      <c r="A1" s="1" t="s">
        <v>60</v>
      </c>
      <c r="B1" s="2"/>
      <c r="C1" s="2"/>
      <c r="D1" s="3"/>
      <c r="E1" s="3"/>
      <c r="F1" s="4"/>
      <c r="G1" s="86"/>
      <c r="H1" s="93"/>
      <c r="I1" s="93"/>
      <c r="J1" s="139"/>
      <c r="K1" s="139"/>
      <c r="L1" s="139"/>
      <c r="M1" s="139"/>
      <c r="N1" s="139"/>
      <c r="O1" s="139"/>
      <c r="P1" s="3"/>
      <c r="Q1" s="3"/>
      <c r="R1" s="3"/>
      <c r="S1" s="3"/>
      <c r="T1" s="4"/>
    </row>
    <row r="2" spans="1:20" ht="18" customHeight="1">
      <c r="A2" s="6" t="s">
        <v>70</v>
      </c>
      <c r="B2" s="7"/>
      <c r="C2" s="7"/>
      <c r="D2" s="8"/>
      <c r="E2" s="8"/>
      <c r="F2" s="9"/>
      <c r="G2" s="87"/>
      <c r="H2" s="94"/>
      <c r="I2" s="94"/>
      <c r="J2" s="140"/>
      <c r="K2" s="140"/>
      <c r="L2" s="140"/>
      <c r="M2" s="140"/>
      <c r="N2" s="140"/>
      <c r="O2" s="140"/>
      <c r="P2" s="8"/>
      <c r="Q2" s="8"/>
      <c r="R2" s="10"/>
      <c r="S2" s="10"/>
      <c r="T2" s="9"/>
    </row>
    <row r="3" spans="1:20" ht="12.75">
      <c r="A3" s="251"/>
      <c r="B3" s="226">
        <v>2005</v>
      </c>
      <c r="C3" s="240">
        <v>2006</v>
      </c>
      <c r="D3" s="240">
        <v>2007</v>
      </c>
      <c r="E3" s="240">
        <v>2008</v>
      </c>
      <c r="F3" s="226">
        <v>2009</v>
      </c>
      <c r="G3" s="250">
        <v>2010</v>
      </c>
      <c r="H3" s="253">
        <v>2011</v>
      </c>
      <c r="I3" s="253">
        <v>2012</v>
      </c>
      <c r="J3" s="228">
        <v>2013</v>
      </c>
      <c r="K3" s="236">
        <v>2014</v>
      </c>
      <c r="L3" s="242">
        <v>2015</v>
      </c>
      <c r="M3" s="228">
        <v>2016</v>
      </c>
      <c r="N3" s="228">
        <v>2017</v>
      </c>
      <c r="O3" s="234">
        <v>2018</v>
      </c>
      <c r="P3" s="11" t="s">
        <v>65</v>
      </c>
      <c r="Q3" s="12"/>
      <c r="R3" s="13"/>
      <c r="S3" s="11" t="s">
        <v>66</v>
      </c>
      <c r="T3" s="14"/>
    </row>
    <row r="4" spans="1:20" ht="12.75" customHeight="1">
      <c r="A4" s="239"/>
      <c r="B4" s="227"/>
      <c r="C4" s="241"/>
      <c r="D4" s="241"/>
      <c r="E4" s="241"/>
      <c r="F4" s="227"/>
      <c r="G4" s="252"/>
      <c r="H4" s="255"/>
      <c r="I4" s="254"/>
      <c r="J4" s="229"/>
      <c r="K4" s="237"/>
      <c r="L4" s="243"/>
      <c r="M4" s="229"/>
      <c r="N4" s="229"/>
      <c r="O4" s="235"/>
      <c r="P4" s="15" t="s">
        <v>1</v>
      </c>
      <c r="Q4" s="15"/>
      <c r="R4" s="16"/>
      <c r="S4" s="15" t="s">
        <v>2</v>
      </c>
      <c r="T4" s="17"/>
    </row>
    <row r="5" spans="1:20" ht="7.5" customHeight="1">
      <c r="A5" s="18"/>
      <c r="B5" s="19"/>
      <c r="C5" s="50"/>
      <c r="D5" s="50"/>
      <c r="E5" s="51"/>
      <c r="F5" s="71"/>
      <c r="G5" s="96"/>
      <c r="H5" s="109"/>
      <c r="I5" s="109"/>
      <c r="J5" s="185"/>
      <c r="K5" s="200"/>
      <c r="L5" s="203"/>
      <c r="M5" s="185"/>
      <c r="N5" s="185"/>
      <c r="O5" s="146"/>
      <c r="P5" s="176"/>
      <c r="Q5" s="177"/>
      <c r="R5" s="64"/>
      <c r="S5" s="125"/>
      <c r="T5" s="165"/>
    </row>
    <row r="6" spans="1:20" ht="12.75">
      <c r="A6" s="21" t="s">
        <v>17</v>
      </c>
      <c r="B6" s="25">
        <v>9427</v>
      </c>
      <c r="C6" s="53">
        <v>10927</v>
      </c>
      <c r="D6" s="53">
        <v>13066</v>
      </c>
      <c r="E6" s="53">
        <v>11758</v>
      </c>
      <c r="F6" s="25">
        <v>13013</v>
      </c>
      <c r="G6" s="98">
        <v>14329</v>
      </c>
      <c r="H6" s="110">
        <v>14389</v>
      </c>
      <c r="I6" s="110">
        <v>13325</v>
      </c>
      <c r="J6" s="187">
        <v>11973</v>
      </c>
      <c r="K6" s="53">
        <v>12607</v>
      </c>
      <c r="L6" s="25">
        <v>10348</v>
      </c>
      <c r="M6" s="187">
        <v>11585</v>
      </c>
      <c r="N6" s="187">
        <v>20173</v>
      </c>
      <c r="O6" s="147">
        <v>20297</v>
      </c>
      <c r="P6" s="160">
        <f aca="true" t="shared" si="0" ref="P6:P18">O6-B6</f>
        <v>10870</v>
      </c>
      <c r="Q6" s="77">
        <f>P6/B6%</f>
        <v>115.30709663731835</v>
      </c>
      <c r="R6" s="64"/>
      <c r="S6" s="161">
        <f aca="true" t="shared" si="1" ref="S6:S18">O6-N6</f>
        <v>124</v>
      </c>
      <c r="T6" s="66">
        <f aca="true" t="shared" si="2" ref="T6:T18">S6/M6%</f>
        <v>1.0703495899870523</v>
      </c>
    </row>
    <row r="7" spans="1:20" ht="12.75">
      <c r="A7" s="21" t="s">
        <v>16</v>
      </c>
      <c r="B7" s="29">
        <v>6404</v>
      </c>
      <c r="C7" s="53">
        <v>7250</v>
      </c>
      <c r="D7" s="53">
        <v>7960</v>
      </c>
      <c r="E7" s="53">
        <v>7695</v>
      </c>
      <c r="F7" s="25">
        <v>7664</v>
      </c>
      <c r="G7" s="98">
        <v>7403</v>
      </c>
      <c r="H7" s="110">
        <v>6873</v>
      </c>
      <c r="I7" s="110">
        <v>6741</v>
      </c>
      <c r="J7" s="187">
        <v>6639</v>
      </c>
      <c r="K7" s="53">
        <v>6804</v>
      </c>
      <c r="L7" s="25">
        <v>5831</v>
      </c>
      <c r="M7" s="187">
        <v>5901</v>
      </c>
      <c r="N7" s="187">
        <v>8451</v>
      </c>
      <c r="O7" s="147">
        <v>8678</v>
      </c>
      <c r="P7" s="160">
        <f t="shared" si="0"/>
        <v>2274</v>
      </c>
      <c r="Q7" s="77">
        <f>P7/B7%</f>
        <v>35.50905683947533</v>
      </c>
      <c r="R7" s="64"/>
      <c r="S7" s="161">
        <f t="shared" si="1"/>
        <v>227</v>
      </c>
      <c r="T7" s="66">
        <f t="shared" si="2"/>
        <v>3.846805626165057</v>
      </c>
    </row>
    <row r="8" spans="1:20" ht="12.75" customHeight="1">
      <c r="A8" s="28" t="s">
        <v>18</v>
      </c>
      <c r="B8" s="25">
        <v>21</v>
      </c>
      <c r="C8" s="53">
        <v>19</v>
      </c>
      <c r="D8" s="53">
        <v>20</v>
      </c>
      <c r="E8" s="53">
        <v>22</v>
      </c>
      <c r="F8" s="25">
        <v>44</v>
      </c>
      <c r="G8" s="98">
        <v>50</v>
      </c>
      <c r="H8" s="110">
        <v>54</v>
      </c>
      <c r="I8" s="110">
        <v>53</v>
      </c>
      <c r="J8" s="187">
        <v>42</v>
      </c>
      <c r="K8" s="53">
        <v>37</v>
      </c>
      <c r="L8" s="25">
        <v>33</v>
      </c>
      <c r="M8" s="187">
        <v>30</v>
      </c>
      <c r="N8" s="187">
        <v>26</v>
      </c>
      <c r="O8" s="147">
        <v>25</v>
      </c>
      <c r="P8" s="160">
        <f t="shared" si="0"/>
        <v>4</v>
      </c>
      <c r="Q8" s="77">
        <f>P8/B8%</f>
        <v>19.047619047619047</v>
      </c>
      <c r="R8" s="64"/>
      <c r="S8" s="161">
        <f t="shared" si="1"/>
        <v>-1</v>
      </c>
      <c r="T8" s="66">
        <f t="shared" si="2"/>
        <v>-3.3333333333333335</v>
      </c>
    </row>
    <row r="9" spans="1:20" ht="12.75">
      <c r="A9" s="21" t="s">
        <v>19</v>
      </c>
      <c r="B9" s="22">
        <v>12</v>
      </c>
      <c r="C9" s="52">
        <v>6</v>
      </c>
      <c r="D9" s="52">
        <v>9</v>
      </c>
      <c r="E9" s="52">
        <v>21</v>
      </c>
      <c r="F9" s="22">
        <v>17</v>
      </c>
      <c r="G9" s="97">
        <v>24</v>
      </c>
      <c r="H9" s="111">
        <v>15</v>
      </c>
      <c r="I9" s="111">
        <v>19</v>
      </c>
      <c r="J9" s="186">
        <v>19</v>
      </c>
      <c r="K9" s="52">
        <v>23</v>
      </c>
      <c r="L9" s="22">
        <v>23</v>
      </c>
      <c r="M9" s="186">
        <v>22</v>
      </c>
      <c r="N9" s="186">
        <v>27</v>
      </c>
      <c r="O9" s="143">
        <v>21</v>
      </c>
      <c r="P9" s="160">
        <f t="shared" si="0"/>
        <v>9</v>
      </c>
      <c r="Q9" s="77">
        <f>P9/B9%</f>
        <v>75</v>
      </c>
      <c r="R9" s="64"/>
      <c r="S9" s="161">
        <f t="shared" si="1"/>
        <v>-6</v>
      </c>
      <c r="T9" s="66">
        <f t="shared" si="2"/>
        <v>-27.272727272727273</v>
      </c>
    </row>
    <row r="10" spans="1:24" ht="12.75">
      <c r="A10" s="21" t="s">
        <v>21</v>
      </c>
      <c r="B10" s="22">
        <v>0</v>
      </c>
      <c r="C10" s="52">
        <v>0</v>
      </c>
      <c r="D10" s="52">
        <v>0</v>
      </c>
      <c r="E10" s="52">
        <v>3</v>
      </c>
      <c r="F10" s="22">
        <v>11</v>
      </c>
      <c r="G10" s="97">
        <v>15</v>
      </c>
      <c r="H10" s="111">
        <v>6</v>
      </c>
      <c r="I10" s="111">
        <v>14</v>
      </c>
      <c r="J10" s="186">
        <v>27</v>
      </c>
      <c r="K10" s="52">
        <v>39</v>
      </c>
      <c r="L10" s="22">
        <v>10</v>
      </c>
      <c r="M10" s="186">
        <v>25</v>
      </c>
      <c r="N10" s="186">
        <v>44</v>
      </c>
      <c r="O10" s="143">
        <v>45</v>
      </c>
      <c r="P10" s="160">
        <f t="shared" si="0"/>
        <v>45</v>
      </c>
      <c r="Q10" s="218">
        <v>0</v>
      </c>
      <c r="R10" s="64"/>
      <c r="S10" s="161">
        <f t="shared" si="1"/>
        <v>1</v>
      </c>
      <c r="T10" s="66">
        <f t="shared" si="2"/>
        <v>4</v>
      </c>
      <c r="U10" s="23"/>
      <c r="V10" s="23"/>
      <c r="W10" s="23"/>
      <c r="X10" s="23"/>
    </row>
    <row r="11" spans="1:20" ht="12.75">
      <c r="A11" s="21"/>
      <c r="B11" s="22"/>
      <c r="C11" s="52"/>
      <c r="D11" s="52"/>
      <c r="E11" s="52"/>
      <c r="F11" s="22"/>
      <c r="G11" s="97"/>
      <c r="H11" s="111"/>
      <c r="I11" s="111"/>
      <c r="J11" s="186"/>
      <c r="K11" s="52"/>
      <c r="L11" s="22"/>
      <c r="M11" s="186"/>
      <c r="N11" s="186"/>
      <c r="O11" s="143"/>
      <c r="P11" s="47"/>
      <c r="Q11" s="183"/>
      <c r="R11" s="64"/>
      <c r="S11" s="164"/>
      <c r="T11" s="49"/>
    </row>
    <row r="12" spans="1:20" ht="12.75">
      <c r="A12" s="21" t="s">
        <v>22</v>
      </c>
      <c r="B12" s="22">
        <v>2723</v>
      </c>
      <c r="C12" s="52">
        <v>3035</v>
      </c>
      <c r="D12" s="52">
        <v>3924</v>
      </c>
      <c r="E12" s="52">
        <v>3685</v>
      </c>
      <c r="F12" s="22">
        <v>3720</v>
      </c>
      <c r="G12" s="97">
        <v>3950</v>
      </c>
      <c r="H12" s="111">
        <v>4191</v>
      </c>
      <c r="I12" s="111">
        <v>3730</v>
      </c>
      <c r="J12" s="186">
        <v>3258</v>
      </c>
      <c r="K12" s="52">
        <v>3425</v>
      </c>
      <c r="L12" s="22">
        <v>2790</v>
      </c>
      <c r="M12" s="186">
        <v>2973</v>
      </c>
      <c r="N12" s="186">
        <v>5700</v>
      </c>
      <c r="O12" s="143">
        <v>5477</v>
      </c>
      <c r="P12" s="160">
        <f t="shared" si="0"/>
        <v>2754</v>
      </c>
      <c r="Q12" s="77">
        <f>P12/B12%</f>
        <v>101.1384502387073</v>
      </c>
      <c r="R12" s="64"/>
      <c r="S12" s="161">
        <f t="shared" si="1"/>
        <v>-223</v>
      </c>
      <c r="T12" s="66">
        <f t="shared" si="2"/>
        <v>-7.500840901446351</v>
      </c>
    </row>
    <row r="13" spans="1:20" ht="12.75">
      <c r="A13" s="21" t="s">
        <v>23</v>
      </c>
      <c r="B13" s="22">
        <v>6287</v>
      </c>
      <c r="C13" s="52">
        <v>7041</v>
      </c>
      <c r="D13" s="52">
        <v>7859</v>
      </c>
      <c r="E13" s="52">
        <v>7024</v>
      </c>
      <c r="F13" s="22">
        <v>7069</v>
      </c>
      <c r="G13" s="97">
        <v>7188</v>
      </c>
      <c r="H13" s="111">
        <v>6994</v>
      </c>
      <c r="I13" s="111">
        <v>6557</v>
      </c>
      <c r="J13" s="186">
        <v>5981</v>
      </c>
      <c r="K13" s="52">
        <v>6140</v>
      </c>
      <c r="L13" s="22">
        <v>5122</v>
      </c>
      <c r="M13" s="186">
        <v>5581</v>
      </c>
      <c r="N13" s="186">
        <v>8797</v>
      </c>
      <c r="O13" s="143">
        <v>8581</v>
      </c>
      <c r="P13" s="160">
        <f t="shared" si="0"/>
        <v>2294</v>
      </c>
      <c r="Q13" s="77">
        <f>P13/B13%</f>
        <v>36.487991092731036</v>
      </c>
      <c r="R13" s="64"/>
      <c r="S13" s="161">
        <f t="shared" si="1"/>
        <v>-216</v>
      </c>
      <c r="T13" s="66">
        <f t="shared" si="2"/>
        <v>-3.8702741444185627</v>
      </c>
    </row>
    <row r="14" spans="1:20" ht="12.75">
      <c r="A14" s="21" t="s">
        <v>24</v>
      </c>
      <c r="B14" s="22">
        <v>6383</v>
      </c>
      <c r="C14" s="52">
        <v>7576</v>
      </c>
      <c r="D14" s="52">
        <v>8615</v>
      </c>
      <c r="E14" s="52">
        <v>8040</v>
      </c>
      <c r="F14" s="22">
        <v>8982</v>
      </c>
      <c r="G14" s="97">
        <v>9597</v>
      </c>
      <c r="H14" s="111">
        <v>9060</v>
      </c>
      <c r="I14" s="111">
        <v>8708</v>
      </c>
      <c r="J14" s="186">
        <v>8422</v>
      </c>
      <c r="K14" s="52">
        <v>8822</v>
      </c>
      <c r="L14" s="22">
        <v>7232</v>
      </c>
      <c r="M14" s="186">
        <v>7747</v>
      </c>
      <c r="N14" s="186">
        <v>12140</v>
      </c>
      <c r="O14" s="143">
        <v>12601</v>
      </c>
      <c r="P14" s="160">
        <f t="shared" si="0"/>
        <v>6218</v>
      </c>
      <c r="Q14" s="77">
        <f>P14/B14%</f>
        <v>97.41500861663795</v>
      </c>
      <c r="R14" s="64"/>
      <c r="S14" s="161">
        <f t="shared" si="1"/>
        <v>461</v>
      </c>
      <c r="T14" s="66">
        <f t="shared" si="2"/>
        <v>5.95069058990577</v>
      </c>
    </row>
    <row r="15" spans="1:24" ht="12.75">
      <c r="A15" s="21" t="s">
        <v>25</v>
      </c>
      <c r="B15" s="22">
        <v>471</v>
      </c>
      <c r="C15" s="52">
        <v>550</v>
      </c>
      <c r="D15" s="52">
        <v>657</v>
      </c>
      <c r="E15" s="52">
        <v>750</v>
      </c>
      <c r="F15" s="22">
        <v>978</v>
      </c>
      <c r="G15" s="97">
        <v>1086</v>
      </c>
      <c r="H15" s="111">
        <v>1092</v>
      </c>
      <c r="I15" s="111">
        <v>1157</v>
      </c>
      <c r="J15" s="186">
        <v>1039</v>
      </c>
      <c r="K15" s="52">
        <v>1123</v>
      </c>
      <c r="L15" s="22">
        <v>1113</v>
      </c>
      <c r="M15" s="186">
        <v>1261</v>
      </c>
      <c r="N15" s="186">
        <v>2084</v>
      </c>
      <c r="O15" s="143">
        <v>2407</v>
      </c>
      <c r="P15" s="160">
        <f t="shared" si="0"/>
        <v>1936</v>
      </c>
      <c r="Q15" s="77">
        <f>P15/B15%</f>
        <v>411.0403397027601</v>
      </c>
      <c r="R15" s="64"/>
      <c r="S15" s="161">
        <f t="shared" si="1"/>
        <v>323</v>
      </c>
      <c r="T15" s="66">
        <f t="shared" si="2"/>
        <v>25.61459159397304</v>
      </c>
      <c r="U15" s="23"/>
      <c r="V15" s="23"/>
      <c r="W15" s="23"/>
      <c r="X15" s="23"/>
    </row>
    <row r="16" spans="1:20" ht="12.75">
      <c r="A16" s="21"/>
      <c r="B16" s="22"/>
      <c r="C16" s="52"/>
      <c r="D16" s="52"/>
      <c r="E16" s="52"/>
      <c r="F16" s="22"/>
      <c r="G16" s="97"/>
      <c r="H16" s="111"/>
      <c r="I16" s="111"/>
      <c r="J16" s="186"/>
      <c r="K16" s="52"/>
      <c r="L16" s="22"/>
      <c r="M16" s="186"/>
      <c r="N16" s="186"/>
      <c r="O16" s="143"/>
      <c r="P16" s="47"/>
      <c r="Q16" s="183"/>
      <c r="R16" s="64"/>
      <c r="S16" s="164"/>
      <c r="T16" s="49"/>
    </row>
    <row r="17" spans="1:20" ht="12.75">
      <c r="A17" s="21" t="s">
        <v>28</v>
      </c>
      <c r="B17" s="22">
        <v>13000</v>
      </c>
      <c r="C17" s="52">
        <v>14953</v>
      </c>
      <c r="D17" s="52">
        <v>17160</v>
      </c>
      <c r="E17" s="52">
        <v>15302</v>
      </c>
      <c r="F17" s="22">
        <v>16400</v>
      </c>
      <c r="G17" s="97">
        <v>17505</v>
      </c>
      <c r="H17" s="111">
        <v>17060</v>
      </c>
      <c r="I17" s="111">
        <v>15061</v>
      </c>
      <c r="J17" s="186">
        <v>13974</v>
      </c>
      <c r="K17" s="52">
        <v>14644</v>
      </c>
      <c r="L17" s="22">
        <v>12271</v>
      </c>
      <c r="M17" s="186">
        <v>13093</v>
      </c>
      <c r="N17" s="186">
        <v>21495</v>
      </c>
      <c r="O17" s="143">
        <v>21644</v>
      </c>
      <c r="P17" s="160">
        <f t="shared" si="0"/>
        <v>8644</v>
      </c>
      <c r="Q17" s="77">
        <f>P17/B17%</f>
        <v>66.49230769230769</v>
      </c>
      <c r="R17" s="64"/>
      <c r="S17" s="161">
        <f t="shared" si="1"/>
        <v>149</v>
      </c>
      <c r="T17" s="66">
        <f t="shared" si="2"/>
        <v>1.1380126785305125</v>
      </c>
    </row>
    <row r="18" spans="1:20" ht="12.75">
      <c r="A18" s="21" t="s">
        <v>29</v>
      </c>
      <c r="B18" s="22">
        <v>2864</v>
      </c>
      <c r="C18" s="52">
        <v>3249</v>
      </c>
      <c r="D18" s="52">
        <v>3895</v>
      </c>
      <c r="E18" s="52">
        <v>4197</v>
      </c>
      <c r="F18" s="22">
        <v>4349</v>
      </c>
      <c r="G18" s="97">
        <v>4316</v>
      </c>
      <c r="H18" s="111">
        <v>4277</v>
      </c>
      <c r="I18" s="111">
        <v>5091</v>
      </c>
      <c r="J18" s="186">
        <v>4726</v>
      </c>
      <c r="K18" s="52">
        <v>4866</v>
      </c>
      <c r="L18" s="22">
        <v>3986</v>
      </c>
      <c r="M18" s="186">
        <v>4469</v>
      </c>
      <c r="N18" s="186">
        <v>7226</v>
      </c>
      <c r="O18" s="143">
        <v>7422</v>
      </c>
      <c r="P18" s="160">
        <f t="shared" si="0"/>
        <v>4558</v>
      </c>
      <c r="Q18" s="77">
        <f>P18/B18%</f>
        <v>159.14804469273741</v>
      </c>
      <c r="R18" s="64"/>
      <c r="S18" s="161">
        <f t="shared" si="1"/>
        <v>196</v>
      </c>
      <c r="T18" s="66">
        <f t="shared" si="2"/>
        <v>4.385768628328485</v>
      </c>
    </row>
    <row r="19" spans="1:20" ht="12.75">
      <c r="A19" s="21"/>
      <c r="B19" s="22"/>
      <c r="C19" s="52"/>
      <c r="D19" s="52"/>
      <c r="E19" s="52"/>
      <c r="F19" s="22"/>
      <c r="G19" s="99"/>
      <c r="H19" s="112"/>
      <c r="I19" s="112"/>
      <c r="J19" s="189"/>
      <c r="K19" s="55"/>
      <c r="L19" s="198"/>
      <c r="M19" s="189"/>
      <c r="N19" s="189"/>
      <c r="O19" s="149"/>
      <c r="P19" s="47"/>
      <c r="Q19" s="183"/>
      <c r="R19" s="64"/>
      <c r="S19" s="164"/>
      <c r="T19" s="49"/>
    </row>
    <row r="20" spans="1:20" ht="10.5" customHeight="1">
      <c r="A20" s="31"/>
      <c r="B20" s="32"/>
      <c r="C20" s="32"/>
      <c r="D20" s="32"/>
      <c r="E20" s="32"/>
      <c r="F20" s="32"/>
      <c r="G20" s="88"/>
      <c r="H20" s="88"/>
      <c r="I20" s="88"/>
      <c r="J20" s="32"/>
      <c r="K20" s="32"/>
      <c r="L20" s="32"/>
      <c r="M20" s="32"/>
      <c r="N20" s="32"/>
      <c r="O20" s="32"/>
      <c r="P20" s="33"/>
      <c r="Q20" s="34"/>
      <c r="R20" s="35"/>
      <c r="S20" s="184"/>
      <c r="T20" s="36"/>
    </row>
    <row r="21" spans="1:20" ht="9.75" customHeight="1">
      <c r="A21" s="37"/>
      <c r="B21" s="25"/>
      <c r="C21" s="56"/>
      <c r="D21" s="56"/>
      <c r="E21" s="56"/>
      <c r="F21" s="25"/>
      <c r="G21" s="114"/>
      <c r="H21" s="123"/>
      <c r="I21" s="123"/>
      <c r="J21" s="190"/>
      <c r="K21" s="56"/>
      <c r="L21" s="205"/>
      <c r="M21" s="190"/>
      <c r="N21" s="190"/>
      <c r="O21" s="141"/>
      <c r="P21" s="26"/>
      <c r="Q21" s="27"/>
      <c r="R21" s="16"/>
      <c r="S21" s="23"/>
      <c r="T21" s="20"/>
    </row>
    <row r="22" spans="1:20" ht="12.75">
      <c r="A22" s="38" t="s">
        <v>0</v>
      </c>
      <c r="B22" s="39">
        <f aca="true" t="shared" si="3" ref="B22:H22">SUM(B17:B18)</f>
        <v>15864</v>
      </c>
      <c r="C22" s="57">
        <f t="shared" si="3"/>
        <v>18202</v>
      </c>
      <c r="D22" s="57">
        <f t="shared" si="3"/>
        <v>21055</v>
      </c>
      <c r="E22" s="57">
        <f t="shared" si="3"/>
        <v>19499</v>
      </c>
      <c r="F22" s="39">
        <f t="shared" si="3"/>
        <v>20749</v>
      </c>
      <c r="G22" s="115">
        <f t="shared" si="3"/>
        <v>21821</v>
      </c>
      <c r="H22" s="115">
        <f t="shared" si="3"/>
        <v>21337</v>
      </c>
      <c r="I22" s="150">
        <f aca="true" t="shared" si="4" ref="I22:N22">SUM(I17:I18)</f>
        <v>20152</v>
      </c>
      <c r="J22" s="191">
        <f t="shared" si="4"/>
        <v>18700</v>
      </c>
      <c r="K22" s="57">
        <f t="shared" si="4"/>
        <v>19510</v>
      </c>
      <c r="L22" s="39">
        <f t="shared" si="4"/>
        <v>16257</v>
      </c>
      <c r="M22" s="191">
        <f t="shared" si="4"/>
        <v>17562</v>
      </c>
      <c r="N22" s="191">
        <f t="shared" si="4"/>
        <v>28721</v>
      </c>
      <c r="O22" s="142">
        <f>SUM(O17:O18)</f>
        <v>29066</v>
      </c>
      <c r="P22" s="90">
        <f>O22-B22</f>
        <v>13202</v>
      </c>
      <c r="Q22" s="91">
        <f>P22/B22%</f>
        <v>83.21986888552699</v>
      </c>
      <c r="R22" s="41"/>
      <c r="S22" s="171">
        <f>O22-N22</f>
        <v>345</v>
      </c>
      <c r="T22" s="42">
        <f>S22/M22%</f>
        <v>1.9644687393235394</v>
      </c>
    </row>
    <row r="23" spans="1:20" ht="7.5" customHeight="1">
      <c r="A23" s="37"/>
      <c r="B23" s="26"/>
      <c r="C23" s="58"/>
      <c r="D23" s="58"/>
      <c r="E23" s="58"/>
      <c r="F23" s="72"/>
      <c r="G23" s="116"/>
      <c r="H23" s="122"/>
      <c r="I23" s="122"/>
      <c r="J23" s="192"/>
      <c r="K23" s="202"/>
      <c r="L23" s="206"/>
      <c r="M23" s="192"/>
      <c r="N23" s="192"/>
      <c r="O23" s="144"/>
      <c r="P23" s="35"/>
      <c r="Q23" s="35"/>
      <c r="R23" s="16"/>
      <c r="T23" s="20"/>
    </row>
    <row r="24" spans="1:20" ht="18" customHeight="1" thickBot="1">
      <c r="A24" s="196" t="s">
        <v>43</v>
      </c>
      <c r="B24" s="43"/>
      <c r="C24" s="43"/>
      <c r="D24" s="44"/>
      <c r="E24" s="44"/>
      <c r="F24" s="45"/>
      <c r="G24" s="89"/>
      <c r="H24" s="95"/>
      <c r="I24" s="95"/>
      <c r="J24" s="145"/>
      <c r="K24" s="145"/>
      <c r="L24" s="145"/>
      <c r="M24" s="145"/>
      <c r="N24" s="145"/>
      <c r="O24" s="145"/>
      <c r="P24" s="44"/>
      <c r="Q24" s="44"/>
      <c r="R24" s="44"/>
      <c r="S24" s="44"/>
      <c r="T24" s="45"/>
    </row>
    <row r="25" spans="10:20" ht="14.25" thickBot="1" thickTop="1">
      <c r="J25" s="174"/>
      <c r="K25" s="174"/>
      <c r="L25" s="174"/>
      <c r="M25" s="174"/>
      <c r="N25" s="174"/>
      <c r="O25" s="174"/>
      <c r="P25" s="182"/>
      <c r="Q25" s="182"/>
      <c r="R25" s="182"/>
      <c r="S25" s="182"/>
      <c r="T25" s="182"/>
    </row>
    <row r="26" spans="1:20" ht="19.5" customHeight="1" thickTop="1">
      <c r="A26" s="1" t="s">
        <v>61</v>
      </c>
      <c r="B26" s="2"/>
      <c r="C26" s="2"/>
      <c r="D26" s="3"/>
      <c r="E26" s="3"/>
      <c r="F26" s="4"/>
      <c r="G26" s="86"/>
      <c r="H26" s="93"/>
      <c r="I26" s="93"/>
      <c r="J26" s="139"/>
      <c r="K26" s="139"/>
      <c r="L26" s="139"/>
      <c r="M26" s="139"/>
      <c r="N26" s="139"/>
      <c r="O26" s="139"/>
      <c r="P26" s="3"/>
      <c r="Q26" s="3"/>
      <c r="R26" s="3"/>
      <c r="S26" s="3"/>
      <c r="T26" s="4"/>
    </row>
    <row r="27" spans="1:20" ht="18" customHeight="1">
      <c r="A27" s="6" t="s">
        <v>70</v>
      </c>
      <c r="B27" s="7"/>
      <c r="C27" s="7"/>
      <c r="D27" s="8"/>
      <c r="E27" s="8"/>
      <c r="F27" s="9"/>
      <c r="G27" s="87"/>
      <c r="H27" s="94"/>
      <c r="I27" s="94"/>
      <c r="J27" s="140"/>
      <c r="K27" s="140"/>
      <c r="L27" s="140"/>
      <c r="M27" s="140"/>
      <c r="N27" s="140"/>
      <c r="O27" s="140"/>
      <c r="P27" s="8"/>
      <c r="Q27" s="8"/>
      <c r="R27" s="10"/>
      <c r="S27" s="10"/>
      <c r="T27" s="9"/>
    </row>
    <row r="28" spans="1:20" ht="12.75">
      <c r="A28" s="251"/>
      <c r="B28" s="226">
        <v>2005</v>
      </c>
      <c r="C28" s="240">
        <v>2006</v>
      </c>
      <c r="D28" s="240">
        <v>2007</v>
      </c>
      <c r="E28" s="240">
        <v>2008</v>
      </c>
      <c r="F28" s="226">
        <v>2009</v>
      </c>
      <c r="G28" s="230">
        <v>2010</v>
      </c>
      <c r="H28" s="253">
        <v>2011</v>
      </c>
      <c r="I28" s="253">
        <v>2012</v>
      </c>
      <c r="J28" s="228">
        <v>2013</v>
      </c>
      <c r="K28" s="236">
        <v>2014</v>
      </c>
      <c r="L28" s="242">
        <v>2015</v>
      </c>
      <c r="M28" s="228">
        <v>2016</v>
      </c>
      <c r="N28" s="228">
        <v>2017</v>
      </c>
      <c r="O28" s="234">
        <v>2018</v>
      </c>
      <c r="P28" s="11" t="s">
        <v>65</v>
      </c>
      <c r="Q28" s="12"/>
      <c r="R28" s="13"/>
      <c r="S28" s="11" t="s">
        <v>66</v>
      </c>
      <c r="T28" s="14"/>
    </row>
    <row r="29" spans="1:20" ht="12.75" customHeight="1">
      <c r="A29" s="239"/>
      <c r="B29" s="227"/>
      <c r="C29" s="241"/>
      <c r="D29" s="241"/>
      <c r="E29" s="241"/>
      <c r="F29" s="227"/>
      <c r="G29" s="231"/>
      <c r="H29" s="255"/>
      <c r="I29" s="254"/>
      <c r="J29" s="229"/>
      <c r="K29" s="237"/>
      <c r="L29" s="243"/>
      <c r="M29" s="229"/>
      <c r="N29" s="229"/>
      <c r="O29" s="235"/>
      <c r="P29" s="15" t="s">
        <v>1</v>
      </c>
      <c r="Q29" s="15"/>
      <c r="R29" s="16"/>
      <c r="S29" s="15" t="s">
        <v>2</v>
      </c>
      <c r="T29" s="17"/>
    </row>
    <row r="30" spans="1:20" ht="7.5" customHeight="1">
      <c r="A30" s="18"/>
      <c r="B30" s="19"/>
      <c r="C30" s="50"/>
      <c r="D30" s="50"/>
      <c r="E30" s="51"/>
      <c r="F30" s="71"/>
      <c r="G30" s="100"/>
      <c r="H30" s="109"/>
      <c r="I30" s="109"/>
      <c r="J30" s="185"/>
      <c r="K30" s="200"/>
      <c r="L30" s="203"/>
      <c r="M30" s="185"/>
      <c r="N30" s="185"/>
      <c r="O30" s="146"/>
      <c r="P30" s="176"/>
      <c r="Q30" s="177"/>
      <c r="R30" s="64"/>
      <c r="S30" s="125"/>
      <c r="T30" s="165"/>
    </row>
    <row r="31" spans="1:20" ht="12.75">
      <c r="A31" s="21" t="s">
        <v>17</v>
      </c>
      <c r="B31" s="25">
        <v>5817</v>
      </c>
      <c r="C31" s="53">
        <v>6629</v>
      </c>
      <c r="D31" s="53">
        <v>7667</v>
      </c>
      <c r="E31" s="53">
        <v>7013</v>
      </c>
      <c r="F31" s="25">
        <v>6932</v>
      </c>
      <c r="G31" s="102">
        <v>8042</v>
      </c>
      <c r="H31" s="110">
        <v>8115</v>
      </c>
      <c r="I31" s="110">
        <v>7348</v>
      </c>
      <c r="J31" s="187">
        <v>6671</v>
      </c>
      <c r="K31" s="53">
        <v>7128</v>
      </c>
      <c r="L31" s="25">
        <v>5481</v>
      </c>
      <c r="M31" s="187">
        <v>6560</v>
      </c>
      <c r="N31" s="187">
        <v>11329</v>
      </c>
      <c r="O31" s="147">
        <v>11426</v>
      </c>
      <c r="P31" s="160">
        <f>O31-B31</f>
        <v>5609</v>
      </c>
      <c r="Q31" s="77">
        <f>P31/B31%</f>
        <v>96.42427368059137</v>
      </c>
      <c r="R31" s="64"/>
      <c r="S31" s="161">
        <f>O31-N31</f>
        <v>97</v>
      </c>
      <c r="T31" s="66">
        <f>S31/M31%</f>
        <v>1.478658536585366</v>
      </c>
    </row>
    <row r="32" spans="1:20" ht="12.75">
      <c r="A32" s="21" t="s">
        <v>16</v>
      </c>
      <c r="B32" s="29">
        <v>1599</v>
      </c>
      <c r="C32" s="53">
        <v>1765</v>
      </c>
      <c r="D32" s="53">
        <v>1922</v>
      </c>
      <c r="E32" s="53">
        <v>1889</v>
      </c>
      <c r="F32" s="25">
        <v>1972</v>
      </c>
      <c r="G32" s="102">
        <v>1967</v>
      </c>
      <c r="H32" s="110">
        <v>1882</v>
      </c>
      <c r="I32" s="110">
        <v>1887</v>
      </c>
      <c r="J32" s="187">
        <v>2044</v>
      </c>
      <c r="K32" s="53">
        <v>2040</v>
      </c>
      <c r="L32" s="25">
        <v>1702</v>
      </c>
      <c r="M32" s="187">
        <v>1752</v>
      </c>
      <c r="N32" s="187">
        <v>2435</v>
      </c>
      <c r="O32" s="147">
        <v>2591</v>
      </c>
      <c r="P32" s="160">
        <f>O32-B32</f>
        <v>992</v>
      </c>
      <c r="Q32" s="77">
        <f>P32/B32%</f>
        <v>62.038774233896184</v>
      </c>
      <c r="R32" s="64"/>
      <c r="S32" s="161">
        <f>O32-N32</f>
        <v>156</v>
      </c>
      <c r="T32" s="66">
        <f>S32/M32%</f>
        <v>8.904109589041097</v>
      </c>
    </row>
    <row r="33" spans="1:20" ht="12.75" customHeight="1">
      <c r="A33" s="28" t="s">
        <v>18</v>
      </c>
      <c r="B33" s="25">
        <v>20</v>
      </c>
      <c r="C33" s="53">
        <v>19</v>
      </c>
      <c r="D33" s="53">
        <v>18</v>
      </c>
      <c r="E33" s="53">
        <v>20</v>
      </c>
      <c r="F33" s="25">
        <v>41</v>
      </c>
      <c r="G33" s="102">
        <v>46</v>
      </c>
      <c r="H33" s="110">
        <v>51</v>
      </c>
      <c r="I33" s="110">
        <v>48</v>
      </c>
      <c r="J33" s="187">
        <v>33</v>
      </c>
      <c r="K33" s="53">
        <v>27</v>
      </c>
      <c r="L33" s="25">
        <v>25</v>
      </c>
      <c r="M33" s="187">
        <v>22</v>
      </c>
      <c r="N33" s="187">
        <v>22</v>
      </c>
      <c r="O33" s="147">
        <v>23</v>
      </c>
      <c r="P33" s="160">
        <f>O33-B33</f>
        <v>3</v>
      </c>
      <c r="Q33" s="77">
        <f>P33/B33%</f>
        <v>15</v>
      </c>
      <c r="R33" s="64"/>
      <c r="S33" s="161">
        <f>O33-N33</f>
        <v>1</v>
      </c>
      <c r="T33" s="66">
        <f>S33/M33%</f>
        <v>4.545454545454546</v>
      </c>
    </row>
    <row r="34" spans="1:20" ht="12.75">
      <c r="A34" s="21" t="s">
        <v>19</v>
      </c>
      <c r="B34" s="22">
        <v>11</v>
      </c>
      <c r="C34" s="52">
        <v>5</v>
      </c>
      <c r="D34" s="52">
        <v>8</v>
      </c>
      <c r="E34" s="52">
        <v>21</v>
      </c>
      <c r="F34" s="22">
        <v>17</v>
      </c>
      <c r="G34" s="104">
        <v>23</v>
      </c>
      <c r="H34" s="111">
        <v>15</v>
      </c>
      <c r="I34" s="111">
        <v>18</v>
      </c>
      <c r="J34" s="186">
        <v>18</v>
      </c>
      <c r="K34" s="52">
        <v>21</v>
      </c>
      <c r="L34" s="22">
        <v>21</v>
      </c>
      <c r="M34" s="186">
        <v>20</v>
      </c>
      <c r="N34" s="186">
        <v>25</v>
      </c>
      <c r="O34" s="143">
        <v>19</v>
      </c>
      <c r="P34" s="160">
        <f>O34-B34</f>
        <v>8</v>
      </c>
      <c r="Q34" s="77">
        <f>P34/B34%</f>
        <v>72.72727272727273</v>
      </c>
      <c r="R34" s="64"/>
      <c r="S34" s="161">
        <f>O34-N34</f>
        <v>-6</v>
      </c>
      <c r="T34" s="66">
        <f>S34/M34%</f>
        <v>-30</v>
      </c>
    </row>
    <row r="35" spans="1:21" ht="12.75">
      <c r="A35" s="21" t="s">
        <v>21</v>
      </c>
      <c r="B35" s="22">
        <v>0</v>
      </c>
      <c r="C35" s="52">
        <v>0</v>
      </c>
      <c r="D35" s="52">
        <v>0</v>
      </c>
      <c r="E35" s="52">
        <v>3</v>
      </c>
      <c r="F35" s="22">
        <v>6</v>
      </c>
      <c r="G35" s="104">
        <v>10</v>
      </c>
      <c r="H35" s="111">
        <v>4</v>
      </c>
      <c r="I35" s="111">
        <v>5</v>
      </c>
      <c r="J35" s="186">
        <v>8</v>
      </c>
      <c r="K35" s="52">
        <v>21</v>
      </c>
      <c r="L35" s="22">
        <v>0</v>
      </c>
      <c r="M35" s="186">
        <v>10</v>
      </c>
      <c r="N35" s="186">
        <v>22</v>
      </c>
      <c r="O35" s="143">
        <v>18</v>
      </c>
      <c r="P35" s="160">
        <f>O35-B35</f>
        <v>18</v>
      </c>
      <c r="Q35" s="218">
        <v>0</v>
      </c>
      <c r="R35" s="64"/>
      <c r="S35" s="161">
        <f>O35-N35</f>
        <v>-4</v>
      </c>
      <c r="T35" s="66">
        <f>S35/M35%</f>
        <v>-40</v>
      </c>
      <c r="U35" s="23"/>
    </row>
    <row r="36" spans="1:21" ht="12.75">
      <c r="A36" s="21"/>
      <c r="B36" s="22"/>
      <c r="C36" s="52"/>
      <c r="D36" s="52"/>
      <c r="E36" s="52"/>
      <c r="F36" s="22"/>
      <c r="G36" s="104"/>
      <c r="H36" s="111"/>
      <c r="I36" s="111"/>
      <c r="J36" s="186"/>
      <c r="K36" s="52"/>
      <c r="L36" s="22"/>
      <c r="M36" s="186"/>
      <c r="N36" s="186"/>
      <c r="O36" s="143"/>
      <c r="P36" s="47"/>
      <c r="Q36" s="183"/>
      <c r="R36" s="64"/>
      <c r="S36" s="164"/>
      <c r="T36" s="49"/>
      <c r="U36" s="23"/>
    </row>
    <row r="37" spans="1:20" ht="12.75">
      <c r="A37" s="21" t="s">
        <v>22</v>
      </c>
      <c r="B37" s="22">
        <v>1446</v>
      </c>
      <c r="C37" s="52">
        <v>1585</v>
      </c>
      <c r="D37" s="52">
        <v>1971</v>
      </c>
      <c r="E37" s="52">
        <v>1813</v>
      </c>
      <c r="F37" s="22">
        <v>1764</v>
      </c>
      <c r="G37" s="104">
        <v>1974</v>
      </c>
      <c r="H37" s="111">
        <v>2102</v>
      </c>
      <c r="I37" s="111">
        <v>1835</v>
      </c>
      <c r="J37" s="186">
        <v>1603</v>
      </c>
      <c r="K37" s="52">
        <v>1742</v>
      </c>
      <c r="L37" s="22">
        <v>1367</v>
      </c>
      <c r="M37" s="186">
        <v>1519</v>
      </c>
      <c r="N37" s="186">
        <v>2879</v>
      </c>
      <c r="O37" s="143">
        <v>2792</v>
      </c>
      <c r="P37" s="160">
        <f>O37-B37</f>
        <v>1346</v>
      </c>
      <c r="Q37" s="77">
        <f>P37/B37%</f>
        <v>93.08437067773167</v>
      </c>
      <c r="R37" s="64"/>
      <c r="S37" s="161">
        <f>O37-N37</f>
        <v>-87</v>
      </c>
      <c r="T37" s="66">
        <f>S37/M37%</f>
        <v>-5.727452271231074</v>
      </c>
    </row>
    <row r="38" spans="1:20" ht="12.75">
      <c r="A38" s="21" t="s">
        <v>23</v>
      </c>
      <c r="B38" s="22">
        <v>2869</v>
      </c>
      <c r="C38" s="52">
        <v>3164</v>
      </c>
      <c r="D38" s="52">
        <v>3510</v>
      </c>
      <c r="E38" s="52">
        <v>3161</v>
      </c>
      <c r="F38" s="22">
        <v>3058</v>
      </c>
      <c r="G38" s="104">
        <v>3258</v>
      </c>
      <c r="H38" s="111">
        <v>3240</v>
      </c>
      <c r="I38" s="111">
        <v>2910</v>
      </c>
      <c r="J38" s="186">
        <v>2721</v>
      </c>
      <c r="K38" s="52">
        <v>2849</v>
      </c>
      <c r="L38" s="22">
        <v>2230</v>
      </c>
      <c r="M38" s="186">
        <v>2566</v>
      </c>
      <c r="N38" s="186">
        <v>4154</v>
      </c>
      <c r="O38" s="143">
        <v>4058</v>
      </c>
      <c r="P38" s="160">
        <f>O38-B38</f>
        <v>1189</v>
      </c>
      <c r="Q38" s="77">
        <f>P38/B38%</f>
        <v>41.4430115022656</v>
      </c>
      <c r="R38" s="64"/>
      <c r="S38" s="161">
        <f>O38-N38</f>
        <v>-96</v>
      </c>
      <c r="T38" s="66">
        <f>S38/M38%</f>
        <v>-3.741231488698363</v>
      </c>
    </row>
    <row r="39" spans="1:20" ht="12.75">
      <c r="A39" s="21" t="s">
        <v>24</v>
      </c>
      <c r="B39" s="22">
        <v>2832</v>
      </c>
      <c r="C39" s="52">
        <v>3326</v>
      </c>
      <c r="D39" s="52">
        <v>3718</v>
      </c>
      <c r="E39" s="52">
        <v>3487</v>
      </c>
      <c r="F39" s="22">
        <v>3590</v>
      </c>
      <c r="G39" s="104">
        <v>4218</v>
      </c>
      <c r="H39" s="111">
        <v>4081</v>
      </c>
      <c r="I39" s="111">
        <v>3892</v>
      </c>
      <c r="J39" s="186">
        <v>3832</v>
      </c>
      <c r="K39" s="52">
        <v>3997</v>
      </c>
      <c r="L39" s="22">
        <v>3016</v>
      </c>
      <c r="M39" s="186">
        <v>3547</v>
      </c>
      <c r="N39" s="186">
        <v>5577</v>
      </c>
      <c r="O39" s="143">
        <v>5819</v>
      </c>
      <c r="P39" s="160">
        <f>O39-B39</f>
        <v>2987</v>
      </c>
      <c r="Q39" s="77">
        <f>P39/B39%</f>
        <v>105.4731638418079</v>
      </c>
      <c r="R39" s="64"/>
      <c r="S39" s="161">
        <f>O39-N39</f>
        <v>242</v>
      </c>
      <c r="T39" s="66">
        <f>S39/M39%</f>
        <v>6.8226670425711875</v>
      </c>
    </row>
    <row r="40" spans="1:24" ht="12.75">
      <c r="A40" s="21" t="s">
        <v>25</v>
      </c>
      <c r="B40" s="22">
        <v>300</v>
      </c>
      <c r="C40" s="52">
        <v>343</v>
      </c>
      <c r="D40" s="52">
        <v>416</v>
      </c>
      <c r="E40" s="52">
        <v>485</v>
      </c>
      <c r="F40" s="22">
        <v>556</v>
      </c>
      <c r="G40" s="104">
        <v>638</v>
      </c>
      <c r="H40" s="111">
        <v>644</v>
      </c>
      <c r="I40" s="111">
        <v>669</v>
      </c>
      <c r="J40" s="186">
        <v>618</v>
      </c>
      <c r="K40" s="52">
        <v>649</v>
      </c>
      <c r="L40" s="22">
        <v>623</v>
      </c>
      <c r="M40" s="186">
        <v>731</v>
      </c>
      <c r="N40" s="186">
        <v>1223</v>
      </c>
      <c r="O40" s="143">
        <v>1408</v>
      </c>
      <c r="P40" s="160">
        <f>O40-B40</f>
        <v>1108</v>
      </c>
      <c r="Q40" s="77">
        <f>P40/B40%</f>
        <v>369.3333333333333</v>
      </c>
      <c r="R40" s="64"/>
      <c r="S40" s="161">
        <f>O40-N40</f>
        <v>185</v>
      </c>
      <c r="T40" s="66">
        <f>S40/M40%</f>
        <v>25.3077975376197</v>
      </c>
      <c r="U40" s="23"/>
      <c r="V40" s="23"/>
      <c r="W40" s="23"/>
      <c r="X40" s="23"/>
    </row>
    <row r="41" spans="1:20" ht="12.75">
      <c r="A41" s="21"/>
      <c r="B41" s="22"/>
      <c r="C41" s="52"/>
      <c r="D41" s="52"/>
      <c r="E41" s="52"/>
      <c r="F41" s="22"/>
      <c r="G41" s="104"/>
      <c r="H41" s="111"/>
      <c r="I41" s="111"/>
      <c r="J41" s="186"/>
      <c r="K41" s="52"/>
      <c r="L41" s="22"/>
      <c r="M41" s="186"/>
      <c r="N41" s="186"/>
      <c r="O41" s="143"/>
      <c r="P41" s="47"/>
      <c r="Q41" s="183"/>
      <c r="R41" s="64"/>
      <c r="S41" s="164"/>
      <c r="T41" s="49"/>
    </row>
    <row r="42" spans="1:20" ht="12.75">
      <c r="A42" s="21" t="s">
        <v>28</v>
      </c>
      <c r="B42" s="22">
        <v>6745</v>
      </c>
      <c r="C42" s="52">
        <v>7724</v>
      </c>
      <c r="D42" s="52">
        <v>8744</v>
      </c>
      <c r="E42" s="52">
        <v>7985</v>
      </c>
      <c r="F42" s="22">
        <v>7882</v>
      </c>
      <c r="G42" s="104">
        <v>8924</v>
      </c>
      <c r="H42" s="111">
        <v>9037</v>
      </c>
      <c r="I42" s="111">
        <v>7821</v>
      </c>
      <c r="J42" s="186">
        <v>7336</v>
      </c>
      <c r="K42" s="52">
        <v>7759</v>
      </c>
      <c r="L42" s="22">
        <v>5997</v>
      </c>
      <c r="M42" s="186">
        <v>6971</v>
      </c>
      <c r="N42" s="186">
        <v>11363</v>
      </c>
      <c r="O42" s="143">
        <v>11652</v>
      </c>
      <c r="P42" s="160">
        <f>O42-B42</f>
        <v>4907</v>
      </c>
      <c r="Q42" s="77">
        <f>P42/B42%</f>
        <v>72.75018532246108</v>
      </c>
      <c r="R42" s="64"/>
      <c r="S42" s="161">
        <f>O42-N42</f>
        <v>289</v>
      </c>
      <c r="T42" s="66">
        <f>S42/M42%</f>
        <v>4.145746664753982</v>
      </c>
    </row>
    <row r="43" spans="1:20" ht="12.75">
      <c r="A43" s="21" t="s">
        <v>29</v>
      </c>
      <c r="B43" s="22">
        <v>702</v>
      </c>
      <c r="C43" s="52">
        <v>694</v>
      </c>
      <c r="D43" s="52">
        <v>871</v>
      </c>
      <c r="E43" s="52">
        <v>961</v>
      </c>
      <c r="F43" s="22">
        <v>1086</v>
      </c>
      <c r="G43" s="104">
        <v>1164</v>
      </c>
      <c r="H43" s="111">
        <v>1030</v>
      </c>
      <c r="I43" s="111">
        <v>1485</v>
      </c>
      <c r="J43" s="186">
        <v>1438</v>
      </c>
      <c r="K43" s="52">
        <v>1478</v>
      </c>
      <c r="L43" s="22">
        <v>1239</v>
      </c>
      <c r="M43" s="186">
        <v>1392</v>
      </c>
      <c r="N43" s="186">
        <v>2470</v>
      </c>
      <c r="O43" s="143">
        <v>2425</v>
      </c>
      <c r="P43" s="160">
        <f>O43-B43</f>
        <v>1723</v>
      </c>
      <c r="Q43" s="77">
        <f>P43/B43%</f>
        <v>245.44159544159547</v>
      </c>
      <c r="R43" s="64"/>
      <c r="S43" s="161">
        <f>O43-N43</f>
        <v>-45</v>
      </c>
      <c r="T43" s="66">
        <f>S43/M43%</f>
        <v>-3.2327586206896552</v>
      </c>
    </row>
    <row r="44" spans="1:21" ht="12.75">
      <c r="A44" s="21"/>
      <c r="B44" s="22"/>
      <c r="C44" s="52"/>
      <c r="D44" s="52"/>
      <c r="E44" s="52"/>
      <c r="F44" s="22"/>
      <c r="G44" s="105"/>
      <c r="H44" s="112"/>
      <c r="I44" s="112"/>
      <c r="J44" s="189"/>
      <c r="K44" s="55"/>
      <c r="L44" s="198"/>
      <c r="M44" s="189"/>
      <c r="N44" s="189"/>
      <c r="O44" s="149"/>
      <c r="P44" s="47"/>
      <c r="Q44" s="183"/>
      <c r="R44" s="64"/>
      <c r="S44" s="164"/>
      <c r="T44" s="49"/>
      <c r="U44" s="23"/>
    </row>
    <row r="45" spans="1:20" ht="10.5" customHeight="1">
      <c r="A45" s="31"/>
      <c r="B45" s="32"/>
      <c r="C45" s="32"/>
      <c r="D45" s="32"/>
      <c r="E45" s="32"/>
      <c r="F45" s="32"/>
      <c r="G45" s="88"/>
      <c r="H45" s="88"/>
      <c r="I45" s="88"/>
      <c r="J45" s="32"/>
      <c r="K45" s="32"/>
      <c r="L45" s="32"/>
      <c r="M45" s="32"/>
      <c r="N45" s="32"/>
      <c r="O45" s="32"/>
      <c r="P45" s="33"/>
      <c r="Q45" s="34"/>
      <c r="R45" s="35"/>
      <c r="S45" s="184"/>
      <c r="T45" s="36"/>
    </row>
    <row r="46" spans="1:20" ht="9.75" customHeight="1">
      <c r="A46" s="37"/>
      <c r="B46" s="25"/>
      <c r="C46" s="56"/>
      <c r="D46" s="56"/>
      <c r="E46" s="56"/>
      <c r="F46" s="25"/>
      <c r="G46" s="106"/>
      <c r="H46" s="106"/>
      <c r="I46" s="123"/>
      <c r="J46" s="190"/>
      <c r="K46" s="56"/>
      <c r="L46" s="205"/>
      <c r="M46" s="190"/>
      <c r="N46" s="190"/>
      <c r="O46" s="141"/>
      <c r="P46" s="26"/>
      <c r="Q46" s="27"/>
      <c r="R46" s="16"/>
      <c r="S46" s="23"/>
      <c r="T46" s="20"/>
    </row>
    <row r="47" spans="1:21" ht="12.75">
      <c r="A47" s="38" t="s">
        <v>0</v>
      </c>
      <c r="B47" s="39">
        <f aca="true" t="shared" si="5" ref="B47:G47">SUM(B42:B43)</f>
        <v>7447</v>
      </c>
      <c r="C47" s="57">
        <f t="shared" si="5"/>
        <v>8418</v>
      </c>
      <c r="D47" s="57">
        <f t="shared" si="5"/>
        <v>9615</v>
      </c>
      <c r="E47" s="57">
        <f t="shared" si="5"/>
        <v>8946</v>
      </c>
      <c r="F47" s="39">
        <f t="shared" si="5"/>
        <v>8968</v>
      </c>
      <c r="G47" s="107">
        <f t="shared" si="5"/>
        <v>10088</v>
      </c>
      <c r="H47" s="107">
        <f aca="true" t="shared" si="6" ref="H47:M47">SUM(H42:H43)</f>
        <v>10067</v>
      </c>
      <c r="I47" s="150">
        <f t="shared" si="6"/>
        <v>9306</v>
      </c>
      <c r="J47" s="191">
        <f t="shared" si="6"/>
        <v>8774</v>
      </c>
      <c r="K47" s="57">
        <f t="shared" si="6"/>
        <v>9237</v>
      </c>
      <c r="L47" s="39">
        <f t="shared" si="6"/>
        <v>7236</v>
      </c>
      <c r="M47" s="191">
        <f t="shared" si="6"/>
        <v>8363</v>
      </c>
      <c r="N47" s="191">
        <f>SUM(N42:N43)</f>
        <v>13833</v>
      </c>
      <c r="O47" s="142">
        <f>SUM(O42:O43)</f>
        <v>14077</v>
      </c>
      <c r="P47" s="90">
        <f>O47-B47</f>
        <v>6630</v>
      </c>
      <c r="Q47" s="91">
        <f>P47/B47%</f>
        <v>89.02913925070499</v>
      </c>
      <c r="R47" s="41"/>
      <c r="S47" s="171">
        <f>O47-N47</f>
        <v>244</v>
      </c>
      <c r="T47" s="42">
        <f>S47/M47%</f>
        <v>2.917613296663877</v>
      </c>
      <c r="U47" s="23"/>
    </row>
    <row r="48" spans="1:20" ht="7.5" customHeight="1">
      <c r="A48" s="37"/>
      <c r="B48" s="26"/>
      <c r="C48" s="58"/>
      <c r="D48" s="58"/>
      <c r="E48" s="58"/>
      <c r="F48" s="72"/>
      <c r="G48" s="108"/>
      <c r="H48" s="122"/>
      <c r="I48" s="122"/>
      <c r="J48" s="192"/>
      <c r="K48" s="202"/>
      <c r="L48" s="206"/>
      <c r="M48" s="192"/>
      <c r="N48" s="192"/>
      <c r="O48" s="144"/>
      <c r="P48" s="35"/>
      <c r="Q48" s="35"/>
      <c r="R48" s="16"/>
      <c r="T48" s="20"/>
    </row>
    <row r="49" spans="1:20" ht="18" customHeight="1" thickBot="1">
      <c r="A49" s="196" t="s">
        <v>43</v>
      </c>
      <c r="B49" s="43"/>
      <c r="C49" s="43"/>
      <c r="D49" s="44"/>
      <c r="E49" s="44"/>
      <c r="F49" s="45"/>
      <c r="G49" s="89"/>
      <c r="H49" s="95"/>
      <c r="I49" s="95"/>
      <c r="J49" s="145"/>
      <c r="K49" s="145"/>
      <c r="L49" s="145"/>
      <c r="M49" s="145"/>
      <c r="N49" s="145"/>
      <c r="O49" s="145"/>
      <c r="P49" s="44"/>
      <c r="Q49" s="44"/>
      <c r="R49" s="44"/>
      <c r="S49" s="44"/>
      <c r="T49" s="45"/>
    </row>
    <row r="50" spans="10:20" ht="9.75" customHeight="1" thickBot="1" thickTop="1">
      <c r="J50" s="174"/>
      <c r="K50" s="174"/>
      <c r="L50" s="174"/>
      <c r="M50" s="174"/>
      <c r="N50" s="174"/>
      <c r="O50" s="174"/>
      <c r="P50" s="182"/>
      <c r="Q50" s="182"/>
      <c r="R50" s="182"/>
      <c r="S50" s="182"/>
      <c r="T50" s="182"/>
    </row>
    <row r="51" spans="1:20" ht="19.5" customHeight="1" thickTop="1">
      <c r="A51" s="1" t="s">
        <v>62</v>
      </c>
      <c r="B51" s="2"/>
      <c r="C51" s="2"/>
      <c r="D51" s="3"/>
      <c r="E51" s="3"/>
      <c r="F51" s="4"/>
      <c r="G51" s="86"/>
      <c r="H51" s="93"/>
      <c r="I51" s="93"/>
      <c r="J51" s="139"/>
      <c r="K51" s="139"/>
      <c r="L51" s="139"/>
      <c r="M51" s="139"/>
      <c r="N51" s="139"/>
      <c r="O51" s="139"/>
      <c r="P51" s="3"/>
      <c r="Q51" s="3"/>
      <c r="R51" s="3"/>
      <c r="S51" s="3"/>
      <c r="T51" s="4"/>
    </row>
    <row r="52" spans="1:20" ht="18" customHeight="1">
      <c r="A52" s="6" t="s">
        <v>70</v>
      </c>
      <c r="B52" s="7"/>
      <c r="C52" s="7"/>
      <c r="D52" s="8"/>
      <c r="E52" s="8"/>
      <c r="F52" s="9"/>
      <c r="G52" s="87"/>
      <c r="H52" s="94"/>
      <c r="I52" s="94"/>
      <c r="J52" s="140"/>
      <c r="K52" s="140"/>
      <c r="L52" s="140"/>
      <c r="M52" s="140"/>
      <c r="N52" s="140"/>
      <c r="O52" s="140"/>
      <c r="P52" s="8"/>
      <c r="Q52" s="8"/>
      <c r="R52" s="10"/>
      <c r="S52" s="10"/>
      <c r="T52" s="9"/>
    </row>
    <row r="53" spans="1:20" ht="12.75">
      <c r="A53" s="251"/>
      <c r="B53" s="226">
        <v>2005</v>
      </c>
      <c r="C53" s="240">
        <v>2006</v>
      </c>
      <c r="D53" s="240">
        <v>2007</v>
      </c>
      <c r="E53" s="240">
        <v>2008</v>
      </c>
      <c r="F53" s="226">
        <v>2009</v>
      </c>
      <c r="G53" s="230">
        <v>2010</v>
      </c>
      <c r="H53" s="253">
        <v>2011</v>
      </c>
      <c r="I53" s="253">
        <v>2012</v>
      </c>
      <c r="J53" s="228">
        <v>2013</v>
      </c>
      <c r="K53" s="236">
        <v>2014</v>
      </c>
      <c r="L53" s="242">
        <v>2015</v>
      </c>
      <c r="M53" s="228">
        <v>2016</v>
      </c>
      <c r="N53" s="228">
        <v>2017</v>
      </c>
      <c r="O53" s="234">
        <v>2018</v>
      </c>
      <c r="P53" s="11" t="s">
        <v>65</v>
      </c>
      <c r="Q53" s="12"/>
      <c r="R53" s="13"/>
      <c r="S53" s="11" t="s">
        <v>66</v>
      </c>
      <c r="T53" s="14"/>
    </row>
    <row r="54" spans="1:20" ht="12.75" customHeight="1">
      <c r="A54" s="239"/>
      <c r="B54" s="227"/>
      <c r="C54" s="241"/>
      <c r="D54" s="241"/>
      <c r="E54" s="241"/>
      <c r="F54" s="227"/>
      <c r="G54" s="231"/>
      <c r="H54" s="255"/>
      <c r="I54" s="254"/>
      <c r="J54" s="229"/>
      <c r="K54" s="237"/>
      <c r="L54" s="243"/>
      <c r="M54" s="229"/>
      <c r="N54" s="229"/>
      <c r="O54" s="235"/>
      <c r="P54" s="15" t="s">
        <v>1</v>
      </c>
      <c r="Q54" s="15"/>
      <c r="R54" s="16"/>
      <c r="S54" s="15" t="s">
        <v>2</v>
      </c>
      <c r="T54" s="17"/>
    </row>
    <row r="55" spans="1:20" ht="7.5" customHeight="1">
      <c r="A55" s="18"/>
      <c r="B55" s="19"/>
      <c r="C55" s="50"/>
      <c r="D55" s="50"/>
      <c r="E55" s="51"/>
      <c r="F55" s="71"/>
      <c r="G55" s="100"/>
      <c r="H55" s="109"/>
      <c r="I55" s="109"/>
      <c r="J55" s="185"/>
      <c r="K55" s="200"/>
      <c r="L55" s="203"/>
      <c r="M55" s="185"/>
      <c r="N55" s="185"/>
      <c r="O55" s="146"/>
      <c r="P55" s="176"/>
      <c r="Q55" s="177"/>
      <c r="R55" s="64"/>
      <c r="S55" s="125"/>
      <c r="T55" s="165"/>
    </row>
    <row r="56" spans="1:20" ht="12.75">
      <c r="A56" s="21" t="s">
        <v>17</v>
      </c>
      <c r="B56" s="25">
        <f aca="true" t="shared" si="7" ref="B56:K56">B6-B31</f>
        <v>3610</v>
      </c>
      <c r="C56" s="53">
        <f t="shared" si="7"/>
        <v>4298</v>
      </c>
      <c r="D56" s="53">
        <f t="shared" si="7"/>
        <v>5399</v>
      </c>
      <c r="E56" s="53">
        <f t="shared" si="7"/>
        <v>4745</v>
      </c>
      <c r="F56" s="25">
        <f t="shared" si="7"/>
        <v>6081</v>
      </c>
      <c r="G56" s="102">
        <f t="shared" si="7"/>
        <v>6287</v>
      </c>
      <c r="H56" s="110">
        <f t="shared" si="7"/>
        <v>6274</v>
      </c>
      <c r="I56" s="110">
        <f t="shared" si="7"/>
        <v>5977</v>
      </c>
      <c r="J56" s="187">
        <f t="shared" si="7"/>
        <v>5302</v>
      </c>
      <c r="K56" s="53">
        <f t="shared" si="7"/>
        <v>5479</v>
      </c>
      <c r="L56" s="25">
        <v>4867</v>
      </c>
      <c r="M56" s="187">
        <f aca="true" t="shared" si="8" ref="M56:N68">M6-M31</f>
        <v>5025</v>
      </c>
      <c r="N56" s="187">
        <f t="shared" si="8"/>
        <v>8844</v>
      </c>
      <c r="O56" s="147">
        <f>O6-O31</f>
        <v>8871</v>
      </c>
      <c r="P56" s="160">
        <f>O56-B56</f>
        <v>5261</v>
      </c>
      <c r="Q56" s="77">
        <f>P56/B56%</f>
        <v>145.73407202216066</v>
      </c>
      <c r="R56" s="64"/>
      <c r="S56" s="161">
        <f>O56-N56</f>
        <v>27</v>
      </c>
      <c r="T56" s="66">
        <f>S56/M56%</f>
        <v>0.5373134328358209</v>
      </c>
    </row>
    <row r="57" spans="1:20" ht="12.75">
      <c r="A57" s="21" t="s">
        <v>16</v>
      </c>
      <c r="B57" s="29">
        <f aca="true" t="shared" si="9" ref="B57:K57">B7-B32</f>
        <v>4805</v>
      </c>
      <c r="C57" s="53">
        <f t="shared" si="9"/>
        <v>5485</v>
      </c>
      <c r="D57" s="53">
        <f t="shared" si="9"/>
        <v>6038</v>
      </c>
      <c r="E57" s="53">
        <f t="shared" si="9"/>
        <v>5806</v>
      </c>
      <c r="F57" s="25">
        <f t="shared" si="9"/>
        <v>5692</v>
      </c>
      <c r="G57" s="102">
        <f t="shared" si="9"/>
        <v>5436</v>
      </c>
      <c r="H57" s="110">
        <f t="shared" si="9"/>
        <v>4991</v>
      </c>
      <c r="I57" s="110">
        <f t="shared" si="9"/>
        <v>4854</v>
      </c>
      <c r="J57" s="187">
        <f t="shared" si="9"/>
        <v>4595</v>
      </c>
      <c r="K57" s="53">
        <f t="shared" si="9"/>
        <v>4764</v>
      </c>
      <c r="L57" s="25">
        <v>4129</v>
      </c>
      <c r="M57" s="187">
        <f t="shared" si="8"/>
        <v>4149</v>
      </c>
      <c r="N57" s="187">
        <f t="shared" si="8"/>
        <v>6016</v>
      </c>
      <c r="O57" s="147">
        <f>O7-O32</f>
        <v>6087</v>
      </c>
      <c r="P57" s="160">
        <f>O57-B57</f>
        <v>1282</v>
      </c>
      <c r="Q57" s="77">
        <f>P57/B57%</f>
        <v>26.680541103017692</v>
      </c>
      <c r="R57" s="64"/>
      <c r="S57" s="161">
        <f>O57-N57</f>
        <v>71</v>
      </c>
      <c r="T57" s="66">
        <f>S57/M57%</f>
        <v>1.7112557242709086</v>
      </c>
    </row>
    <row r="58" spans="1:20" ht="12.75" customHeight="1">
      <c r="A58" s="28" t="s">
        <v>18</v>
      </c>
      <c r="B58" s="25">
        <f aca="true" t="shared" si="10" ref="B58:K58">B8-B33</f>
        <v>1</v>
      </c>
      <c r="C58" s="53">
        <f t="shared" si="10"/>
        <v>0</v>
      </c>
      <c r="D58" s="53">
        <f t="shared" si="10"/>
        <v>2</v>
      </c>
      <c r="E58" s="53">
        <f t="shared" si="10"/>
        <v>2</v>
      </c>
      <c r="F58" s="25">
        <f t="shared" si="10"/>
        <v>3</v>
      </c>
      <c r="G58" s="102">
        <f t="shared" si="10"/>
        <v>4</v>
      </c>
      <c r="H58" s="110">
        <f t="shared" si="10"/>
        <v>3</v>
      </c>
      <c r="I58" s="110">
        <f t="shared" si="10"/>
        <v>5</v>
      </c>
      <c r="J58" s="187">
        <f t="shared" si="10"/>
        <v>9</v>
      </c>
      <c r="K58" s="53">
        <f t="shared" si="10"/>
        <v>10</v>
      </c>
      <c r="L58" s="25">
        <v>8</v>
      </c>
      <c r="M58" s="187">
        <f t="shared" si="8"/>
        <v>8</v>
      </c>
      <c r="N58" s="187">
        <f t="shared" si="8"/>
        <v>4</v>
      </c>
      <c r="O58" s="147">
        <f>O8-O33</f>
        <v>2</v>
      </c>
      <c r="P58" s="160">
        <f>O58-B58</f>
        <v>1</v>
      </c>
      <c r="Q58" s="77">
        <f>P58/B58%</f>
        <v>100</v>
      </c>
      <c r="R58" s="64"/>
      <c r="S58" s="161">
        <f>O58-N58</f>
        <v>-2</v>
      </c>
      <c r="T58" s="66">
        <f>S58/M58%</f>
        <v>-25</v>
      </c>
    </row>
    <row r="59" spans="1:20" ht="12.75">
      <c r="A59" s="21" t="s">
        <v>19</v>
      </c>
      <c r="B59" s="22">
        <f aca="true" t="shared" si="11" ref="B59:K59">B9-B34</f>
        <v>1</v>
      </c>
      <c r="C59" s="52">
        <f t="shared" si="11"/>
        <v>1</v>
      </c>
      <c r="D59" s="52">
        <f t="shared" si="11"/>
        <v>1</v>
      </c>
      <c r="E59" s="52">
        <f t="shared" si="11"/>
        <v>0</v>
      </c>
      <c r="F59" s="22">
        <f t="shared" si="11"/>
        <v>0</v>
      </c>
      <c r="G59" s="104">
        <f t="shared" si="11"/>
        <v>1</v>
      </c>
      <c r="H59" s="111">
        <f t="shared" si="11"/>
        <v>0</v>
      </c>
      <c r="I59" s="111">
        <f t="shared" si="11"/>
        <v>1</v>
      </c>
      <c r="J59" s="186">
        <f t="shared" si="11"/>
        <v>1</v>
      </c>
      <c r="K59" s="52">
        <f t="shared" si="11"/>
        <v>2</v>
      </c>
      <c r="L59" s="22">
        <v>2</v>
      </c>
      <c r="M59" s="186">
        <f t="shared" si="8"/>
        <v>2</v>
      </c>
      <c r="N59" s="186">
        <f t="shared" si="8"/>
        <v>2</v>
      </c>
      <c r="O59" s="143">
        <f>O9-O34</f>
        <v>2</v>
      </c>
      <c r="P59" s="160">
        <f>O59-B59</f>
        <v>1</v>
      </c>
      <c r="Q59" s="77">
        <f>P59/B59%</f>
        <v>100</v>
      </c>
      <c r="R59" s="64"/>
      <c r="S59" s="161">
        <f>O59-N59</f>
        <v>0</v>
      </c>
      <c r="T59" s="66">
        <f>S59/M59%</f>
        <v>0</v>
      </c>
    </row>
    <row r="60" spans="1:21" ht="12.75">
      <c r="A60" s="21" t="s">
        <v>21</v>
      </c>
      <c r="B60" s="22">
        <f aca="true" t="shared" si="12" ref="B60:K60">B10-B35</f>
        <v>0</v>
      </c>
      <c r="C60" s="52">
        <f t="shared" si="12"/>
        <v>0</v>
      </c>
      <c r="D60" s="52">
        <f t="shared" si="12"/>
        <v>0</v>
      </c>
      <c r="E60" s="52">
        <f t="shared" si="12"/>
        <v>0</v>
      </c>
      <c r="F60" s="22">
        <f t="shared" si="12"/>
        <v>5</v>
      </c>
      <c r="G60" s="104">
        <f t="shared" si="12"/>
        <v>5</v>
      </c>
      <c r="H60" s="111">
        <f t="shared" si="12"/>
        <v>2</v>
      </c>
      <c r="I60" s="111">
        <f t="shared" si="12"/>
        <v>9</v>
      </c>
      <c r="J60" s="186">
        <f t="shared" si="12"/>
        <v>19</v>
      </c>
      <c r="K60" s="52">
        <f t="shared" si="12"/>
        <v>18</v>
      </c>
      <c r="L60" s="22">
        <v>10</v>
      </c>
      <c r="M60" s="186">
        <f t="shared" si="8"/>
        <v>15</v>
      </c>
      <c r="N60" s="186">
        <f t="shared" si="8"/>
        <v>22</v>
      </c>
      <c r="O60" s="143">
        <f>O10-O35</f>
        <v>27</v>
      </c>
      <c r="P60" s="160">
        <f>O60-B60</f>
        <v>27</v>
      </c>
      <c r="Q60" s="218">
        <v>0</v>
      </c>
      <c r="R60" s="64"/>
      <c r="S60" s="161">
        <f>O60-N60</f>
        <v>5</v>
      </c>
      <c r="T60" s="66">
        <f>S60/M60%</f>
        <v>33.333333333333336</v>
      </c>
      <c r="U60" s="23"/>
    </row>
    <row r="61" spans="1:20" ht="12.75">
      <c r="A61" s="21"/>
      <c r="B61" s="22"/>
      <c r="C61" s="52"/>
      <c r="D61" s="52"/>
      <c r="E61" s="52"/>
      <c r="F61" s="22"/>
      <c r="G61" s="104"/>
      <c r="H61" s="111"/>
      <c r="I61" s="111"/>
      <c r="J61" s="186"/>
      <c r="K61" s="52"/>
      <c r="L61" s="22"/>
      <c r="M61" s="186"/>
      <c r="N61" s="186"/>
      <c r="O61" s="143"/>
      <c r="P61" s="47"/>
      <c r="Q61" s="183"/>
      <c r="R61" s="64"/>
      <c r="S61" s="164"/>
      <c r="T61" s="49"/>
    </row>
    <row r="62" spans="1:20" ht="12.75">
      <c r="A62" s="21" t="s">
        <v>22</v>
      </c>
      <c r="B62" s="22">
        <f aca="true" t="shared" si="13" ref="B62:K62">B12-B37</f>
        <v>1277</v>
      </c>
      <c r="C62" s="52">
        <f t="shared" si="13"/>
        <v>1450</v>
      </c>
      <c r="D62" s="52">
        <f t="shared" si="13"/>
        <v>1953</v>
      </c>
      <c r="E62" s="52">
        <f t="shared" si="13"/>
        <v>1872</v>
      </c>
      <c r="F62" s="22">
        <f t="shared" si="13"/>
        <v>1956</v>
      </c>
      <c r="G62" s="104">
        <f t="shared" si="13"/>
        <v>1976</v>
      </c>
      <c r="H62" s="111">
        <f t="shared" si="13"/>
        <v>2089</v>
      </c>
      <c r="I62" s="111">
        <f t="shared" si="13"/>
        <v>1895</v>
      </c>
      <c r="J62" s="186">
        <f t="shared" si="13"/>
        <v>1655</v>
      </c>
      <c r="K62" s="52">
        <f t="shared" si="13"/>
        <v>1683</v>
      </c>
      <c r="L62" s="22">
        <v>1423</v>
      </c>
      <c r="M62" s="186">
        <f t="shared" si="8"/>
        <v>1454</v>
      </c>
      <c r="N62" s="186">
        <f t="shared" si="8"/>
        <v>2821</v>
      </c>
      <c r="O62" s="143">
        <f>O12-O37</f>
        <v>2685</v>
      </c>
      <c r="P62" s="160">
        <f>O62-B62</f>
        <v>1408</v>
      </c>
      <c r="Q62" s="77">
        <f>P62/B62%</f>
        <v>110.25841816758027</v>
      </c>
      <c r="R62" s="64"/>
      <c r="S62" s="161">
        <f>O62-N62</f>
        <v>-136</v>
      </c>
      <c r="T62" s="66">
        <f>S62/M62%</f>
        <v>-9.353507565337003</v>
      </c>
    </row>
    <row r="63" spans="1:20" ht="12.75">
      <c r="A63" s="21" t="s">
        <v>23</v>
      </c>
      <c r="B63" s="22">
        <f aca="true" t="shared" si="14" ref="B63:K63">B13-B38</f>
        <v>3418</v>
      </c>
      <c r="C63" s="52">
        <f t="shared" si="14"/>
        <v>3877</v>
      </c>
      <c r="D63" s="52">
        <f t="shared" si="14"/>
        <v>4349</v>
      </c>
      <c r="E63" s="52">
        <f t="shared" si="14"/>
        <v>3863</v>
      </c>
      <c r="F63" s="22">
        <f t="shared" si="14"/>
        <v>4011</v>
      </c>
      <c r="G63" s="104">
        <f t="shared" si="14"/>
        <v>3930</v>
      </c>
      <c r="H63" s="111">
        <f t="shared" si="14"/>
        <v>3754</v>
      </c>
      <c r="I63" s="111">
        <f t="shared" si="14"/>
        <v>3647</v>
      </c>
      <c r="J63" s="186">
        <f t="shared" si="14"/>
        <v>3260</v>
      </c>
      <c r="K63" s="52">
        <f t="shared" si="14"/>
        <v>3291</v>
      </c>
      <c r="L63" s="22">
        <v>2892</v>
      </c>
      <c r="M63" s="186">
        <f t="shared" si="8"/>
        <v>3015</v>
      </c>
      <c r="N63" s="186">
        <f t="shared" si="8"/>
        <v>4643</v>
      </c>
      <c r="O63" s="143">
        <f>O13-O38</f>
        <v>4523</v>
      </c>
      <c r="P63" s="160">
        <f>O63-B63</f>
        <v>1105</v>
      </c>
      <c r="Q63" s="77">
        <f>P63/B63%</f>
        <v>32.32884727911059</v>
      </c>
      <c r="R63" s="64"/>
      <c r="S63" s="161">
        <f>O63-N63</f>
        <v>-120</v>
      </c>
      <c r="T63" s="66">
        <f>S63/M63%</f>
        <v>-3.9800995024875623</v>
      </c>
    </row>
    <row r="64" spans="1:20" ht="12.75">
      <c r="A64" s="21" t="s">
        <v>24</v>
      </c>
      <c r="B64" s="22">
        <f aca="true" t="shared" si="15" ref="B64:K64">B14-B39</f>
        <v>3551</v>
      </c>
      <c r="C64" s="52">
        <f t="shared" si="15"/>
        <v>4250</v>
      </c>
      <c r="D64" s="52">
        <f t="shared" si="15"/>
        <v>4897</v>
      </c>
      <c r="E64" s="52">
        <f t="shared" si="15"/>
        <v>4553</v>
      </c>
      <c r="F64" s="22">
        <f t="shared" si="15"/>
        <v>5392</v>
      </c>
      <c r="G64" s="104">
        <f t="shared" si="15"/>
        <v>5379</v>
      </c>
      <c r="H64" s="111">
        <f t="shared" si="15"/>
        <v>4979</v>
      </c>
      <c r="I64" s="111">
        <f t="shared" si="15"/>
        <v>4816</v>
      </c>
      <c r="J64" s="186">
        <f t="shared" si="15"/>
        <v>4590</v>
      </c>
      <c r="K64" s="52">
        <f t="shared" si="15"/>
        <v>4825</v>
      </c>
      <c r="L64" s="22">
        <v>4216</v>
      </c>
      <c r="M64" s="186">
        <f t="shared" si="8"/>
        <v>4200</v>
      </c>
      <c r="N64" s="186">
        <f t="shared" si="8"/>
        <v>6563</v>
      </c>
      <c r="O64" s="143">
        <f>O14-O39</f>
        <v>6782</v>
      </c>
      <c r="P64" s="160">
        <f>O64-B64</f>
        <v>3231</v>
      </c>
      <c r="Q64" s="77">
        <f>P64/B64%</f>
        <v>90.98845395663194</v>
      </c>
      <c r="R64" s="64"/>
      <c r="S64" s="161">
        <f>O64-N64</f>
        <v>219</v>
      </c>
      <c r="T64" s="66">
        <f>S64/M64%</f>
        <v>5.214285714285714</v>
      </c>
    </row>
    <row r="65" spans="1:21" ht="12.75">
      <c r="A65" s="21" t="s">
        <v>25</v>
      </c>
      <c r="B65" s="22">
        <f aca="true" t="shared" si="16" ref="B65:K65">B15-B40</f>
        <v>171</v>
      </c>
      <c r="C65" s="52">
        <f t="shared" si="16"/>
        <v>207</v>
      </c>
      <c r="D65" s="52">
        <f t="shared" si="16"/>
        <v>241</v>
      </c>
      <c r="E65" s="52">
        <f t="shared" si="16"/>
        <v>265</v>
      </c>
      <c r="F65" s="22">
        <f t="shared" si="16"/>
        <v>422</v>
      </c>
      <c r="G65" s="104">
        <f t="shared" si="16"/>
        <v>448</v>
      </c>
      <c r="H65" s="111">
        <f t="shared" si="16"/>
        <v>448</v>
      </c>
      <c r="I65" s="111">
        <f t="shared" si="16"/>
        <v>488</v>
      </c>
      <c r="J65" s="186">
        <f t="shared" si="16"/>
        <v>421</v>
      </c>
      <c r="K65" s="52">
        <f t="shared" si="16"/>
        <v>474</v>
      </c>
      <c r="L65" s="22">
        <v>490</v>
      </c>
      <c r="M65" s="186">
        <f t="shared" si="8"/>
        <v>530</v>
      </c>
      <c r="N65" s="186">
        <f t="shared" si="8"/>
        <v>861</v>
      </c>
      <c r="O65" s="143">
        <f>O15-O40</f>
        <v>999</v>
      </c>
      <c r="P65" s="160">
        <f>O65-B65</f>
        <v>828</v>
      </c>
      <c r="Q65" s="77">
        <f>P65/B65%</f>
        <v>484.2105263157895</v>
      </c>
      <c r="R65" s="64"/>
      <c r="S65" s="161">
        <f>O65-N65</f>
        <v>138</v>
      </c>
      <c r="T65" s="66">
        <f>S65/M65%</f>
        <v>26.037735849056606</v>
      </c>
      <c r="U65" s="23"/>
    </row>
    <row r="66" spans="1:21" ht="12.75">
      <c r="A66" s="21"/>
      <c r="B66" s="22"/>
      <c r="C66" s="52"/>
      <c r="D66" s="52"/>
      <c r="E66" s="52"/>
      <c r="F66" s="22"/>
      <c r="G66" s="104"/>
      <c r="H66" s="111"/>
      <c r="I66" s="111"/>
      <c r="J66" s="186"/>
      <c r="K66" s="52"/>
      <c r="L66" s="22"/>
      <c r="M66" s="186"/>
      <c r="N66" s="186"/>
      <c r="O66" s="143"/>
      <c r="P66" s="47"/>
      <c r="Q66" s="183"/>
      <c r="R66" s="64"/>
      <c r="S66" s="164"/>
      <c r="T66" s="49"/>
      <c r="U66" s="23"/>
    </row>
    <row r="67" spans="1:20" ht="12.75">
      <c r="A67" s="21" t="s">
        <v>28</v>
      </c>
      <c r="B67" s="22">
        <f aca="true" t="shared" si="17" ref="B67:K67">B17-B42</f>
        <v>6255</v>
      </c>
      <c r="C67" s="52">
        <f t="shared" si="17"/>
        <v>7229</v>
      </c>
      <c r="D67" s="52">
        <f t="shared" si="17"/>
        <v>8416</v>
      </c>
      <c r="E67" s="52">
        <f t="shared" si="17"/>
        <v>7317</v>
      </c>
      <c r="F67" s="22">
        <f t="shared" si="17"/>
        <v>8518</v>
      </c>
      <c r="G67" s="104">
        <f t="shared" si="17"/>
        <v>8581</v>
      </c>
      <c r="H67" s="111">
        <f t="shared" si="17"/>
        <v>8023</v>
      </c>
      <c r="I67" s="111">
        <f t="shared" si="17"/>
        <v>7240</v>
      </c>
      <c r="J67" s="186">
        <f t="shared" si="17"/>
        <v>6638</v>
      </c>
      <c r="K67" s="52">
        <f t="shared" si="17"/>
        <v>6885</v>
      </c>
      <c r="L67" s="22">
        <v>6274</v>
      </c>
      <c r="M67" s="186">
        <f t="shared" si="8"/>
        <v>6122</v>
      </c>
      <c r="N67" s="186">
        <f t="shared" si="8"/>
        <v>10132</v>
      </c>
      <c r="O67" s="143">
        <f>O17-O42</f>
        <v>9992</v>
      </c>
      <c r="P67" s="160">
        <f>O67-B67</f>
        <v>3737</v>
      </c>
      <c r="Q67" s="77">
        <f>P67/B67%</f>
        <v>59.74420463629097</v>
      </c>
      <c r="R67" s="64"/>
      <c r="S67" s="161">
        <f>O67-N67</f>
        <v>-140</v>
      </c>
      <c r="T67" s="66">
        <f>S67/M67%</f>
        <v>-2.2868343678536425</v>
      </c>
    </row>
    <row r="68" spans="1:20" ht="12.75">
      <c r="A68" s="21" t="s">
        <v>29</v>
      </c>
      <c r="B68" s="22">
        <f aca="true" t="shared" si="18" ref="B68:K68">B18-B43</f>
        <v>2162</v>
      </c>
      <c r="C68" s="52">
        <f t="shared" si="18"/>
        <v>2555</v>
      </c>
      <c r="D68" s="52">
        <f t="shared" si="18"/>
        <v>3024</v>
      </c>
      <c r="E68" s="52">
        <f t="shared" si="18"/>
        <v>3236</v>
      </c>
      <c r="F68" s="22">
        <f t="shared" si="18"/>
        <v>3263</v>
      </c>
      <c r="G68" s="104">
        <f t="shared" si="18"/>
        <v>3152</v>
      </c>
      <c r="H68" s="111">
        <f t="shared" si="18"/>
        <v>3247</v>
      </c>
      <c r="I68" s="111">
        <f t="shared" si="18"/>
        <v>3606</v>
      </c>
      <c r="J68" s="186">
        <f t="shared" si="18"/>
        <v>3288</v>
      </c>
      <c r="K68" s="52">
        <f t="shared" si="18"/>
        <v>3388</v>
      </c>
      <c r="L68" s="22">
        <v>2747</v>
      </c>
      <c r="M68" s="186">
        <f t="shared" si="8"/>
        <v>3077</v>
      </c>
      <c r="N68" s="186">
        <f t="shared" si="8"/>
        <v>4756</v>
      </c>
      <c r="O68" s="143">
        <f>O18-O43</f>
        <v>4997</v>
      </c>
      <c r="P68" s="160">
        <f>O68-B68</f>
        <v>2835</v>
      </c>
      <c r="Q68" s="77">
        <f>P68/B68%</f>
        <v>131.12858464384828</v>
      </c>
      <c r="R68" s="64"/>
      <c r="S68" s="161">
        <f>O68-N68</f>
        <v>241</v>
      </c>
      <c r="T68" s="66">
        <f>S68/M68%</f>
        <v>7.83230419239519</v>
      </c>
    </row>
    <row r="69" spans="1:20" ht="12.75">
      <c r="A69" s="21"/>
      <c r="B69" s="22"/>
      <c r="C69" s="52"/>
      <c r="D69" s="52"/>
      <c r="E69" s="52"/>
      <c r="F69" s="22"/>
      <c r="G69" s="105"/>
      <c r="H69" s="112"/>
      <c r="I69" s="112"/>
      <c r="J69" s="189"/>
      <c r="K69" s="55"/>
      <c r="L69" s="198"/>
      <c r="M69" s="189"/>
      <c r="N69" s="189"/>
      <c r="O69" s="149"/>
      <c r="P69" s="47"/>
      <c r="Q69" s="183"/>
      <c r="R69" s="64"/>
      <c r="S69" s="164"/>
      <c r="T69" s="49"/>
    </row>
    <row r="70" spans="1:20" ht="10.5" customHeight="1">
      <c r="A70" s="31"/>
      <c r="B70" s="32"/>
      <c r="C70" s="32"/>
      <c r="D70" s="32"/>
      <c r="E70" s="32"/>
      <c r="F70" s="32"/>
      <c r="G70" s="88"/>
      <c r="H70" s="88"/>
      <c r="I70" s="88"/>
      <c r="J70" s="32"/>
      <c r="K70" s="32"/>
      <c r="L70" s="32"/>
      <c r="M70" s="32"/>
      <c r="N70" s="32"/>
      <c r="O70" s="32"/>
      <c r="P70" s="33"/>
      <c r="Q70" s="34"/>
      <c r="R70" s="35"/>
      <c r="S70" s="184"/>
      <c r="T70" s="36"/>
    </row>
    <row r="71" spans="1:20" ht="12.75">
      <c r="A71" s="37"/>
      <c r="B71" s="25"/>
      <c r="C71" s="56"/>
      <c r="D71" s="56"/>
      <c r="E71" s="56"/>
      <c r="F71" s="25"/>
      <c r="G71" s="106"/>
      <c r="H71" s="106"/>
      <c r="I71" s="123"/>
      <c r="J71" s="190"/>
      <c r="K71" s="56"/>
      <c r="L71" s="205"/>
      <c r="M71" s="190"/>
      <c r="N71" s="190"/>
      <c r="O71" s="141"/>
      <c r="P71" s="26"/>
      <c r="Q71" s="27"/>
      <c r="R71" s="16"/>
      <c r="S71" s="23"/>
      <c r="T71" s="20"/>
    </row>
    <row r="72" spans="1:20" ht="12.75">
      <c r="A72" s="38" t="s">
        <v>0</v>
      </c>
      <c r="B72" s="39">
        <f aca="true" t="shared" si="19" ref="B72:G72">B22-B47</f>
        <v>8417</v>
      </c>
      <c r="C72" s="57">
        <f t="shared" si="19"/>
        <v>9784</v>
      </c>
      <c r="D72" s="57">
        <f t="shared" si="19"/>
        <v>11440</v>
      </c>
      <c r="E72" s="57">
        <f t="shared" si="19"/>
        <v>10553</v>
      </c>
      <c r="F72" s="39">
        <f t="shared" si="19"/>
        <v>11781</v>
      </c>
      <c r="G72" s="107">
        <f t="shared" si="19"/>
        <v>11733</v>
      </c>
      <c r="H72" s="107">
        <f aca="true" t="shared" si="20" ref="H72:M72">SUM(H67:H68)</f>
        <v>11270</v>
      </c>
      <c r="I72" s="150">
        <f t="shared" si="20"/>
        <v>10846</v>
      </c>
      <c r="J72" s="191">
        <f t="shared" si="20"/>
        <v>9926</v>
      </c>
      <c r="K72" s="57">
        <f t="shared" si="20"/>
        <v>10273</v>
      </c>
      <c r="L72" s="39">
        <f t="shared" si="20"/>
        <v>9021</v>
      </c>
      <c r="M72" s="191">
        <f t="shared" si="20"/>
        <v>9199</v>
      </c>
      <c r="N72" s="191">
        <f>SUM(N67:N68)</f>
        <v>14888</v>
      </c>
      <c r="O72" s="142">
        <f>SUM(O67:O68)</f>
        <v>14989</v>
      </c>
      <c r="P72" s="90">
        <f>O72-B72</f>
        <v>6572</v>
      </c>
      <c r="Q72" s="91">
        <f>P72/B72%</f>
        <v>78.08007603659262</v>
      </c>
      <c r="R72" s="41"/>
      <c r="S72" s="171">
        <f>O72-N72</f>
        <v>101</v>
      </c>
      <c r="T72" s="42">
        <f>S72/M72%</f>
        <v>1.097945428850962</v>
      </c>
    </row>
    <row r="73" spans="1:20" ht="7.5" customHeight="1">
      <c r="A73" s="37"/>
      <c r="B73" s="26"/>
      <c r="C73" s="58"/>
      <c r="D73" s="58"/>
      <c r="E73" s="58"/>
      <c r="F73" s="72"/>
      <c r="G73" s="108"/>
      <c r="H73" s="122"/>
      <c r="I73" s="122"/>
      <c r="J73" s="192"/>
      <c r="K73" s="202"/>
      <c r="L73" s="206"/>
      <c r="M73" s="192"/>
      <c r="N73" s="192"/>
      <c r="O73" s="144"/>
      <c r="P73" s="35"/>
      <c r="Q73" s="35"/>
      <c r="R73" s="16"/>
      <c r="T73" s="20"/>
    </row>
    <row r="74" spans="1:20" ht="18" customHeight="1" thickBot="1">
      <c r="A74" s="196" t="s">
        <v>43</v>
      </c>
      <c r="B74" s="43"/>
      <c r="C74" s="43"/>
      <c r="D74" s="44"/>
      <c r="E74" s="44"/>
      <c r="F74" s="45"/>
      <c r="G74" s="89"/>
      <c r="H74" s="95"/>
      <c r="I74" s="95"/>
      <c r="J74" s="145"/>
      <c r="K74" s="145"/>
      <c r="L74" s="145"/>
      <c r="M74" s="145"/>
      <c r="N74" s="145"/>
      <c r="O74" s="145"/>
      <c r="P74" s="44"/>
      <c r="Q74" s="44"/>
      <c r="R74" s="44"/>
      <c r="S74" s="44"/>
      <c r="T74" s="45"/>
    </row>
    <row r="75" ht="13.5" thickTop="1"/>
  </sheetData>
  <sheetProtection/>
  <mergeCells count="45">
    <mergeCell ref="J3:J4"/>
    <mergeCell ref="J28:J29"/>
    <mergeCell ref="J53:J54"/>
    <mergeCell ref="A28:A29"/>
    <mergeCell ref="B28:B29"/>
    <mergeCell ref="C28:C29"/>
    <mergeCell ref="D28:D29"/>
    <mergeCell ref="A3:A4"/>
    <mergeCell ref="B3:B4"/>
    <mergeCell ref="C3:C4"/>
    <mergeCell ref="A53:A54"/>
    <mergeCell ref="B53:B54"/>
    <mergeCell ref="C53:C54"/>
    <mergeCell ref="D53:D54"/>
    <mergeCell ref="E28:E29"/>
    <mergeCell ref="E3:E4"/>
    <mergeCell ref="I28:I29"/>
    <mergeCell ref="I53:I54"/>
    <mergeCell ref="H53:H54"/>
    <mergeCell ref="H3:H4"/>
    <mergeCell ref="H28:H29"/>
    <mergeCell ref="D3:D4"/>
    <mergeCell ref="E53:E54"/>
    <mergeCell ref="K53:K54"/>
    <mergeCell ref="K3:K4"/>
    <mergeCell ref="K28:K29"/>
    <mergeCell ref="F28:F29"/>
    <mergeCell ref="G3:G4"/>
    <mergeCell ref="G28:G29"/>
    <mergeCell ref="G53:G54"/>
    <mergeCell ref="F53:F54"/>
    <mergeCell ref="F3:F4"/>
    <mergeCell ref="I3:I4"/>
    <mergeCell ref="L53:L54"/>
    <mergeCell ref="M53:M54"/>
    <mergeCell ref="L3:L4"/>
    <mergeCell ref="M3:M4"/>
    <mergeCell ref="L28:L29"/>
    <mergeCell ref="M28:M29"/>
    <mergeCell ref="O3:O4"/>
    <mergeCell ref="O28:O29"/>
    <mergeCell ref="O53:O54"/>
    <mergeCell ref="N3:N4"/>
    <mergeCell ref="N28:N29"/>
    <mergeCell ref="N53:N54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300" verticalDpi="300" orientation="landscape" paperSize="9" scale="88" r:id="rId1"/>
  <rowBreaks count="2" manualBreakCount="2">
    <brk id="25" max="255" man="1"/>
    <brk id="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4.421875" style="5" customWidth="1"/>
    <col min="2" max="6" width="6.7109375" style="5" customWidth="1"/>
    <col min="7" max="15" width="6.8515625" style="5" customWidth="1"/>
    <col min="16" max="16384" width="9.140625" style="5" customWidth="1"/>
  </cols>
  <sheetData>
    <row r="1" spans="1:15" ht="18" customHeight="1" thickTop="1">
      <c r="A1" s="1" t="s">
        <v>71</v>
      </c>
      <c r="B1" s="2"/>
      <c r="C1" s="2"/>
      <c r="D1" s="3"/>
      <c r="E1" s="3"/>
      <c r="F1" s="4"/>
      <c r="G1" s="4"/>
      <c r="H1" s="4"/>
      <c r="I1" s="4"/>
      <c r="J1" s="3"/>
      <c r="K1" s="3"/>
      <c r="L1" s="3"/>
      <c r="M1" s="4"/>
      <c r="N1" s="3"/>
      <c r="O1" s="4"/>
    </row>
    <row r="2" spans="1:15" ht="18" customHeight="1">
      <c r="A2" s="6" t="s">
        <v>50</v>
      </c>
      <c r="B2" s="7"/>
      <c r="C2" s="7"/>
      <c r="D2" s="8"/>
      <c r="E2" s="8"/>
      <c r="F2" s="9"/>
      <c r="G2" s="9"/>
      <c r="H2" s="9"/>
      <c r="I2" s="9"/>
      <c r="J2" s="8"/>
      <c r="K2" s="8"/>
      <c r="L2" s="8"/>
      <c r="M2" s="9"/>
      <c r="N2" s="8"/>
      <c r="O2" s="9"/>
    </row>
    <row r="3" spans="1:15" ht="12.75">
      <c r="A3" s="238" t="s">
        <v>49</v>
      </c>
      <c r="B3" s="226">
        <v>2005</v>
      </c>
      <c r="C3" s="240">
        <v>2006</v>
      </c>
      <c r="D3" s="240">
        <v>2007</v>
      </c>
      <c r="E3" s="240">
        <v>2008</v>
      </c>
      <c r="F3" s="226">
        <v>2009</v>
      </c>
      <c r="G3" s="261">
        <v>2010</v>
      </c>
      <c r="H3" s="232">
        <v>2011</v>
      </c>
      <c r="I3" s="232">
        <v>2012</v>
      </c>
      <c r="J3" s="232">
        <v>2013</v>
      </c>
      <c r="K3" s="232">
        <v>2014</v>
      </c>
      <c r="L3" s="232">
        <v>2015</v>
      </c>
      <c r="M3" s="232">
        <v>2016</v>
      </c>
      <c r="N3" s="258">
        <v>2017</v>
      </c>
      <c r="O3" s="256">
        <v>2018</v>
      </c>
    </row>
    <row r="4" spans="1:15" ht="12.75">
      <c r="A4" s="239"/>
      <c r="B4" s="227"/>
      <c r="C4" s="241"/>
      <c r="D4" s="241"/>
      <c r="E4" s="241"/>
      <c r="F4" s="227"/>
      <c r="G4" s="262"/>
      <c r="H4" s="233"/>
      <c r="I4" s="233"/>
      <c r="J4" s="233"/>
      <c r="K4" s="233"/>
      <c r="L4" s="233"/>
      <c r="M4" s="233"/>
      <c r="N4" s="259"/>
      <c r="O4" s="257"/>
    </row>
    <row r="5" spans="1:15" ht="7.5" customHeight="1">
      <c r="A5" s="21"/>
      <c r="B5" s="63"/>
      <c r="C5" s="75"/>
      <c r="D5" s="75"/>
      <c r="E5" s="75"/>
      <c r="F5" s="63"/>
      <c r="G5" s="118"/>
      <c r="H5" s="131"/>
      <c r="I5" s="131"/>
      <c r="J5" s="131"/>
      <c r="K5" s="131"/>
      <c r="L5" s="131"/>
      <c r="M5" s="131"/>
      <c r="N5" s="219"/>
      <c r="O5" s="208"/>
    </row>
    <row r="6" spans="1:15" ht="12.75">
      <c r="A6" s="21" t="s">
        <v>17</v>
      </c>
      <c r="B6" s="63">
        <f>'Part-time'!B6/Qualifiche!B25%</f>
        <v>13.420059770923203</v>
      </c>
      <c r="C6" s="76">
        <f>'Part-time'!C6/Qualifiche!C25%</f>
        <v>13.749568083353267</v>
      </c>
      <c r="D6" s="76">
        <f>'Part-time'!D6/Qualifiche!D25%</f>
        <v>13.604950482494516</v>
      </c>
      <c r="E6" s="76">
        <f>'Part-time'!E6/Qualifiche!E25%</f>
        <v>14.296816309613243</v>
      </c>
      <c r="F6" s="63">
        <f>'Part-time'!F6/Qualifiche!F25%</f>
        <v>14.79628400796284</v>
      </c>
      <c r="G6" s="118">
        <f>'Part-time'!G6/Qualifiche!G25%</f>
        <v>15.03531128658171</v>
      </c>
      <c r="H6" s="131">
        <f>'Part-time'!H6/Qualifiche!H25%</f>
        <v>14.732356788540493</v>
      </c>
      <c r="I6" s="131">
        <f>'Part-time'!I6/Qualifiche!I25%</f>
        <v>17.39032650685294</v>
      </c>
      <c r="J6" s="131">
        <f>'Part-time'!J6/Qualifiche!J25%</f>
        <v>18.608829216780723</v>
      </c>
      <c r="K6" s="131">
        <f>'Part-time'!K6/Qualifiche!K25%</f>
        <v>19.49109623728767</v>
      </c>
      <c r="L6" s="131">
        <f>'Part-time'!L6/Qualifiche!L25%</f>
        <v>20.661502752887834</v>
      </c>
      <c r="M6" s="131">
        <f>'Part-time'!M6/Qualifiche!M25%</f>
        <v>21.552135605464464</v>
      </c>
      <c r="N6" s="220">
        <f>'Part-time'!N6/Qualifiche!N25%</f>
        <v>21.66406949778525</v>
      </c>
      <c r="O6" s="209">
        <f>'Part-time'!O6/Qualifiche!O25%</f>
        <v>21.9527059970746</v>
      </c>
    </row>
    <row r="7" spans="1:15" ht="12.75">
      <c r="A7" s="21" t="s">
        <v>16</v>
      </c>
      <c r="B7" s="77">
        <f>'Part-time'!B7/Qualifiche!B26%</f>
        <v>17.98660703254343</v>
      </c>
      <c r="C7" s="76">
        <f>'Part-time'!C7/Qualifiche!C26%</f>
        <v>18.35139245318886</v>
      </c>
      <c r="D7" s="76">
        <f>'Part-time'!D7/Qualifiche!D26%</f>
        <v>19.480249959646734</v>
      </c>
      <c r="E7" s="76">
        <f>'Part-time'!E7/Qualifiche!E26%</f>
        <v>20.478471061311165</v>
      </c>
      <c r="F7" s="63">
        <f>'Part-time'!F7/Qualifiche!F26%</f>
        <v>21.222589037801438</v>
      </c>
      <c r="G7" s="118">
        <f>'Part-time'!G7/Qualifiche!G26%</f>
        <v>21.918550467066908</v>
      </c>
      <c r="H7" s="131">
        <f>'Part-time'!H7/Qualifiche!H26%</f>
        <v>23.266790802407655</v>
      </c>
      <c r="I7" s="131">
        <f>'Part-time'!I7/Qualifiche!I26%</f>
        <v>24.713111244326456</v>
      </c>
      <c r="J7" s="131">
        <f>'Part-time'!J7/Qualifiche!J26%</f>
        <v>25.162226775956285</v>
      </c>
      <c r="K7" s="131">
        <f>'Part-time'!K7/Qualifiche!K26%</f>
        <v>26.121429823024357</v>
      </c>
      <c r="L7" s="131">
        <f>'Part-time'!L7/Qualifiche!L26%</f>
        <v>26.89271276483163</v>
      </c>
      <c r="M7" s="131">
        <f>'Part-time'!M7/Qualifiche!M26%</f>
        <v>27.293254888962544</v>
      </c>
      <c r="N7" s="220">
        <f>'Part-time'!N7/Qualifiche!N26%</f>
        <v>27.31506683602492</v>
      </c>
      <c r="O7" s="209">
        <f>'Part-time'!O7/Qualifiche!O26%</f>
        <v>27.649264148685837</v>
      </c>
    </row>
    <row r="8" spans="1:15" ht="12.75" customHeight="1">
      <c r="A8" s="28" t="s">
        <v>18</v>
      </c>
      <c r="B8" s="63">
        <f>'Part-time'!B8/Qualifiche!B27%</f>
        <v>1.6129032258064515</v>
      </c>
      <c r="C8" s="76">
        <f>'Part-time'!C8/Qualifiche!C27%</f>
        <v>1.7088174982911823</v>
      </c>
      <c r="D8" s="76">
        <f>'Part-time'!D8/Qualifiche!D27%</f>
        <v>1.988454137267479</v>
      </c>
      <c r="E8" s="76">
        <f>'Part-time'!E8/Qualifiche!E27%</f>
        <v>1.9141710404445815</v>
      </c>
      <c r="F8" s="63">
        <f>'Part-time'!F8/Qualifiche!F27%</f>
        <v>2.2222222222222223</v>
      </c>
      <c r="G8" s="118">
        <f>'Part-time'!G8/Qualifiche!G27%</f>
        <v>2.2946859903381642</v>
      </c>
      <c r="H8" s="131">
        <f>'Part-time'!H8/Qualifiche!H27%</f>
        <v>2.758420441347271</v>
      </c>
      <c r="I8" s="131">
        <f>'Part-time'!I8/Qualifiche!I27%</f>
        <v>2.8061224489795915</v>
      </c>
      <c r="J8" s="131">
        <f>'Part-time'!J8/Qualifiche!J27%</f>
        <v>3.041825095057034</v>
      </c>
      <c r="K8" s="131">
        <f>'Part-time'!K8/Qualifiche!K27%</f>
        <v>3.241822429906542</v>
      </c>
      <c r="L8" s="131">
        <f>'Part-time'!L8/Qualifiche!L27%</f>
        <v>3.3603707995365</v>
      </c>
      <c r="M8" s="131">
        <f>'Part-time'!M8/Qualifiche!M27%</f>
        <v>4.478897502153316</v>
      </c>
      <c r="N8" s="220">
        <f>'Part-time'!N8/Qualifiche!N27%</f>
        <v>4.466977254042203</v>
      </c>
      <c r="O8" s="209">
        <f>'Part-time'!O8/Qualifiche!O27%</f>
        <v>4.587404994571118</v>
      </c>
    </row>
    <row r="9" spans="1:15" ht="12.75">
      <c r="A9" s="21" t="s">
        <v>19</v>
      </c>
      <c r="B9" s="73">
        <f>'Part-time'!B9/Qualifiche!B28%</f>
        <v>1.3238289205702647</v>
      </c>
      <c r="C9" s="74">
        <f>'Part-time'!C9/Qualifiche!C28%</f>
        <v>1.0256410256410255</v>
      </c>
      <c r="D9" s="74">
        <f>'Part-time'!D9/Qualifiche!D28%</f>
        <v>0.7928642220019821</v>
      </c>
      <c r="E9" s="74">
        <f>'Part-time'!E9/Qualifiche!E28%</f>
        <v>0.5791505791505792</v>
      </c>
      <c r="F9" s="73">
        <f>'Part-time'!F9/Qualifiche!F28%</f>
        <v>0.7827788649706457</v>
      </c>
      <c r="G9" s="117">
        <f>'Part-time'!G9/Qualifiche!G28%</f>
        <v>0.7912957467853611</v>
      </c>
      <c r="H9" s="130">
        <f>'Part-time'!H9/Qualifiche!H28%</f>
        <v>1.107754279959718</v>
      </c>
      <c r="I9" s="130">
        <f>'Part-time'!I9/Qualifiche!I28%</f>
        <v>0.6641366223908919</v>
      </c>
      <c r="J9" s="130">
        <f>'Part-time'!J9/Qualifiche!J28%</f>
        <v>0.8937437934458788</v>
      </c>
      <c r="K9" s="130">
        <f>'Part-time'!K9/Qualifiche!K28%</f>
        <v>1.050420168067227</v>
      </c>
      <c r="L9" s="131">
        <f>'Part-time'!L9/Qualifiche!L28%</f>
        <v>0.974025974025974</v>
      </c>
      <c r="M9" s="131">
        <f>'Part-time'!M9/Qualifiche!M28%</f>
        <v>0.893854748603352</v>
      </c>
      <c r="N9" s="220">
        <f>'Part-time'!N9/Qualifiche!N28%</f>
        <v>1.3071895424836601</v>
      </c>
      <c r="O9" s="209">
        <f>'Part-time'!O9/Qualifiche!O28%</f>
        <v>1.3597033374536465</v>
      </c>
    </row>
    <row r="10" spans="1:15" ht="12.75">
      <c r="A10" s="21" t="s">
        <v>20</v>
      </c>
      <c r="B10" s="73">
        <f>'Part-time'!B10/Qualifiche!B29%</f>
        <v>7.260381300600679</v>
      </c>
      <c r="C10" s="74">
        <f>'Part-time'!C10/Qualifiche!C29%</f>
        <v>8.681556195965419</v>
      </c>
      <c r="D10" s="74">
        <f>'Part-time'!D10/Qualifiche!D29%</f>
        <v>9.909809598040306</v>
      </c>
      <c r="E10" s="74">
        <f>'Part-time'!E10/Qualifiche!E29%</f>
        <v>10.590969455511289</v>
      </c>
      <c r="F10" s="73">
        <f>'Part-time'!F10/Qualifiche!F29%</f>
        <v>12.688646389598329</v>
      </c>
      <c r="G10" s="117">
        <f>'Part-time'!G10/Qualifiche!G29%</f>
        <v>12.87674589561382</v>
      </c>
      <c r="H10" s="130">
        <f>'Part-time'!H10/Qualifiche!H29%</f>
        <v>14.175257731958764</v>
      </c>
      <c r="I10" s="130">
        <f>'Part-time'!I10/Qualifiche!I29%</f>
        <v>15.625416278140404</v>
      </c>
      <c r="J10" s="130">
        <f>'Part-time'!J10/Qualifiche!J29%</f>
        <v>16.801361122926416</v>
      </c>
      <c r="K10" s="130">
        <f>'Part-time'!K10/Qualifiche!K29%</f>
        <v>18.16326530612245</v>
      </c>
      <c r="L10" s="131">
        <f>'Part-time'!L10/Qualifiche!L29%</f>
        <v>17.348798674399337</v>
      </c>
      <c r="M10" s="131">
        <f>'Part-time'!M10/Qualifiche!M29%</f>
        <v>18.73083997547517</v>
      </c>
      <c r="N10" s="220">
        <f>'Part-time'!N10/Qualifiche!N29%</f>
        <v>18.240954058815557</v>
      </c>
      <c r="O10" s="209">
        <f>'Part-time'!O10/Qualifiche!O29%</f>
        <v>18.325157673440785</v>
      </c>
    </row>
    <row r="11" spans="1:15" ht="12.75">
      <c r="A11" s="21"/>
      <c r="B11" s="73"/>
      <c r="C11" s="74"/>
      <c r="D11" s="74"/>
      <c r="E11" s="74"/>
      <c r="F11" s="73"/>
      <c r="G11" s="117"/>
      <c r="H11" s="130"/>
      <c r="I11" s="130"/>
      <c r="J11" s="130"/>
      <c r="K11" s="130"/>
      <c r="L11" s="130"/>
      <c r="M11" s="130"/>
      <c r="N11" s="221"/>
      <c r="O11" s="210"/>
    </row>
    <row r="12" spans="1:15" ht="12.75">
      <c r="A12" s="21" t="s">
        <v>22</v>
      </c>
      <c r="B12" s="73">
        <f>'Part-time'!B13/'Classi di età'!B25%</f>
        <v>11.624359287283378</v>
      </c>
      <c r="C12" s="74">
        <f>'Part-time'!C13/'Classi di età'!C25%</f>
        <v>11.778612997090203</v>
      </c>
      <c r="D12" s="74">
        <f>'Part-time'!D13/'Classi di età'!D25%</f>
        <v>12.697507272830984</v>
      </c>
      <c r="E12" s="74">
        <f>'Part-time'!E13/'Classi di età'!E25%</f>
        <v>14.429650953580424</v>
      </c>
      <c r="F12" s="73">
        <f>'Part-time'!F13/'Classi di età'!F25%</f>
        <v>15.313915857605178</v>
      </c>
      <c r="G12" s="117">
        <f>'Part-time'!G13/'Classi di età'!G25%</f>
        <v>15.610242766877287</v>
      </c>
      <c r="H12" s="130">
        <f>'Part-time'!H13/'Classi di età'!H25%</f>
        <v>15.732788002726654</v>
      </c>
      <c r="I12" s="130">
        <f>'Part-time'!I13/'Classi di età'!I25%</f>
        <v>20.15458225984542</v>
      </c>
      <c r="J12" s="130">
        <f>'Part-time'!J13/'Classi di età'!J25%</f>
        <v>22.21844742653304</v>
      </c>
      <c r="K12" s="130">
        <f>'Part-time'!K13/'Classi di età'!K25%</f>
        <v>23.261282445509632</v>
      </c>
      <c r="L12" s="130">
        <f>'Part-time'!L13/'Classi di età'!L25%</f>
        <v>24.3884427213145</v>
      </c>
      <c r="M12" s="130">
        <f>'Part-time'!M13/'Classi di età'!M25%</f>
        <v>24.317991631799163</v>
      </c>
      <c r="N12" s="221">
        <f>'Part-time'!N13/'Classi di età'!N25%</f>
        <v>22.728266414049408</v>
      </c>
      <c r="O12" s="210">
        <f>'Part-time'!O13/'Classi di età'!O25%</f>
        <v>22.765421737305918</v>
      </c>
    </row>
    <row r="13" spans="1:15" ht="12.75">
      <c r="A13" s="21" t="s">
        <v>23</v>
      </c>
      <c r="B13" s="73">
        <f>'Part-time'!B14/'Classi di età'!B26%</f>
        <v>13.285018055099618</v>
      </c>
      <c r="C13" s="74">
        <f>'Part-time'!C14/'Classi di età'!C26%</f>
        <v>13.403960146298399</v>
      </c>
      <c r="D13" s="74">
        <f>'Part-time'!D14/'Classi di età'!D26%</f>
        <v>13.256733382752657</v>
      </c>
      <c r="E13" s="74">
        <f>'Part-time'!E14/'Classi di età'!E26%</f>
        <v>13.824766594849697</v>
      </c>
      <c r="F13" s="73">
        <f>'Part-time'!F14/'Classi di età'!F26%</f>
        <v>14.829194639920193</v>
      </c>
      <c r="G13" s="117">
        <f>'Part-time'!G14/'Classi di età'!G26%</f>
        <v>15.383555224785688</v>
      </c>
      <c r="H13" s="130">
        <f>'Part-time'!H14/'Classi di età'!H26%</f>
        <v>15.838173328778042</v>
      </c>
      <c r="I13" s="130">
        <f>'Part-time'!I14/'Classi di età'!I26%</f>
        <v>18.142637855709058</v>
      </c>
      <c r="J13" s="130">
        <f>'Part-time'!J14/'Classi di età'!J26%</f>
        <v>18.95669962495738</v>
      </c>
      <c r="K13" s="130">
        <f>'Part-time'!K14/'Classi di età'!K26%</f>
        <v>20.235294117647058</v>
      </c>
      <c r="L13" s="130">
        <f>'Part-time'!L14/'Classi di età'!L26%</f>
        <v>21.365042536736272</v>
      </c>
      <c r="M13" s="130">
        <f>'Part-time'!M14/'Classi di età'!M26%</f>
        <v>21.78753479063077</v>
      </c>
      <c r="N13" s="221">
        <f>'Part-time'!N14/'Classi di età'!N26%</f>
        <v>21.598448813887963</v>
      </c>
      <c r="O13" s="210">
        <f>'Part-time'!O14/'Classi di età'!O26%</f>
        <v>21.543174304692002</v>
      </c>
    </row>
    <row r="14" spans="1:15" ht="12.75">
      <c r="A14" s="21" t="s">
        <v>24</v>
      </c>
      <c r="B14" s="73">
        <f>'Part-time'!B15/SUM('Classi di età'!B27:B28)%</f>
        <v>14.86223990303181</v>
      </c>
      <c r="C14" s="74">
        <f>'Part-time'!C15/SUM('Classi di età'!C27:C28)%</f>
        <v>15.45399164970358</v>
      </c>
      <c r="D14" s="74">
        <f>'Part-time'!D15/SUM('Classi di età'!D27:D28)%</f>
        <v>15.907993066803057</v>
      </c>
      <c r="E14" s="74">
        <f>'Part-time'!E15/SUM('Classi di età'!E27:E28)%</f>
        <v>16.515578366014896</v>
      </c>
      <c r="F14" s="73">
        <f>'Part-time'!F15/SUM('Classi di età'!F27:F28)%</f>
        <v>17.245819008615374</v>
      </c>
      <c r="G14" s="117">
        <f>'Part-time'!G15/SUM('Classi di età'!G27:G28)%</f>
        <v>17.560572099477</v>
      </c>
      <c r="H14" s="130">
        <f>'Part-time'!H15/SUM('Classi di età'!H27:H28)%</f>
        <v>18.03077491554054</v>
      </c>
      <c r="I14" s="130">
        <f>'Part-time'!I15/SUM('Classi di età'!I27:I28)%</f>
        <v>19.609927681747187</v>
      </c>
      <c r="J14" s="130">
        <f>'Part-time'!J15/SUM('Classi di età'!J27:J28)%</f>
        <v>20.613895518430123</v>
      </c>
      <c r="K14" s="130">
        <f>'Part-time'!K15/SUM('Classi di età'!K27:K28)%</f>
        <v>21.41851012167474</v>
      </c>
      <c r="L14" s="130">
        <f>'Part-time'!L15/SUM('Classi di età'!L27:L28)%</f>
        <v>22.261909486579093</v>
      </c>
      <c r="M14" s="130">
        <f>'Part-time'!M15/SUM('Classi di età'!M27:M28)%</f>
        <v>23.12229803635606</v>
      </c>
      <c r="N14" s="221">
        <f>'Part-time'!N15/SUM('Classi di età'!N27:N28)%</f>
        <v>23.338544248293744</v>
      </c>
      <c r="O14" s="210">
        <f>'Part-time'!O15/SUM('Classi di età'!O27:O28)%</f>
        <v>23.627799794882186</v>
      </c>
    </row>
    <row r="15" spans="1:15" ht="12.75">
      <c r="A15" s="21" t="s">
        <v>25</v>
      </c>
      <c r="B15" s="73">
        <f>'Part-time'!B16/SUM('Classi di età'!B29:B30)%</f>
        <v>19.98903709117486</v>
      </c>
      <c r="C15" s="74">
        <f>'Part-time'!C16/SUM('Classi di età'!C29:C30)%</f>
        <v>19.54997554214903</v>
      </c>
      <c r="D15" s="74">
        <f>'Part-time'!D16/SUM('Classi di età'!D29:D30)%</f>
        <v>19.383070301291248</v>
      </c>
      <c r="E15" s="74">
        <f>'Part-time'!E16/SUM('Classi di età'!E29:E30)%</f>
        <v>20.061811341037355</v>
      </c>
      <c r="F15" s="73">
        <f>'Part-time'!F16/SUM('Classi di età'!F29:F30)%</f>
        <v>18.41062689349802</v>
      </c>
      <c r="G15" s="117">
        <f>'Part-time'!G16/SUM('Classi di età'!G29:G30)%</f>
        <v>18.566276909627362</v>
      </c>
      <c r="H15" s="130">
        <f>'Part-time'!H16/SUM('Classi di età'!H29:H30)%</f>
        <v>17.957362419434805</v>
      </c>
      <c r="I15" s="130">
        <f>'Part-time'!I16/SUM('Classi di età'!I29:I30)%</f>
        <v>19.41912421805183</v>
      </c>
      <c r="J15" s="130">
        <f>'Part-time'!J16/SUM('Classi di età'!J29:J30)%</f>
        <v>19.480100104948736</v>
      </c>
      <c r="K15" s="130">
        <f>'Part-time'!K16/SUM('Classi di età'!K29:K30)%</f>
        <v>20.43468518933453</v>
      </c>
      <c r="L15" s="130">
        <f>'Part-time'!L16/SUM('Classi di età'!L29:L30)%</f>
        <v>21.590435145280132</v>
      </c>
      <c r="M15" s="130">
        <f>'Part-time'!M16/SUM('Classi di età'!M29:M30)%</f>
        <v>22.770611329220415</v>
      </c>
      <c r="N15" s="221">
        <f>'Part-time'!N16/SUM('Classi di età'!N29:N30)%</f>
        <v>23.323549333935425</v>
      </c>
      <c r="O15" s="210">
        <f>'Part-time'!O16/SUM('Classi di età'!O29:O30)%</f>
        <v>24.208761265981973</v>
      </c>
    </row>
    <row r="16" spans="1:15" ht="9.75" customHeight="1">
      <c r="A16" s="69"/>
      <c r="B16" s="78"/>
      <c r="C16" s="79"/>
      <c r="D16" s="79"/>
      <c r="E16" s="79"/>
      <c r="F16" s="73"/>
      <c r="G16" s="119"/>
      <c r="H16" s="132"/>
      <c r="I16" s="132"/>
      <c r="J16" s="132"/>
      <c r="K16" s="132"/>
      <c r="L16" s="132"/>
      <c r="M16" s="132"/>
      <c r="N16" s="221"/>
      <c r="O16" s="210"/>
    </row>
    <row r="17" spans="1:15" ht="10.5" customHeight="1">
      <c r="A17" s="31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1"/>
    </row>
    <row r="18" spans="1:15" ht="9.75" customHeight="1">
      <c r="A18" s="37"/>
      <c r="B18" s="63"/>
      <c r="C18" s="82"/>
      <c r="D18" s="82"/>
      <c r="E18" s="82"/>
      <c r="F18" s="82"/>
      <c r="G18" s="63"/>
      <c r="H18" s="127"/>
      <c r="I18" s="127"/>
      <c r="J18" s="127"/>
      <c r="K18" s="127"/>
      <c r="L18" s="127"/>
      <c r="M18" s="127"/>
      <c r="N18" s="222"/>
      <c r="O18" s="213"/>
    </row>
    <row r="19" spans="1:15" ht="12.75">
      <c r="A19" s="38" t="s">
        <v>0</v>
      </c>
      <c r="B19" s="40">
        <f>'Part-time'!B24/'Classi di età'!B24%</f>
        <v>14.167057458291273</v>
      </c>
      <c r="C19" s="83">
        <f>'Part-time'!C24/'Classi di età'!C24%</f>
        <v>14.552736982643525</v>
      </c>
      <c r="D19" s="83">
        <f>'Part-time'!D24/'Classi di età'!D24%</f>
        <v>14.878432589374766</v>
      </c>
      <c r="E19" s="83">
        <f>'Part-time'!E24/'Classi di età'!E24%</f>
        <v>15.67511831817575</v>
      </c>
      <c r="F19" s="83">
        <f>'Part-time'!F24/'Classi di età'!F24%</f>
        <v>16.429583240140165</v>
      </c>
      <c r="G19" s="40">
        <f>'Part-time'!G24/'Classi di età'!G24%</f>
        <v>16.828758575363505</v>
      </c>
      <c r="H19" s="128">
        <f>'Part-time'!H24/'Classi di età'!H24%</f>
        <v>17.209096605359182</v>
      </c>
      <c r="I19" s="128">
        <f>'Part-time'!I24/'Classi di età'!I24%</f>
        <v>19.280342919861763</v>
      </c>
      <c r="J19" s="128">
        <f>'Part-time'!J24/'Classi di età'!J24%</f>
        <v>20.245138193622765</v>
      </c>
      <c r="K19" s="128">
        <f>'Part-time'!K24/'Classi di età'!K24%</f>
        <v>21.191563985416952</v>
      </c>
      <c r="L19" s="128">
        <f>'Part-time'!L24/'Classi di età'!L24%</f>
        <v>22.152273175467602</v>
      </c>
      <c r="M19" s="128">
        <f>'Part-time'!M24/'Classi di età'!M24%</f>
        <v>22.87343715727133</v>
      </c>
      <c r="N19" s="223">
        <f>'Part-time'!N24/'Classi di età'!N24%</f>
        <v>22.87688556317117</v>
      </c>
      <c r="O19" s="211">
        <f>'Part-time'!O24/'Classi di età'!O24%</f>
        <v>23.146313268929074</v>
      </c>
    </row>
    <row r="20" spans="1:15" ht="7.5" customHeight="1">
      <c r="A20" s="37"/>
      <c r="B20" s="26"/>
      <c r="C20" s="58"/>
      <c r="D20" s="58"/>
      <c r="E20" s="58"/>
      <c r="F20" s="120"/>
      <c r="G20" s="72"/>
      <c r="H20" s="129"/>
      <c r="I20" s="129"/>
      <c r="J20" s="129"/>
      <c r="K20" s="129"/>
      <c r="L20" s="129"/>
      <c r="M20" s="129"/>
      <c r="N20" s="224"/>
      <c r="O20" s="212"/>
    </row>
    <row r="21" spans="1:15" ht="19.5" customHeight="1" thickBot="1">
      <c r="A21" s="196" t="s">
        <v>43</v>
      </c>
      <c r="B21" s="43"/>
      <c r="C21" s="43"/>
      <c r="D21" s="44"/>
      <c r="E21" s="44"/>
      <c r="F21" s="45"/>
      <c r="G21" s="45"/>
      <c r="H21" s="45"/>
      <c r="I21" s="45"/>
      <c r="J21" s="44"/>
      <c r="K21" s="44"/>
      <c r="L21" s="44"/>
      <c r="M21" s="45"/>
      <c r="N21" s="225"/>
      <c r="O21" s="207"/>
    </row>
    <row r="22" spans="14:15" ht="18" customHeight="1" thickBot="1" thickTop="1">
      <c r="N22" s="35"/>
      <c r="O22" s="35"/>
    </row>
    <row r="23" spans="1:15" ht="18" customHeight="1" thickTop="1">
      <c r="A23" s="1" t="s">
        <v>72</v>
      </c>
      <c r="B23" s="2"/>
      <c r="C23" s="2"/>
      <c r="D23" s="3"/>
      <c r="E23" s="3"/>
      <c r="F23" s="4"/>
      <c r="G23" s="4"/>
      <c r="H23" s="4"/>
      <c r="I23" s="4"/>
      <c r="J23" s="3"/>
      <c r="K23" s="3"/>
      <c r="L23" s="3"/>
      <c r="M23" s="4"/>
      <c r="N23" s="3"/>
      <c r="O23" s="4"/>
    </row>
    <row r="24" spans="1:15" ht="18" customHeight="1">
      <c r="A24" s="6" t="s">
        <v>50</v>
      </c>
      <c r="B24" s="7"/>
      <c r="C24" s="7"/>
      <c r="D24" s="8"/>
      <c r="E24" s="8"/>
      <c r="F24" s="9"/>
      <c r="G24" s="9"/>
      <c r="H24" s="9"/>
      <c r="I24" s="9"/>
      <c r="J24" s="8"/>
      <c r="K24" s="8"/>
      <c r="L24" s="8"/>
      <c r="M24" s="9"/>
      <c r="N24" s="8"/>
      <c r="O24" s="9"/>
    </row>
    <row r="25" spans="1:15" ht="12.75">
      <c r="A25" s="238" t="s">
        <v>49</v>
      </c>
      <c r="B25" s="226">
        <v>2005</v>
      </c>
      <c r="C25" s="240">
        <v>2006</v>
      </c>
      <c r="D25" s="240">
        <v>2007</v>
      </c>
      <c r="E25" s="240">
        <v>2008</v>
      </c>
      <c r="F25" s="226">
        <v>2009</v>
      </c>
      <c r="G25" s="261">
        <v>2010</v>
      </c>
      <c r="H25" s="232">
        <v>2011</v>
      </c>
      <c r="I25" s="232">
        <v>2012</v>
      </c>
      <c r="J25" s="232">
        <v>2013</v>
      </c>
      <c r="K25" s="232">
        <v>2014</v>
      </c>
      <c r="L25" s="232">
        <v>2015</v>
      </c>
      <c r="M25" s="232">
        <v>2016</v>
      </c>
      <c r="N25" s="258">
        <v>2017</v>
      </c>
      <c r="O25" s="256">
        <v>2018</v>
      </c>
    </row>
    <row r="26" spans="1:15" ht="12.75" customHeight="1">
      <c r="A26" s="239"/>
      <c r="B26" s="227"/>
      <c r="C26" s="241"/>
      <c r="D26" s="241"/>
      <c r="E26" s="241"/>
      <c r="F26" s="227"/>
      <c r="G26" s="262"/>
      <c r="H26" s="233"/>
      <c r="I26" s="233"/>
      <c r="J26" s="233"/>
      <c r="K26" s="233"/>
      <c r="L26" s="233"/>
      <c r="M26" s="233"/>
      <c r="N26" s="259"/>
      <c r="O26" s="257"/>
    </row>
    <row r="27" spans="1:15" ht="7.5" customHeight="1">
      <c r="A27" s="21"/>
      <c r="B27" s="63"/>
      <c r="C27" s="75"/>
      <c r="D27" s="75"/>
      <c r="E27" s="75"/>
      <c r="F27" s="63"/>
      <c r="G27" s="118"/>
      <c r="H27" s="131"/>
      <c r="I27" s="131"/>
      <c r="J27" s="131"/>
      <c r="K27" s="131"/>
      <c r="L27" s="131"/>
      <c r="M27" s="131"/>
      <c r="N27" s="219"/>
      <c r="O27" s="208"/>
    </row>
    <row r="28" spans="1:15" ht="12.75">
      <c r="A28" s="21" t="s">
        <v>17</v>
      </c>
      <c r="B28" s="63">
        <f>'Part-time'!B33/Qualifiche!B7%</f>
        <v>3.9539728201567304</v>
      </c>
      <c r="C28" s="76">
        <f>'Part-time'!C33/Qualifiche!C7%</f>
        <v>4.060804325256126</v>
      </c>
      <c r="D28" s="76">
        <f>'Part-time'!D33/Qualifiche!D7%</f>
        <v>4.212585097980216</v>
      </c>
      <c r="E28" s="76">
        <f>'Part-time'!E33/Qualifiche!E7%</f>
        <v>4.43648071137004</v>
      </c>
      <c r="F28" s="63">
        <f>'Part-time'!F33/Qualifiche!F7%</f>
        <v>4.964707278011745</v>
      </c>
      <c r="G28" s="118">
        <f>'Part-time'!G33/Qualifiche!G7%</f>
        <v>5.274167618973833</v>
      </c>
      <c r="H28" s="131">
        <f>'Part-time'!H33/Qualifiche!H7%</f>
        <v>5.002113839886237</v>
      </c>
      <c r="I28" s="131">
        <f>'Part-time'!I33/Qualifiche!I7%</f>
        <v>6.625611374032197</v>
      </c>
      <c r="J28" s="131">
        <f>'Part-time'!J33/Qualifiche!J7%</f>
        <v>7.096589631990846</v>
      </c>
      <c r="K28" s="131">
        <f>'Part-time'!K33/Qualifiche!K7%</f>
        <v>7.6650339187998275</v>
      </c>
      <c r="L28" s="131">
        <f>'Part-time'!L33/Qualifiche!L7%</f>
        <v>8.462863512007296</v>
      </c>
      <c r="M28" s="131">
        <f>'Part-time'!M33/Qualifiche!M7%</f>
        <v>9.091263346582496</v>
      </c>
      <c r="N28" s="220">
        <f>'Part-time'!N33/Qualifiche!N7%</f>
        <v>9.6490246540599</v>
      </c>
      <c r="O28" s="209">
        <f>'Part-time'!O33/Qualifiche!O7%</f>
        <v>9.765365601711798</v>
      </c>
    </row>
    <row r="29" spans="1:15" ht="12.75">
      <c r="A29" s="21" t="s">
        <v>16</v>
      </c>
      <c r="B29" s="77">
        <f>'Part-time'!B34/Qualifiche!B8%</f>
        <v>3.2633587786259546</v>
      </c>
      <c r="C29" s="76">
        <f>'Part-time'!C34/Qualifiche!C8%</f>
        <v>3.4146038064435875</v>
      </c>
      <c r="D29" s="76">
        <f>'Part-time'!D34/Qualifiche!D8%</f>
        <v>3.5903687900030476</v>
      </c>
      <c r="E29" s="76">
        <f>'Part-time'!E34/Qualifiche!E8%</f>
        <v>4.0413138773794515</v>
      </c>
      <c r="F29" s="63">
        <f>'Part-time'!F34/Qualifiche!F8%</f>
        <v>4.549185133075389</v>
      </c>
      <c r="G29" s="118">
        <f>'Part-time'!G34/Qualifiche!G8%</f>
        <v>4.7996244792583465</v>
      </c>
      <c r="H29" s="131">
        <f>'Part-time'!H34/Qualifiche!H8%</f>
        <v>5.029205607476636</v>
      </c>
      <c r="I29" s="131">
        <f>'Part-time'!I34/Qualifiche!I8%</f>
        <v>5.7844146927566085</v>
      </c>
      <c r="J29" s="131">
        <f>'Part-time'!J34/Qualifiche!J8%</f>
        <v>6.095700807863963</v>
      </c>
      <c r="K29" s="131">
        <f>'Part-time'!K34/Qualifiche!K8%</f>
        <v>6.535341830822712</v>
      </c>
      <c r="L29" s="131">
        <f>'Part-time'!L34/Qualifiche!L8%</f>
        <v>7.357933990092949</v>
      </c>
      <c r="M29" s="131">
        <f>'Part-time'!M34/Qualifiche!M8%</f>
        <v>7.395270085750178</v>
      </c>
      <c r="N29" s="220">
        <f>'Part-time'!N34/Qualifiche!N8%</f>
        <v>7.738950055848093</v>
      </c>
      <c r="O29" s="209">
        <f>'Part-time'!O34/Qualifiche!O8%</f>
        <v>7.615807380266945</v>
      </c>
    </row>
    <row r="30" spans="1:15" ht="12.75" customHeight="1">
      <c r="A30" s="28" t="s">
        <v>18</v>
      </c>
      <c r="B30" s="63">
        <f>'Part-time'!B35/Qualifiche!B9%</f>
        <v>0.7805325987144168</v>
      </c>
      <c r="C30" s="76">
        <f>'Part-time'!C35/Qualifiche!C9%</f>
        <v>0.734341252699784</v>
      </c>
      <c r="D30" s="76">
        <f>'Part-time'!D35/Qualifiche!D9%</f>
        <v>0.8156606851549756</v>
      </c>
      <c r="E30" s="76">
        <f>'Part-time'!E35/Qualifiche!E9%</f>
        <v>0.7990411506192568</v>
      </c>
      <c r="F30" s="63">
        <f>'Part-time'!F35/Qualifiche!F9%</f>
        <v>0.7855459544383346</v>
      </c>
      <c r="G30" s="118">
        <f>'Part-time'!G35/Qualifiche!G9%</f>
        <v>0.8084074373484237</v>
      </c>
      <c r="H30" s="131">
        <f>'Part-time'!H35/Qualifiche!H9%</f>
        <v>1.0208087946603848</v>
      </c>
      <c r="I30" s="131">
        <f>'Part-time'!I35/Qualifiche!I9%</f>
        <v>0.9040333796940194</v>
      </c>
      <c r="J30" s="131">
        <f>'Part-time'!J35/Qualifiche!J9%</f>
        <v>0.9316770186335404</v>
      </c>
      <c r="K30" s="131">
        <f>'Part-time'!K35/Qualifiche!K9%</f>
        <v>1.2</v>
      </c>
      <c r="L30" s="131">
        <f>'Part-time'!L35/Qualifiche!L9%</f>
        <v>1.157222665602554</v>
      </c>
      <c r="M30" s="131">
        <f>'Part-time'!M35/Qualifiche!M9%</f>
        <v>1.488933601609658</v>
      </c>
      <c r="N30" s="220">
        <f>'Part-time'!N35/Qualifiche!N9%</f>
        <v>1.2427184466019416</v>
      </c>
      <c r="O30" s="209">
        <f>'Part-time'!O35/Qualifiche!O9%</f>
        <v>1.0034735623311464</v>
      </c>
    </row>
    <row r="31" spans="1:15" ht="12.75">
      <c r="A31" s="21" t="s">
        <v>19</v>
      </c>
      <c r="B31" s="73">
        <f>'Part-time'!B36/Qualifiche!B10%</f>
        <v>1.2944983818770228</v>
      </c>
      <c r="C31" s="74">
        <f>'Part-time'!C36/Qualifiche!C10%</f>
        <v>0.9761388286334056</v>
      </c>
      <c r="D31" s="74">
        <f>'Part-time'!D36/Qualifiche!D10%</f>
        <v>0.7383966244725738</v>
      </c>
      <c r="E31" s="74">
        <f>'Part-time'!E36/Qualifiche!E10%</f>
        <v>0.6217616580310881</v>
      </c>
      <c r="F31" s="73">
        <f>'Part-time'!F36/Qualifiche!F10%</f>
        <v>0.7399577167019027</v>
      </c>
      <c r="G31" s="117">
        <f>'Part-time'!G36/Qualifiche!G10%</f>
        <v>0.6410256410256411</v>
      </c>
      <c r="H31" s="130">
        <f>'Part-time'!H36/Qualifiche!H10%</f>
        <v>1.0893246187363834</v>
      </c>
      <c r="I31" s="130">
        <f>'Part-time'!I36/Qualifiche!I10%</f>
        <v>0.7246376811594203</v>
      </c>
      <c r="J31" s="130">
        <f>'Part-time'!J36/Qualifiche!J10%</f>
        <v>0.9836065573770492</v>
      </c>
      <c r="K31" s="130">
        <f>'Part-time'!K36/Qualifiche!K10%</f>
        <v>1.1574074074074074</v>
      </c>
      <c r="L31" s="130">
        <f>'Part-time'!L36/Qualifiche!L10%</f>
        <v>1.072705601907032</v>
      </c>
      <c r="M31" s="130">
        <f>'Part-time'!M36/Qualifiche!M10%</f>
        <v>0.9791921664626683</v>
      </c>
      <c r="N31" s="221">
        <f>'Part-time'!N36/Qualifiche!N10%</f>
        <v>1.431980906921241</v>
      </c>
      <c r="O31" s="210">
        <f>'Part-time'!O36/Qualifiche!O10%</f>
        <v>1.4804845222072678</v>
      </c>
    </row>
    <row r="32" spans="1:15" ht="12.75">
      <c r="A32" s="21" t="s">
        <v>20</v>
      </c>
      <c r="B32" s="73">
        <f>'Part-time'!B37/Qualifiche!B11%</f>
        <v>3.0054644808743167</v>
      </c>
      <c r="C32" s="74">
        <f>'Part-time'!C37/Qualifiche!C11%</f>
        <v>3.399076793957197</v>
      </c>
      <c r="D32" s="74">
        <f>'Part-time'!D37/Qualifiche!D11%</f>
        <v>3.3531746031746033</v>
      </c>
      <c r="E32" s="74">
        <f>'Part-time'!E37/Qualifiche!E11%</f>
        <v>3.3822091886608017</v>
      </c>
      <c r="F32" s="73">
        <f>'Part-time'!F37/Qualifiche!F11%</f>
        <v>4.515463917525773</v>
      </c>
      <c r="G32" s="117">
        <f>'Part-time'!G37/Qualifiche!G11%</f>
        <v>4.732200473220047</v>
      </c>
      <c r="H32" s="130">
        <f>'Part-time'!H37/Qualifiche!H11%</f>
        <v>5.824151113109962</v>
      </c>
      <c r="I32" s="130">
        <f>'Part-time'!I37/Qualifiche!I11%</f>
        <v>6.447091800981079</v>
      </c>
      <c r="J32" s="130">
        <f>'Part-time'!J37/Qualifiche!J11%</f>
        <v>7.595888693908248</v>
      </c>
      <c r="K32" s="130">
        <f>'Part-time'!K37/Qualifiche!K11%</f>
        <v>9.337044534412955</v>
      </c>
      <c r="L32" s="130">
        <f>'Part-time'!L37/Qualifiche!L11%</f>
        <v>8.962795941375424</v>
      </c>
      <c r="M32" s="130">
        <f>'Part-time'!M37/Qualifiche!M11%</f>
        <v>9.816109816109817</v>
      </c>
      <c r="N32" s="221">
        <f>'Part-time'!N37/Qualifiche!N11%</f>
        <v>9.165340004548556</v>
      </c>
      <c r="O32" s="210">
        <f>'Part-time'!O37/Qualifiche!O11%</f>
        <v>9.267622226585509</v>
      </c>
    </row>
    <row r="33" spans="1:15" ht="12.75">
      <c r="A33" s="21"/>
      <c r="B33" s="73"/>
      <c r="C33" s="74"/>
      <c r="D33" s="74"/>
      <c r="E33" s="74"/>
      <c r="F33" s="73"/>
      <c r="G33" s="117"/>
      <c r="H33" s="130"/>
      <c r="I33" s="130"/>
      <c r="J33" s="130"/>
      <c r="K33" s="130"/>
      <c r="L33" s="130"/>
      <c r="M33" s="130"/>
      <c r="N33" s="221"/>
      <c r="O33" s="210"/>
    </row>
    <row r="34" spans="1:15" ht="12.75">
      <c r="A34" s="21" t="s">
        <v>22</v>
      </c>
      <c r="B34" s="73">
        <f>'Part-time'!B40/'Classi di età'!B7%</f>
        <v>5.2754484661925485</v>
      </c>
      <c r="C34" s="74">
        <f>'Part-time'!C40/'Classi di età'!C7%</f>
        <v>5.1596532036371325</v>
      </c>
      <c r="D34" s="74">
        <f>'Part-time'!D40/'Classi di età'!D7%</f>
        <v>5.382436260623229</v>
      </c>
      <c r="E34" s="74">
        <f>'Part-time'!E40/'Classi di età'!E7%</f>
        <v>5.932113778153749</v>
      </c>
      <c r="F34" s="73">
        <f>'Part-time'!F40/'Classi di età'!F7%</f>
        <v>7.165787663379959</v>
      </c>
      <c r="G34" s="117">
        <f>'Part-time'!G40/'Classi di età'!G7%</f>
        <v>7.484890748489074</v>
      </c>
      <c r="H34" s="130">
        <f>'Part-time'!H40/'Classi di età'!H7%</f>
        <v>7.472291741151234</v>
      </c>
      <c r="I34" s="130">
        <f>'Part-time'!I40/'Classi di età'!I7%</f>
        <v>10.507858163397845</v>
      </c>
      <c r="J34" s="130">
        <f>'Part-time'!J40/'Classi di età'!J7%</f>
        <v>11.646586345381525</v>
      </c>
      <c r="K34" s="130">
        <f>'Part-time'!K40/'Classi di età'!K7%</f>
        <v>13.644830797888854</v>
      </c>
      <c r="L34" s="130">
        <f>'Part-time'!L40/'Classi di età'!L7%</f>
        <v>14.711447492904446</v>
      </c>
      <c r="M34" s="130">
        <f>'Part-time'!M40/'Classi di età'!M7%</f>
        <v>14.339080459770116</v>
      </c>
      <c r="N34" s="221">
        <f>'Part-time'!N40/'Classi di età'!N7%</f>
        <v>14.001530221882172</v>
      </c>
      <c r="O34" s="210">
        <f>'Part-time'!O40/'Classi di età'!O7%</f>
        <v>14.146868250539956</v>
      </c>
    </row>
    <row r="35" spans="1:15" ht="12.75">
      <c r="A35" s="21" t="s">
        <v>23</v>
      </c>
      <c r="B35" s="73">
        <f>'Part-time'!B41/'Classi di età'!B8%</f>
        <v>3.586860567764717</v>
      </c>
      <c r="C35" s="74">
        <f>'Part-time'!C41/'Classi di età'!C8%</f>
        <v>3.713802181271155</v>
      </c>
      <c r="D35" s="74">
        <f>'Part-time'!D41/'Classi di età'!D8%</f>
        <v>3.80479735318445</v>
      </c>
      <c r="E35" s="74">
        <f>'Part-time'!E41/'Classi di età'!E8%</f>
        <v>3.916486681065515</v>
      </c>
      <c r="F35" s="73">
        <f>'Part-time'!F41/'Classi di età'!F8%</f>
        <v>4.682001326057021</v>
      </c>
      <c r="G35" s="117">
        <f>'Part-time'!G41/'Classi di età'!G8%</f>
        <v>5.124207462841701</v>
      </c>
      <c r="H35" s="130">
        <f>'Part-time'!H41/'Classi di età'!H8%</f>
        <v>5.215817765713982</v>
      </c>
      <c r="I35" s="130">
        <f>'Part-time'!I41/'Classi di età'!I8%</f>
        <v>6.883736410028844</v>
      </c>
      <c r="J35" s="130">
        <f>'Part-time'!J41/'Classi di età'!J8%</f>
        <v>7.567033094864189</v>
      </c>
      <c r="K35" s="130">
        <f>'Part-time'!K41/'Classi di età'!K8%</f>
        <v>8.436620561643016</v>
      </c>
      <c r="L35" s="130">
        <f>'Part-time'!L41/'Classi di età'!L8%</f>
        <v>9.432278029040704</v>
      </c>
      <c r="M35" s="130">
        <f>'Part-time'!M41/'Classi di età'!M8%</f>
        <v>9.767066420664207</v>
      </c>
      <c r="N35" s="221">
        <f>'Part-time'!N41/'Classi di età'!N8%</f>
        <v>10.155428950716301</v>
      </c>
      <c r="O35" s="210">
        <f>'Part-time'!O41/'Classi di età'!O8%</f>
        <v>10.003292361720808</v>
      </c>
    </row>
    <row r="36" spans="1:15" ht="12.75">
      <c r="A36" s="21" t="s">
        <v>24</v>
      </c>
      <c r="B36" s="73">
        <f>'Part-time'!B42/('Classi di età'!B9+'Classi di età'!B10)%</f>
        <v>2.547558696264434</v>
      </c>
      <c r="C36" s="74">
        <f>'Part-time'!C42/('Classi di età'!C9+'Classi di età'!C10)%</f>
        <v>2.7283099360087304</v>
      </c>
      <c r="D36" s="74">
        <f>'Part-time'!D42/('Classi di età'!D9+'Classi di età'!D10)%</f>
        <v>2.8329698247968746</v>
      </c>
      <c r="E36" s="74">
        <f>'Part-time'!E42/('Classi di età'!E9+'Classi di età'!E10)%</f>
        <v>2.9807988256741718</v>
      </c>
      <c r="F36" s="73">
        <f>'Part-time'!F42/('Classi di età'!F9+'Classi di età'!F10)%</f>
        <v>3.3859240602575675</v>
      </c>
      <c r="G36" s="117">
        <f>'Part-time'!G42/('Classi di età'!G9+'Classi di età'!G10)%</f>
        <v>3.6779739776951677</v>
      </c>
      <c r="H36" s="130">
        <f>'Part-time'!H42/('Classi di età'!H9+'Classi di età'!H10)%</f>
        <v>3.7087249247455136</v>
      </c>
      <c r="I36" s="130">
        <f>'Part-time'!I42/('Classi di età'!I9+'Classi di età'!I10)%</f>
        <v>4.5267015465462</v>
      </c>
      <c r="J36" s="130">
        <f>'Part-time'!J42/('Classi di età'!J9+'Classi di età'!J10)%</f>
        <v>4.9440516878131</v>
      </c>
      <c r="K36" s="130">
        <f>'Part-time'!K42/('Classi di età'!K9+'Classi di età'!K10)%</f>
        <v>5.3655857490806635</v>
      </c>
      <c r="L36" s="130">
        <f>'Part-time'!L42/('Classi di età'!L9+'Classi di età'!L10)%</f>
        <v>5.8799848441792175</v>
      </c>
      <c r="M36" s="130">
        <f>'Part-time'!M42/('Classi di età'!M9+'Classi di età'!M10)%</f>
        <v>6.424639887574657</v>
      </c>
      <c r="N36" s="221">
        <f>'Part-time'!N42/('Classi di età'!N9+'Classi di età'!N10)%</f>
        <v>6.900898423175651</v>
      </c>
      <c r="O36" s="210">
        <f>'Part-time'!O42/('Classi di età'!O9+'Classi di età'!O10)%</f>
        <v>6.868276192869053</v>
      </c>
    </row>
    <row r="37" spans="1:15" ht="12.75">
      <c r="A37" s="21" t="s">
        <v>25</v>
      </c>
      <c r="B37" s="73">
        <f>'Part-time'!B43/('Classi di età'!B11+'Classi di età'!B12)%</f>
        <v>11.202635914332784</v>
      </c>
      <c r="C37" s="74">
        <f>'Part-time'!C43/('Classi di età'!C11+'Classi di età'!C12)%</f>
        <v>10.603469337893966</v>
      </c>
      <c r="D37" s="74">
        <f>'Part-time'!D43/('Classi di età'!D11+'Classi di età'!D12)%</f>
        <v>10.377358490566037</v>
      </c>
      <c r="E37" s="74">
        <f>'Part-time'!E43/('Classi di età'!E11+'Classi di età'!E12)%</f>
        <v>11.256117455138662</v>
      </c>
      <c r="F37" s="73">
        <f>'Part-time'!F43/('Classi di età'!F11+'Classi di età'!F12)%</f>
        <v>10.195305500806306</v>
      </c>
      <c r="G37" s="117">
        <f>'Part-time'!G43/('Classi di età'!G11+'Classi di età'!G12)%</f>
        <v>9.758585515130909</v>
      </c>
      <c r="H37" s="130">
        <f>'Part-time'!H43/('Classi di età'!H11+'Classi di età'!H12)%</f>
        <v>8.538869809553542</v>
      </c>
      <c r="I37" s="130">
        <f>'Part-time'!I43/('Classi di età'!I11+'Classi di età'!I12)%</f>
        <v>9.340737576534243</v>
      </c>
      <c r="J37" s="130">
        <f>'Part-time'!J43/('Classi di età'!J11+'Classi di età'!J12)%</f>
        <v>8.9171974522293</v>
      </c>
      <c r="K37" s="130">
        <f>'Part-time'!K43/('Classi di età'!K11+'Classi di età'!K12)%</f>
        <v>8.898962185375165</v>
      </c>
      <c r="L37" s="130">
        <f>'Part-time'!L43/('Classi di età'!L11+'Classi di età'!L12)%</f>
        <v>9.648331830477908</v>
      </c>
      <c r="M37" s="130">
        <f>'Part-time'!M43/('Classi di età'!M11+'Classi di età'!M12)%</f>
        <v>10.31399248043898</v>
      </c>
      <c r="N37" s="221">
        <f>'Part-time'!N43/('Classi di età'!N11+'Classi di età'!N12)%</f>
        <v>10.597446173921147</v>
      </c>
      <c r="O37" s="210">
        <f>'Part-time'!O43/('Classi di età'!O11+'Classi di età'!O12)%</f>
        <v>10.94431838017106</v>
      </c>
    </row>
    <row r="38" spans="1:15" ht="9.75" customHeight="1">
      <c r="A38" s="69"/>
      <c r="B38" s="78"/>
      <c r="C38" s="79"/>
      <c r="D38" s="79"/>
      <c r="E38" s="79"/>
      <c r="F38" s="73"/>
      <c r="G38" s="119"/>
      <c r="H38" s="132"/>
      <c r="I38" s="132"/>
      <c r="J38" s="132"/>
      <c r="K38" s="132"/>
      <c r="L38" s="132"/>
      <c r="M38" s="132"/>
      <c r="N38" s="221"/>
      <c r="O38" s="210"/>
    </row>
    <row r="39" spans="1:15" ht="10.5" customHeight="1">
      <c r="A39" s="31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1"/>
    </row>
    <row r="40" spans="1:15" ht="9.75" customHeight="1">
      <c r="A40" s="37"/>
      <c r="B40" s="63"/>
      <c r="C40" s="82"/>
      <c r="D40" s="82"/>
      <c r="E40" s="82"/>
      <c r="F40" s="82"/>
      <c r="G40" s="63"/>
      <c r="H40" s="127"/>
      <c r="I40" s="127"/>
      <c r="J40" s="127"/>
      <c r="K40" s="127"/>
      <c r="L40" s="127"/>
      <c r="M40" s="127"/>
      <c r="N40" s="222"/>
      <c r="O40" s="213"/>
    </row>
    <row r="41" spans="1:15" ht="12.75">
      <c r="A41" s="38" t="s">
        <v>0</v>
      </c>
      <c r="B41" s="40">
        <f>'Part-time'!B51/'Classi di età'!B6%</f>
        <v>3.6283149790204097</v>
      </c>
      <c r="C41" s="83">
        <f>'Part-time'!C51/'Classi di età'!C6%</f>
        <v>3.7422978134440585</v>
      </c>
      <c r="D41" s="83">
        <f>'Part-time'!D51/'Classi di età'!D6%</f>
        <v>3.8778465520997525</v>
      </c>
      <c r="E41" s="83">
        <f>'Part-time'!E51/'Classi di età'!E6%</f>
        <v>4.117107693102424</v>
      </c>
      <c r="F41" s="83">
        <f>'Part-time'!F51/'Classi di età'!F6%</f>
        <v>4.65419232591189</v>
      </c>
      <c r="G41" s="40">
        <f>'Part-time'!G51/'Classi di età'!G6%</f>
        <v>4.933045018757816</v>
      </c>
      <c r="H41" s="128">
        <f>'Part-time'!H51/'Classi di età'!H6%</f>
        <v>4.886842617210298</v>
      </c>
      <c r="I41" s="128">
        <f>'Part-time'!I51/'Classi di età'!I6%</f>
        <v>6.133680076703836</v>
      </c>
      <c r="J41" s="128">
        <f>'Part-time'!J51/'Classi di età'!J6%</f>
        <v>6.573223779603673</v>
      </c>
      <c r="K41" s="128">
        <f>'Part-time'!K51/'Classi di età'!K6%</f>
        <v>7.194430821208654</v>
      </c>
      <c r="L41" s="128">
        <f>'Part-time'!L51/'Classi di età'!L6%</f>
        <v>7.888640465479622</v>
      </c>
      <c r="M41" s="128">
        <f>'Part-time'!M51/'Classi di età'!M6%</f>
        <v>8.394065590838105</v>
      </c>
      <c r="N41" s="223">
        <f>'Part-time'!N51/'Classi di età'!N6%</f>
        <v>8.821404548964898</v>
      </c>
      <c r="O41" s="211">
        <f>'Part-time'!O51/'Classi di età'!O6%</f>
        <v>8.879298751787962</v>
      </c>
    </row>
    <row r="42" spans="1:15" ht="7.5" customHeight="1">
      <c r="A42" s="37"/>
      <c r="B42" s="26"/>
      <c r="C42" s="58"/>
      <c r="D42" s="58"/>
      <c r="E42" s="58"/>
      <c r="F42" s="120"/>
      <c r="G42" s="72"/>
      <c r="H42" s="129"/>
      <c r="I42" s="129"/>
      <c r="J42" s="129"/>
      <c r="K42" s="129"/>
      <c r="L42" s="129"/>
      <c r="M42" s="129"/>
      <c r="N42" s="224"/>
      <c r="O42" s="212"/>
    </row>
    <row r="43" spans="1:15" ht="19.5" customHeight="1" thickBot="1">
      <c r="A43" s="196" t="s">
        <v>43</v>
      </c>
      <c r="B43" s="43"/>
      <c r="C43" s="43"/>
      <c r="D43" s="44"/>
      <c r="E43" s="44"/>
      <c r="F43" s="45"/>
      <c r="G43" s="45"/>
      <c r="H43" s="45"/>
      <c r="I43" s="45"/>
      <c r="J43" s="44"/>
      <c r="K43" s="44"/>
      <c r="L43" s="44"/>
      <c r="M43" s="45"/>
      <c r="N43" s="225"/>
      <c r="O43" s="207"/>
    </row>
    <row r="44" spans="14:15" ht="18" customHeight="1" thickBot="1" thickTop="1">
      <c r="N44" s="35"/>
      <c r="O44" s="35"/>
    </row>
    <row r="45" spans="1:15" ht="18" customHeight="1" thickTop="1">
      <c r="A45" s="1" t="s">
        <v>73</v>
      </c>
      <c r="B45" s="2"/>
      <c r="C45" s="2"/>
      <c r="D45" s="3"/>
      <c r="E45" s="3"/>
      <c r="F45" s="4"/>
      <c r="G45" s="4"/>
      <c r="H45" s="4"/>
      <c r="I45" s="4"/>
      <c r="J45" s="3"/>
      <c r="K45" s="3"/>
      <c r="L45" s="3"/>
      <c r="M45" s="4"/>
      <c r="N45" s="3"/>
      <c r="O45" s="4"/>
    </row>
    <row r="46" spans="1:15" ht="18" customHeight="1">
      <c r="A46" s="6" t="s">
        <v>50</v>
      </c>
      <c r="B46" s="7"/>
      <c r="C46" s="7"/>
      <c r="D46" s="8"/>
      <c r="E46" s="8"/>
      <c r="F46" s="9"/>
      <c r="G46" s="9"/>
      <c r="H46" s="9"/>
      <c r="I46" s="9"/>
      <c r="J46" s="8"/>
      <c r="K46" s="8"/>
      <c r="L46" s="8"/>
      <c r="M46" s="9"/>
      <c r="N46" s="8"/>
      <c r="O46" s="9"/>
    </row>
    <row r="47" spans="1:15" ht="12.75">
      <c r="A47" s="238" t="s">
        <v>49</v>
      </c>
      <c r="B47" s="226">
        <v>2005</v>
      </c>
      <c r="C47" s="240">
        <v>2006</v>
      </c>
      <c r="D47" s="240">
        <v>2007</v>
      </c>
      <c r="E47" s="240">
        <v>2008</v>
      </c>
      <c r="F47" s="226">
        <v>2009</v>
      </c>
      <c r="G47" s="261">
        <v>2010</v>
      </c>
      <c r="H47" s="232">
        <v>2011</v>
      </c>
      <c r="I47" s="232">
        <v>2012</v>
      </c>
      <c r="J47" s="232">
        <v>2013</v>
      </c>
      <c r="K47" s="232">
        <v>2014</v>
      </c>
      <c r="L47" s="232">
        <v>2015</v>
      </c>
      <c r="M47" s="232">
        <v>2016</v>
      </c>
      <c r="N47" s="258">
        <v>2017</v>
      </c>
      <c r="O47" s="256">
        <v>2018</v>
      </c>
    </row>
    <row r="48" spans="1:15" ht="12.75" customHeight="1">
      <c r="A48" s="239"/>
      <c r="B48" s="227"/>
      <c r="C48" s="241"/>
      <c r="D48" s="241"/>
      <c r="E48" s="241"/>
      <c r="F48" s="227"/>
      <c r="G48" s="262"/>
      <c r="H48" s="233"/>
      <c r="I48" s="233"/>
      <c r="J48" s="233"/>
      <c r="K48" s="233"/>
      <c r="L48" s="233"/>
      <c r="M48" s="233"/>
      <c r="N48" s="260"/>
      <c r="O48" s="257"/>
    </row>
    <row r="49" spans="1:15" ht="7.5" customHeight="1">
      <c r="A49" s="21"/>
      <c r="B49" s="63"/>
      <c r="C49" s="75"/>
      <c r="D49" s="75"/>
      <c r="E49" s="75"/>
      <c r="F49" s="63"/>
      <c r="G49" s="118"/>
      <c r="H49" s="131"/>
      <c r="I49" s="131"/>
      <c r="J49" s="131"/>
      <c r="K49" s="131"/>
      <c r="L49" s="131"/>
      <c r="M49" s="131"/>
      <c r="N49" s="220"/>
      <c r="O49" s="209"/>
    </row>
    <row r="50" spans="1:15" ht="12.75">
      <c r="A50" s="21" t="s">
        <v>17</v>
      </c>
      <c r="B50" s="63">
        <f>'Part-time'!B60/Qualifiche!B15%</f>
        <v>33.68586476384642</v>
      </c>
      <c r="C50" s="76">
        <f>'Part-time'!C60/Qualifiche!C15%</f>
        <v>34.1901888663884</v>
      </c>
      <c r="D50" s="76">
        <f>'Part-time'!D60/Qualifiche!D15%</f>
        <v>33.047845213532135</v>
      </c>
      <c r="E50" s="76">
        <f>'Part-time'!E60/Qualifiche!E15%</f>
        <v>34.857142857142854</v>
      </c>
      <c r="F50" s="63">
        <f>'Part-time'!F60/Qualifiche!F15%</f>
        <v>34.868606951116135</v>
      </c>
      <c r="G50" s="118">
        <f>'Part-time'!G60/Qualifiche!G15%</f>
        <v>35.0997332483975</v>
      </c>
      <c r="H50" s="131">
        <f>'Part-time'!H60/Qualifiche!H15%</f>
        <v>34.84685973066381</v>
      </c>
      <c r="I50" s="131">
        <f>'Part-time'!I60/Qualifiche!I15%</f>
        <v>39.06007095308327</v>
      </c>
      <c r="J50" s="131">
        <f>'Part-time'!J60/Qualifiche!J15%</f>
        <v>42.10526315789474</v>
      </c>
      <c r="K50" s="131">
        <f>'Part-time'!K60/Qualifiche!K15%</f>
        <v>43.2704195170197</v>
      </c>
      <c r="L50" s="131">
        <f>'Part-time'!L60/Qualifiche!L15%</f>
        <v>44.973544973544975</v>
      </c>
      <c r="M50" s="131">
        <f>'Part-time'!M60/Qualifiche!M15%</f>
        <v>45.96678755487689</v>
      </c>
      <c r="N50" s="220">
        <f>'Part-time'!N60/Qualifiche!N15%</f>
        <v>44.77526276141622</v>
      </c>
      <c r="O50" s="209">
        <f>'Part-time'!O60/Qualifiche!O15%</f>
        <v>45.69498346988645</v>
      </c>
    </row>
    <row r="51" spans="1:15" ht="12.75">
      <c r="A51" s="21" t="s">
        <v>16</v>
      </c>
      <c r="B51" s="77">
        <f>'Part-time'!B61/Qualifiche!B16%</f>
        <v>27.33847832235646</v>
      </c>
      <c r="C51" s="76">
        <f>'Part-time'!C61/Qualifiche!C16%</f>
        <v>27.58594170576021</v>
      </c>
      <c r="D51" s="76">
        <f>'Part-time'!D61/Qualifiche!D16%</f>
        <v>29.14843112528744</v>
      </c>
      <c r="E51" s="76">
        <f>'Part-time'!E61/Qualifiche!E16%</f>
        <v>30.391482272842502</v>
      </c>
      <c r="F51" s="63">
        <f>'Part-time'!F61/Qualifiche!F16%</f>
        <v>31.139081621979706</v>
      </c>
      <c r="G51" s="118">
        <f>'Part-time'!G61/Qualifiche!G16%</f>
        <v>31.945971954907893</v>
      </c>
      <c r="H51" s="131">
        <f>'Part-time'!H61/Qualifiche!H16%</f>
        <v>34.00880754145737</v>
      </c>
      <c r="I51" s="131">
        <f>'Part-time'!I61/Qualifiche!I16%</f>
        <v>36.03147451248717</v>
      </c>
      <c r="J51" s="131">
        <f>'Part-time'!J61/Qualifiche!J16%</f>
        <v>36.74134559302844</v>
      </c>
      <c r="K51" s="131">
        <f>'Part-time'!K61/Qualifiche!K16%</f>
        <v>38.02648260318355</v>
      </c>
      <c r="L51" s="131">
        <f>'Part-time'!L61/Qualifiche!L16%</f>
        <v>38.87978142076503</v>
      </c>
      <c r="M51" s="131">
        <f>'Part-time'!M61/Qualifiche!M16%</f>
        <v>39.45199078863932</v>
      </c>
      <c r="N51" s="220">
        <f>'Part-time'!N61/Qualifiche!N16%</f>
        <v>39.26553672316384</v>
      </c>
      <c r="O51" s="209">
        <f>'Part-time'!O61/Qualifiche!O16%</f>
        <v>39.979382107535194</v>
      </c>
    </row>
    <row r="52" spans="1:15" ht="12.75" customHeight="1">
      <c r="A52" s="28" t="s">
        <v>18</v>
      </c>
      <c r="B52" s="63">
        <f>'Part-time'!B62/Qualifiche!B17%</f>
        <v>4.909090909090909</v>
      </c>
      <c r="C52" s="76">
        <f>'Part-time'!C62/Qualifiche!C17%</f>
        <v>5.400981996726677</v>
      </c>
      <c r="D52" s="76">
        <f>'Part-time'!D62/Qualifiche!D17%</f>
        <v>6.306306306306306</v>
      </c>
      <c r="E52" s="76">
        <f>'Part-time'!E62/Qualifiche!E17%</f>
        <v>5.706521739130435</v>
      </c>
      <c r="F52" s="63">
        <f>'Part-time'!F62/Qualifiche!F17%</f>
        <v>6.634499396863692</v>
      </c>
      <c r="G52" s="118">
        <f>'Part-time'!G62/Qualifiche!G17%</f>
        <v>6.6825775656324575</v>
      </c>
      <c r="H52" s="131">
        <f>'Part-time'!H62/Qualifiche!H17%</f>
        <v>7.692307692307692</v>
      </c>
      <c r="I52" s="131">
        <f>'Part-time'!I62/Qualifiche!I17%</f>
        <v>8.045977011494253</v>
      </c>
      <c r="J52" s="131">
        <f>'Part-time'!J62/Qualifiche!J17%</f>
        <v>8.882521489971346</v>
      </c>
      <c r="K52" s="131">
        <f>'Part-time'!K62/Qualifiche!K17%</f>
        <v>8.766233766233766</v>
      </c>
      <c r="L52" s="131">
        <f>'Part-time'!L62/Qualifiche!L17%</f>
        <v>9.196617336152219</v>
      </c>
      <c r="M52" s="131">
        <f>'Part-time'!M62/Qualifiche!M17%</f>
        <v>11.923847695390782</v>
      </c>
      <c r="N52" s="220">
        <f>'Part-time'!N62/Qualifiche!N17%</f>
        <v>12.197392923649907</v>
      </c>
      <c r="O52" s="209">
        <f>'Part-time'!O62/Qualifiche!O17%</f>
        <v>13.083257090576396</v>
      </c>
    </row>
    <row r="53" spans="1:15" ht="12.75">
      <c r="A53" s="21" t="s">
        <v>19</v>
      </c>
      <c r="B53" s="73">
        <f>'Part-time'!B63/Qualifiche!B18%</f>
        <v>1.8181818181818181</v>
      </c>
      <c r="C53" s="74">
        <f>'Part-time'!C63/Qualifiche!C18%</f>
        <v>1.8867924528301885</v>
      </c>
      <c r="D53" s="74">
        <f>'Part-time'!D63/Qualifiche!D18%</f>
        <v>1.639344262295082</v>
      </c>
      <c r="E53" s="74">
        <f>'Part-time'!E63/Qualifiche!E18%</f>
        <v>0</v>
      </c>
      <c r="F53" s="73">
        <f>'Part-time'!F63/Qualifiche!F18%</f>
        <v>1.3157894736842106</v>
      </c>
      <c r="G53" s="117">
        <f>'Part-time'!G63/Qualifiche!G18%</f>
        <v>2.6666666666666665</v>
      </c>
      <c r="H53" s="130">
        <f>'Part-time'!H63/Qualifiche!H18%</f>
        <v>1.3333333333333333</v>
      </c>
      <c r="I53" s="130">
        <f>'Part-time'!I63/Qualifiche!I18%</f>
        <v>0</v>
      </c>
      <c r="J53" s="130">
        <f>'Part-time'!J63/Qualifiche!J18%</f>
        <v>0</v>
      </c>
      <c r="K53" s="130">
        <f>'Part-time'!K63/Qualifiche!K18%</f>
        <v>0</v>
      </c>
      <c r="L53" s="130">
        <f>'Part-time'!L63/Qualifiche!L18%</f>
        <v>0</v>
      </c>
      <c r="M53" s="130">
        <f>'Part-time'!M63/Qualifiche!M18%</f>
        <v>0</v>
      </c>
      <c r="N53" s="221">
        <f>'Part-time'!N63/Qualifiche!N18%</f>
        <v>0</v>
      </c>
      <c r="O53" s="210">
        <f>'Part-time'!O63/Qualifiche!O18%</f>
        <v>0</v>
      </c>
    </row>
    <row r="54" spans="1:15" ht="12.75">
      <c r="A54" s="21" t="s">
        <v>20</v>
      </c>
      <c r="B54" s="73">
        <f>'Part-time'!B64/Qualifiche!B19%</f>
        <v>12.982241273729334</v>
      </c>
      <c r="C54" s="74">
        <f>'Part-time'!C64/Qualifiche!C19%</f>
        <v>15.74957888826502</v>
      </c>
      <c r="D54" s="74">
        <f>'Part-time'!D64/Qualifiche!D19%</f>
        <v>18.29484902309059</v>
      </c>
      <c r="E54" s="74">
        <f>'Part-time'!E64/Qualifiche!E19%</f>
        <v>19.994899260392756</v>
      </c>
      <c r="F54" s="73">
        <f>'Part-time'!F64/Qualifiche!F19%</f>
        <v>23.219978746014878</v>
      </c>
      <c r="G54" s="117">
        <f>'Part-time'!G64/Qualifiche!G19%</f>
        <v>23.654995730145174</v>
      </c>
      <c r="H54" s="130">
        <f>'Part-time'!H64/Qualifiche!H19%</f>
        <v>25.384847570178085</v>
      </c>
      <c r="I54" s="130">
        <f>'Part-time'!I64/Qualifiche!I19%</f>
        <v>27.805331680099197</v>
      </c>
      <c r="J54" s="130">
        <f>'Part-time'!J64/Qualifiche!J19%</f>
        <v>28.785900783289815</v>
      </c>
      <c r="K54" s="130">
        <f>'Part-time'!K64/Qualifiche!K19%</f>
        <v>30.158184319119673</v>
      </c>
      <c r="L54" s="130">
        <f>'Part-time'!L64/Qualifiche!L19%</f>
        <v>29.312424607961397</v>
      </c>
      <c r="M54" s="130">
        <f>'Part-time'!M64/Qualifiche!M19%</f>
        <v>31.65602703717612</v>
      </c>
      <c r="N54" s="221">
        <f>'Part-time'!N64/Qualifiche!N19%</f>
        <v>31.623071763916833</v>
      </c>
      <c r="O54" s="210">
        <f>'Part-time'!O64/Qualifiche!O19%</f>
        <v>31.622946093975212</v>
      </c>
    </row>
    <row r="55" spans="1:15" ht="12.75">
      <c r="A55" s="21"/>
      <c r="B55" s="73"/>
      <c r="C55" s="74"/>
      <c r="D55" s="74"/>
      <c r="E55" s="74"/>
      <c r="F55" s="73"/>
      <c r="G55" s="117"/>
      <c r="H55" s="130"/>
      <c r="I55" s="130"/>
      <c r="J55" s="130"/>
      <c r="K55" s="130"/>
      <c r="L55" s="130"/>
      <c r="M55" s="130"/>
      <c r="N55" s="221"/>
      <c r="O55" s="210"/>
    </row>
    <row r="56" spans="1:15" ht="12.75">
      <c r="A56" s="21" t="s">
        <v>22</v>
      </c>
      <c r="B56" s="73">
        <f>'Part-time'!B67/'Classi di età'!B15%</f>
        <v>20.209559351227213</v>
      </c>
      <c r="C56" s="74">
        <f>'Part-time'!C67/'Classi di età'!C15%</f>
        <v>20.673486786018756</v>
      </c>
      <c r="D56" s="74">
        <f>'Part-time'!D67/'Classi di età'!D15%</f>
        <v>22.152478095985355</v>
      </c>
      <c r="E56" s="74">
        <f>'Part-time'!E67/'Classi di età'!E15%</f>
        <v>25.5646390466953</v>
      </c>
      <c r="F56" s="73">
        <f>'Part-time'!F67/'Classi di età'!F15%</f>
        <v>25.8769322235434</v>
      </c>
      <c r="G56" s="117">
        <f>'Part-time'!G67/'Classi di età'!G15%</f>
        <v>26.481107137303685</v>
      </c>
      <c r="H56" s="130">
        <f>'Part-time'!H67/'Classi di età'!H15%</f>
        <v>26.771778945691988</v>
      </c>
      <c r="I56" s="130">
        <f>'Part-time'!I67/'Classi di età'!I15%</f>
        <v>32.77268093781855</v>
      </c>
      <c r="J56" s="130">
        <f>'Part-time'!J67/'Classi di età'!J15%</f>
        <v>36.28984359532766</v>
      </c>
      <c r="K56" s="130">
        <f>'Part-time'!K67/'Classi di età'!K15%</f>
        <v>36.684723726977246</v>
      </c>
      <c r="L56" s="130">
        <f>'Part-time'!L67/'Classi di età'!L15%</f>
        <v>38.053885548875535</v>
      </c>
      <c r="M56" s="130">
        <f>'Part-time'!M67/'Classi di età'!M15%</f>
        <v>38.236472945891784</v>
      </c>
      <c r="N56" s="221">
        <f>'Part-time'!N67/'Classi di età'!N15%</f>
        <v>34.36490392790342</v>
      </c>
      <c r="O56" s="210">
        <f>'Part-time'!O67/'Classi di età'!O15%</f>
        <v>34.80885311871227</v>
      </c>
    </row>
    <row r="57" spans="1:15" ht="12.75">
      <c r="A57" s="21" t="s">
        <v>23</v>
      </c>
      <c r="B57" s="73">
        <f>'Part-time'!B68/'Classi di età'!B16%</f>
        <v>24.83128664675296</v>
      </c>
      <c r="C57" s="74">
        <f>'Part-time'!C68/'Classi di età'!C16%</f>
        <v>24.623088227290047</v>
      </c>
      <c r="D57" s="74">
        <f>'Part-time'!D68/'Classi di età'!D16%</f>
        <v>24.25165704511439</v>
      </c>
      <c r="E57" s="74">
        <f>'Part-time'!E68/'Classi di età'!E16%</f>
        <v>25.19693714537542</v>
      </c>
      <c r="F57" s="73">
        <f>'Part-time'!F68/'Classi di età'!F16%</f>
        <v>26.209815810547994</v>
      </c>
      <c r="G57" s="117">
        <f>'Part-time'!G68/'Classi di età'!G16%</f>
        <v>26.970710805893056</v>
      </c>
      <c r="H57" s="130">
        <f>'Part-time'!H68/'Classi di età'!H16%</f>
        <v>28.056320783593513</v>
      </c>
      <c r="I57" s="130">
        <f>'Part-time'!I68/'Classi di età'!I16%</f>
        <v>30.95027763755679</v>
      </c>
      <c r="J57" s="130">
        <f>'Part-time'!J68/'Classi di età'!J16%</f>
        <v>31.95089581950896</v>
      </c>
      <c r="K57" s="130">
        <f>'Part-time'!K68/'Classi di età'!K16%</f>
        <v>33.99190170343479</v>
      </c>
      <c r="L57" s="130">
        <f>'Part-time'!L68/'Classi di età'!L16%</f>
        <v>35.458251335395</v>
      </c>
      <c r="M57" s="130">
        <f>'Part-time'!M68/'Classi di età'!M16%</f>
        <v>36.03498940750359</v>
      </c>
      <c r="N57" s="221">
        <f>'Part-time'!N68/'Classi di età'!N16%</f>
        <v>35.45685959271168</v>
      </c>
      <c r="O57" s="210">
        <f>'Part-time'!O68/'Classi di età'!O16%</f>
        <v>35.80389231708144</v>
      </c>
    </row>
    <row r="58" spans="1:15" ht="12.75">
      <c r="A58" s="21" t="s">
        <v>24</v>
      </c>
      <c r="B58" s="73">
        <f>'Part-time'!B69/('Classi di età'!B17+'Classi di età'!B18)%</f>
        <v>33.87759943069503</v>
      </c>
      <c r="C58" s="74">
        <f>'Part-time'!C69/('Classi di età'!C17+'Classi di età'!C18)%</f>
        <v>34.46729664628497</v>
      </c>
      <c r="D58" s="74">
        <f>'Part-time'!D69/('Classi di età'!D17+'Classi di età'!D18)%</f>
        <v>34.940515647350246</v>
      </c>
      <c r="E58" s="74">
        <f>'Part-time'!E69/('Classi di età'!E17+'Classi di età'!E18)%</f>
        <v>35.91718988630579</v>
      </c>
      <c r="F58" s="73">
        <f>'Part-time'!F69/('Classi di età'!F17+'Classi di età'!F18)%</f>
        <v>36.10904504737574</v>
      </c>
      <c r="G58" s="117">
        <f>'Part-time'!G69/('Classi di età'!G17+'Classi di età'!G18)%</f>
        <v>36.284156430183</v>
      </c>
      <c r="H58" s="130">
        <f>'Part-time'!H69/('Classi di età'!H17+'Classi di età'!H18)%</f>
        <v>37.353132653377564</v>
      </c>
      <c r="I58" s="130">
        <f>'Part-time'!I69/('Classi di età'!I17+'Classi di età'!I18)%</f>
        <v>39.55920009754907</v>
      </c>
      <c r="J58" s="130">
        <f>'Part-time'!J69/('Classi di età'!J17+'Classi di età'!J18)%</f>
        <v>41.0831141826188</v>
      </c>
      <c r="K58" s="130">
        <f>'Part-time'!K69/('Classi di età'!K17+'Classi di età'!K18)%</f>
        <v>41.999081585795196</v>
      </c>
      <c r="L58" s="130">
        <f>'Part-time'!L69/('Classi di età'!L17+'Classi di età'!L18)%</f>
        <v>42.996732907712136</v>
      </c>
      <c r="M58" s="130">
        <f>'Part-time'!M69/('Classi di età'!M17+'Classi di età'!M18)%</f>
        <v>44.02803436849359</v>
      </c>
      <c r="N58" s="221">
        <f>'Part-time'!N69/('Classi di età'!N17+'Classi di età'!N18)%</f>
        <v>43.80153499386573</v>
      </c>
      <c r="O58" s="210">
        <f>'Part-time'!O69/('Classi di età'!O17+'Classi di età'!O18)%</f>
        <v>44.47411784760497</v>
      </c>
    </row>
    <row r="59" spans="1:15" ht="12.75">
      <c r="A59" s="21" t="s">
        <v>25</v>
      </c>
      <c r="B59" s="73">
        <f>'Part-time'!B70/('Classi di età'!B19+'Classi di età'!B20)%</f>
        <v>37.46586564718733</v>
      </c>
      <c r="C59" s="74">
        <f>'Part-time'!C70/('Classi di età'!C19+'Classi di età'!C20)%</f>
        <v>37.5</v>
      </c>
      <c r="D59" s="74">
        <f>'Part-time'!D70/('Classi di età'!D19+'Classi di età'!D20)%</f>
        <v>37.59757155247181</v>
      </c>
      <c r="E59" s="74">
        <f>'Part-time'!E70/('Classi di età'!E19+'Classi di età'!E20)%</f>
        <v>37.07643814026793</v>
      </c>
      <c r="F59" s="73">
        <f>'Part-time'!F70/('Classi di età'!F19+'Classi di età'!F20)%</f>
        <v>33.68877040986338</v>
      </c>
      <c r="G59" s="117">
        <f>'Part-time'!G70/('Classi di età'!G19+'Classi di età'!G20)%</f>
        <v>34.41419394310187</v>
      </c>
      <c r="H59" s="130">
        <f>'Part-time'!H70/('Classi di età'!H19+'Classi di età'!H20)%</f>
        <v>34.35716227235662</v>
      </c>
      <c r="I59" s="130">
        <f>'Part-time'!I70/('Classi di età'!I19+'Classi di età'!I20)%</f>
        <v>36.40508759299256</v>
      </c>
      <c r="J59" s="130">
        <f>'Part-time'!J70/('Classi di età'!J19+'Classi di età'!J20)%</f>
        <v>37.75622658144148</v>
      </c>
      <c r="K59" s="130">
        <f>'Part-time'!K70/('Classi di età'!K19+'Classi di età'!K20)%</f>
        <v>39.75229724330803</v>
      </c>
      <c r="L59" s="130">
        <f>'Part-time'!L70/('Classi di età'!L19+'Classi di età'!L20)%</f>
        <v>40.80522306855278</v>
      </c>
      <c r="M59" s="130">
        <f>'Part-time'!M70/('Classi di età'!M19+'Classi di età'!M20)%</f>
        <v>42.523364485981304</v>
      </c>
      <c r="N59" s="221">
        <f>'Part-time'!N70/('Classi di età'!N19+'Classi di età'!N20)%</f>
        <v>42.86532131100615</v>
      </c>
      <c r="O59" s="210">
        <f>'Part-time'!O70/('Classi di età'!O19+'Classi di età'!O20)%</f>
        <v>44.13847364280094</v>
      </c>
    </row>
    <row r="60" spans="1:15" ht="9.75" customHeight="1">
      <c r="A60" s="69"/>
      <c r="B60" s="78"/>
      <c r="C60" s="79"/>
      <c r="D60" s="79"/>
      <c r="E60" s="79"/>
      <c r="F60" s="73"/>
      <c r="G60" s="119"/>
      <c r="H60" s="132"/>
      <c r="I60" s="132"/>
      <c r="J60" s="132"/>
      <c r="K60" s="132"/>
      <c r="L60" s="132"/>
      <c r="M60" s="132"/>
      <c r="N60" s="221"/>
      <c r="O60" s="210"/>
    </row>
    <row r="61" spans="1:15" ht="10.5" customHeight="1">
      <c r="A61" s="31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1"/>
    </row>
    <row r="62" spans="1:15" ht="9.75" customHeight="1">
      <c r="A62" s="37"/>
      <c r="B62" s="63"/>
      <c r="C62" s="82"/>
      <c r="D62" s="82"/>
      <c r="E62" s="82"/>
      <c r="F62" s="82"/>
      <c r="G62" s="63"/>
      <c r="H62" s="127"/>
      <c r="I62" s="127"/>
      <c r="J62" s="127"/>
      <c r="K62" s="127"/>
      <c r="L62" s="127"/>
      <c r="M62" s="127"/>
      <c r="N62" s="222"/>
      <c r="O62" s="213"/>
    </row>
    <row r="63" spans="1:15" ht="12.75">
      <c r="A63" s="38" t="s">
        <v>0</v>
      </c>
      <c r="B63" s="40">
        <f>'Part-time'!B78/'Classi di età'!B14%</f>
        <v>29.043511596703084</v>
      </c>
      <c r="C63" s="83">
        <f>'Part-time'!C78/'Classi di età'!C14%</f>
        <v>29.474979792784186</v>
      </c>
      <c r="D63" s="83">
        <f>'Part-time'!D78/'Classi di età'!D14%</f>
        <v>29.853115623473588</v>
      </c>
      <c r="E63" s="83">
        <f>'Part-time'!E78/'Classi di età'!E14%</f>
        <v>31.27429278580517</v>
      </c>
      <c r="F63" s="83">
        <f>'Part-time'!F78/'Classi di età'!F14%</f>
        <v>31.823029552413388</v>
      </c>
      <c r="G63" s="40">
        <f>'Part-time'!G78/'Classi di età'!G14%</f>
        <v>32.3995294037409</v>
      </c>
      <c r="H63" s="128">
        <f>'Part-time'!H78/'Classi di età'!H14%</f>
        <v>33.436379163108455</v>
      </c>
      <c r="I63" s="128">
        <f>'Part-time'!I78/'Classi di età'!I14%</f>
        <v>36.33080657524913</v>
      </c>
      <c r="J63" s="128">
        <f>'Part-time'!J78/'Classi di età'!J14%</f>
        <v>37.99860529986053</v>
      </c>
      <c r="K63" s="128">
        <f>'Part-time'!K78/'Classi di età'!K14%</f>
        <v>39.34110581169404</v>
      </c>
      <c r="L63" s="128">
        <f>'Part-time'!L78/'Classi di età'!L14%</f>
        <v>40.53927356066393</v>
      </c>
      <c r="M63" s="128">
        <f>'Part-time'!M78/'Classi di età'!M14%</f>
        <v>41.43834473552478</v>
      </c>
      <c r="N63" s="223">
        <f>'Part-time'!N78/'Classi di età'!N14%</f>
        <v>40.832206221656456</v>
      </c>
      <c r="O63" s="211">
        <f>'Part-time'!O78/'Classi di età'!O14%</f>
        <v>41.51412607224364</v>
      </c>
    </row>
    <row r="64" spans="1:15" ht="7.5" customHeight="1">
      <c r="A64" s="37"/>
      <c r="B64" s="26"/>
      <c r="C64" s="58"/>
      <c r="D64" s="58"/>
      <c r="E64" s="58"/>
      <c r="F64" s="120"/>
      <c r="G64" s="72"/>
      <c r="H64" s="129"/>
      <c r="I64" s="129"/>
      <c r="J64" s="129"/>
      <c r="K64" s="129"/>
      <c r="L64" s="129"/>
      <c r="M64" s="129"/>
      <c r="N64" s="224"/>
      <c r="O64" s="212"/>
    </row>
    <row r="65" spans="1:15" ht="19.5" customHeight="1" thickBot="1">
      <c r="A65" s="196" t="s">
        <v>43</v>
      </c>
      <c r="B65" s="43"/>
      <c r="C65" s="43"/>
      <c r="D65" s="44"/>
      <c r="E65" s="44"/>
      <c r="F65" s="45"/>
      <c r="G65" s="45"/>
      <c r="H65" s="45"/>
      <c r="I65" s="45"/>
      <c r="J65" s="44"/>
      <c r="K65" s="44"/>
      <c r="L65" s="44"/>
      <c r="M65" s="45"/>
      <c r="N65" s="225"/>
      <c r="O65" s="207"/>
    </row>
    <row r="66" ht="13.5" thickTop="1"/>
  </sheetData>
  <sheetProtection/>
  <mergeCells count="45">
    <mergeCell ref="I3:I4"/>
    <mergeCell ref="I47:I48"/>
    <mergeCell ref="H3:H4"/>
    <mergeCell ref="J3:J4"/>
    <mergeCell ref="B3:B4"/>
    <mergeCell ref="C3:C4"/>
    <mergeCell ref="D3:D4"/>
    <mergeCell ref="E3:E4"/>
    <mergeCell ref="G3:G4"/>
    <mergeCell ref="G25:G26"/>
    <mergeCell ref="K3:K4"/>
    <mergeCell ref="K47:K48"/>
    <mergeCell ref="D47:D48"/>
    <mergeCell ref="E47:E48"/>
    <mergeCell ref="G47:G48"/>
    <mergeCell ref="I25:I26"/>
    <mergeCell ref="J25:J26"/>
    <mergeCell ref="K25:K26"/>
    <mergeCell ref="F47:F48"/>
    <mergeCell ref="J47:J48"/>
    <mergeCell ref="A47:A48"/>
    <mergeCell ref="B47:B48"/>
    <mergeCell ref="C47:C48"/>
    <mergeCell ref="F3:F4"/>
    <mergeCell ref="A3:A4"/>
    <mergeCell ref="H47:H48"/>
    <mergeCell ref="A25:A26"/>
    <mergeCell ref="B25:B26"/>
    <mergeCell ref="C25:C26"/>
    <mergeCell ref="D25:D26"/>
    <mergeCell ref="E25:E26"/>
    <mergeCell ref="F25:F26"/>
    <mergeCell ref="L25:L26"/>
    <mergeCell ref="M25:M26"/>
    <mergeCell ref="L47:L48"/>
    <mergeCell ref="M47:M48"/>
    <mergeCell ref="H25:H26"/>
    <mergeCell ref="O3:O4"/>
    <mergeCell ref="O25:O26"/>
    <mergeCell ref="O47:O48"/>
    <mergeCell ref="L3:L4"/>
    <mergeCell ref="M3:M4"/>
    <mergeCell ref="N3:N4"/>
    <mergeCell ref="N25:N26"/>
    <mergeCell ref="N47:N48"/>
  </mergeCells>
  <printOptions horizontalCentered="1" verticalCentered="1"/>
  <pageMargins left="0.4724409448818898" right="0.4724409448818898" top="0.5905511811023623" bottom="0.7086614173228347" header="0.5118110236220472" footer="0.5118110236220472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4.421875" style="5" customWidth="1"/>
    <col min="2" max="6" width="6.7109375" style="5" customWidth="1"/>
    <col min="7" max="15" width="6.8515625" style="5" customWidth="1"/>
    <col min="16" max="16384" width="9.140625" style="5" customWidth="1"/>
  </cols>
  <sheetData>
    <row r="1" spans="1:15" ht="18" customHeight="1" thickTop="1">
      <c r="A1" s="1" t="s">
        <v>71</v>
      </c>
      <c r="B1" s="2"/>
      <c r="C1" s="2"/>
      <c r="D1" s="3"/>
      <c r="E1" s="3"/>
      <c r="F1" s="4"/>
      <c r="G1" s="4"/>
      <c r="H1" s="4"/>
      <c r="I1" s="4"/>
      <c r="J1" s="3"/>
      <c r="K1" s="3"/>
      <c r="L1" s="3"/>
      <c r="M1" s="4"/>
      <c r="N1" s="3"/>
      <c r="O1" s="4"/>
    </row>
    <row r="2" spans="1:15" ht="18" customHeight="1">
      <c r="A2" s="6" t="s">
        <v>51</v>
      </c>
      <c r="B2" s="7"/>
      <c r="C2" s="7"/>
      <c r="D2" s="8"/>
      <c r="E2" s="8"/>
      <c r="F2" s="9"/>
      <c r="G2" s="9"/>
      <c r="H2" s="9"/>
      <c r="I2" s="9"/>
      <c r="J2" s="8"/>
      <c r="K2" s="8"/>
      <c r="L2" s="8"/>
      <c r="M2" s="9"/>
      <c r="N2" s="8"/>
      <c r="O2" s="9"/>
    </row>
    <row r="3" spans="1:15" ht="12.75">
      <c r="A3" s="238" t="s">
        <v>49</v>
      </c>
      <c r="B3" s="226">
        <v>2005</v>
      </c>
      <c r="C3" s="240">
        <v>2006</v>
      </c>
      <c r="D3" s="240">
        <v>2007</v>
      </c>
      <c r="E3" s="240">
        <v>2008</v>
      </c>
      <c r="F3" s="226">
        <v>2009</v>
      </c>
      <c r="G3" s="261">
        <v>2010</v>
      </c>
      <c r="H3" s="232">
        <v>2011</v>
      </c>
      <c r="I3" s="232">
        <v>2012</v>
      </c>
      <c r="J3" s="232">
        <v>2013</v>
      </c>
      <c r="K3" s="232">
        <v>2014</v>
      </c>
      <c r="L3" s="232">
        <v>2015</v>
      </c>
      <c r="M3" s="232">
        <v>2016</v>
      </c>
      <c r="N3" s="258">
        <v>2017</v>
      </c>
      <c r="O3" s="256">
        <v>2018</v>
      </c>
    </row>
    <row r="4" spans="1:15" ht="12.75">
      <c r="A4" s="239"/>
      <c r="B4" s="227"/>
      <c r="C4" s="241"/>
      <c r="D4" s="241"/>
      <c r="E4" s="241"/>
      <c r="F4" s="227"/>
      <c r="G4" s="262"/>
      <c r="H4" s="233"/>
      <c r="I4" s="233"/>
      <c r="J4" s="233"/>
      <c r="K4" s="233"/>
      <c r="L4" s="233"/>
      <c r="M4" s="233"/>
      <c r="N4" s="260"/>
      <c r="O4" s="257"/>
    </row>
    <row r="5" spans="1:15" ht="7.5" customHeight="1">
      <c r="A5" s="21"/>
      <c r="B5" s="63"/>
      <c r="C5" s="75"/>
      <c r="D5" s="75"/>
      <c r="E5" s="75"/>
      <c r="F5" s="63"/>
      <c r="G5" s="118"/>
      <c r="H5" s="131"/>
      <c r="I5" s="131"/>
      <c r="J5" s="131"/>
      <c r="K5" s="131"/>
      <c r="L5" s="131"/>
      <c r="M5" s="131"/>
      <c r="N5" s="220"/>
      <c r="O5" s="209"/>
    </row>
    <row r="6" spans="1:15" ht="12.75">
      <c r="A6" s="21" t="s">
        <v>17</v>
      </c>
      <c r="B6" s="63">
        <f>'Tempo determinato'!B6/Qualifiche!B25%</f>
        <v>12.74797495571272</v>
      </c>
      <c r="C6" s="76">
        <f>'Tempo determinato'!C6/Qualifiche!C25%</f>
        <v>14.521702150280413</v>
      </c>
      <c r="D6" s="76">
        <f>'Tempo determinato'!D6/Qualifiche!D25%</f>
        <v>16.56839248804859</v>
      </c>
      <c r="E6" s="76">
        <f>'Tempo determinato'!E6/Qualifiche!E25%</f>
        <v>15.229386317125613</v>
      </c>
      <c r="F6" s="63">
        <f>'Tempo determinato'!F6/Qualifiche!F25%</f>
        <v>17.27007299270073</v>
      </c>
      <c r="G6" s="118">
        <f>'Tempo determinato'!G6/Qualifiche!G25%</f>
        <v>18.670679905141636</v>
      </c>
      <c r="H6" s="131">
        <f>'Tempo determinato'!H6/Qualifiche!H25%</f>
        <v>18.635945655411792</v>
      </c>
      <c r="I6" s="131">
        <f>'Tempo determinato'!I6/Qualifiche!I25%</f>
        <v>17.62845954384294</v>
      </c>
      <c r="J6" s="131">
        <f>'Tempo determinato'!J6/Qualifiche!J25%</f>
        <v>16.42003922267784</v>
      </c>
      <c r="K6" s="131">
        <f>'Tempo determinato'!K6/Qualifiche!K25%</f>
        <v>17.255916451087476</v>
      </c>
      <c r="L6" s="131">
        <f>'Tempo determinato'!L6/Qualifiche!L25%</f>
        <v>13.964158479974092</v>
      </c>
      <c r="M6" s="131">
        <f>'Tempo determinato'!M6/Qualifiche!M25%</f>
        <v>14.944723229143822</v>
      </c>
      <c r="N6" s="220">
        <f>'Tempo determinato'!N6/Qualifiche!N25%</f>
        <v>24.75245095031841</v>
      </c>
      <c r="O6" s="209">
        <f>'Tempo determinato'!O6/Qualifiche!O25%</f>
        <v>24.740370550950757</v>
      </c>
    </row>
    <row r="7" spans="1:15" ht="12.75">
      <c r="A7" s="21" t="s">
        <v>16</v>
      </c>
      <c r="B7" s="77">
        <f>'Tempo determinato'!B7/Qualifiche!B26%</f>
        <v>15.824458227285083</v>
      </c>
      <c r="C7" s="76">
        <f>'Tempo determinato'!C7/Qualifiche!C26%</f>
        <v>17.227449862180404</v>
      </c>
      <c r="D7" s="76">
        <f>'Tempo determinato'!D7/Qualifiche!D26%</f>
        <v>18.35497036917472</v>
      </c>
      <c r="E7" s="76">
        <f>'Tempo determinato'!E7/Qualifiche!E26%</f>
        <v>17.383544932905615</v>
      </c>
      <c r="F7" s="63">
        <f>'Tempo determinato'!F7/Qualifiche!F26%</f>
        <v>16.755941319224295</v>
      </c>
      <c r="G7" s="118">
        <f>'Tempo determinato'!G7/Qualifiche!G26%</f>
        <v>16.04499447322222</v>
      </c>
      <c r="H7" s="131">
        <f>'Tempo determinato'!H7/Qualifiche!H26%</f>
        <v>14.88113281080847</v>
      </c>
      <c r="I7" s="131">
        <f>'Tempo determinato'!I7/Qualifiche!I26%</f>
        <v>14.432217179069967</v>
      </c>
      <c r="J7" s="131">
        <f>'Tempo determinato'!J7/Qualifiche!J26%</f>
        <v>14.171362704918032</v>
      </c>
      <c r="K7" s="131">
        <f>'Tempo determinato'!K7/Qualifiche!K26%</f>
        <v>14.902751007534606</v>
      </c>
      <c r="L7" s="131">
        <f>'Tempo determinato'!L7/Qualifiche!L26%</f>
        <v>12.341524329587063</v>
      </c>
      <c r="M7" s="131">
        <f>'Tempo determinato'!M7/Qualifiche!M26%</f>
        <v>12.224477958236658</v>
      </c>
      <c r="N7" s="220">
        <f>'Tempo determinato'!N7/Qualifiche!N26%</f>
        <v>17.03864997278171</v>
      </c>
      <c r="O7" s="209">
        <f>'Tempo determinato'!O7/Qualifiche!O26%</f>
        <v>17.305468033342642</v>
      </c>
    </row>
    <row r="8" spans="1:15" ht="12.75" customHeight="1">
      <c r="A8" s="28" t="s">
        <v>18</v>
      </c>
      <c r="B8" s="63">
        <f>'Tempo determinato'!B8/Qualifiche!B27%</f>
        <v>0.7697947214076246</v>
      </c>
      <c r="C8" s="76">
        <f>'Tempo determinato'!C8/Qualifiche!C27%</f>
        <v>0.6493506493506493</v>
      </c>
      <c r="D8" s="76">
        <f>'Tempo determinato'!D8/Qualifiche!D27%</f>
        <v>0.6414368184733804</v>
      </c>
      <c r="E8" s="76">
        <f>'Tempo determinato'!E8/Qualifiche!E27%</f>
        <v>0.6792219820932387</v>
      </c>
      <c r="F8" s="63">
        <f>'Tempo determinato'!F8/Qualifiche!F27%</f>
        <v>1.3037037037037038</v>
      </c>
      <c r="G8" s="118">
        <f>'Tempo determinato'!G8/Qualifiche!G27%</f>
        <v>1.5096618357487923</v>
      </c>
      <c r="H8" s="131">
        <f>'Tempo determinato'!H8/Qualifiche!H27%</f>
        <v>1.5679442508710801</v>
      </c>
      <c r="I8" s="131">
        <f>'Tempo determinato'!I8/Qualifiche!I27%</f>
        <v>1.3520408163265305</v>
      </c>
      <c r="J8" s="131">
        <f>'Tempo determinato'!J8/Qualifiche!J27%</f>
        <v>1.064638783269962</v>
      </c>
      <c r="K8" s="131">
        <f>'Tempo determinato'!K8/Qualifiche!K27%</f>
        <v>1.080607476635514</v>
      </c>
      <c r="L8" s="131">
        <f>'Tempo determinato'!L8/Qualifiche!L27%</f>
        <v>0.9559675550405561</v>
      </c>
      <c r="M8" s="131">
        <f>'Tempo determinato'!M8/Qualifiche!M27%</f>
        <v>0.8613264427217916</v>
      </c>
      <c r="N8" s="220">
        <f>'Tempo determinato'!N8/Qualifiche!N27%</f>
        <v>0.712523979172376</v>
      </c>
      <c r="O8" s="209">
        <f>'Tempo determinato'!O8/Qualifiche!O27%</f>
        <v>0.6786102062975027</v>
      </c>
    </row>
    <row r="9" spans="1:15" ht="12.75">
      <c r="A9" s="21" t="s">
        <v>19</v>
      </c>
      <c r="B9" s="73">
        <f>'Tempo determinato'!B9/Qualifiche!B28%</f>
        <v>1.2219959266802443</v>
      </c>
      <c r="C9" s="74">
        <f>'Tempo determinato'!C9/Qualifiche!C28%</f>
        <v>0.6153846153846154</v>
      </c>
      <c r="D9" s="74">
        <f>'Tempo determinato'!D9/Qualifiche!D28%</f>
        <v>0.89197224975223</v>
      </c>
      <c r="E9" s="74">
        <f>'Tempo determinato'!E9/Qualifiche!E28%</f>
        <v>2.027027027027027</v>
      </c>
      <c r="F9" s="73">
        <f>'Tempo determinato'!F9/Qualifiche!F28%</f>
        <v>1.663405088062622</v>
      </c>
      <c r="G9" s="117">
        <f>'Tempo determinato'!G9/Qualifiche!G28%</f>
        <v>2.3738872403560833</v>
      </c>
      <c r="H9" s="130">
        <f>'Tempo determinato'!H9/Qualifiche!H28%</f>
        <v>1.5105740181268883</v>
      </c>
      <c r="I9" s="130">
        <f>'Tempo determinato'!I9/Qualifiche!I28%</f>
        <v>1.8026565464895636</v>
      </c>
      <c r="J9" s="130">
        <f>'Tempo determinato'!J9/Qualifiche!J28%</f>
        <v>1.8867924528301887</v>
      </c>
      <c r="K9" s="130">
        <f>'Tempo determinato'!K9/Qualifiche!K28%</f>
        <v>2.415966386554622</v>
      </c>
      <c r="L9" s="130">
        <f>'Tempo determinato'!L9/Qualifiche!L28%</f>
        <v>2.489177489177489</v>
      </c>
      <c r="M9" s="130">
        <f>'Tempo determinato'!M9/Qualifiche!M28%</f>
        <v>2.458100558659218</v>
      </c>
      <c r="N9" s="221">
        <f>'Tempo determinato'!N9/Qualifiche!N28%</f>
        <v>2.9411764705882355</v>
      </c>
      <c r="O9" s="210">
        <f>'Tempo determinato'!O9/Qualifiche!O28%</f>
        <v>2.595797280593325</v>
      </c>
    </row>
    <row r="10" spans="1:15" ht="12.75">
      <c r="A10" s="21" t="s">
        <v>21</v>
      </c>
      <c r="B10" s="73">
        <f>'Tempo determinato'!B10/Qualifiche!B29%</f>
        <v>0</v>
      </c>
      <c r="C10" s="74">
        <f>'Tempo determinato'!C10/Qualifiche!C29%</f>
        <v>0</v>
      </c>
      <c r="D10" s="74">
        <f>'Tempo determinato'!D10/Qualifiche!D29%</f>
        <v>0</v>
      </c>
      <c r="E10" s="74">
        <f>'Tempo determinato'!E10/Qualifiche!E29%</f>
        <v>0.033200531208499334</v>
      </c>
      <c r="F10" s="73">
        <f>'Tempo determinato'!F10/Qualifiche!F29%</f>
        <v>0.12769909449732994</v>
      </c>
      <c r="G10" s="117">
        <f>'Tempo determinato'!G10/Qualifiche!G29%</f>
        <v>0.1837784856652781</v>
      </c>
      <c r="H10" s="130">
        <f>'Tempo determinato'!H10/Qualifiche!H29%</f>
        <v>0.07731958762886598</v>
      </c>
      <c r="I10" s="130">
        <f>'Tempo determinato'!I10/Qualifiche!I29%</f>
        <v>0.18649260690022648</v>
      </c>
      <c r="J10" s="130">
        <f>'Tempo determinato'!J10/Qualifiche!J29%</f>
        <v>0.38281582305401957</v>
      </c>
      <c r="K10" s="130">
        <f>'Tempo determinato'!K10/Qualifiche!K29%</f>
        <v>0.5685131195335278</v>
      </c>
      <c r="L10" s="130">
        <f>'Tempo determinato'!L10/Qualifiche!L29%</f>
        <v>0.16570008285004142</v>
      </c>
      <c r="M10" s="130">
        <f>'Tempo determinato'!M10/Qualifiche!M29%</f>
        <v>0.38320049049662785</v>
      </c>
      <c r="N10" s="221">
        <f>'Tempo determinato'!N10/Qualifiche!N29%</f>
        <v>0.5962867597235397</v>
      </c>
      <c r="O10" s="210">
        <f>'Tempo determinato'!O10/Qualifiche!O29%</f>
        <v>0.5255781359495445</v>
      </c>
    </row>
    <row r="11" spans="1:15" ht="12.75">
      <c r="A11" s="21"/>
      <c r="B11" s="73"/>
      <c r="C11" s="74"/>
      <c r="D11" s="74"/>
      <c r="E11" s="74"/>
      <c r="F11" s="73"/>
      <c r="G11" s="117"/>
      <c r="H11" s="130"/>
      <c r="I11" s="130"/>
      <c r="J11" s="130"/>
      <c r="K11" s="130"/>
      <c r="L11" s="130"/>
      <c r="M11" s="130"/>
      <c r="N11" s="221"/>
      <c r="O11" s="210"/>
    </row>
    <row r="12" spans="1:15" ht="12.75">
      <c r="A12" s="21" t="s">
        <v>22</v>
      </c>
      <c r="B12" s="73">
        <f>'Tempo determinato'!B12/'Classi di età'!B25%</f>
        <v>16.615816451061754</v>
      </c>
      <c r="C12" s="74">
        <f>'Tempo determinato'!C12/'Classi di età'!C25%</f>
        <v>18.398399612027156</v>
      </c>
      <c r="D12" s="74">
        <f>'Tempo determinato'!D12/'Classi di età'!D25%</f>
        <v>22.383206890650847</v>
      </c>
      <c r="E12" s="74">
        <f>'Tempo determinato'!E12/'Classi di età'!E25%</f>
        <v>22.10027587861341</v>
      </c>
      <c r="F12" s="73">
        <f>'Tempo determinato'!F12/'Classi di età'!F25%</f>
        <v>24.07766990291262</v>
      </c>
      <c r="G12" s="117">
        <f>'Tempo determinato'!G12/'Classi di età'!G25%</f>
        <v>26.27203192550715</v>
      </c>
      <c r="H12" s="130">
        <f>'Tempo determinato'!H12/'Classi di età'!H25%</f>
        <v>28.568507157464214</v>
      </c>
      <c r="I12" s="130">
        <f>'Tempo determinato'!I12/'Classi di età'!I25%</f>
        <v>27.456753772543248</v>
      </c>
      <c r="J12" s="130">
        <f>'Tempo determinato'!J12/'Classi di età'!J25%</f>
        <v>27.67113979955835</v>
      </c>
      <c r="K12" s="130">
        <f>'Tempo determinato'!K12/'Classi di età'!K25%</f>
        <v>30.975852401193816</v>
      </c>
      <c r="L12" s="130">
        <f>'Tempo determinato'!L12/'Classi di età'!L25%</f>
        <v>25.75463860426475</v>
      </c>
      <c r="M12" s="130">
        <f>'Tempo determinato'!M12/'Classi di età'!M25%</f>
        <v>24.87866108786611</v>
      </c>
      <c r="N12" s="221">
        <f>'Tempo determinato'!N12/'Classi di età'!N25%</f>
        <v>41.536107265175254</v>
      </c>
      <c r="O12" s="210">
        <f>'Tempo determinato'!O12/'Classi di età'!O25%</f>
        <v>38.306056791159605</v>
      </c>
    </row>
    <row r="13" spans="1:15" ht="12.75">
      <c r="A13" s="21" t="s">
        <v>23</v>
      </c>
      <c r="B13" s="73">
        <f>'Tempo determinato'!B13/'Classi di età'!B26%</f>
        <v>15.87586172066362</v>
      </c>
      <c r="C13" s="74">
        <f>'Tempo determinato'!C13/'Classi di età'!C26%</f>
        <v>17.760121074536514</v>
      </c>
      <c r="D13" s="74">
        <f>'Tempo determinato'!D13/'Classi di età'!D26%</f>
        <v>19.419322955275515</v>
      </c>
      <c r="E13" s="74">
        <f>'Tempo determinato'!E13/'Classi di età'!E26%</f>
        <v>18.015799733251256</v>
      </c>
      <c r="F13" s="73">
        <f>'Tempo determinato'!F13/'Classi di età'!F26%</f>
        <v>19.059559438108334</v>
      </c>
      <c r="G13" s="117">
        <f>'Tempo determinato'!G13/'Classi di età'!G26%</f>
        <v>19.8131150252212</v>
      </c>
      <c r="H13" s="130">
        <f>'Tempo determinato'!H13/'Classi di età'!H26%</f>
        <v>19.912310670766427</v>
      </c>
      <c r="I13" s="130">
        <f>'Tempo determinato'!I13/'Classi di età'!I26%</f>
        <v>19.3558861731019</v>
      </c>
      <c r="J13" s="130">
        <f>'Tempo determinato'!J13/'Classi di età'!J26%</f>
        <v>18.538263645662212</v>
      </c>
      <c r="K13" s="130">
        <f>'Tempo determinato'!K13/'Classi di età'!K26%</f>
        <v>19.790491539081387</v>
      </c>
      <c r="L13" s="130">
        <f>'Tempo determinato'!L13/'Classi di età'!L26%</f>
        <v>16.505542665635474</v>
      </c>
      <c r="M13" s="130">
        <f>'Tempo determinato'!M13/'Classi di età'!M26%</f>
        <v>17.45316946555337</v>
      </c>
      <c r="N13" s="221">
        <f>'Tempo determinato'!N13/'Classi di età'!N26%</f>
        <v>26.651922319507985</v>
      </c>
      <c r="O13" s="210">
        <f>'Tempo determinato'!O13/'Classi di età'!O26%</f>
        <v>26.025901549846836</v>
      </c>
    </row>
    <row r="14" spans="1:15" ht="12.75">
      <c r="A14" s="21" t="s">
        <v>24</v>
      </c>
      <c r="B14" s="73">
        <f>'Tempo determinato'!B14/('Classi di età'!B27+'Classi di età'!B28)%</f>
        <v>9.91903777719072</v>
      </c>
      <c r="C14" s="74">
        <f>'Tempo determinato'!C14/('Classi di età'!C27+'Classi di età'!C28)%</f>
        <v>11.256556171344517</v>
      </c>
      <c r="D14" s="74">
        <f>'Tempo determinato'!D14/('Classi di età'!D27+'Classi di età'!D28)%</f>
        <v>12.239649930383884</v>
      </c>
      <c r="E14" s="74">
        <f>'Tempo determinato'!E14/('Classi di età'!E27+'Classi di età'!E28)%</f>
        <v>11.213076343756102</v>
      </c>
      <c r="F14" s="73">
        <f>'Tempo determinato'!F14/('Classi di età'!F27+'Classi di età'!F28)%</f>
        <v>12.302592831020833</v>
      </c>
      <c r="G14" s="117">
        <f>'Tempo determinato'!G14/('Classi di età'!G27+'Classi di età'!G28)%</f>
        <v>12.804194684598142</v>
      </c>
      <c r="H14" s="130">
        <f>'Tempo determinato'!H14/('Classi di età'!H27+'Classi di età'!H28)%</f>
        <v>11.95629222972973</v>
      </c>
      <c r="I14" s="130">
        <f>'Tempo determinato'!I14/('Classi di età'!I27+'Classi di età'!I28)%</f>
        <v>11.429171424446457</v>
      </c>
      <c r="J14" s="130">
        <f>'Tempo determinato'!J14/('Classi di età'!J27+'Classi di età'!J28)%</f>
        <v>11.16679925749138</v>
      </c>
      <c r="K14" s="130">
        <f>'Tempo determinato'!K14/('Classi di età'!K27+'Classi di età'!K28)%</f>
        <v>11.83477992568048</v>
      </c>
      <c r="L14" s="130">
        <f>'Tempo determinato'!L14/('Classi di età'!L27+'Classi di età'!L28)%</f>
        <v>9.567276527628952</v>
      </c>
      <c r="M14" s="130">
        <f>'Tempo determinato'!M14/('Classi di età'!M27+'Classi di età'!M28)%</f>
        <v>10.087764987759778</v>
      </c>
      <c r="N14" s="221">
        <f>'Tempo determinato'!N14/('Classi di età'!N27+'Classi di età'!N28)%</f>
        <v>15.42939210228645</v>
      </c>
      <c r="O14" s="210">
        <f>'Tempo determinato'!O14/('Classi di età'!O27+'Classi di età'!O28)%</f>
        <v>15.954874080451766</v>
      </c>
    </row>
    <row r="15" spans="1:15" ht="12.75">
      <c r="A15" s="21" t="s">
        <v>25</v>
      </c>
      <c r="B15" s="73">
        <f>'Tempo determinato'!B15/('Classi di età'!B29+'Classi di età'!B30)%</f>
        <v>8.60588342773616</v>
      </c>
      <c r="C15" s="74">
        <f>'Tempo determinato'!C15/('Classi di età'!C29+'Classi di età'!C30)%</f>
        <v>8.967878689059189</v>
      </c>
      <c r="D15" s="74">
        <f>'Tempo determinato'!D15/('Classi di età'!D29+'Classi di età'!D30)%</f>
        <v>9.426111908177905</v>
      </c>
      <c r="E15" s="74">
        <f>'Tempo determinato'!E15/('Classi di età'!E29+'Classi di età'!E30)%</f>
        <v>10.077936038699274</v>
      </c>
      <c r="F15" s="73">
        <f>'Tempo determinato'!F15/('Classi di età'!F29+'Classi di età'!F30)%</f>
        <v>11.39594500116523</v>
      </c>
      <c r="G15" s="117">
        <f>'Tempo determinato'!G15/('Classi di età'!G29+'Classi di età'!G30)%</f>
        <v>11.867555458419844</v>
      </c>
      <c r="H15" s="130">
        <f>'Tempo determinato'!H15/('Classi di età'!H29+'Classi di età'!H30)%</f>
        <v>10.82796232027764</v>
      </c>
      <c r="I15" s="130">
        <f>'Tempo determinato'!I15/('Classi di età'!I29+'Classi di età'!I30)%</f>
        <v>10.33958891867739</v>
      </c>
      <c r="J15" s="130">
        <f>'Tempo determinato'!J15/('Classi di età'!J29+'Classi di età'!J30)%</f>
        <v>8.387825946556873</v>
      </c>
      <c r="K15" s="130">
        <f>'Tempo determinato'!K15/('Classi di età'!K29+'Classi di età'!K30)%</f>
        <v>8.387482261557997</v>
      </c>
      <c r="L15" s="130">
        <f>'Tempo determinato'!L15/('Classi di età'!L29+'Classi di età'!L30)%</f>
        <v>7.736688447101348</v>
      </c>
      <c r="M15" s="130">
        <f>'Tempo determinato'!M15/('Classi di età'!M29+'Classi di età'!M30)%</f>
        <v>7.858166635508195</v>
      </c>
      <c r="N15" s="221">
        <f>'Tempo determinato'!N15/('Classi di età'!N29+'Classi di età'!N30)%</f>
        <v>11.763377737638294</v>
      </c>
      <c r="O15" s="210">
        <f>'Tempo determinato'!O15/('Classi di età'!O29+'Classi di età'!O30)%</f>
        <v>12.612659819744287</v>
      </c>
    </row>
    <row r="16" spans="1:15" ht="9.75" customHeight="1">
      <c r="A16" s="69"/>
      <c r="B16" s="78"/>
      <c r="C16" s="79"/>
      <c r="D16" s="79"/>
      <c r="E16" s="79"/>
      <c r="F16" s="73"/>
      <c r="G16" s="119"/>
      <c r="H16" s="132"/>
      <c r="I16" s="132"/>
      <c r="J16" s="132"/>
      <c r="K16" s="132"/>
      <c r="L16" s="132"/>
      <c r="M16" s="132"/>
      <c r="N16" s="221"/>
      <c r="O16" s="210"/>
    </row>
    <row r="17" spans="1:15" ht="10.5" customHeight="1">
      <c r="A17" s="31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1"/>
    </row>
    <row r="18" spans="1:15" ht="9.75" customHeight="1">
      <c r="A18" s="37"/>
      <c r="B18" s="63"/>
      <c r="C18" s="82"/>
      <c r="D18" s="82"/>
      <c r="E18" s="82"/>
      <c r="F18" s="82"/>
      <c r="G18" s="63"/>
      <c r="H18" s="127"/>
      <c r="I18" s="127"/>
      <c r="J18" s="127"/>
      <c r="K18" s="127"/>
      <c r="L18" s="127"/>
      <c r="M18" s="127"/>
      <c r="N18" s="222"/>
      <c r="O18" s="213"/>
    </row>
    <row r="19" spans="1:15" ht="12.75">
      <c r="A19" s="38" t="s">
        <v>0</v>
      </c>
      <c r="B19" s="40">
        <f>'Tempo determinato'!B22/'Classi di età'!B24%</f>
        <v>12.609189829349907</v>
      </c>
      <c r="C19" s="83">
        <f>'Tempo determinato'!C22/'Classi di età'!C24%</f>
        <v>14.047246039034706</v>
      </c>
      <c r="D19" s="83">
        <f>'Tempo determinato'!D22/'Classi di età'!D24%</f>
        <v>15.555161535790539</v>
      </c>
      <c r="E19" s="83">
        <f>'Tempo determinato'!E22/'Classi di età'!E24%</f>
        <v>14.464489711140454</v>
      </c>
      <c r="F19" s="83">
        <f>'Tempo determinato'!F22/'Classi di età'!F24%</f>
        <v>15.469320808171178</v>
      </c>
      <c r="G19" s="40">
        <f>'Tempo determinato'!G22/'Classi di età'!G24%</f>
        <v>16.11392956571184</v>
      </c>
      <c r="H19" s="128">
        <f>'Tempo determinato'!H22/'Classi di età'!H24%</f>
        <v>15.728871033135528</v>
      </c>
      <c r="I19" s="128">
        <f>'Tempo determinato'!I22/'Classi di età'!I24%</f>
        <v>14.9448984737693</v>
      </c>
      <c r="J19" s="128">
        <f>'Tempo determinato'!J22/'Classi di età'!J24%</f>
        <v>14.183428900822182</v>
      </c>
      <c r="K19" s="128">
        <f>'Tempo determinato'!K22/'Classi di età'!K24%</f>
        <v>15.006076268709522</v>
      </c>
      <c r="L19" s="128">
        <f>'Tempo determinato'!L22/'Classi di età'!L24%</f>
        <v>12.330668527479862</v>
      </c>
      <c r="M19" s="128">
        <f>'Tempo determinato'!M22/'Classi di età'!M24%</f>
        <v>12.840535205088836</v>
      </c>
      <c r="N19" s="223">
        <f>'Tempo determinato'!N22/'Classi di età'!N24%</f>
        <v>20.066793826461815</v>
      </c>
      <c r="O19" s="211">
        <f>'Tempo determinato'!O22/'Classi di età'!O24%</f>
        <v>19.99972476811714</v>
      </c>
    </row>
    <row r="20" spans="1:15" ht="7.5" customHeight="1">
      <c r="A20" s="37"/>
      <c r="B20" s="26"/>
      <c r="C20" s="58"/>
      <c r="D20" s="58"/>
      <c r="E20" s="58"/>
      <c r="F20" s="120"/>
      <c r="G20" s="72"/>
      <c r="H20" s="129"/>
      <c r="I20" s="129"/>
      <c r="J20" s="129"/>
      <c r="K20" s="129"/>
      <c r="L20" s="129"/>
      <c r="M20" s="129"/>
      <c r="N20" s="224"/>
      <c r="O20" s="212"/>
    </row>
    <row r="21" spans="1:15" ht="19.5" customHeight="1" thickBot="1">
      <c r="A21" s="196" t="s">
        <v>43</v>
      </c>
      <c r="B21" s="43"/>
      <c r="C21" s="43"/>
      <c r="D21" s="44"/>
      <c r="E21" s="44"/>
      <c r="F21" s="45"/>
      <c r="G21" s="45"/>
      <c r="H21" s="45"/>
      <c r="I21" s="45"/>
      <c r="J21" s="44"/>
      <c r="K21" s="44"/>
      <c r="L21" s="44"/>
      <c r="M21" s="45"/>
      <c r="N21" s="225"/>
      <c r="O21" s="207"/>
    </row>
    <row r="22" spans="14:15" ht="18" customHeight="1" thickBot="1" thickTop="1">
      <c r="N22" s="35"/>
      <c r="O22" s="35"/>
    </row>
    <row r="23" spans="1:15" ht="18" customHeight="1" thickTop="1">
      <c r="A23" s="1" t="s">
        <v>72</v>
      </c>
      <c r="B23" s="2"/>
      <c r="C23" s="2"/>
      <c r="D23" s="3"/>
      <c r="E23" s="3"/>
      <c r="F23" s="4"/>
      <c r="G23" s="4"/>
      <c r="H23" s="4"/>
      <c r="I23" s="4"/>
      <c r="J23" s="3"/>
      <c r="K23" s="3"/>
      <c r="L23" s="3"/>
      <c r="M23" s="4"/>
      <c r="N23" s="3"/>
      <c r="O23" s="4"/>
    </row>
    <row r="24" spans="1:15" ht="18" customHeight="1">
      <c r="A24" s="6" t="s">
        <v>51</v>
      </c>
      <c r="B24" s="7"/>
      <c r="C24" s="7"/>
      <c r="D24" s="8"/>
      <c r="E24" s="8"/>
      <c r="F24" s="9"/>
      <c r="G24" s="9"/>
      <c r="H24" s="9"/>
      <c r="I24" s="9"/>
      <c r="J24" s="8"/>
      <c r="K24" s="8"/>
      <c r="L24" s="8"/>
      <c r="M24" s="9"/>
      <c r="N24" s="8"/>
      <c r="O24" s="9"/>
    </row>
    <row r="25" spans="1:15" ht="12.75">
      <c r="A25" s="238" t="s">
        <v>49</v>
      </c>
      <c r="B25" s="226">
        <v>2005</v>
      </c>
      <c r="C25" s="240">
        <v>2006</v>
      </c>
      <c r="D25" s="240">
        <v>2007</v>
      </c>
      <c r="E25" s="240">
        <v>2008</v>
      </c>
      <c r="F25" s="226">
        <v>2009</v>
      </c>
      <c r="G25" s="261">
        <v>2010</v>
      </c>
      <c r="H25" s="232">
        <v>2011</v>
      </c>
      <c r="I25" s="232">
        <v>2012</v>
      </c>
      <c r="J25" s="232">
        <v>2013</v>
      </c>
      <c r="K25" s="232">
        <v>2014</v>
      </c>
      <c r="L25" s="232">
        <v>2015</v>
      </c>
      <c r="M25" s="232">
        <v>2016</v>
      </c>
      <c r="N25" s="258">
        <v>2017</v>
      </c>
      <c r="O25" s="256">
        <v>2018</v>
      </c>
    </row>
    <row r="26" spans="1:15" ht="12.75" customHeight="1">
      <c r="A26" s="239"/>
      <c r="B26" s="227"/>
      <c r="C26" s="241"/>
      <c r="D26" s="241"/>
      <c r="E26" s="241"/>
      <c r="F26" s="227"/>
      <c r="G26" s="262"/>
      <c r="H26" s="233"/>
      <c r="I26" s="233"/>
      <c r="J26" s="233"/>
      <c r="K26" s="233"/>
      <c r="L26" s="233"/>
      <c r="M26" s="233"/>
      <c r="N26" s="260"/>
      <c r="O26" s="257"/>
    </row>
    <row r="27" spans="1:15" ht="7.5" customHeight="1">
      <c r="A27" s="21"/>
      <c r="B27" s="63"/>
      <c r="C27" s="75"/>
      <c r="D27" s="75"/>
      <c r="E27" s="75"/>
      <c r="F27" s="63"/>
      <c r="G27" s="118"/>
      <c r="H27" s="131"/>
      <c r="I27" s="131"/>
      <c r="J27" s="131"/>
      <c r="K27" s="131"/>
      <c r="L27" s="131"/>
      <c r="M27" s="131"/>
      <c r="N27" s="220"/>
      <c r="O27" s="209"/>
    </row>
    <row r="28" spans="1:15" ht="12.75">
      <c r="A28" s="21" t="s">
        <v>17</v>
      </c>
      <c r="B28" s="63">
        <f>'Tempo determinato'!B31/Qualifiche!B7%</f>
        <v>11.540521773633568</v>
      </c>
      <c r="C28" s="76">
        <f>'Tempo determinato'!C31/Qualifiche!C7%</f>
        <v>12.985562890556132</v>
      </c>
      <c r="D28" s="76">
        <f>'Tempo determinato'!D31/Qualifiche!D7%</f>
        <v>14.418700868845676</v>
      </c>
      <c r="E28" s="76">
        <f>'Tempo determinato'!E31/Qualifiche!E7%</f>
        <v>13.439757766236754</v>
      </c>
      <c r="F28" s="63">
        <f>'Tempo determinato'!F31/Qualifiche!F7%</f>
        <v>13.705834667932065</v>
      </c>
      <c r="G28" s="118">
        <f>'Tempo determinato'!G31/Qualifiche!G7%</f>
        <v>15.576517073737628</v>
      </c>
      <c r="H28" s="131">
        <f>'Tempo determinato'!H31/Qualifiche!H7%</f>
        <v>15.594373342557361</v>
      </c>
      <c r="I28" s="131">
        <f>'Tempo determinato'!I31/Qualifiche!I7%</f>
        <v>14.550206926595513</v>
      </c>
      <c r="J28" s="131">
        <f>'Tempo determinato'!J31/Qualifiche!J7%</f>
        <v>13.63125523611026</v>
      </c>
      <c r="K28" s="131">
        <f>'Tempo determinato'!K31/Qualifiche!K7%</f>
        <v>14.608652880536143</v>
      </c>
      <c r="L28" s="131">
        <f>'Tempo determinato'!L31/Qualifiche!L7%</f>
        <v>11.107508359509575</v>
      </c>
      <c r="M28" s="131">
        <f>'Tempo determinato'!M31/Qualifiche!M7%</f>
        <v>12.781544696438313</v>
      </c>
      <c r="N28" s="220">
        <f>'Tempo determinato'!N31/Qualifiche!N7%</f>
        <v>21.12752228562903</v>
      </c>
      <c r="O28" s="209">
        <f>'Tempo determinato'!O31/Qualifiche!O7%</f>
        <v>21.076514424850586</v>
      </c>
    </row>
    <row r="29" spans="1:15" ht="12.75">
      <c r="A29" s="21" t="s">
        <v>16</v>
      </c>
      <c r="B29" s="77">
        <f>'Tempo determinato'!B32/Qualifiche!B8%</f>
        <v>10.17175572519084</v>
      </c>
      <c r="C29" s="76">
        <f>'Tempo determinato'!C32/Qualifiche!C8%</f>
        <v>10.977733548948875</v>
      </c>
      <c r="D29" s="76">
        <f>'Tempo determinato'!D32/Qualifiche!D8%</f>
        <v>11.715940262115208</v>
      </c>
      <c r="E29" s="76">
        <f>'Tempo determinato'!E32/Qualifiche!E8%</f>
        <v>11.343301507235934</v>
      </c>
      <c r="F29" s="63">
        <f>'Tempo determinato'!F32/Qualifiche!F8%</f>
        <v>11.560558095908078</v>
      </c>
      <c r="G29" s="118">
        <f>'Tempo determinato'!G32/Qualifiche!G8%</f>
        <v>11.541395294255706</v>
      </c>
      <c r="H29" s="131">
        <f>'Tempo determinato'!H32/Qualifiche!H8%</f>
        <v>10.992990654205608</v>
      </c>
      <c r="I29" s="131">
        <f>'Tempo determinato'!I32/Qualifiche!I8%</f>
        <v>10.796429797459664</v>
      </c>
      <c r="J29" s="131">
        <f>'Tempo determinato'!J32/Qualifiche!J8%</f>
        <v>11.547370205073161</v>
      </c>
      <c r="K29" s="131">
        <f>'Tempo determinato'!K32/Qualifiche!K8%</f>
        <v>11.819235225955968</v>
      </c>
      <c r="L29" s="131">
        <f>'Tempo determinato'!L32/Qualifiche!L8%</f>
        <v>9.472922580286081</v>
      </c>
      <c r="M29" s="131">
        <f>'Tempo determinato'!M32/Qualifiche!M8%</f>
        <v>9.569064394560053</v>
      </c>
      <c r="N29" s="220">
        <f>'Tempo determinato'!N32/Qualifiche!N8%</f>
        <v>12.951438753257806</v>
      </c>
      <c r="O29" s="209">
        <f>'Tempo determinato'!O32/Qualifiche!O8%</f>
        <v>13.561894791939283</v>
      </c>
    </row>
    <row r="30" spans="1:15" ht="12.75" customHeight="1">
      <c r="A30" s="28" t="s">
        <v>18</v>
      </c>
      <c r="B30" s="63">
        <f>'Tempo determinato'!B33/Qualifiche!B9%</f>
        <v>0.9182736455463728</v>
      </c>
      <c r="C30" s="76">
        <f>'Tempo determinato'!C33/Qualifiche!C9%</f>
        <v>0.8207343412526998</v>
      </c>
      <c r="D30" s="76">
        <f>'Tempo determinato'!D33/Qualifiche!D9%</f>
        <v>0.734094616639478</v>
      </c>
      <c r="E30" s="76">
        <f>'Tempo determinato'!E33/Qualifiche!E9%</f>
        <v>0.7990411506192568</v>
      </c>
      <c r="F30" s="63">
        <f>'Tempo determinato'!F33/Qualifiche!F9%</f>
        <v>1.610369206598586</v>
      </c>
      <c r="G30" s="118">
        <f>'Tempo determinato'!G33/Qualifiche!G9%</f>
        <v>1.8593371059013744</v>
      </c>
      <c r="H30" s="131">
        <f>'Tempo determinato'!H33/Qualifiche!H9%</f>
        <v>2.0023557126030624</v>
      </c>
      <c r="I30" s="131">
        <f>'Tempo determinato'!I33/Qualifiche!I9%</f>
        <v>1.6689847009735743</v>
      </c>
      <c r="J30" s="131">
        <f>'Tempo determinato'!J33/Qualifiche!J9%</f>
        <v>1.1387163561076605</v>
      </c>
      <c r="K30" s="131">
        <f>'Tempo determinato'!K33/Qualifiche!K9%</f>
        <v>1.08</v>
      </c>
      <c r="L30" s="131">
        <f>'Tempo determinato'!L33/Qualifiche!L9%</f>
        <v>0.9976057462090983</v>
      </c>
      <c r="M30" s="131">
        <f>'Tempo determinato'!M33/Qualifiche!M9%</f>
        <v>0.8853118712273641</v>
      </c>
      <c r="N30" s="220">
        <f>'Tempo determinato'!N33/Qualifiche!N9%</f>
        <v>0.8543689320388349</v>
      </c>
      <c r="O30" s="209">
        <f>'Tempo determinato'!O33/Qualifiche!O9%</f>
        <v>0.8876881512929371</v>
      </c>
    </row>
    <row r="31" spans="1:15" ht="12.75">
      <c r="A31" s="21" t="s">
        <v>19</v>
      </c>
      <c r="B31" s="73">
        <f>'Tempo determinato'!B34/Qualifiche!B10%</f>
        <v>1.186623516720604</v>
      </c>
      <c r="C31" s="74">
        <f>'Tempo determinato'!C34/Qualifiche!C10%</f>
        <v>0.5422993492407808</v>
      </c>
      <c r="D31" s="74">
        <f>'Tempo determinato'!D34/Qualifiche!D10%</f>
        <v>0.8438818565400843</v>
      </c>
      <c r="E31" s="74">
        <f>'Tempo determinato'!E34/Qualifiche!E10%</f>
        <v>2.176165803108808</v>
      </c>
      <c r="F31" s="73">
        <f>'Tempo determinato'!F34/Qualifiche!F10%</f>
        <v>1.7970401691331923</v>
      </c>
      <c r="G31" s="117">
        <f>'Tempo determinato'!G34/Qualifiche!G10%</f>
        <v>2.4572649572649574</v>
      </c>
      <c r="H31" s="130">
        <f>'Tempo determinato'!H34/Qualifiche!H10%</f>
        <v>1.6339869281045751</v>
      </c>
      <c r="I31" s="130">
        <f>'Tempo determinato'!I34/Qualifiche!I10%</f>
        <v>1.8633540372670807</v>
      </c>
      <c r="J31" s="130">
        <f>'Tempo determinato'!J34/Qualifiche!J10%</f>
        <v>1.9672131147540983</v>
      </c>
      <c r="K31" s="130">
        <f>'Tempo determinato'!K34/Qualifiche!K10%</f>
        <v>2.4305555555555554</v>
      </c>
      <c r="L31" s="130">
        <f>'Tempo determinato'!L34/Qualifiche!L10%</f>
        <v>2.502979737783075</v>
      </c>
      <c r="M31" s="130">
        <f>'Tempo determinato'!M34/Qualifiche!M10%</f>
        <v>2.4479804161566707</v>
      </c>
      <c r="N31" s="221">
        <f>'Tempo determinato'!N34/Qualifiche!N10%</f>
        <v>2.9832935560859184</v>
      </c>
      <c r="O31" s="210">
        <f>'Tempo determinato'!O34/Qualifiche!O10%</f>
        <v>2.5572005383580083</v>
      </c>
    </row>
    <row r="32" spans="1:15" ht="12.75">
      <c r="A32" s="21" t="s">
        <v>21</v>
      </c>
      <c r="B32" s="73">
        <f>'Tempo determinato'!B35/Qualifiche!B11%</f>
        <v>0</v>
      </c>
      <c r="C32" s="74">
        <f>'Tempo determinato'!C35/Qualifiche!C11%</f>
        <v>0</v>
      </c>
      <c r="D32" s="74">
        <f>'Tempo determinato'!D35/Qualifiche!D11%</f>
        <v>0</v>
      </c>
      <c r="E32" s="74">
        <f>'Tempo determinato'!E35/Qualifiche!E11%</f>
        <v>0.05865102639296188</v>
      </c>
      <c r="F32" s="73">
        <f>'Tempo determinato'!F35/Qualifiche!F11%</f>
        <v>0.12371134020618557</v>
      </c>
      <c r="G32" s="117">
        <f>'Tempo determinato'!G35/Qualifiche!G11%</f>
        <v>0.21510002151000215</v>
      </c>
      <c r="H32" s="130">
        <f>'Tempo determinato'!H35/Qualifiche!H11%</f>
        <v>0.08994827973915</v>
      </c>
      <c r="I32" s="130">
        <f>'Tempo determinato'!I35/Qualifiche!I11%</f>
        <v>0.11679514132212099</v>
      </c>
      <c r="J32" s="130">
        <f>'Tempo determinato'!J35/Qualifiche!J11%</f>
        <v>0.2005515166708448</v>
      </c>
      <c r="K32" s="130">
        <f>'Tempo determinato'!K35/Qualifiche!K11%</f>
        <v>0.5313765182186234</v>
      </c>
      <c r="L32" s="130">
        <f>'Tempo determinato'!L35/Qualifiche!L11%</f>
        <v>0</v>
      </c>
      <c r="M32" s="130">
        <f>'Tempo determinato'!M35/Qualifiche!M11%</f>
        <v>0.259000259000259</v>
      </c>
      <c r="N32" s="221">
        <f>'Tempo determinato'!N35/Qualifiche!N11%</f>
        <v>0.5003411416875142</v>
      </c>
      <c r="O32" s="210">
        <f>'Tempo determinato'!O35/Qualifiche!O11%</f>
        <v>0.3534262713528372</v>
      </c>
    </row>
    <row r="33" spans="1:15" ht="12.75">
      <c r="A33" s="21"/>
      <c r="B33" s="73"/>
      <c r="C33" s="74"/>
      <c r="D33" s="74"/>
      <c r="E33" s="74"/>
      <c r="F33" s="73"/>
      <c r="G33" s="117"/>
      <c r="H33" s="130"/>
      <c r="I33" s="130"/>
      <c r="J33" s="130"/>
      <c r="K33" s="130"/>
      <c r="L33" s="130"/>
      <c r="M33" s="130"/>
      <c r="N33" s="221"/>
      <c r="O33" s="210"/>
    </row>
    <row r="34" spans="1:15" ht="12.75">
      <c r="A34" s="21" t="s">
        <v>22</v>
      </c>
      <c r="B34" s="73">
        <f>'Tempo determinato'!B37/'Classi di età'!B7%</f>
        <v>15.348689098821783</v>
      </c>
      <c r="C34" s="74">
        <f>'Tempo determinato'!C37/'Classi di età'!C7%</f>
        <v>16.758299851977164</v>
      </c>
      <c r="D34" s="74">
        <f>'Tempo determinato'!D37/'Classi di età'!D7%</f>
        <v>19.941319303925535</v>
      </c>
      <c r="E34" s="74">
        <f>'Tempo determinato'!E37/'Classi di età'!E7%</f>
        <v>19.17098445595855</v>
      </c>
      <c r="F34" s="73">
        <f>'Tempo determinato'!F37/'Classi di età'!F7%</f>
        <v>20.224719101123597</v>
      </c>
      <c r="G34" s="117">
        <f>'Tempo determinato'!G37/'Classi di età'!G7%</f>
        <v>22.942817294281728</v>
      </c>
      <c r="H34" s="130">
        <f>'Tempo determinato'!H37/'Classi di età'!H7%</f>
        <v>25.050649505422477</v>
      </c>
      <c r="I34" s="130">
        <f>'Tempo determinato'!I37/'Classi di età'!I7%</f>
        <v>23.834264190154567</v>
      </c>
      <c r="J34" s="130">
        <f>'Tempo determinato'!J37/'Classi di età'!J7%</f>
        <v>23.843522237096533</v>
      </c>
      <c r="K34" s="130">
        <f>'Tempo determinato'!K37/'Classi di età'!K7%</f>
        <v>27.041291524371314</v>
      </c>
      <c r="L34" s="130">
        <f>'Tempo determinato'!L37/'Classi di età'!L7%</f>
        <v>21.554714601072217</v>
      </c>
      <c r="M34" s="130">
        <f>'Tempo determinato'!M37/'Classi di età'!M7%</f>
        <v>21.82471264367816</v>
      </c>
      <c r="N34" s="221">
        <f>'Tempo determinato'!N37/'Classi di età'!N7%</f>
        <v>36.712573323131856</v>
      </c>
      <c r="O34" s="210">
        <f>'Tempo determinato'!O37/'Classi di età'!O7%</f>
        <v>33.50131989440845</v>
      </c>
    </row>
    <row r="35" spans="1:15" ht="12.75">
      <c r="A35" s="21" t="s">
        <v>23</v>
      </c>
      <c r="B35" s="73">
        <f>'Tempo determinato'!B38/'Classi di età'!B8%</f>
        <v>13.329926125540121</v>
      </c>
      <c r="C35" s="74">
        <f>'Tempo determinato'!C38/'Classi di età'!C8%</f>
        <v>14.874012786761941</v>
      </c>
      <c r="D35" s="74">
        <f>'Tempo determinato'!D38/'Classi di età'!D8%</f>
        <v>16.129032258064516</v>
      </c>
      <c r="E35" s="74">
        <f>'Tempo determinato'!E38/'Classi di età'!E8%</f>
        <v>15.171586273098153</v>
      </c>
      <c r="F35" s="73">
        <f>'Tempo determinato'!F38/'Classi di età'!F8%</f>
        <v>15.596470648237874</v>
      </c>
      <c r="G35" s="117">
        <f>'Tempo determinato'!G38/'Classi di età'!G8%</f>
        <v>16.93171188026193</v>
      </c>
      <c r="H35" s="130">
        <f>'Tempo determinato'!H38/'Classi di età'!H8%</f>
        <v>17.244132205013575</v>
      </c>
      <c r="I35" s="130">
        <f>'Tempo determinato'!I38/'Classi di età'!I8%</f>
        <v>16.141557577102287</v>
      </c>
      <c r="J35" s="130">
        <f>'Tempo determinato'!J38/'Classi di età'!J8%</f>
        <v>15.826208340603733</v>
      </c>
      <c r="K35" s="130">
        <f>'Tempo determinato'!K38/'Classi di età'!K8%</f>
        <v>17.058858750973</v>
      </c>
      <c r="L35" s="130">
        <f>'Tempo determinato'!L38/'Classi di età'!L8%</f>
        <v>13.270649845274935</v>
      </c>
      <c r="M35" s="130">
        <f>'Tempo determinato'!M38/'Classi di età'!M8%</f>
        <v>14.794741697416974</v>
      </c>
      <c r="N35" s="221">
        <f>'Tempo determinato'!N38/'Classi di età'!N8%</f>
        <v>22.97693456496488</v>
      </c>
      <c r="O35" s="210">
        <f>'Tempo determinato'!O38/'Classi di età'!O8%</f>
        <v>22.267339771729585</v>
      </c>
    </row>
    <row r="36" spans="1:15" ht="12.75">
      <c r="A36" s="21" t="s">
        <v>24</v>
      </c>
      <c r="B36" s="73">
        <f>'Tempo determinato'!B39/('Classi di età'!B9+'Classi di età'!B10)%</f>
        <v>7.250940932483294</v>
      </c>
      <c r="C36" s="74">
        <f>'Tempo determinato'!C39/('Classi di età'!C9+'Classi di età'!C10)%</f>
        <v>8.249417133786398</v>
      </c>
      <c r="D36" s="74">
        <f>'Tempo determinato'!D39/('Classi di età'!D9+'Classi di età'!D10)%</f>
        <v>8.91115212233061</v>
      </c>
      <c r="E36" s="74">
        <f>'Tempo determinato'!E39/('Classi di età'!E9+'Classi di età'!E10)%</f>
        <v>8.25579468238748</v>
      </c>
      <c r="F36" s="73">
        <f>'Tempo determinato'!F39/('Classi di età'!F9+'Classi di età'!F10)%</f>
        <v>8.53015254478924</v>
      </c>
      <c r="G36" s="117">
        <f>'Tempo determinato'!G39/('Classi di età'!G9+'Classi di età'!G10)%</f>
        <v>9.80018587360595</v>
      </c>
      <c r="H36" s="130">
        <f>'Tempo determinato'!H39/('Classi di età'!H9+'Classi di età'!H10)%</f>
        <v>9.377513270065949</v>
      </c>
      <c r="I36" s="130">
        <f>'Tempo determinato'!I39/('Classi di età'!I9+'Classi di età'!I10)%</f>
        <v>8.970428930324752</v>
      </c>
      <c r="J36" s="130">
        <f>'Tempo determinato'!J39/('Classi di età'!J9+'Classi di età'!J10)%</f>
        <v>8.970457418418466</v>
      </c>
      <c r="K36" s="130">
        <f>'Tempo determinato'!K39/('Classi di età'!K9+'Classi di età'!K10)%</f>
        <v>9.544390849610775</v>
      </c>
      <c r="L36" s="130">
        <f>'Tempo determinato'!L39/('Classi di età'!L9+'Classi di età'!L10)%</f>
        <v>7.142180543715071</v>
      </c>
      <c r="M36" s="130">
        <f>'Tempo determinato'!M39/('Classi di età'!M9+'Classi di età'!M10)%</f>
        <v>8.30776437521958</v>
      </c>
      <c r="N36" s="221">
        <f>'Tempo determinato'!N39/('Classi di età'!N9+'Classi di età'!N10)%</f>
        <v>12.781903190319031</v>
      </c>
      <c r="O36" s="210">
        <f>'Tempo determinato'!O39/('Classi di età'!O9+'Classi di età'!O10)%</f>
        <v>13.291153696809118</v>
      </c>
    </row>
    <row r="37" spans="1:15" ht="12.75">
      <c r="A37" s="21" t="s">
        <v>25</v>
      </c>
      <c r="B37" s="73">
        <f>'Tempo determinato'!B40/('Classi di età'!B11+'Classi di età'!B12)%</f>
        <v>8.237232289950576</v>
      </c>
      <c r="C37" s="74">
        <f>'Tempo determinato'!C40/('Classi di età'!C11+'Classi di età'!C12)%</f>
        <v>8.3801612509162</v>
      </c>
      <c r="D37" s="74">
        <f>'Tempo determinato'!D40/('Classi di età'!D11+'Classi di età'!D12)%</f>
        <v>8.919382504288164</v>
      </c>
      <c r="E37" s="74">
        <f>'Tempo determinato'!E40/('Classi di età'!E11+'Classi di età'!E12)%</f>
        <v>9.88988580750408</v>
      </c>
      <c r="F37" s="73">
        <f>'Tempo determinato'!F40/('Classi di età'!F11+'Classi di età'!F12)%</f>
        <v>9.962372334707041</v>
      </c>
      <c r="G37" s="117">
        <f>'Tempo determinato'!G40/('Classi di età'!G11+'Classi di età'!G12)%</f>
        <v>10.846650799047943</v>
      </c>
      <c r="H37" s="130">
        <f>'Tempo determinato'!H40/('Classi di età'!H11+'Classi di età'!H12)%</f>
        <v>10.053075241960661</v>
      </c>
      <c r="I37" s="130">
        <f>'Tempo determinato'!I40/('Classi di età'!I11+'Classi di età'!I12)%</f>
        <v>9.525843656557026</v>
      </c>
      <c r="J37" s="130">
        <f>'Tempo determinato'!J40/('Classi di età'!J11+'Classi di età'!J12)%</f>
        <v>7.872611464968153</v>
      </c>
      <c r="K37" s="130">
        <f>'Tempo determinato'!K40/('Classi di età'!K11+'Classi di età'!K12)%</f>
        <v>7.741858523201718</v>
      </c>
      <c r="L37" s="130">
        <f>'Tempo determinato'!L40/('Classi di età'!L11+'Classi di età'!L12)%</f>
        <v>7.022091974752029</v>
      </c>
      <c r="M37" s="130">
        <f>'Tempo determinato'!M40/('Classi di età'!M11+'Classi di età'!M12)%</f>
        <v>7.428106899705314</v>
      </c>
      <c r="N37" s="221">
        <f>'Tempo determinato'!N40/('Classi di età'!N11+'Classi di età'!N12)%</f>
        <v>11.399012023487742</v>
      </c>
      <c r="O37" s="210">
        <f>'Tempo determinato'!O40/('Classi di età'!O11+'Classi di età'!O12)%</f>
        <v>12.288357479490312</v>
      </c>
    </row>
    <row r="38" spans="1:15" ht="9.75" customHeight="1">
      <c r="A38" s="69"/>
      <c r="B38" s="78"/>
      <c r="C38" s="79"/>
      <c r="D38" s="79"/>
      <c r="E38" s="79"/>
      <c r="F38" s="73"/>
      <c r="G38" s="119"/>
      <c r="H38" s="132"/>
      <c r="I38" s="132"/>
      <c r="J38" s="132"/>
      <c r="K38" s="132"/>
      <c r="L38" s="132"/>
      <c r="M38" s="132"/>
      <c r="N38" s="221"/>
      <c r="O38" s="210"/>
    </row>
    <row r="39" spans="1:15" ht="10.5" customHeight="1">
      <c r="A39" s="31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1"/>
    </row>
    <row r="40" spans="1:15" ht="9.75" customHeight="1">
      <c r="A40" s="37"/>
      <c r="B40" s="63"/>
      <c r="C40" s="82"/>
      <c r="D40" s="82"/>
      <c r="E40" s="82"/>
      <c r="F40" s="82"/>
      <c r="G40" s="63"/>
      <c r="H40" s="127"/>
      <c r="I40" s="127"/>
      <c r="J40" s="127"/>
      <c r="K40" s="127"/>
      <c r="L40" s="127"/>
      <c r="M40" s="127"/>
      <c r="N40" s="222"/>
      <c r="O40" s="213"/>
    </row>
    <row r="41" spans="1:15" ht="12.75">
      <c r="A41" s="38" t="s">
        <v>0</v>
      </c>
      <c r="B41" s="40">
        <f>'Tempo determinato'!B47/'Classi di età'!B6%</f>
        <v>10.112298521244382</v>
      </c>
      <c r="C41" s="83">
        <f>'Tempo determinato'!C47/'Classi di età'!C6%</f>
        <v>11.202938475665748</v>
      </c>
      <c r="D41" s="83">
        <f>'Tempo determinato'!D47/'Classi di età'!D6%</f>
        <v>12.321710045749874</v>
      </c>
      <c r="E41" s="83">
        <f>'Tempo determinato'!E47/'Classi di età'!E6%</f>
        <v>11.553213746077253</v>
      </c>
      <c r="F41" s="83">
        <f>'Tempo determinato'!F47/'Classi di età'!F6%</f>
        <v>11.80062108532028</v>
      </c>
      <c r="G41" s="40">
        <f>'Tempo determinato'!G47/'Classi di età'!G6%</f>
        <v>13.140892038349312</v>
      </c>
      <c r="H41" s="128">
        <f>'Tempo determinato'!H47/'Classi di età'!H6%</f>
        <v>13.056222034887492</v>
      </c>
      <c r="I41" s="128">
        <f>'Tempo determinato'!I47/'Classi di età'!I6%</f>
        <v>12.22270381023681</v>
      </c>
      <c r="J41" s="128">
        <f>'Tempo determinato'!J47/'Classi di età'!J6%</f>
        <v>11.779711078889425</v>
      </c>
      <c r="K41" s="128">
        <f>'Tempo determinato'!K47/'Classi di età'!K6%</f>
        <v>12.583782900114436</v>
      </c>
      <c r="L41" s="128">
        <f>'Tempo determinato'!L47/'Classi di età'!L6%</f>
        <v>9.74597958139159</v>
      </c>
      <c r="M41" s="128">
        <f>'Tempo determinato'!M47/'Classi di età'!M6%</f>
        <v>10.88365434669443</v>
      </c>
      <c r="N41" s="223">
        <f>'Tempo determinato'!N47/'Classi di età'!N6%</f>
        <v>17.230512443636183</v>
      </c>
      <c r="O41" s="211">
        <f>'Tempo determinato'!O47/'Classi di età'!O6%</f>
        <v>17.209677616538503</v>
      </c>
    </row>
    <row r="42" spans="1:15" ht="7.5" customHeight="1">
      <c r="A42" s="37"/>
      <c r="B42" s="26"/>
      <c r="C42" s="58"/>
      <c r="D42" s="58"/>
      <c r="E42" s="58"/>
      <c r="F42" s="120"/>
      <c r="G42" s="72"/>
      <c r="H42" s="129"/>
      <c r="I42" s="129"/>
      <c r="J42" s="129"/>
      <c r="K42" s="129"/>
      <c r="L42" s="129"/>
      <c r="M42" s="129"/>
      <c r="N42" s="224"/>
      <c r="O42" s="212"/>
    </row>
    <row r="43" spans="1:15" ht="19.5" customHeight="1" thickBot="1">
      <c r="A43" s="196" t="s">
        <v>43</v>
      </c>
      <c r="B43" s="43"/>
      <c r="C43" s="43"/>
      <c r="D43" s="44"/>
      <c r="E43" s="44"/>
      <c r="F43" s="45"/>
      <c r="G43" s="45"/>
      <c r="H43" s="45"/>
      <c r="I43" s="45"/>
      <c r="J43" s="44"/>
      <c r="K43" s="44"/>
      <c r="L43" s="44"/>
      <c r="M43" s="45"/>
      <c r="N43" s="225"/>
      <c r="O43" s="207"/>
    </row>
    <row r="44" spans="14:15" ht="18" customHeight="1" thickBot="1" thickTop="1">
      <c r="N44" s="35"/>
      <c r="O44" s="35"/>
    </row>
    <row r="45" spans="1:15" ht="18" customHeight="1" thickTop="1">
      <c r="A45" s="1" t="s">
        <v>73</v>
      </c>
      <c r="B45" s="2"/>
      <c r="C45" s="2"/>
      <c r="D45" s="3"/>
      <c r="E45" s="3"/>
      <c r="F45" s="4"/>
      <c r="G45" s="4"/>
      <c r="H45" s="4"/>
      <c r="I45" s="4"/>
      <c r="J45" s="3"/>
      <c r="K45" s="3"/>
      <c r="L45" s="3"/>
      <c r="M45" s="4"/>
      <c r="N45" s="3"/>
      <c r="O45" s="4"/>
    </row>
    <row r="46" spans="1:15" ht="18" customHeight="1">
      <c r="A46" s="6" t="s">
        <v>51</v>
      </c>
      <c r="B46" s="7"/>
      <c r="C46" s="7"/>
      <c r="D46" s="8"/>
      <c r="E46" s="8"/>
      <c r="F46" s="9"/>
      <c r="G46" s="9"/>
      <c r="H46" s="9"/>
      <c r="I46" s="9"/>
      <c r="J46" s="8"/>
      <c r="K46" s="8"/>
      <c r="L46" s="8"/>
      <c r="M46" s="9"/>
      <c r="N46" s="8"/>
      <c r="O46" s="9"/>
    </row>
    <row r="47" spans="1:15" ht="12.75">
      <c r="A47" s="238" t="s">
        <v>49</v>
      </c>
      <c r="B47" s="226">
        <v>2005</v>
      </c>
      <c r="C47" s="240">
        <v>2006</v>
      </c>
      <c r="D47" s="240">
        <v>2007</v>
      </c>
      <c r="E47" s="240">
        <v>2008</v>
      </c>
      <c r="F47" s="226">
        <v>2009</v>
      </c>
      <c r="G47" s="261">
        <v>2010</v>
      </c>
      <c r="H47" s="232">
        <v>2011</v>
      </c>
      <c r="I47" s="232">
        <v>2012</v>
      </c>
      <c r="J47" s="232">
        <v>2013</v>
      </c>
      <c r="K47" s="232">
        <v>2014</v>
      </c>
      <c r="L47" s="232">
        <v>2015</v>
      </c>
      <c r="M47" s="232">
        <v>2016</v>
      </c>
      <c r="N47" s="258">
        <v>2017</v>
      </c>
      <c r="O47" s="256">
        <v>2018</v>
      </c>
    </row>
    <row r="48" spans="1:15" ht="12.75" customHeight="1">
      <c r="A48" s="239"/>
      <c r="B48" s="227"/>
      <c r="C48" s="241"/>
      <c r="D48" s="241"/>
      <c r="E48" s="241"/>
      <c r="F48" s="227"/>
      <c r="G48" s="262"/>
      <c r="H48" s="233"/>
      <c r="I48" s="233"/>
      <c r="J48" s="233"/>
      <c r="K48" s="233"/>
      <c r="L48" s="233"/>
      <c r="M48" s="233"/>
      <c r="N48" s="260"/>
      <c r="O48" s="257"/>
    </row>
    <row r="49" spans="1:15" ht="7.5" customHeight="1">
      <c r="A49" s="21"/>
      <c r="B49" s="63"/>
      <c r="C49" s="75"/>
      <c r="D49" s="75"/>
      <c r="E49" s="75"/>
      <c r="F49" s="63"/>
      <c r="G49" s="118"/>
      <c r="H49" s="131"/>
      <c r="I49" s="131"/>
      <c r="J49" s="131"/>
      <c r="K49" s="131"/>
      <c r="L49" s="131"/>
      <c r="M49" s="131"/>
      <c r="N49" s="220"/>
      <c r="O49" s="209"/>
    </row>
    <row r="50" spans="1:15" ht="12.75">
      <c r="A50" s="21" t="s">
        <v>17</v>
      </c>
      <c r="B50" s="63">
        <f>'Tempo determinato'!B56/Qualifiche!B15%</f>
        <v>15.332993544002719</v>
      </c>
      <c r="C50" s="76">
        <f>'Tempo determinato'!C56/Qualifiche!C15%</f>
        <v>17.762532545356862</v>
      </c>
      <c r="D50" s="76">
        <f>'Tempo determinato'!D56/Qualifiche!D15%</f>
        <v>21.018413983727175</v>
      </c>
      <c r="E50" s="76">
        <f>'Tempo determinato'!E56/Qualifiche!E15%</f>
        <v>18.961038961038962</v>
      </c>
      <c r="F50" s="63">
        <f>'Tempo determinato'!F56/Qualifiche!F15%</f>
        <v>24.546885722359022</v>
      </c>
      <c r="G50" s="118">
        <f>'Tempo determinato'!G56/Qualifiche!G15%</f>
        <v>25.0308555958116</v>
      </c>
      <c r="H50" s="131">
        <f>'Tempo determinato'!H56/Qualifiche!H15%</f>
        <v>24.923529178087634</v>
      </c>
      <c r="I50" s="131">
        <f>'Tempo determinato'!I56/Qualifiche!I15%</f>
        <v>23.825088691354086</v>
      </c>
      <c r="J50" s="131">
        <f>'Tempo determinato'!J56/Qualifiche!J15%</f>
        <v>22.111935941279505</v>
      </c>
      <c r="K50" s="131">
        <f>'Tempo determinato'!K56/Qualifiche!K15%</f>
        <v>22.578917003214375</v>
      </c>
      <c r="L50" s="131">
        <f>'Tempo determinato'!L56/Qualifiche!L15%</f>
        <v>19.657498283452483</v>
      </c>
      <c r="M50" s="131">
        <f>'Tempo determinato'!M56/Qualifiche!M15%</f>
        <v>19.183050200419927</v>
      </c>
      <c r="N50" s="220">
        <f>'Tempo determinato'!N56/Qualifiche!N15%</f>
        <v>31.72507802130789</v>
      </c>
      <c r="O50" s="209">
        <f>'Tempo determinato'!O56/Qualifiche!O15%</f>
        <v>31.877964639931008</v>
      </c>
    </row>
    <row r="51" spans="1:15" ht="12.75">
      <c r="A51" s="21" t="s">
        <v>16</v>
      </c>
      <c r="B51" s="77">
        <f>'Tempo determinato'!B57/Qualifiche!B16%</f>
        <v>19.414925855590123</v>
      </c>
      <c r="C51" s="76">
        <f>'Tempo determinato'!C57/Qualifiche!C16%</f>
        <v>21.091286626163193</v>
      </c>
      <c r="D51" s="76">
        <f>'Tempo determinato'!D57/Qualifiche!D16%</f>
        <v>22.39448112157852</v>
      </c>
      <c r="E51" s="76">
        <f>'Tempo determinato'!E57/Qualifiche!E16%</f>
        <v>21.026328178756383</v>
      </c>
      <c r="F51" s="63">
        <f>'Tempo determinato'!F57/Qualifiche!F16%</f>
        <v>19.84589100798438</v>
      </c>
      <c r="G51" s="118">
        <f>'Tempo determinato'!G57/Qualifiche!G16%</f>
        <v>18.68298047841628</v>
      </c>
      <c r="H51" s="131">
        <f>'Tempo determinato'!H57/Qualifiche!H16%</f>
        <v>17.17126539599532</v>
      </c>
      <c r="I51" s="131">
        <f>'Tempo determinato'!I57/Qualifiche!I16%</f>
        <v>16.6062264796442</v>
      </c>
      <c r="J51" s="131">
        <f>'Tempo determinato'!J57/Qualifiche!J16%</f>
        <v>15.76491577177754</v>
      </c>
      <c r="K51" s="131">
        <f>'Tempo determinato'!K57/Qualifiche!K16%</f>
        <v>16.777010846598113</v>
      </c>
      <c r="L51" s="131">
        <f>'Tempo determinato'!L57/Qualifiche!L16%</f>
        <v>14.101775956284152</v>
      </c>
      <c r="M51" s="131">
        <f>'Tempo determinato'!M57/Qualifiche!M16%</f>
        <v>13.847078062944298</v>
      </c>
      <c r="N51" s="220">
        <f>'Tempo determinato'!N57/Qualifiche!N16%</f>
        <v>19.533735956880317</v>
      </c>
      <c r="O51" s="209">
        <f>'Tempo determinato'!O57/Qualifiche!O16%</f>
        <v>19.60954866144776</v>
      </c>
    </row>
    <row r="52" spans="1:15" ht="12.75" customHeight="1">
      <c r="A52" s="28" t="s">
        <v>18</v>
      </c>
      <c r="B52" s="63">
        <f>'Tempo determinato'!B58/Qualifiche!B17%</f>
        <v>0.18181818181818182</v>
      </c>
      <c r="C52" s="76">
        <f>'Tempo determinato'!C58/Qualifiche!C17%</f>
        <v>0</v>
      </c>
      <c r="D52" s="76">
        <f>'Tempo determinato'!D58/Qualifiche!D17%</f>
        <v>0.3003003003003003</v>
      </c>
      <c r="E52" s="76">
        <f>'Tempo determinato'!E58/Qualifiche!E17%</f>
        <v>0.2717391304347826</v>
      </c>
      <c r="F52" s="63">
        <f>'Tempo determinato'!F58/Qualifiche!F17%</f>
        <v>0.3618817852834741</v>
      </c>
      <c r="G52" s="118">
        <f>'Tempo determinato'!G58/Qualifiche!G17%</f>
        <v>0.477326968973747</v>
      </c>
      <c r="H52" s="131">
        <f>'Tempo determinato'!H58/Qualifiche!H17%</f>
        <v>0.33444816053511706</v>
      </c>
      <c r="I52" s="131">
        <f>'Tempo determinato'!I58/Qualifiche!I17%</f>
        <v>0.47892720306513414</v>
      </c>
      <c r="J52" s="131">
        <f>'Tempo determinato'!J58/Qualifiche!J17%</f>
        <v>0.8595988538681948</v>
      </c>
      <c r="K52" s="131">
        <f>'Tempo determinato'!K58/Qualifiche!K17%</f>
        <v>1.0822510822510822</v>
      </c>
      <c r="L52" s="131">
        <f>'Tempo determinato'!L58/Qualifiche!L17%</f>
        <v>0.8456659619450316</v>
      </c>
      <c r="M52" s="131">
        <f>'Tempo determinato'!M58/Qualifiche!M17%</f>
        <v>0.8016032064128256</v>
      </c>
      <c r="N52" s="220">
        <f>'Tempo determinato'!N58/Qualifiche!N17%</f>
        <v>0.37243947858473</v>
      </c>
      <c r="O52" s="209">
        <f>'Tempo determinato'!O58/Qualifiche!O17%</f>
        <v>0.18298261665141813</v>
      </c>
    </row>
    <row r="53" spans="1:15" ht="12.75">
      <c r="A53" s="21" t="s">
        <v>19</v>
      </c>
      <c r="B53" s="73">
        <f>'Tempo determinato'!B59/Qualifiche!B18%</f>
        <v>1.8181818181818181</v>
      </c>
      <c r="C53" s="74">
        <f>'Tempo determinato'!C59/Qualifiche!C18%</f>
        <v>1.8867924528301885</v>
      </c>
      <c r="D53" s="74">
        <f>'Tempo determinato'!D59/Qualifiche!D18%</f>
        <v>1.639344262295082</v>
      </c>
      <c r="E53" s="74">
        <f>'Tempo determinato'!E59/Qualifiche!E18%</f>
        <v>0</v>
      </c>
      <c r="F53" s="73">
        <f>'Tempo determinato'!F59/Qualifiche!F18%</f>
        <v>0</v>
      </c>
      <c r="G53" s="117">
        <f>'Tempo determinato'!G59/Qualifiche!G18%</f>
        <v>1.3333333333333333</v>
      </c>
      <c r="H53" s="130">
        <f>'Tempo determinato'!H59/Qualifiche!H18%</f>
        <v>0</v>
      </c>
      <c r="I53" s="130">
        <f>'Tempo determinato'!I59/Qualifiche!I18%</f>
        <v>1.1363636363636365</v>
      </c>
      <c r="J53" s="130">
        <f>'Tempo determinato'!J59/Qualifiche!J18%</f>
        <v>1.0869565217391304</v>
      </c>
      <c r="K53" s="130">
        <f>'Tempo determinato'!K59/Qualifiche!K18%</f>
        <v>2.272727272727273</v>
      </c>
      <c r="L53" s="130">
        <f>'Tempo determinato'!L59/Qualifiche!L18%</f>
        <v>2.3529411764705883</v>
      </c>
      <c r="M53" s="130">
        <f>'Tempo determinato'!M59/Qualifiche!M18%</f>
        <v>2.564102564102564</v>
      </c>
      <c r="N53" s="221">
        <f>'Tempo determinato'!N59/Qualifiche!N18%</f>
        <v>2.5</v>
      </c>
      <c r="O53" s="210">
        <f>'Tempo determinato'!O59/Qualifiche!O18%</f>
        <v>3.0303030303030303</v>
      </c>
    </row>
    <row r="54" spans="1:15" ht="12.75">
      <c r="A54" s="21" t="s">
        <v>21</v>
      </c>
      <c r="B54" s="73">
        <f>'Tempo determinato'!B60/Qualifiche!B19%</f>
        <v>0</v>
      </c>
      <c r="C54" s="74">
        <f>'Tempo determinato'!C60/Qualifiche!C19%</f>
        <v>0</v>
      </c>
      <c r="D54" s="74">
        <f>'Tempo determinato'!D60/Qualifiche!D19%</f>
        <v>0</v>
      </c>
      <c r="E54" s="74">
        <f>'Tempo determinato'!E60/Qualifiche!E19%</f>
        <v>0</v>
      </c>
      <c r="F54" s="73">
        <f>'Tempo determinato'!F60/Qualifiche!F19%</f>
        <v>0.13283740701381508</v>
      </c>
      <c r="G54" s="117">
        <f>'Tempo determinato'!G60/Qualifiche!G19%</f>
        <v>0.14232849416453172</v>
      </c>
      <c r="H54" s="130">
        <f>'Tempo determinato'!H60/Qualifiche!H19%</f>
        <v>0.06036824630244491</v>
      </c>
      <c r="I54" s="130">
        <f>'Tempo determinato'!I60/Qualifiche!I19%</f>
        <v>0.27898326100433973</v>
      </c>
      <c r="J54" s="130">
        <f>'Tempo determinato'!J60/Qualifiche!J19%</f>
        <v>0.6201044386422976</v>
      </c>
      <c r="K54" s="130">
        <f>'Tempo determinato'!K60/Qualifiche!K19%</f>
        <v>0.6189821182943605</v>
      </c>
      <c r="L54" s="130">
        <f>'Tempo determinato'!L60/Qualifiche!L19%</f>
        <v>0.4020908725371934</v>
      </c>
      <c r="M54" s="130">
        <f>'Tempo determinato'!M60/Qualifiche!M19%</f>
        <v>0.5632745024408562</v>
      </c>
      <c r="N54" s="221">
        <f>'Tempo determinato'!N60/Qualifiche!N19%</f>
        <v>0.7377598926894702</v>
      </c>
      <c r="O54" s="210">
        <f>'Tempo determinato'!O60/Qualifiche!O19%</f>
        <v>0.7783222830786971</v>
      </c>
    </row>
    <row r="55" spans="1:15" ht="12.75">
      <c r="A55" s="21"/>
      <c r="B55" s="73"/>
      <c r="C55" s="74"/>
      <c r="D55" s="74"/>
      <c r="E55" s="74"/>
      <c r="F55" s="73"/>
      <c r="G55" s="117"/>
      <c r="H55" s="130"/>
      <c r="I55" s="130"/>
      <c r="J55" s="130"/>
      <c r="K55" s="130"/>
      <c r="L55" s="130"/>
      <c r="M55" s="130"/>
      <c r="N55" s="221"/>
      <c r="O55" s="210"/>
    </row>
    <row r="56" spans="1:15" ht="12.75">
      <c r="A56" s="21" t="s">
        <v>22</v>
      </c>
      <c r="B56" s="73">
        <f>'Tempo determinato'!B62/'Classi di età'!B15%</f>
        <v>18.329266542270705</v>
      </c>
      <c r="C56" s="74">
        <f>'Tempo determinato'!C62/'Classi di età'!C15%</f>
        <v>20.602443876101166</v>
      </c>
      <c r="D56" s="74">
        <f>'Tempo determinato'!D62/'Classi di età'!D15%</f>
        <v>25.53942722636328</v>
      </c>
      <c r="E56" s="74">
        <f>'Tempo determinato'!E62/'Classi di età'!E15%</f>
        <v>25.93875571567133</v>
      </c>
      <c r="F56" s="73">
        <f>'Tempo determinato'!F62/'Classi di età'!F15%</f>
        <v>29.072532699167656</v>
      </c>
      <c r="G56" s="117">
        <f>'Tempo determinato'!G62/'Classi di età'!G15%</f>
        <v>30.726170113512673</v>
      </c>
      <c r="H56" s="130">
        <f>'Tempo determinato'!H62/'Classi di età'!H15%</f>
        <v>33.269628921802834</v>
      </c>
      <c r="I56" s="130">
        <f>'Tempo determinato'!I62/'Classi di età'!I15%</f>
        <v>32.19503907577302</v>
      </c>
      <c r="J56" s="130">
        <f>'Tempo determinato'!J62/'Classi di età'!J15%</f>
        <v>32.76578895268264</v>
      </c>
      <c r="K56" s="130">
        <f>'Tempo determinato'!K62/'Classi di età'!K15%</f>
        <v>36.46803900325027</v>
      </c>
      <c r="L56" s="130">
        <f>'Tempo determinato'!L62/'Classi di età'!L15%</f>
        <v>31.685593409040305</v>
      </c>
      <c r="M56" s="130">
        <f>'Tempo determinato'!M62/'Classi di età'!M15%</f>
        <v>29.138276553106213</v>
      </c>
      <c r="N56" s="221">
        <f>'Tempo determinato'!N62/'Classi di età'!N15%</f>
        <v>47.96803264750893</v>
      </c>
      <c r="O56" s="210">
        <f>'Tempo determinato'!O62/'Classi di età'!O15%</f>
        <v>45.02012072434608</v>
      </c>
    </row>
    <row r="57" spans="1:15" ht="12.75">
      <c r="A57" s="21" t="s">
        <v>23</v>
      </c>
      <c r="B57" s="73">
        <f>'Tempo determinato'!B63/'Classi di età'!B16%</f>
        <v>18.906958734373273</v>
      </c>
      <c r="C57" s="74">
        <f>'Tempo determinato'!C63/'Classi di età'!C16%</f>
        <v>21.10161650247646</v>
      </c>
      <c r="D57" s="74">
        <f>'Tempo determinato'!D63/'Classi di età'!D16%</f>
        <v>23.246739362839424</v>
      </c>
      <c r="E57" s="74">
        <f>'Tempo determinato'!E63/'Classi di età'!E16%</f>
        <v>21.28022916322371</v>
      </c>
      <c r="F57" s="73">
        <f>'Tempo determinato'!F63/'Classi di età'!F16%</f>
        <v>22.943599130534263</v>
      </c>
      <c r="G57" s="117">
        <f>'Tempo determinato'!G63/'Classi di età'!G16%</f>
        <v>23.067441450959674</v>
      </c>
      <c r="H57" s="130">
        <f>'Tempo determinato'!H63/'Classi di età'!H16%</f>
        <v>22.98132843587389</v>
      </c>
      <c r="I57" s="130">
        <f>'Tempo determinato'!I63/'Classi di età'!I16%</f>
        <v>23.012367491166078</v>
      </c>
      <c r="J57" s="130">
        <f>'Tempo determinato'!J63/'Classi di età'!J16%</f>
        <v>21.632382216323823</v>
      </c>
      <c r="K57" s="130">
        <f>'Tempo determinato'!K63/'Classi di età'!K16%</f>
        <v>22.975425858698685</v>
      </c>
      <c r="L57" s="130">
        <f>'Tempo determinato'!L63/'Classi di età'!L16%</f>
        <v>20.32611751475963</v>
      </c>
      <c r="M57" s="130">
        <f>'Tempo determinato'!M63/'Classi di età'!M16%</f>
        <v>20.604113988929132</v>
      </c>
      <c r="N57" s="221">
        <f>'Tempo determinato'!N63/'Classi di età'!N16%</f>
        <v>31.10262593783494</v>
      </c>
      <c r="O57" s="210">
        <f>'Tempo determinato'!O63/'Classi di età'!O16%</f>
        <v>30.670644876924122</v>
      </c>
    </row>
    <row r="58" spans="1:15" ht="12.75">
      <c r="A58" s="21" t="s">
        <v>24</v>
      </c>
      <c r="B58" s="73">
        <f>'Tempo determinato'!B64/('Classi di età'!B17+'Classi di età'!B18)%</f>
        <v>14.038902506523286</v>
      </c>
      <c r="C58" s="74">
        <f>'Tempo determinato'!C64/('Classi di età'!C17+'Classi di età'!C18)%</f>
        <v>15.749490457661663</v>
      </c>
      <c r="D58" s="74">
        <f>'Tempo determinato'!D64/('Classi di età'!D17+'Classi di età'!D18)%</f>
        <v>17.084743397411298</v>
      </c>
      <c r="E58" s="74">
        <f>'Tempo determinato'!E64/('Classi di età'!E17+'Classi di età'!E18)%</f>
        <v>15.45223146105549</v>
      </c>
      <c r="F58" s="73">
        <f>'Tempo determinato'!F64/('Classi di età'!F17+'Classi di età'!F18)%</f>
        <v>17.43685929566989</v>
      </c>
      <c r="G58" s="117">
        <f>'Tempo determinato'!G64/('Classi di età'!G17+'Classi di età'!G18)%</f>
        <v>16.85572825269491</v>
      </c>
      <c r="H58" s="130">
        <f>'Tempo determinato'!H64/('Classi di età'!H17+'Classi di età'!H18)%</f>
        <v>15.435409368509161</v>
      </c>
      <c r="I58" s="130">
        <f>'Tempo determinato'!I64/('Classi di età'!I17+'Classi di età'!I18)%</f>
        <v>14.681136446774783</v>
      </c>
      <c r="J58" s="130">
        <f>'Tempo determinato'!J64/('Classi di età'!J17+'Classi di età'!J18)%</f>
        <v>14.035838786618557</v>
      </c>
      <c r="K58" s="130">
        <f>'Tempo determinato'!K64/('Classi di età'!K17+'Classi di età'!K18)%</f>
        <v>14.771161793969082</v>
      </c>
      <c r="L58" s="130">
        <f>'Tempo determinato'!L64/('Classi di età'!L17+'Classi di età'!L18)%</f>
        <v>12.636753289572281</v>
      </c>
      <c r="M58" s="130">
        <f>'Tempo determinato'!M64/('Classi di età'!M17+'Classi di età'!M18)%</f>
        <v>12.316354359109704</v>
      </c>
      <c r="N58" s="221">
        <f>'Tempo determinato'!N64/('Classi di età'!N17+'Classi di età'!N18)%</f>
        <v>18.725213272846585</v>
      </c>
      <c r="O58" s="210">
        <f>'Tempo determinato'!O64/('Classi di età'!O17+'Classi di età'!O18)%</f>
        <v>19.268140235240637</v>
      </c>
    </row>
    <row r="59" spans="1:15" ht="12.75">
      <c r="A59" s="21" t="s">
        <v>25</v>
      </c>
      <c r="B59" s="73">
        <f>'Tempo determinato'!B65/('Classi di età'!B19+'Classi di età'!B20)%</f>
        <v>9.339158929546697</v>
      </c>
      <c r="C59" s="74">
        <f>'Tempo determinato'!C65/('Classi di età'!C19+'Classi di età'!C20)%</f>
        <v>10.147058823529413</v>
      </c>
      <c r="D59" s="74">
        <f>'Tempo determinato'!D65/('Classi di età'!D19+'Classi di età'!D20)%</f>
        <v>10.450997398091936</v>
      </c>
      <c r="E59" s="74">
        <f>'Tempo determinato'!E65/('Classi di età'!E19+'Classi di età'!E20)%</f>
        <v>10.441292356185974</v>
      </c>
      <c r="F59" s="73">
        <f>'Tempo determinato'!F65/('Classi di età'!F19+'Classi di età'!F20)%</f>
        <v>14.061979340219926</v>
      </c>
      <c r="G59" s="117">
        <f>'Tempo determinato'!G65/('Classi di età'!G19+'Classi di età'!G20)%</f>
        <v>13.704496788008566</v>
      </c>
      <c r="H59" s="130">
        <f>'Tempo determinato'!H65/('Classi di età'!H19+'Classi di età'!H20)%</f>
        <v>12.177222071215004</v>
      </c>
      <c r="I59" s="130">
        <f>'Tempo determinato'!I65/('Classi di età'!I19+'Classi di età'!I20)%</f>
        <v>11.711063114950804</v>
      </c>
      <c r="J59" s="130">
        <f>'Tempo determinato'!J65/('Classi di età'!J19+'Classi di età'!J20)%</f>
        <v>9.279259422525898</v>
      </c>
      <c r="K59" s="130">
        <f>'Tempo determinato'!K65/('Classi di età'!K19+'Classi di età'!K20)%</f>
        <v>9.468637634838194</v>
      </c>
      <c r="L59" s="130">
        <f>'Tempo determinato'!L65/('Classi di età'!L19+'Classi di età'!L20)%</f>
        <v>8.886470801595937</v>
      </c>
      <c r="M59" s="130">
        <f>'Tempo determinato'!M65/('Classi di età'!M19+'Classi di età'!M20)%</f>
        <v>8.54012246213342</v>
      </c>
      <c r="N59" s="221">
        <f>'Tempo determinato'!N65/('Classi di età'!N19+'Classi di età'!N20)%</f>
        <v>12.32288535852297</v>
      </c>
      <c r="O59" s="210">
        <f>'Tempo determinato'!O65/('Classi di età'!O19+'Classi di età'!O20)%</f>
        <v>13.099921321793863</v>
      </c>
    </row>
    <row r="60" spans="1:15" ht="9.75" customHeight="1">
      <c r="A60" s="69"/>
      <c r="B60" s="78"/>
      <c r="C60" s="79"/>
      <c r="D60" s="79"/>
      <c r="E60" s="79"/>
      <c r="F60" s="73"/>
      <c r="G60" s="119"/>
      <c r="H60" s="132"/>
      <c r="I60" s="132"/>
      <c r="J60" s="132"/>
      <c r="K60" s="132"/>
      <c r="L60" s="132"/>
      <c r="M60" s="132"/>
      <c r="N60" s="221"/>
      <c r="O60" s="210"/>
    </row>
    <row r="61" spans="1:15" ht="10.5" customHeight="1">
      <c r="A61" s="31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1"/>
    </row>
    <row r="62" spans="1:15" ht="9.75" customHeight="1">
      <c r="A62" s="37"/>
      <c r="B62" s="63"/>
      <c r="C62" s="82"/>
      <c r="D62" s="82"/>
      <c r="E62" s="82"/>
      <c r="F62" s="82"/>
      <c r="G62" s="63"/>
      <c r="H62" s="127"/>
      <c r="I62" s="127"/>
      <c r="J62" s="127"/>
      <c r="K62" s="127"/>
      <c r="L62" s="127"/>
      <c r="M62" s="127"/>
      <c r="N62" s="222"/>
      <c r="O62" s="213"/>
    </row>
    <row r="63" spans="1:15" ht="12.75">
      <c r="A63" s="38" t="s">
        <v>0</v>
      </c>
      <c r="B63" s="40">
        <f>'Tempo determinato'!B72/'Classi di età'!B14%</f>
        <v>16.13379336783592</v>
      </c>
      <c r="C63" s="83">
        <f>'Tempo determinato'!C72/'Classi di età'!C14%</f>
        <v>17.97339995591153</v>
      </c>
      <c r="D63" s="83">
        <f>'Tempo determinato'!D72/'Classi di età'!D14%</f>
        <v>19.95673714325588</v>
      </c>
      <c r="E63" s="83">
        <f>'Tempo determinato'!E72/'Classi di età'!E14%</f>
        <v>18.39366949610444</v>
      </c>
      <c r="F63" s="83">
        <f>'Tempo determinato'!F72/'Classi di età'!F14%</f>
        <v>20.265249251728765</v>
      </c>
      <c r="G63" s="40">
        <f>'Tempo determinato'!G72/'Classi di età'!G14%</f>
        <v>20.005456188511314</v>
      </c>
      <c r="H63" s="128">
        <f>'Tempo determinato'!H72/'Classi di età'!H14%</f>
        <v>19.248505550811274</v>
      </c>
      <c r="I63" s="128">
        <f>'Tempo determinato'!I72/'Classi di età'!I14%</f>
        <v>18.475427987394603</v>
      </c>
      <c r="J63" s="128">
        <f>'Tempo determinato'!J72/'Classi di età'!J14%</f>
        <v>17.304741980474198</v>
      </c>
      <c r="K63" s="128">
        <f>'Tempo determinato'!K72/'Classi di età'!K14%</f>
        <v>18.146970499911674</v>
      </c>
      <c r="L63" s="128">
        <f>'Tempo determinato'!L72/'Classi di età'!L14%</f>
        <v>15.662546010139591</v>
      </c>
      <c r="M63" s="128">
        <f>'Tempo determinato'!M72/'Classi di età'!M14%</f>
        <v>15.34957450358752</v>
      </c>
      <c r="N63" s="223">
        <f>'Tempo determinato'!N72/'Classi di età'!N14%</f>
        <v>23.690031028721457</v>
      </c>
      <c r="O63" s="211">
        <f>'Tempo determinato'!O72/'Classi di età'!O14%</f>
        <v>23.591721098607067</v>
      </c>
    </row>
    <row r="64" spans="1:15" ht="7.5" customHeight="1">
      <c r="A64" s="37"/>
      <c r="B64" s="26"/>
      <c r="C64" s="58"/>
      <c r="D64" s="58"/>
      <c r="E64" s="58"/>
      <c r="F64" s="120"/>
      <c r="G64" s="72"/>
      <c r="H64" s="129"/>
      <c r="I64" s="129"/>
      <c r="J64" s="129"/>
      <c r="K64" s="129"/>
      <c r="L64" s="129"/>
      <c r="M64" s="129"/>
      <c r="N64" s="224"/>
      <c r="O64" s="212"/>
    </row>
    <row r="65" spans="1:15" ht="19.5" customHeight="1" thickBot="1">
      <c r="A65" s="196" t="s">
        <v>43</v>
      </c>
      <c r="B65" s="43"/>
      <c r="C65" s="43"/>
      <c r="D65" s="44"/>
      <c r="E65" s="44"/>
      <c r="F65" s="45"/>
      <c r="G65" s="45"/>
      <c r="H65" s="45"/>
      <c r="I65" s="45"/>
      <c r="J65" s="44"/>
      <c r="K65" s="44"/>
      <c r="L65" s="44"/>
      <c r="M65" s="45"/>
      <c r="N65" s="225"/>
      <c r="O65" s="207"/>
    </row>
    <row r="66" ht="13.5" thickTop="1"/>
  </sheetData>
  <sheetProtection/>
  <mergeCells count="45">
    <mergeCell ref="A3:A4"/>
    <mergeCell ref="B3:B4"/>
    <mergeCell ref="C3:C4"/>
    <mergeCell ref="D3:D4"/>
    <mergeCell ref="I3:I4"/>
    <mergeCell ref="J3:J4"/>
    <mergeCell ref="K3:K4"/>
    <mergeCell ref="L3:L4"/>
    <mergeCell ref="E3:E4"/>
    <mergeCell ref="F3:F4"/>
    <mergeCell ref="G3:G4"/>
    <mergeCell ref="H3:H4"/>
    <mergeCell ref="L25:L26"/>
    <mergeCell ref="M25:M26"/>
    <mergeCell ref="M3:M4"/>
    <mergeCell ref="A25:A26"/>
    <mergeCell ref="B25:B26"/>
    <mergeCell ref="C25:C26"/>
    <mergeCell ref="D25:D26"/>
    <mergeCell ref="E25:E26"/>
    <mergeCell ref="F25:F26"/>
    <mergeCell ref="G25:G26"/>
    <mergeCell ref="A47:A48"/>
    <mergeCell ref="B47:B48"/>
    <mergeCell ref="C47:C48"/>
    <mergeCell ref="D47:D48"/>
    <mergeCell ref="J25:J26"/>
    <mergeCell ref="K25:K26"/>
    <mergeCell ref="H25:H26"/>
    <mergeCell ref="I25:I26"/>
    <mergeCell ref="E47:E48"/>
    <mergeCell ref="F47:F48"/>
    <mergeCell ref="M47:M48"/>
    <mergeCell ref="G47:G48"/>
    <mergeCell ref="H47:H48"/>
    <mergeCell ref="I47:I48"/>
    <mergeCell ref="J47:J48"/>
    <mergeCell ref="K47:K48"/>
    <mergeCell ref="L47:L48"/>
    <mergeCell ref="O3:O4"/>
    <mergeCell ref="O25:O26"/>
    <mergeCell ref="O47:O48"/>
    <mergeCell ref="N3:N4"/>
    <mergeCell ref="N25:N26"/>
    <mergeCell ref="N47:N48"/>
  </mergeCells>
  <printOptions horizontalCentered="1" verticalCentered="1"/>
  <pageMargins left="0.4724409448818898" right="0.4724409448818898" top="0.5905511811023623" bottom="0.7086614173228347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04077dm</dc:creator>
  <cp:keywords/>
  <dc:description/>
  <cp:lastModifiedBy>Mauro Filippo Durando</cp:lastModifiedBy>
  <cp:lastPrinted>2019-11-27T07:35:04Z</cp:lastPrinted>
  <dcterms:created xsi:type="dcterms:W3CDTF">2011-07-01T14:11:48Z</dcterms:created>
  <dcterms:modified xsi:type="dcterms:W3CDTF">2019-12-06T10:12:54Z</dcterms:modified>
  <cp:category/>
  <cp:version/>
  <cp:contentType/>
  <cp:contentStatus/>
</cp:coreProperties>
</file>