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Nota" sheetId="1" r:id="rId1"/>
    <sheet name="Qualifiche" sheetId="2" r:id="rId2"/>
    <sheet name="Classi di età" sheetId="3" r:id="rId3"/>
    <sheet name="Part-time" sheetId="4" r:id="rId4"/>
    <sheet name="Tempo determinato" sheetId="5" r:id="rId5"/>
    <sheet name="% Ptime" sheetId="6" r:id="rId6"/>
    <sheet name="% T.Determ." sheetId="7" r:id="rId7"/>
  </sheets>
  <definedNames/>
  <calcPr fullCalcOnLoad="1"/>
</workbook>
</file>

<file path=xl/sharedStrings.xml><?xml version="1.0" encoding="utf-8"?>
<sst xmlns="http://schemas.openxmlformats.org/spreadsheetml/2006/main" count="283" uniqueCount="75">
  <si>
    <t>TOTALE</t>
  </si>
  <si>
    <t xml:space="preserve">   v.ass.     val.%</t>
  </si>
  <si>
    <t xml:space="preserve">   v.ass.   val.%</t>
  </si>
  <si>
    <t xml:space="preserve">   Impiegati</t>
  </si>
  <si>
    <t xml:space="preserve">   Operai</t>
  </si>
  <si>
    <t xml:space="preserve">   Quadri</t>
  </si>
  <si>
    <t xml:space="preserve">   Dirigenti</t>
  </si>
  <si>
    <t xml:space="preserve">   Apprendisti</t>
  </si>
  <si>
    <t xml:space="preserve">   Altro</t>
  </si>
  <si>
    <t xml:space="preserve">  TOTALE</t>
  </si>
  <si>
    <t xml:space="preserve">   &lt; 25 anni</t>
  </si>
  <si>
    <t xml:space="preserve">   25-34 anni</t>
  </si>
  <si>
    <t xml:space="preserve">   35-44 anni</t>
  </si>
  <si>
    <t xml:space="preserve">   45-54 anni</t>
  </si>
  <si>
    <t xml:space="preserve">   55-64 anni</t>
  </si>
  <si>
    <t xml:space="preserve">   65 anni e oltre</t>
  </si>
  <si>
    <t>Impiegati</t>
  </si>
  <si>
    <t>Operai</t>
  </si>
  <si>
    <t>Quadri</t>
  </si>
  <si>
    <t>Dirigenti</t>
  </si>
  <si>
    <t>Apprendisti</t>
  </si>
  <si>
    <t>Altro</t>
  </si>
  <si>
    <t>&lt; 25 anni</t>
  </si>
  <si>
    <t>25-34 anni</t>
  </si>
  <si>
    <t>35-54 anni</t>
  </si>
  <si>
    <t>55 anni e oltre</t>
  </si>
  <si>
    <t>Tempo determinato</t>
  </si>
  <si>
    <t>Tempo indeterminato</t>
  </si>
  <si>
    <t>Tempo pieno</t>
  </si>
  <si>
    <t>Tempo parziale</t>
  </si>
  <si>
    <t>Stagionale</t>
  </si>
  <si>
    <t xml:space="preserve">  Le elaborazioni seguenti sono tratte dai dati dell'Osservatorio INPS</t>
  </si>
  <si>
    <t xml:space="preserve">  La base dati è interrogabile liberamente alla pagina web dedicata INPS</t>
  </si>
  <si>
    <t xml:space="preserve">  Nota</t>
  </si>
  <si>
    <t xml:space="preserve">  Ci pare un archivio di particolare interesse, consentendo di seguire</t>
  </si>
  <si>
    <t xml:space="preserve">  qualifica professionale, tempo e durata del lavoro, area territoriale)</t>
  </si>
  <si>
    <r>
      <t xml:space="preserve">  riferite a tutta Italia, che è possibile incrociare </t>
    </r>
    <r>
      <rPr>
        <i/>
        <sz val="11"/>
        <color indexed="8"/>
        <rFont val="Calibri"/>
        <family val="2"/>
      </rPr>
      <t>on-line</t>
    </r>
    <r>
      <rPr>
        <sz val="11"/>
        <color theme="1"/>
        <rFont val="Calibri"/>
        <family val="2"/>
      </rPr>
      <t xml:space="preserve">, svolgendo </t>
    </r>
  </si>
  <si>
    <r>
      <t xml:space="preserve">  </t>
    </r>
    <r>
      <rPr>
        <sz val="11"/>
        <color theme="1"/>
        <rFont val="Calibri"/>
        <family val="2"/>
      </rPr>
      <t>ulteriori approfondimenti.</t>
    </r>
  </si>
  <si>
    <t xml:space="preserve">  Nelle tabelle seguenti si sono riportate anche le annualità dal 2005 al</t>
  </si>
  <si>
    <t xml:space="preserve">  in dettaglio l'andamento dello stock di occupazione nella fase di</t>
  </si>
  <si>
    <t xml:space="preserve">  crisi fino alla disaggregazione provinciale.</t>
  </si>
  <si>
    <t xml:space="preserve">  L'archivio copre la base dati di riferimento INPS, con l'esclusione </t>
  </si>
  <si>
    <t xml:space="preserve">  dell'agricoltura e del pubblico impiego in genere.  I dati per settore</t>
  </si>
  <si>
    <t>Elaborazione Regione Piemonte - Settore Politiche del Lavoro su dati INPS - Osservatorio Lavoratori Dipendenti</t>
  </si>
  <si>
    <t xml:space="preserve"> UOMINI</t>
  </si>
  <si>
    <t>DONNE</t>
  </si>
  <si>
    <t xml:space="preserve">  DONNE</t>
  </si>
  <si>
    <t>Qualifica professionale</t>
  </si>
  <si>
    <t>Classe di età</t>
  </si>
  <si>
    <t>Qualifica
Classe di età</t>
  </si>
  <si>
    <t>INCIDENZA % PART-TIME  -  DATI AL 31.12 DI OGNI ANNO</t>
  </si>
  <si>
    <t>INCIDENZA % TEMPI DETERMINATI  -  DATI AL 31.12 DI OGNI ANNO</t>
  </si>
  <si>
    <t xml:space="preserve">  fino al 2013 costruiti sui codici Ateco 2002, dal 2014 aggiornati all'Ateco</t>
  </si>
  <si>
    <t xml:space="preserve">  a cui si può accedere dal percorso www.inps.it &gt; Dati, ricerche e bilanci </t>
  </si>
  <si>
    <t xml:space="preserve">  (banda blu in alto) &gt; Osservatori Statistici e altre statistiche (elenco a</t>
  </si>
  <si>
    <t xml:space="preserve">  sinistra) &gt; Lavoratori dipendenti, e presenta attualmente informazioni</t>
  </si>
  <si>
    <t xml:space="preserve">  variabili considerate nelle tabelle seguenti (genere, settore, età,</t>
  </si>
  <si>
    <t xml:space="preserve">  2007, che  erano state scaricate a suo tempo.</t>
  </si>
  <si>
    <r>
      <t xml:space="preserve">  2007, sono riportati in un </t>
    </r>
    <r>
      <rPr>
        <i/>
        <sz val="11"/>
        <color indexed="8"/>
        <rFont val="Calibri"/>
        <family val="2"/>
      </rPr>
      <t>file</t>
    </r>
    <r>
      <rPr>
        <sz val="11"/>
        <color theme="1"/>
        <rFont val="Calibri"/>
        <family val="2"/>
      </rPr>
      <t xml:space="preserve"> a parte.</t>
    </r>
  </si>
  <si>
    <r>
      <t xml:space="preserve">QUADRANTE SUD-EST </t>
    </r>
    <r>
      <rPr>
        <i/>
        <sz val="10"/>
        <rFont val="Arial"/>
        <family val="2"/>
      </rPr>
      <t>(Province di Alessandria e Asti)</t>
    </r>
  </si>
  <si>
    <r>
      <t xml:space="preserve">QUADRANTE SUD-EST  </t>
    </r>
    <r>
      <rPr>
        <i/>
        <sz val="10"/>
        <rFont val="Arial"/>
        <family val="2"/>
      </rPr>
      <t>(Province di Alessandria e Asti)</t>
    </r>
  </si>
  <si>
    <r>
      <t xml:space="preserve">QUADRANTE SUD-EST </t>
    </r>
    <r>
      <rPr>
        <i/>
        <sz val="10"/>
        <rFont val="Arial"/>
        <family val="2"/>
      </rPr>
      <t>(Province di Alessandria e Asti)</t>
    </r>
    <r>
      <rPr>
        <b/>
        <sz val="10"/>
        <rFont val="Arial"/>
        <family val="2"/>
      </rPr>
      <t xml:space="preserve">  -  </t>
    </r>
    <r>
      <rPr>
        <b/>
        <sz val="10"/>
        <color indexed="10"/>
        <rFont val="Arial"/>
        <family val="2"/>
      </rPr>
      <t>UOMINI</t>
    </r>
  </si>
  <si>
    <r>
      <t xml:space="preserve">QUADRANTE SUD-EST </t>
    </r>
    <r>
      <rPr>
        <i/>
        <sz val="10"/>
        <rFont val="Arial"/>
        <family val="2"/>
      </rPr>
      <t>(Province di Alessandria e Asti)</t>
    </r>
    <r>
      <rPr>
        <b/>
        <sz val="10"/>
        <rFont val="Arial"/>
        <family val="2"/>
      </rPr>
      <t xml:space="preserve">  -  </t>
    </r>
    <r>
      <rPr>
        <b/>
        <sz val="10"/>
        <color indexed="10"/>
        <rFont val="Arial"/>
        <family val="2"/>
      </rPr>
      <t>TOTALE</t>
    </r>
  </si>
  <si>
    <r>
      <t xml:space="preserve">QUADRANTE SUD-EST </t>
    </r>
    <r>
      <rPr>
        <i/>
        <sz val="10"/>
        <rFont val="Arial"/>
        <family val="2"/>
      </rPr>
      <t>(Province di Alessandria e Asti)</t>
    </r>
    <r>
      <rPr>
        <b/>
        <sz val="10"/>
        <rFont val="Arial"/>
        <family val="2"/>
      </rPr>
      <t xml:space="preserve">  -  </t>
    </r>
    <r>
      <rPr>
        <b/>
        <sz val="10"/>
        <color indexed="10"/>
        <rFont val="Arial"/>
        <family val="2"/>
      </rPr>
      <t>DONNE</t>
    </r>
  </si>
  <si>
    <t xml:space="preserve">  sui lavoratori dipendenti aggiornate a tutto il 2018.</t>
  </si>
  <si>
    <t xml:space="preserve">  su base mensile per le annualità dal 2008 al 2018, articolate per le</t>
  </si>
  <si>
    <t>Variaz.2005-18</t>
  </si>
  <si>
    <t>Variaz.2017-18</t>
  </si>
  <si>
    <t>OCCUPATI DIPENDENTI PRIVATI A TEMPO DETERMINATO SECONDO VARIE MODALITA'  -  DATI AL 31.12 DI OGNI ANNO</t>
  </si>
  <si>
    <t>OCCUPATI DIPENDENTI PRIVATI PER GENERE E QUALIFICA PROFESSIONALE  -  DATI AL 31.12 DI OGNI ANNO</t>
  </si>
  <si>
    <t>OCCUPATI DIPENDENTI PRIVATI PER GENERE E CLASSE DI ETA'  -  DATI AL 31.12 DI OGNI ANNO</t>
  </si>
  <si>
    <t>OCCUPATI DIPENDENTI PRIVATI A TEMPO PARZIALE SECONDO VARIE MODALITA' - DATI AL 31.12 DI OGNI ANNO</t>
  </si>
  <si>
    <r>
      <t xml:space="preserve">QUADRANTE SUD-EST </t>
    </r>
    <r>
      <rPr>
        <i/>
        <sz val="10"/>
        <rFont val="Arial"/>
        <family val="2"/>
      </rPr>
      <t>(Province di Alessandria e Asti)</t>
    </r>
    <r>
      <rPr>
        <b/>
        <sz val="10"/>
        <rFont val="Arial"/>
        <family val="2"/>
      </rPr>
      <t xml:space="preserve"> - DIPENDENTI PRIVATI - </t>
    </r>
    <r>
      <rPr>
        <b/>
        <sz val="10"/>
        <color indexed="10"/>
        <rFont val="Arial"/>
        <family val="2"/>
      </rPr>
      <t>TOTALE</t>
    </r>
  </si>
  <si>
    <r>
      <t xml:space="preserve">QUADRANTE SUD-EST </t>
    </r>
    <r>
      <rPr>
        <i/>
        <sz val="10"/>
        <rFont val="Arial"/>
        <family val="2"/>
      </rPr>
      <t>(Province di Alessandria e Asti)</t>
    </r>
    <r>
      <rPr>
        <b/>
        <sz val="10"/>
        <rFont val="Arial"/>
        <family val="2"/>
      </rPr>
      <t xml:space="preserve"> - DIPENDENTI PRIVATI - </t>
    </r>
    <r>
      <rPr>
        <b/>
        <sz val="10"/>
        <color indexed="10"/>
        <rFont val="Arial"/>
        <family val="2"/>
      </rPr>
      <t>UOMINI</t>
    </r>
  </si>
  <si>
    <r>
      <t xml:space="preserve">QUADRANTE SUD-EST </t>
    </r>
    <r>
      <rPr>
        <i/>
        <sz val="10"/>
        <rFont val="Arial"/>
        <family val="2"/>
      </rPr>
      <t>(Province di Alessandria e Asti)</t>
    </r>
    <r>
      <rPr>
        <b/>
        <sz val="10"/>
        <rFont val="Arial"/>
        <family val="2"/>
      </rPr>
      <t xml:space="preserve"> - DIPENDENTI PRIVATI - </t>
    </r>
    <r>
      <rPr>
        <b/>
        <sz val="10"/>
        <color indexed="10"/>
        <rFont val="Arial"/>
        <family val="2"/>
      </rPr>
      <t>DONNE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</si>
</sst>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_ ;\-0.0\ "/>
    <numFmt numFmtId="174" formatCode="_ * #,##0_ ;_ * \-#,##0_ ;_ * &quot;-&quot;_ ;_ @_ "/>
    <numFmt numFmtId="175" formatCode="_ &quot;L.&quot;\ * #,##0_ ;_ &quot;L.&quot;\ * \-#,##0_ ;_ &quot;L.&quot;\ * &quot;-&quot;_ ;_ @_ "/>
    <numFmt numFmtId="176" formatCode="_-* #,##0.0_-;\-* #,##0.0_-;_-* &quot;-&quot;?_-;_-@_-"/>
    <numFmt numFmtId="177" formatCode="0.00_ ;\-0.00\ "/>
    <numFmt numFmtId="178" formatCode="#,##0.0_ ;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double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medium"/>
      <right style="dotted"/>
      <top/>
      <bottom style="thin"/>
    </border>
    <border>
      <left/>
      <right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dotted"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/>
      <right style="double"/>
      <top>
        <color indexed="63"/>
      </top>
      <bottom style="double"/>
    </border>
    <border>
      <left style="hair"/>
      <right style="double"/>
      <top style="thin"/>
      <bottom/>
    </border>
    <border>
      <left style="hair"/>
      <right style="double"/>
      <top/>
      <bottom/>
    </border>
    <border>
      <left style="hair"/>
      <right style="double"/>
      <top/>
      <bottom style="thin"/>
    </border>
    <border>
      <left style="dotted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double"/>
    </border>
    <border>
      <left style="double"/>
      <right style="medium"/>
      <top/>
      <bottom style="thin"/>
    </border>
  </borders>
  <cellStyleXfs count="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Continuous"/>
      <protection/>
    </xf>
    <xf numFmtId="0" fontId="3" fillId="0" borderId="11" xfId="48" applyFont="1" applyBorder="1" applyAlignment="1">
      <alignment horizontal="centerContinuous"/>
      <protection/>
    </xf>
    <xf numFmtId="0" fontId="2" fillId="0" borderId="11" xfId="48" applyBorder="1" applyAlignment="1">
      <alignment horizontal="centerContinuous"/>
      <protection/>
    </xf>
    <xf numFmtId="0" fontId="2" fillId="0" borderId="12" xfId="48" applyBorder="1" applyAlignment="1">
      <alignment horizontal="centerContinuous"/>
      <protection/>
    </xf>
    <xf numFmtId="0" fontId="2" fillId="0" borderId="0" xfId="48">
      <alignment/>
      <protection/>
    </xf>
    <xf numFmtId="0" fontId="3" fillId="0" borderId="13" xfId="48" applyFont="1" applyBorder="1" applyAlignment="1">
      <alignment horizontal="centerContinuous" vertical="top"/>
      <protection/>
    </xf>
    <xf numFmtId="0" fontId="3" fillId="0" borderId="0" xfId="48" applyFont="1" applyBorder="1" applyAlignment="1">
      <alignment horizontal="centerContinuous" vertical="top"/>
      <protection/>
    </xf>
    <xf numFmtId="0" fontId="2" fillId="0" borderId="0" xfId="48" applyBorder="1" applyAlignment="1">
      <alignment horizontal="centerContinuous"/>
      <protection/>
    </xf>
    <xf numFmtId="0" fontId="2" fillId="0" borderId="14" xfId="48" applyBorder="1" applyAlignment="1">
      <alignment horizontal="centerContinuous"/>
      <protection/>
    </xf>
    <xf numFmtId="0" fontId="2" fillId="0" borderId="0" xfId="48" applyAlignment="1">
      <alignment horizontal="centerContinuous"/>
      <protection/>
    </xf>
    <xf numFmtId="0" fontId="2" fillId="0" borderId="15" xfId="48" applyFont="1" applyBorder="1" applyAlignment="1">
      <alignment horizontal="centerContinuous"/>
      <protection/>
    </xf>
    <xf numFmtId="0" fontId="2" fillId="0" borderId="15" xfId="48" applyBorder="1" applyAlignment="1">
      <alignment horizontal="centerContinuous"/>
      <protection/>
    </xf>
    <xf numFmtId="0" fontId="2" fillId="0" borderId="16" xfId="48" applyBorder="1">
      <alignment/>
      <protection/>
    </xf>
    <xf numFmtId="0" fontId="2" fillId="0" borderId="17" xfId="48" applyBorder="1" applyAlignment="1">
      <alignment horizontal="centerContinuous"/>
      <protection/>
    </xf>
    <xf numFmtId="0" fontId="2" fillId="0" borderId="18" xfId="48" applyBorder="1" applyAlignment="1">
      <alignment/>
      <protection/>
    </xf>
    <xf numFmtId="0" fontId="2" fillId="0" borderId="19" xfId="48" applyBorder="1">
      <alignment/>
      <protection/>
    </xf>
    <xf numFmtId="0" fontId="2" fillId="0" borderId="20" xfId="48" applyBorder="1" applyAlignment="1">
      <alignment/>
      <protection/>
    </xf>
    <xf numFmtId="0" fontId="2" fillId="0" borderId="21" xfId="48" applyBorder="1">
      <alignment/>
      <protection/>
    </xf>
    <xf numFmtId="0" fontId="2" fillId="0" borderId="15" xfId="48" applyBorder="1">
      <alignment/>
      <protection/>
    </xf>
    <xf numFmtId="0" fontId="2" fillId="0" borderId="14" xfId="48" applyBorder="1">
      <alignment/>
      <protection/>
    </xf>
    <xf numFmtId="169" fontId="2" fillId="0" borderId="22" xfId="48" applyNumberFormat="1" applyBorder="1">
      <alignment/>
      <protection/>
    </xf>
    <xf numFmtId="172" fontId="2" fillId="0" borderId="0" xfId="48" applyNumberFormat="1" applyFont="1" applyBorder="1" applyAlignment="1">
      <alignment vertical="top"/>
      <protection/>
    </xf>
    <xf numFmtId="172" fontId="2" fillId="0" borderId="0" xfId="48" applyNumberFormat="1">
      <alignment/>
      <protection/>
    </xf>
    <xf numFmtId="173" fontId="2" fillId="0" borderId="14" xfId="48" applyNumberFormat="1" applyBorder="1">
      <alignment/>
      <protection/>
    </xf>
    <xf numFmtId="172" fontId="2" fillId="0" borderId="0" xfId="48" applyNumberFormat="1" applyFont="1" applyBorder="1">
      <alignment/>
      <protection/>
    </xf>
    <xf numFmtId="3" fontId="2" fillId="0" borderId="0" xfId="48" applyNumberFormat="1" applyBorder="1">
      <alignment/>
      <protection/>
    </xf>
    <xf numFmtId="173" fontId="2" fillId="0" borderId="0" xfId="48" applyNumberFormat="1" applyBorder="1">
      <alignment/>
      <protection/>
    </xf>
    <xf numFmtId="169" fontId="2" fillId="0" borderId="22" xfId="48" applyNumberFormat="1" applyFont="1" applyBorder="1">
      <alignment/>
      <protection/>
    </xf>
    <xf numFmtId="172" fontId="2" fillId="0" borderId="0" xfId="48" applyNumberFormat="1" applyFont="1" applyBorder="1" applyAlignment="1">
      <alignment/>
      <protection/>
    </xf>
    <xf numFmtId="3" fontId="2" fillId="0" borderId="0" xfId="48" applyNumberFormat="1" applyBorder="1" applyAlignment="1">
      <alignment vertical="center"/>
      <protection/>
    </xf>
    <xf numFmtId="0" fontId="2" fillId="0" borderId="23" xfId="48" applyBorder="1">
      <alignment/>
      <protection/>
    </xf>
    <xf numFmtId="172" fontId="2" fillId="0" borderId="18" xfId="48" applyNumberFormat="1" applyFont="1" applyBorder="1">
      <alignment/>
      <protection/>
    </xf>
    <xf numFmtId="3" fontId="2" fillId="0" borderId="18" xfId="48" applyNumberFormat="1" applyBorder="1">
      <alignment/>
      <protection/>
    </xf>
    <xf numFmtId="173" fontId="2" fillId="0" borderId="18" xfId="48" applyNumberFormat="1" applyBorder="1" applyAlignment="1">
      <alignment vertical="top"/>
      <protection/>
    </xf>
    <xf numFmtId="0" fontId="2" fillId="0" borderId="0" xfId="48" applyBorder="1">
      <alignment/>
      <protection/>
    </xf>
    <xf numFmtId="0" fontId="2" fillId="0" borderId="20" xfId="48" applyBorder="1">
      <alignment/>
      <protection/>
    </xf>
    <xf numFmtId="0" fontId="2" fillId="0" borderId="22" xfId="48" applyBorder="1">
      <alignment/>
      <protection/>
    </xf>
    <xf numFmtId="0" fontId="3" fillId="0" borderId="22" xfId="48" applyFont="1" applyBorder="1" applyAlignment="1">
      <alignment horizontal="center"/>
      <protection/>
    </xf>
    <xf numFmtId="172" fontId="3" fillId="0" borderId="0" xfId="48" applyNumberFormat="1" applyFont="1" applyBorder="1">
      <alignment/>
      <protection/>
    </xf>
    <xf numFmtId="173" fontId="3" fillId="0" borderId="0" xfId="48" applyNumberFormat="1" applyFont="1" applyBorder="1">
      <alignment/>
      <protection/>
    </xf>
    <xf numFmtId="0" fontId="3" fillId="0" borderId="19" xfId="48" applyFont="1" applyBorder="1">
      <alignment/>
      <protection/>
    </xf>
    <xf numFmtId="173" fontId="3" fillId="0" borderId="14" xfId="48" applyNumberFormat="1" applyFont="1" applyBorder="1">
      <alignment/>
      <protection/>
    </xf>
    <xf numFmtId="0" fontId="2" fillId="0" borderId="24" xfId="48" applyBorder="1" applyAlignment="1">
      <alignment horizontal="centerContinuous" vertical="center"/>
      <protection/>
    </xf>
    <xf numFmtId="0" fontId="2" fillId="0" borderId="24" xfId="48" applyBorder="1" applyAlignment="1">
      <alignment horizontal="centerContinuous"/>
      <protection/>
    </xf>
    <xf numFmtId="0" fontId="2" fillId="0" borderId="25" xfId="48" applyBorder="1" applyAlignment="1">
      <alignment horizontal="centerContinuous"/>
      <protection/>
    </xf>
    <xf numFmtId="3" fontId="4" fillId="0" borderId="0" xfId="48" applyNumberFormat="1" applyFont="1" applyBorder="1" applyAlignment="1">
      <alignment/>
      <protection/>
    </xf>
    <xf numFmtId="0" fontId="4" fillId="0" borderId="19" xfId="48" applyFont="1" applyBorder="1">
      <alignment/>
      <protection/>
    </xf>
    <xf numFmtId="173" fontId="4" fillId="0" borderId="14" xfId="48" applyNumberFormat="1" applyFont="1" applyBorder="1">
      <alignment/>
      <protection/>
    </xf>
    <xf numFmtId="0" fontId="2" fillId="0" borderId="26" xfId="48" applyBorder="1">
      <alignment/>
      <protection/>
    </xf>
    <xf numFmtId="0" fontId="2" fillId="0" borderId="26" xfId="48" applyBorder="1" applyAlignment="1">
      <alignment/>
      <protection/>
    </xf>
    <xf numFmtId="172" fontId="2" fillId="0" borderId="27" xfId="48" applyNumberFormat="1" applyFont="1" applyBorder="1" applyAlignment="1">
      <alignment vertical="top"/>
      <protection/>
    </xf>
    <xf numFmtId="172" fontId="2" fillId="0" borderId="27" xfId="48" applyNumberFormat="1" applyFont="1" applyBorder="1">
      <alignment/>
      <protection/>
    </xf>
    <xf numFmtId="172" fontId="2" fillId="0" borderId="27" xfId="48" applyNumberFormat="1" applyFont="1" applyBorder="1" applyAlignment="1">
      <alignment/>
      <protection/>
    </xf>
    <xf numFmtId="172" fontId="2" fillId="0" borderId="28" xfId="48" applyNumberFormat="1" applyFont="1" applyBorder="1" applyAlignment="1">
      <alignment vertical="top"/>
      <protection/>
    </xf>
    <xf numFmtId="172" fontId="2" fillId="0" borderId="26" xfId="48" applyNumberFormat="1" applyFont="1" applyBorder="1">
      <alignment/>
      <protection/>
    </xf>
    <xf numFmtId="172" fontId="3" fillId="0" borderId="27" xfId="48" applyNumberFormat="1" applyFont="1" applyBorder="1">
      <alignment/>
      <protection/>
    </xf>
    <xf numFmtId="3" fontId="2" fillId="0" borderId="28" xfId="48" applyNumberFormat="1" applyBorder="1">
      <alignment/>
      <protection/>
    </xf>
    <xf numFmtId="169" fontId="4" fillId="0" borderId="22" xfId="48" applyNumberFormat="1" applyFont="1" applyBorder="1">
      <alignment/>
      <protection/>
    </xf>
    <xf numFmtId="173" fontId="4" fillId="0" borderId="0" xfId="48" applyNumberFormat="1" applyFont="1" applyBorder="1" applyAlignment="1">
      <alignment/>
      <protection/>
    </xf>
    <xf numFmtId="0" fontId="3" fillId="0" borderId="22" xfId="48" applyFont="1" applyBorder="1" applyAlignment="1">
      <alignment/>
      <protection/>
    </xf>
    <xf numFmtId="173" fontId="2" fillId="0" borderId="0" xfId="48" applyNumberFormat="1" applyFont="1" applyBorder="1">
      <alignment/>
      <protection/>
    </xf>
    <xf numFmtId="0" fontId="2" fillId="0" borderId="19" xfId="48" applyFont="1" applyBorder="1">
      <alignment/>
      <protection/>
    </xf>
    <xf numFmtId="172" fontId="2" fillId="0" borderId="0" xfId="48" applyNumberFormat="1" applyFont="1">
      <alignment/>
      <protection/>
    </xf>
    <xf numFmtId="173" fontId="2" fillId="0" borderId="14" xfId="48" applyNumberFormat="1" applyFont="1" applyBorder="1">
      <alignment/>
      <protection/>
    </xf>
    <xf numFmtId="172" fontId="5" fillId="0" borderId="0" xfId="48" applyNumberFormat="1" applyFont="1">
      <alignment/>
      <protection/>
    </xf>
    <xf numFmtId="0" fontId="2" fillId="0" borderId="0" xfId="48" applyFill="1">
      <alignment/>
      <protection/>
    </xf>
    <xf numFmtId="169" fontId="2" fillId="0" borderId="13" xfId="48" applyNumberFormat="1" applyBorder="1">
      <alignment/>
      <protection/>
    </xf>
    <xf numFmtId="172" fontId="2" fillId="0" borderId="29" xfId="48" applyNumberFormat="1" applyFont="1" applyBorder="1" applyAlignment="1">
      <alignment vertical="top"/>
      <protection/>
    </xf>
    <xf numFmtId="0" fontId="2" fillId="0" borderId="15" xfId="48" applyBorder="1" applyAlignment="1">
      <alignment/>
      <protection/>
    </xf>
    <xf numFmtId="3" fontId="2" fillId="0" borderId="30" xfId="48" applyNumberFormat="1" applyBorder="1" applyAlignment="1">
      <alignment/>
      <protection/>
    </xf>
    <xf numFmtId="173" fontId="2" fillId="0" borderId="0" xfId="48" applyNumberFormat="1" applyFont="1" applyBorder="1" applyAlignment="1">
      <alignment vertical="top"/>
      <protection/>
    </xf>
    <xf numFmtId="173" fontId="2" fillId="0" borderId="27" xfId="48" applyNumberFormat="1" applyFont="1" applyBorder="1" applyAlignment="1">
      <alignment vertical="top"/>
      <protection/>
    </xf>
    <xf numFmtId="173" fontId="2" fillId="0" borderId="27" xfId="48" applyNumberFormat="1" applyBorder="1">
      <alignment/>
      <protection/>
    </xf>
    <xf numFmtId="173" fontId="2" fillId="0" borderId="27" xfId="48" applyNumberFormat="1" applyFont="1" applyBorder="1">
      <alignment/>
      <protection/>
    </xf>
    <xf numFmtId="173" fontId="2" fillId="0" borderId="0" xfId="48" applyNumberFormat="1" applyFont="1" applyBorder="1" applyAlignment="1">
      <alignment/>
      <protection/>
    </xf>
    <xf numFmtId="173" fontId="2" fillId="0" borderId="29" xfId="48" applyNumberFormat="1" applyFont="1" applyBorder="1" applyAlignment="1">
      <alignment vertical="top"/>
      <protection/>
    </xf>
    <xf numFmtId="173" fontId="2" fillId="0" borderId="28" xfId="48" applyNumberFormat="1" applyFont="1" applyBorder="1" applyAlignment="1">
      <alignment vertical="top"/>
      <protection/>
    </xf>
    <xf numFmtId="173" fontId="2" fillId="0" borderId="18" xfId="48" applyNumberFormat="1" applyFont="1" applyBorder="1">
      <alignment/>
      <protection/>
    </xf>
    <xf numFmtId="173" fontId="2" fillId="0" borderId="20" xfId="48" applyNumberFormat="1" applyFont="1" applyBorder="1">
      <alignment/>
      <protection/>
    </xf>
    <xf numFmtId="173" fontId="2" fillId="0" borderId="26" xfId="48" applyNumberFormat="1" applyFont="1" applyBorder="1">
      <alignment/>
      <protection/>
    </xf>
    <xf numFmtId="173" fontId="3" fillId="0" borderId="27" xfId="48" applyNumberFormat="1" applyFont="1" applyBorder="1">
      <alignment/>
      <protection/>
    </xf>
    <xf numFmtId="0" fontId="8" fillId="0" borderId="0" xfId="0" applyFont="1" applyAlignment="1">
      <alignment/>
    </xf>
    <xf numFmtId="3" fontId="2" fillId="0" borderId="0" xfId="48" applyNumberFormat="1">
      <alignment/>
      <protection/>
    </xf>
    <xf numFmtId="0" fontId="2" fillId="0" borderId="12" xfId="48" applyFill="1" applyBorder="1" applyAlignment="1">
      <alignment horizontal="centerContinuous"/>
      <protection/>
    </xf>
    <xf numFmtId="0" fontId="2" fillId="0" borderId="14" xfId="48" applyFill="1" applyBorder="1" applyAlignment="1">
      <alignment horizontal="centerContinuous"/>
      <protection/>
    </xf>
    <xf numFmtId="172" fontId="2" fillId="0" borderId="18" xfId="48" applyNumberFormat="1" applyFont="1" applyFill="1" applyBorder="1">
      <alignment/>
      <protection/>
    </xf>
    <xf numFmtId="0" fontId="2" fillId="0" borderId="25" xfId="48" applyFill="1" applyBorder="1" applyAlignment="1">
      <alignment horizontal="centerContinuous"/>
      <protection/>
    </xf>
    <xf numFmtId="3" fontId="3" fillId="0" borderId="0" xfId="48" applyNumberFormat="1" applyFont="1" applyBorder="1" applyAlignment="1">
      <alignment/>
      <protection/>
    </xf>
    <xf numFmtId="173" fontId="3" fillId="0" borderId="0" xfId="48" applyNumberFormat="1" applyFont="1" applyBorder="1" applyAlignment="1">
      <alignment/>
      <protection/>
    </xf>
    <xf numFmtId="0" fontId="2" fillId="0" borderId="11" xfId="48" applyFill="1" applyBorder="1" applyAlignment="1">
      <alignment horizontal="centerContinuous"/>
      <protection/>
    </xf>
    <xf numFmtId="0" fontId="2" fillId="0" borderId="0" xfId="48" applyFill="1" applyBorder="1" applyAlignment="1">
      <alignment horizontal="centerContinuous"/>
      <protection/>
    </xf>
    <xf numFmtId="0" fontId="2" fillId="0" borderId="24" xfId="48" applyFill="1" applyBorder="1" applyAlignment="1">
      <alignment horizontal="centerContinuous"/>
      <protection/>
    </xf>
    <xf numFmtId="0" fontId="2" fillId="0" borderId="26" xfId="48" applyFill="1" applyBorder="1" applyAlignment="1">
      <alignment/>
      <protection/>
    </xf>
    <xf numFmtId="172" fontId="2" fillId="0" borderId="27" xfId="48" applyNumberFormat="1" applyFont="1" applyFill="1" applyBorder="1" applyAlignment="1">
      <alignment vertical="top"/>
      <protection/>
    </xf>
    <xf numFmtId="172" fontId="2" fillId="0" borderId="28" xfId="48" applyNumberFormat="1" applyFont="1" applyFill="1" applyBorder="1" applyAlignment="1">
      <alignment vertical="top"/>
      <protection/>
    </xf>
    <xf numFmtId="0" fontId="2" fillId="0" borderId="31" xfId="48" applyFill="1" applyBorder="1" applyAlignment="1">
      <alignment/>
      <protection/>
    </xf>
    <xf numFmtId="172" fontId="2" fillId="0" borderId="32" xfId="48" applyNumberFormat="1" applyFont="1" applyFill="1" applyBorder="1">
      <alignment/>
      <protection/>
    </xf>
    <xf numFmtId="172" fontId="2" fillId="0" borderId="32" xfId="48" applyNumberFormat="1" applyFont="1" applyFill="1" applyBorder="1" applyAlignment="1">
      <alignment/>
      <protection/>
    </xf>
    <xf numFmtId="172" fontId="2" fillId="0" borderId="32" xfId="48" applyNumberFormat="1" applyFont="1" applyFill="1" applyBorder="1" applyAlignment="1">
      <alignment vertical="top"/>
      <protection/>
    </xf>
    <xf numFmtId="172" fontId="2" fillId="0" borderId="33" xfId="48" applyNumberFormat="1" applyFont="1" applyFill="1" applyBorder="1" applyAlignment="1">
      <alignment vertical="top"/>
      <protection/>
    </xf>
    <xf numFmtId="172" fontId="2" fillId="0" borderId="31" xfId="48" applyNumberFormat="1" applyFont="1" applyFill="1" applyBorder="1">
      <alignment/>
      <protection/>
    </xf>
    <xf numFmtId="172" fontId="3" fillId="0" borderId="32" xfId="48" applyNumberFormat="1" applyFont="1" applyFill="1" applyBorder="1">
      <alignment/>
      <protection/>
    </xf>
    <xf numFmtId="3" fontId="2" fillId="0" borderId="33" xfId="48" applyNumberFormat="1" applyFill="1" applyBorder="1" applyAlignment="1">
      <alignment/>
      <protection/>
    </xf>
    <xf numFmtId="0" fontId="2" fillId="0" borderId="34" xfId="48" applyFill="1" applyBorder="1" applyAlignment="1">
      <alignment/>
      <protection/>
    </xf>
    <xf numFmtId="172" fontId="2" fillId="0" borderId="35" xfId="48" applyNumberFormat="1" applyFont="1" applyFill="1" applyBorder="1">
      <alignment/>
      <protection/>
    </xf>
    <xf numFmtId="172" fontId="2" fillId="0" borderId="35" xfId="48" applyNumberFormat="1" applyFont="1" applyFill="1" applyBorder="1" applyAlignment="1">
      <alignment vertical="top"/>
      <protection/>
    </xf>
    <xf numFmtId="172" fontId="2" fillId="0" borderId="36" xfId="48" applyNumberFormat="1" applyFont="1" applyFill="1" applyBorder="1" applyAlignment="1">
      <alignment vertical="top"/>
      <protection/>
    </xf>
    <xf numFmtId="3" fontId="2" fillId="0" borderId="30" xfId="48" applyNumberFormat="1" applyFont="1" applyBorder="1">
      <alignment/>
      <protection/>
    </xf>
    <xf numFmtId="172" fontId="2" fillId="0" borderId="37" xfId="48" applyNumberFormat="1" applyFont="1" applyFill="1" applyBorder="1">
      <alignment/>
      <protection/>
    </xf>
    <xf numFmtId="172" fontId="3" fillId="0" borderId="38" xfId="48" applyNumberFormat="1" applyFont="1" applyFill="1" applyBorder="1">
      <alignment/>
      <protection/>
    </xf>
    <xf numFmtId="3" fontId="2" fillId="0" borderId="39" xfId="48" applyNumberFormat="1" applyFill="1" applyBorder="1" applyAlignment="1">
      <alignment/>
      <protection/>
    </xf>
    <xf numFmtId="173" fontId="2" fillId="0" borderId="32" xfId="48" applyNumberFormat="1" applyFont="1" applyBorder="1" applyAlignment="1">
      <alignment vertical="top"/>
      <protection/>
    </xf>
    <xf numFmtId="173" fontId="2" fillId="0" borderId="32" xfId="48" applyNumberFormat="1" applyFont="1" applyBorder="1">
      <alignment/>
      <protection/>
    </xf>
    <xf numFmtId="173" fontId="2" fillId="0" borderId="33" xfId="48" applyNumberFormat="1" applyFont="1" applyBorder="1" applyAlignment="1">
      <alignment vertical="top"/>
      <protection/>
    </xf>
    <xf numFmtId="3" fontId="2" fillId="0" borderId="28" xfId="48" applyNumberFormat="1" applyBorder="1" applyAlignment="1">
      <alignment/>
      <protection/>
    </xf>
    <xf numFmtId="172" fontId="2" fillId="0" borderId="35" xfId="48" applyNumberFormat="1" applyFont="1" applyFill="1" applyBorder="1" applyAlignment="1">
      <alignment/>
      <protection/>
    </xf>
    <xf numFmtId="3" fontId="2" fillId="0" borderId="36" xfId="48" applyNumberFormat="1" applyFill="1" applyBorder="1" applyAlignment="1">
      <alignment/>
      <protection/>
    </xf>
    <xf numFmtId="172" fontId="2" fillId="0" borderId="34" xfId="48" applyNumberFormat="1" applyFont="1" applyFill="1" applyBorder="1">
      <alignment/>
      <protection/>
    </xf>
    <xf numFmtId="0" fontId="2" fillId="0" borderId="0" xfId="48" applyFont="1">
      <alignment/>
      <protection/>
    </xf>
    <xf numFmtId="0" fontId="4" fillId="0" borderId="0" xfId="48" applyFont="1">
      <alignment/>
      <protection/>
    </xf>
    <xf numFmtId="173" fontId="2" fillId="0" borderId="34" xfId="48" applyNumberFormat="1" applyFont="1" applyBorder="1">
      <alignment/>
      <protection/>
    </xf>
    <xf numFmtId="173" fontId="3" fillId="0" borderId="35" xfId="48" applyNumberFormat="1" applyFont="1" applyBorder="1">
      <alignment/>
      <protection/>
    </xf>
    <xf numFmtId="3" fontId="2" fillId="0" borderId="36" xfId="48" applyNumberFormat="1" applyBorder="1" applyAlignment="1">
      <alignment/>
      <protection/>
    </xf>
    <xf numFmtId="173" fontId="2" fillId="0" borderId="35" xfId="48" applyNumberFormat="1" applyFont="1" applyFill="1" applyBorder="1" applyAlignment="1">
      <alignment vertical="top"/>
      <protection/>
    </xf>
    <xf numFmtId="173" fontId="2" fillId="0" borderId="35" xfId="48" applyNumberFormat="1" applyFont="1" applyFill="1" applyBorder="1">
      <alignment/>
      <protection/>
    </xf>
    <xf numFmtId="173" fontId="2" fillId="0" borderId="36" xfId="48" applyNumberFormat="1" applyFont="1" applyFill="1" applyBorder="1" applyAlignment="1">
      <alignment vertical="top"/>
      <protection/>
    </xf>
    <xf numFmtId="0" fontId="2" fillId="0" borderId="11" xfId="48" applyFont="1" applyFill="1" applyBorder="1" applyAlignment="1">
      <alignment horizontal="centerContinuous"/>
      <protection/>
    </xf>
    <xf numFmtId="0" fontId="2" fillId="0" borderId="0" xfId="48" applyFont="1" applyFill="1" applyBorder="1" applyAlignment="1">
      <alignment horizontal="centerContinuous"/>
      <protection/>
    </xf>
    <xf numFmtId="0" fontId="2" fillId="0" borderId="34" xfId="48" applyFont="1" applyFill="1" applyBorder="1" applyAlignment="1">
      <alignment/>
      <protection/>
    </xf>
    <xf numFmtId="0" fontId="2" fillId="0" borderId="24" xfId="48" applyFont="1" applyFill="1" applyBorder="1" applyAlignment="1">
      <alignment horizontal="centerContinuous"/>
      <protection/>
    </xf>
    <xf numFmtId="0" fontId="2" fillId="0" borderId="0" xfId="48" applyFont="1" applyFill="1">
      <alignment/>
      <protection/>
    </xf>
    <xf numFmtId="3" fontId="2" fillId="0" borderId="36" xfId="48" applyNumberFormat="1" applyFont="1" applyFill="1" applyBorder="1" applyAlignment="1">
      <alignment/>
      <protection/>
    </xf>
    <xf numFmtId="0" fontId="2" fillId="0" borderId="11" xfId="48" applyFont="1" applyBorder="1" applyAlignment="1">
      <alignment horizontal="centerContinuous"/>
      <protection/>
    </xf>
    <xf numFmtId="0" fontId="2" fillId="0" borderId="0" xfId="48" applyFont="1" applyBorder="1" applyAlignment="1">
      <alignment horizontal="centerContinuous"/>
      <protection/>
    </xf>
    <xf numFmtId="172" fontId="2" fillId="0" borderId="40" xfId="48" applyNumberFormat="1" applyFont="1" applyBorder="1">
      <alignment/>
      <protection/>
    </xf>
    <xf numFmtId="172" fontId="3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 vertical="top"/>
      <protection/>
    </xf>
    <xf numFmtId="3" fontId="2" fillId="0" borderId="42" xfId="48" applyNumberFormat="1" applyFont="1" applyBorder="1" applyAlignment="1">
      <alignment/>
      <protection/>
    </xf>
    <xf numFmtId="0" fontId="2" fillId="0" borderId="24" xfId="48" applyFont="1" applyBorder="1" applyAlignment="1">
      <alignment horizontal="centerContinuous"/>
      <protection/>
    </xf>
    <xf numFmtId="0" fontId="2" fillId="0" borderId="40" xfId="48" applyFont="1" applyBorder="1" applyAlignment="1">
      <alignment/>
      <protection/>
    </xf>
    <xf numFmtId="172" fontId="2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/>
      <protection/>
    </xf>
    <xf numFmtId="172" fontId="2" fillId="0" borderId="42" xfId="48" applyNumberFormat="1" applyFont="1" applyBorder="1" applyAlignment="1">
      <alignment vertical="top"/>
      <protection/>
    </xf>
    <xf numFmtId="172" fontId="3" fillId="0" borderId="35" xfId="48" applyNumberFormat="1" applyFont="1" applyFill="1" applyBorder="1">
      <alignment/>
      <protection/>
    </xf>
    <xf numFmtId="0" fontId="2" fillId="0" borderId="12" xfId="48" applyFont="1" applyBorder="1" applyAlignment="1">
      <alignment horizontal="centerContinuous"/>
      <protection/>
    </xf>
    <xf numFmtId="0" fontId="2" fillId="0" borderId="0" xfId="48" applyFont="1" applyAlignment="1">
      <alignment horizontal="centerContinuous"/>
      <protection/>
    </xf>
    <xf numFmtId="0" fontId="2" fillId="0" borderId="14" xfId="48" applyFont="1" applyBorder="1" applyAlignment="1">
      <alignment horizontal="centerContinuous"/>
      <protection/>
    </xf>
    <xf numFmtId="3" fontId="4" fillId="0" borderId="0" xfId="48" applyNumberFormat="1" applyFont="1" applyBorder="1" applyAlignment="1">
      <alignment vertical="center"/>
      <protection/>
    </xf>
    <xf numFmtId="173" fontId="4" fillId="0" borderId="0" xfId="48" applyNumberFormat="1" applyFont="1" applyBorder="1" applyAlignment="1">
      <alignment vertical="center"/>
      <protection/>
    </xf>
    <xf numFmtId="0" fontId="4" fillId="0" borderId="19" xfId="48" applyFont="1" applyBorder="1" applyAlignment="1">
      <alignment vertical="center"/>
      <protection/>
    </xf>
    <xf numFmtId="3" fontId="4" fillId="0" borderId="0" xfId="48" applyNumberFormat="1" applyFont="1" applyAlignment="1">
      <alignment vertical="center"/>
      <protection/>
    </xf>
    <xf numFmtId="173" fontId="4" fillId="0" borderId="14" xfId="48" applyNumberFormat="1" applyFont="1" applyBorder="1" applyAlignment="1">
      <alignment vertical="center"/>
      <protection/>
    </xf>
    <xf numFmtId="3" fontId="2" fillId="0" borderId="0" xfId="48" applyNumberFormat="1" applyFont="1" applyBorder="1" applyAlignment="1">
      <alignment/>
      <protection/>
    </xf>
    <xf numFmtId="3" fontId="2" fillId="0" borderId="0" xfId="48" applyNumberFormat="1" applyFont="1">
      <alignment/>
      <protection/>
    </xf>
    <xf numFmtId="173" fontId="2" fillId="0" borderId="43" xfId="48" applyNumberFormat="1" applyFont="1" applyBorder="1" applyAlignment="1">
      <alignment/>
      <protection/>
    </xf>
    <xf numFmtId="3" fontId="4" fillId="0" borderId="0" xfId="48" applyNumberFormat="1" applyFont="1">
      <alignment/>
      <protection/>
    </xf>
    <xf numFmtId="0" fontId="2" fillId="0" borderId="14" xfId="48" applyFont="1" applyBorder="1">
      <alignment/>
      <protection/>
    </xf>
    <xf numFmtId="3" fontId="2" fillId="0" borderId="18" xfId="48" applyNumberFormat="1" applyFont="1" applyBorder="1">
      <alignment/>
      <protection/>
    </xf>
    <xf numFmtId="173" fontId="2" fillId="0" borderId="18" xfId="48" applyNumberFormat="1" applyFont="1" applyBorder="1" applyAlignment="1">
      <alignment vertical="top"/>
      <protection/>
    </xf>
    <xf numFmtId="0" fontId="2" fillId="0" borderId="0" xfId="48" applyFont="1" applyBorder="1">
      <alignment/>
      <protection/>
    </xf>
    <xf numFmtId="0" fontId="2" fillId="0" borderId="20" xfId="48" applyFont="1" applyBorder="1">
      <alignment/>
      <protection/>
    </xf>
    <xf numFmtId="3" fontId="2" fillId="0" borderId="0" xfId="48" applyNumberFormat="1" applyFont="1" applyBorder="1">
      <alignment/>
      <protection/>
    </xf>
    <xf numFmtId="3" fontId="3" fillId="0" borderId="0" xfId="48" applyNumberFormat="1" applyFont="1">
      <alignment/>
      <protection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2" fillId="0" borderId="11" xfId="48" applyFont="1" applyBorder="1">
      <alignment/>
      <protection/>
    </xf>
    <xf numFmtId="0" fontId="2" fillId="0" borderId="15" xfId="48" applyFont="1" applyBorder="1">
      <alignment/>
      <protection/>
    </xf>
    <xf numFmtId="0" fontId="2" fillId="0" borderId="44" xfId="48" applyFont="1" applyBorder="1">
      <alignment/>
      <protection/>
    </xf>
    <xf numFmtId="173" fontId="2" fillId="0" borderId="43" xfId="48" applyNumberFormat="1" applyBorder="1" applyAlignment="1">
      <alignment vertical="center"/>
      <protection/>
    </xf>
    <xf numFmtId="173" fontId="2" fillId="0" borderId="45" xfId="48" applyNumberFormat="1" applyFont="1" applyBorder="1">
      <alignment/>
      <protection/>
    </xf>
    <xf numFmtId="3" fontId="2" fillId="0" borderId="15" xfId="48" applyNumberFormat="1" applyBorder="1">
      <alignment/>
      <protection/>
    </xf>
    <xf numFmtId="0" fontId="2" fillId="0" borderId="30" xfId="48" applyBorder="1">
      <alignment/>
      <protection/>
    </xf>
    <xf numFmtId="0" fontId="2" fillId="0" borderId="11" xfId="48" applyBorder="1">
      <alignment/>
      <protection/>
    </xf>
    <xf numFmtId="173" fontId="4" fillId="0" borderId="43" xfId="48" applyNumberFormat="1" applyFont="1" applyBorder="1" applyAlignment="1">
      <alignment/>
      <protection/>
    </xf>
    <xf numFmtId="172" fontId="2" fillId="0" borderId="18" xfId="48" applyNumberFormat="1" applyBorder="1">
      <alignment/>
      <protection/>
    </xf>
    <xf numFmtId="0" fontId="2" fillId="0" borderId="34" xfId="48" applyFont="1" applyBorder="1" applyAlignment="1">
      <alignment/>
      <protection/>
    </xf>
    <xf numFmtId="172" fontId="2" fillId="0" borderId="35" xfId="48" applyNumberFormat="1" applyFont="1" applyBorder="1" applyAlignment="1">
      <alignment vertical="top"/>
      <protection/>
    </xf>
    <xf numFmtId="172" fontId="2" fillId="0" borderId="35" xfId="48" applyNumberFormat="1" applyFont="1" applyBorder="1">
      <alignment/>
      <protection/>
    </xf>
    <xf numFmtId="172" fontId="2" fillId="0" borderId="35" xfId="48" applyNumberFormat="1" applyFont="1" applyBorder="1" applyAlignment="1">
      <alignment/>
      <protection/>
    </xf>
    <xf numFmtId="172" fontId="2" fillId="0" borderId="36" xfId="48" applyNumberFormat="1" applyFont="1" applyBorder="1" applyAlignment="1">
      <alignment vertical="top"/>
      <protection/>
    </xf>
    <xf numFmtId="172" fontId="2" fillId="0" borderId="34" xfId="48" applyNumberFormat="1" applyFont="1" applyBorder="1">
      <alignment/>
      <protection/>
    </xf>
    <xf numFmtId="172" fontId="3" fillId="0" borderId="35" xfId="48" applyNumberFormat="1" applyFont="1" applyBorder="1">
      <alignment/>
      <protection/>
    </xf>
    <xf numFmtId="3" fontId="2" fillId="0" borderId="36" xfId="48" applyNumberFormat="1" applyFont="1" applyBorder="1" applyAlignment="1">
      <alignment/>
      <protection/>
    </xf>
    <xf numFmtId="0" fontId="2" fillId="0" borderId="41" xfId="48" applyFont="1" applyBorder="1" applyAlignment="1">
      <alignment/>
      <protection/>
    </xf>
    <xf numFmtId="0" fontId="2" fillId="0" borderId="46" xfId="48" applyFill="1" applyBorder="1" applyAlignment="1">
      <alignment horizontal="centerContinuous" vertical="center"/>
      <protection/>
    </xf>
    <xf numFmtId="172" fontId="2" fillId="0" borderId="30" xfId="48" applyNumberFormat="1" applyFont="1" applyBorder="1" applyAlignment="1">
      <alignment vertical="top"/>
      <protection/>
    </xf>
    <xf numFmtId="0" fontId="2" fillId="0" borderId="35" xfId="48" applyFont="1" applyBorder="1" applyAlignment="1">
      <alignment/>
      <protection/>
    </xf>
    <xf numFmtId="0" fontId="2" fillId="0" borderId="26" xfId="48" applyFont="1" applyBorder="1" applyAlignment="1">
      <alignment/>
      <protection/>
    </xf>
    <xf numFmtId="3" fontId="2" fillId="0" borderId="28" xfId="48" applyNumberFormat="1" applyFont="1" applyBorder="1" applyAlignment="1">
      <alignment/>
      <protection/>
    </xf>
    <xf numFmtId="0" fontId="2" fillId="0" borderId="15" xfId="48" applyFont="1" applyBorder="1" applyAlignment="1">
      <alignment/>
      <protection/>
    </xf>
    <xf numFmtId="172" fontId="2" fillId="0" borderId="28" xfId="48" applyNumberFormat="1" applyFont="1" applyBorder="1" applyAlignment="1">
      <alignment/>
      <protection/>
    </xf>
    <xf numFmtId="172" fontId="2" fillId="0" borderId="15" xfId="48" applyNumberFormat="1" applyFont="1" applyBorder="1">
      <alignment/>
      <protection/>
    </xf>
    <xf numFmtId="3" fontId="2" fillId="0" borderId="30" xfId="48" applyNumberFormat="1" applyFont="1" applyBorder="1" applyAlignment="1">
      <alignment/>
      <protection/>
    </xf>
    <xf numFmtId="0" fontId="2" fillId="0" borderId="47" xfId="48" applyBorder="1" applyAlignment="1">
      <alignment horizontal="centerContinuous"/>
      <protection/>
    </xf>
    <xf numFmtId="173" fontId="2" fillId="0" borderId="48" xfId="48" applyNumberFormat="1" applyFont="1" applyFill="1" applyBorder="1">
      <alignment/>
      <protection/>
    </xf>
    <xf numFmtId="173" fontId="2" fillId="0" borderId="49" xfId="48" applyNumberFormat="1" applyFont="1" applyFill="1" applyBorder="1">
      <alignment/>
      <protection/>
    </xf>
    <xf numFmtId="173" fontId="2" fillId="0" borderId="49" xfId="48" applyNumberFormat="1" applyFont="1" applyFill="1" applyBorder="1" applyAlignment="1">
      <alignment vertical="top"/>
      <protection/>
    </xf>
    <xf numFmtId="173" fontId="3" fillId="0" borderId="49" xfId="48" applyNumberFormat="1" applyFont="1" applyBorder="1">
      <alignment/>
      <protection/>
    </xf>
    <xf numFmtId="3" fontId="2" fillId="0" borderId="50" xfId="48" applyNumberFormat="1" applyBorder="1" applyAlignment="1">
      <alignment/>
      <protection/>
    </xf>
    <xf numFmtId="173" fontId="2" fillId="0" borderId="49" xfId="48" applyNumberFormat="1" applyFont="1" applyBorder="1">
      <alignment/>
      <protection/>
    </xf>
    <xf numFmtId="172" fontId="4" fillId="0" borderId="0" xfId="48" applyNumberFormat="1" applyFont="1" applyBorder="1" applyAlignment="1">
      <alignment/>
      <protection/>
    </xf>
    <xf numFmtId="172" fontId="4" fillId="0" borderId="27" xfId="48" applyNumberFormat="1" applyFont="1" applyBorder="1">
      <alignment/>
      <protection/>
    </xf>
    <xf numFmtId="172" fontId="4" fillId="0" borderId="0" xfId="48" applyNumberFormat="1" applyFont="1" applyBorder="1">
      <alignment/>
      <protection/>
    </xf>
    <xf numFmtId="172" fontId="4" fillId="0" borderId="32" xfId="48" applyNumberFormat="1" applyFont="1" applyFill="1" applyBorder="1">
      <alignment/>
      <protection/>
    </xf>
    <xf numFmtId="172" fontId="4" fillId="0" borderId="35" xfId="48" applyNumberFormat="1" applyFont="1" applyFill="1" applyBorder="1">
      <alignment/>
      <protection/>
    </xf>
    <xf numFmtId="172" fontId="4" fillId="0" borderId="35" xfId="48" applyNumberFormat="1" applyFont="1" applyBorder="1">
      <alignment/>
      <protection/>
    </xf>
    <xf numFmtId="172" fontId="4" fillId="0" borderId="41" xfId="48" applyNumberFormat="1" applyFont="1" applyBorder="1">
      <alignment/>
      <protection/>
    </xf>
    <xf numFmtId="172" fontId="4" fillId="0" borderId="41" xfId="48" applyNumberFormat="1" applyFont="1" applyBorder="1" applyAlignment="1">
      <alignment/>
      <protection/>
    </xf>
    <xf numFmtId="172" fontId="2" fillId="0" borderId="51" xfId="48" applyNumberFormat="1" applyFont="1" applyBorder="1">
      <alignment/>
      <protection/>
    </xf>
    <xf numFmtId="172" fontId="4" fillId="0" borderId="35" xfId="48" applyNumberFormat="1" applyFont="1" applyBorder="1" applyAlignment="1">
      <alignment/>
      <protection/>
    </xf>
    <xf numFmtId="173" fontId="2" fillId="0" borderId="37" xfId="48" applyNumberFormat="1" applyFont="1" applyFill="1" applyBorder="1">
      <alignment/>
      <protection/>
    </xf>
    <xf numFmtId="173" fontId="2" fillId="0" borderId="38" xfId="48" applyNumberFormat="1" applyFont="1" applyFill="1" applyBorder="1">
      <alignment/>
      <protection/>
    </xf>
    <xf numFmtId="173" fontId="2" fillId="0" borderId="38" xfId="48" applyNumberFormat="1" applyFont="1" applyFill="1" applyBorder="1" applyAlignment="1">
      <alignment vertical="top"/>
      <protection/>
    </xf>
    <xf numFmtId="173" fontId="2" fillId="0" borderId="38" xfId="48" applyNumberFormat="1" applyFont="1" applyBorder="1">
      <alignment/>
      <protection/>
    </xf>
    <xf numFmtId="173" fontId="3" fillId="0" borderId="38" xfId="48" applyNumberFormat="1" applyFont="1" applyBorder="1">
      <alignment/>
      <protection/>
    </xf>
    <xf numFmtId="3" fontId="2" fillId="0" borderId="39" xfId="48" applyNumberFormat="1" applyBorder="1" applyAlignment="1">
      <alignment/>
      <protection/>
    </xf>
    <xf numFmtId="0" fontId="2" fillId="0" borderId="52" xfId="48" applyBorder="1" applyAlignment="1">
      <alignment horizontal="centerContinuous"/>
      <protection/>
    </xf>
    <xf numFmtId="41" fontId="2" fillId="0" borderId="0" xfId="48" applyNumberFormat="1" applyFont="1" applyBorder="1" applyAlignment="1">
      <alignment/>
      <protection/>
    </xf>
    <xf numFmtId="178" fontId="2" fillId="0" borderId="14" xfId="48" applyNumberFormat="1" applyFont="1" applyBorder="1">
      <alignment/>
      <protection/>
    </xf>
    <xf numFmtId="177" fontId="2" fillId="0" borderId="14" xfId="48" applyNumberFormat="1" applyFont="1" applyBorder="1">
      <alignment/>
      <protection/>
    </xf>
    <xf numFmtId="0" fontId="2" fillId="0" borderId="34" xfId="48" applyFill="1" applyBorder="1" applyAlignment="1">
      <alignment horizontal="center" vertical="center"/>
      <protection/>
    </xf>
    <xf numFmtId="0" fontId="2" fillId="0" borderId="36" xfId="48" applyFill="1" applyBorder="1" applyAlignment="1">
      <alignment horizontal="center" vertical="center"/>
      <protection/>
    </xf>
    <xf numFmtId="0" fontId="2" fillId="0" borderId="26" xfId="4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" fillId="0" borderId="34" xfId="48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" fillId="0" borderId="40" xfId="48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2" fillId="0" borderId="21" xfId="48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2" fillId="0" borderId="15" xfId="48" applyBorder="1" applyAlignment="1">
      <alignment horizontal="center" vertical="center"/>
      <protection/>
    </xf>
    <xf numFmtId="0" fontId="2" fillId="0" borderId="30" xfId="48" applyBorder="1" applyAlignment="1">
      <alignment horizontal="center" vertical="center"/>
      <protection/>
    </xf>
    <xf numFmtId="0" fontId="2" fillId="0" borderId="26" xfId="48" applyBorder="1" applyAlignment="1">
      <alignment horizontal="center" vertical="center"/>
      <protection/>
    </xf>
    <xf numFmtId="0" fontId="2" fillId="0" borderId="28" xfId="48" applyBorder="1" applyAlignment="1">
      <alignment horizontal="center" vertical="center"/>
      <protection/>
    </xf>
    <xf numFmtId="0" fontId="2" fillId="0" borderId="31" xfId="48" applyFill="1" applyBorder="1" applyAlignment="1">
      <alignment horizontal="center" vertical="center"/>
      <protection/>
    </xf>
    <xf numFmtId="0" fontId="2" fillId="0" borderId="33" xfId="48" applyFill="1" applyBorder="1" applyAlignment="1">
      <alignment horizontal="center" vertical="center"/>
      <protection/>
    </xf>
    <xf numFmtId="0" fontId="2" fillId="0" borderId="31" xfId="48" applyFont="1" applyFill="1" applyBorder="1" applyAlignment="1">
      <alignment horizontal="center" vertical="center"/>
      <protection/>
    </xf>
    <xf numFmtId="0" fontId="2" fillId="0" borderId="33" xfId="48" applyFont="1" applyFill="1" applyBorder="1" applyAlignment="1">
      <alignment horizontal="center" vertical="center"/>
      <protection/>
    </xf>
    <xf numFmtId="0" fontId="2" fillId="0" borderId="34" xfId="48" applyFont="1" applyFill="1" applyBorder="1" applyAlignment="1">
      <alignment horizontal="center" vertical="center"/>
      <protection/>
    </xf>
    <xf numFmtId="0" fontId="2" fillId="0" borderId="36" xfId="48" applyFont="1" applyFill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" fillId="0" borderId="21" xfId="48" applyFont="1" applyBorder="1" applyAlignment="1">
      <alignment horizontal="center" vertical="center"/>
      <protection/>
    </xf>
    <xf numFmtId="0" fontId="2" fillId="0" borderId="26" xfId="48" applyFill="1" applyBorder="1" applyAlignment="1">
      <alignment horizontal="center" vertical="center"/>
      <protection/>
    </xf>
    <xf numFmtId="0" fontId="2" fillId="0" borderId="40" xfId="48" applyFill="1" applyBorder="1" applyAlignment="1">
      <alignment horizontal="center" vertical="center"/>
      <protection/>
    </xf>
    <xf numFmtId="0" fontId="2" fillId="0" borderId="15" xfId="48" applyFill="1" applyBorder="1" applyAlignment="1">
      <alignment horizontal="center" vertical="center"/>
      <protection/>
    </xf>
    <xf numFmtId="0" fontId="2" fillId="0" borderId="34" xfId="48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28" xfId="48" applyFill="1" applyBorder="1" applyAlignment="1">
      <alignment horizontal="center" vertical="center"/>
      <protection/>
    </xf>
    <xf numFmtId="0" fontId="2" fillId="0" borderId="37" xfId="48" applyFill="1" applyBorder="1" applyAlignment="1">
      <alignment horizontal="center" vertical="center"/>
      <protection/>
    </xf>
    <xf numFmtId="0" fontId="2" fillId="0" borderId="38" xfId="48" applyFill="1" applyBorder="1" applyAlignment="1">
      <alignment horizontal="center" vertical="center"/>
      <protection/>
    </xf>
    <xf numFmtId="0" fontId="2" fillId="0" borderId="39" xfId="48" applyFill="1" applyBorder="1" applyAlignment="1">
      <alignment horizontal="center" vertical="center"/>
      <protection/>
    </xf>
    <xf numFmtId="0" fontId="2" fillId="0" borderId="31" xfId="48" applyBorder="1" applyAlignment="1">
      <alignment horizontal="center" vertical="center"/>
      <protection/>
    </xf>
    <xf numFmtId="0" fontId="2" fillId="0" borderId="33" xfId="48" applyBorder="1" applyAlignment="1">
      <alignment horizontal="center" vertical="center"/>
      <protection/>
    </xf>
    <xf numFmtId="0" fontId="2" fillId="0" borderId="48" xfId="48" applyFill="1" applyBorder="1" applyAlignment="1">
      <alignment horizontal="center" vertical="center"/>
      <protection/>
    </xf>
    <xf numFmtId="0" fontId="2" fillId="0" borderId="49" xfId="48" applyFill="1" applyBorder="1" applyAlignment="1">
      <alignment horizontal="center" vertical="center"/>
      <protection/>
    </xf>
    <xf numFmtId="0" fontId="2" fillId="0" borderId="50" xfId="48" applyFill="1" applyBorder="1" applyAlignment="1">
      <alignment horizontal="center" vertical="center"/>
      <protection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2" xfId="47"/>
    <cellStyle name="Normale 3" xfId="48"/>
    <cellStyle name="Nota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Output" xfId="81"/>
    <cellStyle name="Percen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Valore non valido" xfId="91"/>
    <cellStyle name="Valore valido" xfId="92"/>
    <cellStyle name="Currency" xfId="93"/>
    <cellStyle name="Valuta (0)_1°Quadrim." xfId="94"/>
    <cellStyle name="Currency [0]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82" t="s">
        <v>33</v>
      </c>
    </row>
    <row r="3" ht="15">
      <c r="A3" t="s">
        <v>31</v>
      </c>
    </row>
    <row r="4" ht="15">
      <c r="A4" t="s">
        <v>64</v>
      </c>
    </row>
    <row r="5" ht="15">
      <c r="A5" t="s">
        <v>32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65</v>
      </c>
    </row>
    <row r="10" ht="15">
      <c r="A10" t="s">
        <v>56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57</v>
      </c>
    </row>
    <row r="16" ht="15">
      <c r="A16" t="s">
        <v>34</v>
      </c>
    </row>
    <row r="17" ht="15">
      <c r="A17" t="s">
        <v>39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52</v>
      </c>
    </row>
    <row r="22" ht="15">
      <c r="A22" t="s">
        <v>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8515625" style="5" customWidth="1"/>
    <col min="2" max="6" width="8.7109375" style="5" customWidth="1"/>
    <col min="7" max="9" width="8.7109375" style="66" customWidth="1"/>
    <col min="10" max="12" width="8.7109375" style="119" customWidth="1"/>
    <col min="13" max="15" width="9.140625" style="119" customWidth="1"/>
    <col min="16" max="17" width="7.140625" style="119" customWidth="1"/>
    <col min="18" max="18" width="1.7109375" style="119" customWidth="1"/>
    <col min="19" max="19" width="6.7109375" style="119" customWidth="1"/>
    <col min="20" max="20" width="7.140625" style="119" customWidth="1"/>
    <col min="21" max="16384" width="9.140625" style="5" customWidth="1"/>
  </cols>
  <sheetData>
    <row r="1" spans="1:20" ht="18" customHeight="1" thickTop="1">
      <c r="A1" s="1" t="s">
        <v>59</v>
      </c>
      <c r="B1" s="2"/>
      <c r="C1" s="2"/>
      <c r="D1" s="3"/>
      <c r="E1" s="3"/>
      <c r="F1" s="4"/>
      <c r="G1" s="84"/>
      <c r="H1" s="90"/>
      <c r="I1" s="90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45"/>
    </row>
    <row r="2" spans="1:20" ht="18" customHeight="1">
      <c r="A2" s="6" t="s">
        <v>69</v>
      </c>
      <c r="B2" s="7"/>
      <c r="C2" s="7"/>
      <c r="D2" s="8"/>
      <c r="E2" s="8"/>
      <c r="F2" s="9"/>
      <c r="G2" s="85"/>
      <c r="H2" s="91"/>
      <c r="I2" s="91"/>
      <c r="J2" s="134"/>
      <c r="K2" s="134"/>
      <c r="L2" s="134"/>
      <c r="M2" s="134"/>
      <c r="N2" s="134"/>
      <c r="O2" s="134"/>
      <c r="P2" s="134"/>
      <c r="Q2" s="134"/>
      <c r="R2" s="146"/>
      <c r="S2" s="146"/>
      <c r="T2" s="147"/>
    </row>
    <row r="3" spans="1:20" ht="13.5" customHeight="1">
      <c r="A3" s="229" t="s">
        <v>47</v>
      </c>
      <c r="B3" s="231">
        <v>2005</v>
      </c>
      <c r="C3" s="233">
        <v>2006</v>
      </c>
      <c r="D3" s="233">
        <v>2007</v>
      </c>
      <c r="E3" s="233">
        <v>2008</v>
      </c>
      <c r="F3" s="231">
        <v>2009</v>
      </c>
      <c r="G3" s="235">
        <v>2010</v>
      </c>
      <c r="H3" s="221">
        <v>2011</v>
      </c>
      <c r="I3" s="221">
        <v>2012</v>
      </c>
      <c r="J3" s="225">
        <v>2013</v>
      </c>
      <c r="K3" s="225">
        <v>2014</v>
      </c>
      <c r="L3" s="223">
        <v>2015</v>
      </c>
      <c r="M3" s="225">
        <v>2016</v>
      </c>
      <c r="N3" s="225">
        <v>2017</v>
      </c>
      <c r="O3" s="227">
        <v>2018</v>
      </c>
      <c r="P3" s="11" t="s">
        <v>66</v>
      </c>
      <c r="Q3" s="12"/>
      <c r="R3" s="13"/>
      <c r="S3" s="11" t="s">
        <v>67</v>
      </c>
      <c r="T3" s="14"/>
    </row>
    <row r="4" spans="1:20" ht="13.5" customHeight="1">
      <c r="A4" s="230"/>
      <c r="B4" s="232"/>
      <c r="C4" s="234"/>
      <c r="D4" s="234"/>
      <c r="E4" s="234"/>
      <c r="F4" s="232"/>
      <c r="G4" s="236"/>
      <c r="H4" s="222"/>
      <c r="I4" s="222"/>
      <c r="J4" s="226"/>
      <c r="K4" s="226"/>
      <c r="L4" s="224"/>
      <c r="M4" s="226"/>
      <c r="N4" s="226"/>
      <c r="O4" s="228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49"/>
      <c r="D5" s="49"/>
      <c r="E5" s="50"/>
      <c r="F5" s="69"/>
      <c r="G5" s="96"/>
      <c r="H5" s="104"/>
      <c r="I5" s="104"/>
      <c r="J5" s="176"/>
      <c r="K5" s="187"/>
      <c r="L5" s="188"/>
      <c r="M5" s="187"/>
      <c r="N5" s="187"/>
      <c r="O5" s="184"/>
      <c r="P5" s="19"/>
      <c r="Q5" s="19"/>
      <c r="R5" s="16"/>
      <c r="S5" s="5"/>
      <c r="T5" s="20"/>
    </row>
    <row r="6" spans="1:20" s="119" customFormat="1" ht="12.75">
      <c r="A6" s="58" t="s">
        <v>44</v>
      </c>
      <c r="B6" s="201">
        <v>77239</v>
      </c>
      <c r="C6" s="202">
        <v>78620</v>
      </c>
      <c r="D6" s="202">
        <v>81105</v>
      </c>
      <c r="E6" s="202">
        <v>80590</v>
      </c>
      <c r="F6" s="203">
        <v>77330</v>
      </c>
      <c r="G6" s="204">
        <v>77390</v>
      </c>
      <c r="H6" s="205">
        <v>76616</v>
      </c>
      <c r="I6" s="205">
        <v>74654</v>
      </c>
      <c r="J6" s="206">
        <v>73344</v>
      </c>
      <c r="K6" s="206">
        <v>71852</v>
      </c>
      <c r="L6" s="202">
        <v>72933</v>
      </c>
      <c r="M6" s="206">
        <v>74852</v>
      </c>
      <c r="N6" s="206">
        <v>76579</v>
      </c>
      <c r="O6" s="207">
        <v>77889</v>
      </c>
      <c r="P6" s="148">
        <f aca="true" t="shared" si="0" ref="P6:P20">O6-B6</f>
        <v>650</v>
      </c>
      <c r="Q6" s="149">
        <f>P6/B6%</f>
        <v>0.8415437796967853</v>
      </c>
      <c r="R6" s="150"/>
      <c r="S6" s="151">
        <f aca="true" t="shared" si="1" ref="S6:S20">O6-N6</f>
        <v>1310</v>
      </c>
      <c r="T6" s="152">
        <f aca="true" t="shared" si="2" ref="T6:T30">S6/N6%</f>
        <v>1.7106517452565326</v>
      </c>
    </row>
    <row r="7" spans="1:20" ht="15" customHeight="1">
      <c r="A7" s="21" t="s">
        <v>4</v>
      </c>
      <c r="B7" s="29">
        <v>52711</v>
      </c>
      <c r="C7" s="52">
        <v>53709</v>
      </c>
      <c r="D7" s="52">
        <v>55481</v>
      </c>
      <c r="E7" s="52">
        <v>54566</v>
      </c>
      <c r="F7" s="25">
        <v>51717</v>
      </c>
      <c r="G7" s="97">
        <v>52489</v>
      </c>
      <c r="H7" s="105">
        <v>51883</v>
      </c>
      <c r="I7" s="105">
        <v>50266</v>
      </c>
      <c r="J7" s="178">
        <v>48980</v>
      </c>
      <c r="K7" s="178">
        <v>47938</v>
      </c>
      <c r="L7" s="52">
        <v>48834</v>
      </c>
      <c r="M7" s="178">
        <v>50410</v>
      </c>
      <c r="N7" s="178">
        <v>51584</v>
      </c>
      <c r="O7" s="141">
        <v>52351</v>
      </c>
      <c r="P7" s="153">
        <f t="shared" si="0"/>
        <v>-360</v>
      </c>
      <c r="Q7" s="75">
        <f aca="true" t="shared" si="3" ref="Q7:Q12">P7/B7%</f>
        <v>-0.6829693991766425</v>
      </c>
      <c r="R7" s="62"/>
      <c r="S7" s="154">
        <f t="shared" si="1"/>
        <v>767</v>
      </c>
      <c r="T7" s="64">
        <f t="shared" si="2"/>
        <v>1.4868951612903225</v>
      </c>
    </row>
    <row r="8" spans="1:20" ht="12.75">
      <c r="A8" s="21" t="s">
        <v>3</v>
      </c>
      <c r="B8" s="29">
        <v>17878</v>
      </c>
      <c r="C8" s="52">
        <v>18046</v>
      </c>
      <c r="D8" s="52">
        <v>18432</v>
      </c>
      <c r="E8" s="52">
        <v>18869</v>
      </c>
      <c r="F8" s="25">
        <v>18997</v>
      </c>
      <c r="G8" s="97">
        <v>18585</v>
      </c>
      <c r="H8" s="105">
        <v>18526</v>
      </c>
      <c r="I8" s="105">
        <v>18318</v>
      </c>
      <c r="J8" s="178">
        <v>18521</v>
      </c>
      <c r="K8" s="178">
        <v>18216</v>
      </c>
      <c r="L8" s="52">
        <v>18793</v>
      </c>
      <c r="M8" s="178">
        <v>19038</v>
      </c>
      <c r="N8" s="178">
        <v>19238</v>
      </c>
      <c r="O8" s="141">
        <v>19330</v>
      </c>
      <c r="P8" s="153">
        <f t="shared" si="0"/>
        <v>1452</v>
      </c>
      <c r="Q8" s="75">
        <f t="shared" si="3"/>
        <v>8.12171383823694</v>
      </c>
      <c r="R8" s="62"/>
      <c r="S8" s="154">
        <f t="shared" si="1"/>
        <v>92</v>
      </c>
      <c r="T8" s="64">
        <f t="shared" si="2"/>
        <v>0.4782201892088575</v>
      </c>
    </row>
    <row r="9" spans="1:20" ht="12.75">
      <c r="A9" s="28" t="s">
        <v>5</v>
      </c>
      <c r="B9" s="29">
        <v>2065</v>
      </c>
      <c r="C9" s="52">
        <v>2090</v>
      </c>
      <c r="D9" s="52">
        <v>2090</v>
      </c>
      <c r="E9" s="52">
        <v>2133</v>
      </c>
      <c r="F9" s="25">
        <v>2179</v>
      </c>
      <c r="G9" s="97">
        <v>2249</v>
      </c>
      <c r="H9" s="105">
        <v>2311</v>
      </c>
      <c r="I9" s="105">
        <v>2280</v>
      </c>
      <c r="J9" s="178">
        <v>2256</v>
      </c>
      <c r="K9" s="178">
        <v>2290</v>
      </c>
      <c r="L9" s="52">
        <v>2297</v>
      </c>
      <c r="M9" s="178">
        <v>2282</v>
      </c>
      <c r="N9" s="178">
        <v>2296</v>
      </c>
      <c r="O9" s="141">
        <v>2353</v>
      </c>
      <c r="P9" s="153">
        <f t="shared" si="0"/>
        <v>288</v>
      </c>
      <c r="Q9" s="75">
        <f t="shared" si="3"/>
        <v>13.94673123486683</v>
      </c>
      <c r="R9" s="62"/>
      <c r="S9" s="154">
        <f t="shared" si="1"/>
        <v>57</v>
      </c>
      <c r="T9" s="64">
        <f t="shared" si="2"/>
        <v>2.4825783972125435</v>
      </c>
    </row>
    <row r="10" spans="1:20" ht="12.75" customHeight="1">
      <c r="A10" s="21" t="s">
        <v>6</v>
      </c>
      <c r="B10" s="29">
        <v>840</v>
      </c>
      <c r="C10" s="52">
        <v>836</v>
      </c>
      <c r="D10" s="52">
        <v>834</v>
      </c>
      <c r="E10" s="52">
        <v>854</v>
      </c>
      <c r="F10" s="25">
        <v>808</v>
      </c>
      <c r="G10" s="97">
        <v>779</v>
      </c>
      <c r="H10" s="105">
        <v>780</v>
      </c>
      <c r="I10" s="105">
        <v>793</v>
      </c>
      <c r="J10" s="178">
        <v>782</v>
      </c>
      <c r="K10" s="178">
        <v>785</v>
      </c>
      <c r="L10" s="52">
        <v>765</v>
      </c>
      <c r="M10" s="178">
        <v>756</v>
      </c>
      <c r="N10" s="178">
        <v>776</v>
      </c>
      <c r="O10" s="141">
        <v>709</v>
      </c>
      <c r="P10" s="153">
        <f t="shared" si="0"/>
        <v>-131</v>
      </c>
      <c r="Q10" s="75">
        <f t="shared" si="3"/>
        <v>-15.595238095238095</v>
      </c>
      <c r="R10" s="62"/>
      <c r="S10" s="154">
        <f t="shared" si="1"/>
        <v>-67</v>
      </c>
      <c r="T10" s="64">
        <f t="shared" si="2"/>
        <v>-8.6340206185567</v>
      </c>
    </row>
    <row r="11" spans="1:20" ht="12.75">
      <c r="A11" s="21" t="s">
        <v>7</v>
      </c>
      <c r="B11" s="29">
        <v>3704</v>
      </c>
      <c r="C11" s="52">
        <v>3899</v>
      </c>
      <c r="D11" s="52">
        <v>4217</v>
      </c>
      <c r="E11" s="52">
        <v>4122</v>
      </c>
      <c r="F11" s="25">
        <v>3580</v>
      </c>
      <c r="G11" s="97">
        <v>3226</v>
      </c>
      <c r="H11" s="105">
        <v>3048</v>
      </c>
      <c r="I11" s="105">
        <v>2936</v>
      </c>
      <c r="J11" s="178">
        <v>2685</v>
      </c>
      <c r="K11" s="178">
        <v>2550</v>
      </c>
      <c r="L11" s="52">
        <v>2171</v>
      </c>
      <c r="M11" s="178">
        <v>2294</v>
      </c>
      <c r="N11" s="178">
        <v>2609</v>
      </c>
      <c r="O11" s="141">
        <v>3071</v>
      </c>
      <c r="P11" s="153">
        <f t="shared" si="0"/>
        <v>-633</v>
      </c>
      <c r="Q11" s="75">
        <f t="shared" si="3"/>
        <v>-17.08963282937365</v>
      </c>
      <c r="R11" s="62"/>
      <c r="S11" s="154">
        <f t="shared" si="1"/>
        <v>462</v>
      </c>
      <c r="T11" s="64">
        <f t="shared" si="2"/>
        <v>17.707934074357993</v>
      </c>
    </row>
    <row r="12" spans="1:20" ht="12.75">
      <c r="A12" s="21" t="s">
        <v>8</v>
      </c>
      <c r="B12" s="29">
        <v>41</v>
      </c>
      <c r="C12" s="52">
        <v>40</v>
      </c>
      <c r="D12" s="52">
        <v>51</v>
      </c>
      <c r="E12" s="52">
        <v>46</v>
      </c>
      <c r="F12" s="25">
        <v>49</v>
      </c>
      <c r="G12" s="97">
        <v>62</v>
      </c>
      <c r="H12" s="105">
        <v>68</v>
      </c>
      <c r="I12" s="105">
        <v>61</v>
      </c>
      <c r="J12" s="178">
        <v>71</v>
      </c>
      <c r="K12" s="178">
        <v>73</v>
      </c>
      <c r="L12" s="52">
        <v>73</v>
      </c>
      <c r="M12" s="178">
        <v>72</v>
      </c>
      <c r="N12" s="178">
        <v>76</v>
      </c>
      <c r="O12" s="141">
        <v>75</v>
      </c>
      <c r="P12" s="153">
        <f t="shared" si="0"/>
        <v>34</v>
      </c>
      <c r="Q12" s="75">
        <f t="shared" si="3"/>
        <v>82.92682926829269</v>
      </c>
      <c r="R12" s="62"/>
      <c r="S12" s="154">
        <f t="shared" si="1"/>
        <v>-1</v>
      </c>
      <c r="T12" s="64">
        <f t="shared" si="2"/>
        <v>-1.3157894736842106</v>
      </c>
    </row>
    <row r="13" spans="1:20" ht="9.75" customHeight="1">
      <c r="A13" s="28"/>
      <c r="B13" s="29"/>
      <c r="C13" s="52"/>
      <c r="D13" s="52"/>
      <c r="E13" s="52"/>
      <c r="F13" s="25"/>
      <c r="G13" s="97"/>
      <c r="H13" s="105"/>
      <c r="I13" s="105"/>
      <c r="J13" s="178"/>
      <c r="K13" s="178"/>
      <c r="L13" s="52"/>
      <c r="M13" s="178"/>
      <c r="N13" s="178"/>
      <c r="O13" s="141"/>
      <c r="P13" s="153"/>
      <c r="Q13" s="155"/>
      <c r="R13" s="62"/>
      <c r="S13" s="154"/>
      <c r="T13" s="64"/>
    </row>
    <row r="14" spans="1:20" s="120" customFormat="1" ht="12.75">
      <c r="A14" s="58" t="s">
        <v>46</v>
      </c>
      <c r="B14" s="201">
        <v>52766</v>
      </c>
      <c r="C14" s="202">
        <v>54505</v>
      </c>
      <c r="D14" s="202">
        <v>56848</v>
      </c>
      <c r="E14" s="202">
        <v>57944</v>
      </c>
      <c r="F14" s="203">
        <v>57387</v>
      </c>
      <c r="G14" s="204">
        <v>58091</v>
      </c>
      <c r="H14" s="205">
        <v>57471</v>
      </c>
      <c r="I14" s="205">
        <v>56513</v>
      </c>
      <c r="J14" s="206">
        <v>55440</v>
      </c>
      <c r="K14" s="206">
        <v>54272</v>
      </c>
      <c r="L14" s="202">
        <v>55080</v>
      </c>
      <c r="M14" s="206">
        <v>55806</v>
      </c>
      <c r="N14" s="206">
        <v>58511</v>
      </c>
      <c r="O14" s="207">
        <v>59179</v>
      </c>
      <c r="P14" s="46">
        <f t="shared" si="0"/>
        <v>6413</v>
      </c>
      <c r="Q14" s="59">
        <f aca="true" t="shared" si="4" ref="Q14:Q19">P14/B14%</f>
        <v>12.153659553500361</v>
      </c>
      <c r="R14" s="47"/>
      <c r="S14" s="156">
        <f t="shared" si="1"/>
        <v>668</v>
      </c>
      <c r="T14" s="48">
        <f t="shared" si="2"/>
        <v>1.1416656697031327</v>
      </c>
    </row>
    <row r="15" spans="1:20" ht="15" customHeight="1">
      <c r="A15" s="21" t="s">
        <v>4</v>
      </c>
      <c r="B15" s="29">
        <v>21864</v>
      </c>
      <c r="C15" s="52">
        <v>22569</v>
      </c>
      <c r="D15" s="52">
        <v>23663</v>
      </c>
      <c r="E15" s="52">
        <v>23428</v>
      </c>
      <c r="F15" s="25">
        <v>22471</v>
      </c>
      <c r="G15" s="97">
        <v>23365</v>
      </c>
      <c r="H15" s="105">
        <v>23367</v>
      </c>
      <c r="I15" s="105">
        <v>22977</v>
      </c>
      <c r="J15" s="178">
        <v>21992</v>
      </c>
      <c r="K15" s="178">
        <v>21464</v>
      </c>
      <c r="L15" s="52">
        <v>21891</v>
      </c>
      <c r="M15" s="178">
        <v>22108</v>
      </c>
      <c r="N15" s="178">
        <v>23593</v>
      </c>
      <c r="O15" s="141">
        <v>23821</v>
      </c>
      <c r="P15" s="153">
        <f t="shared" si="0"/>
        <v>1957</v>
      </c>
      <c r="Q15" s="75">
        <f t="shared" si="4"/>
        <v>8.9507866813026</v>
      </c>
      <c r="R15" s="62"/>
      <c r="S15" s="154">
        <f t="shared" si="1"/>
        <v>228</v>
      </c>
      <c r="T15" s="64">
        <f t="shared" si="2"/>
        <v>0.9663883355232484</v>
      </c>
    </row>
    <row r="16" spans="1:20" ht="12.75">
      <c r="A16" s="21" t="s">
        <v>3</v>
      </c>
      <c r="B16" s="29">
        <v>27287</v>
      </c>
      <c r="C16" s="52">
        <v>28180</v>
      </c>
      <c r="D16" s="52">
        <v>29112</v>
      </c>
      <c r="E16" s="52">
        <v>30349</v>
      </c>
      <c r="F16" s="25">
        <v>30919</v>
      </c>
      <c r="G16" s="97">
        <v>30941</v>
      </c>
      <c r="H16" s="105">
        <v>30520</v>
      </c>
      <c r="I16" s="105">
        <v>30103</v>
      </c>
      <c r="J16" s="178">
        <v>30116</v>
      </c>
      <c r="K16" s="178">
        <v>29632</v>
      </c>
      <c r="L16" s="52">
        <v>30369</v>
      </c>
      <c r="M16" s="178">
        <v>30818</v>
      </c>
      <c r="N16" s="178">
        <v>31844</v>
      </c>
      <c r="O16" s="141">
        <v>31962</v>
      </c>
      <c r="P16" s="153">
        <f t="shared" si="0"/>
        <v>4675</v>
      </c>
      <c r="Q16" s="75">
        <f t="shared" si="4"/>
        <v>17.132700553377067</v>
      </c>
      <c r="R16" s="62"/>
      <c r="S16" s="154">
        <f t="shared" si="1"/>
        <v>118</v>
      </c>
      <c r="T16" s="64">
        <f t="shared" si="2"/>
        <v>0.3705564627559352</v>
      </c>
    </row>
    <row r="17" spans="1:20" ht="12.75">
      <c r="A17" s="28" t="s">
        <v>5</v>
      </c>
      <c r="B17" s="29">
        <v>621</v>
      </c>
      <c r="C17" s="52">
        <v>662</v>
      </c>
      <c r="D17" s="52">
        <v>702</v>
      </c>
      <c r="E17" s="52">
        <v>765</v>
      </c>
      <c r="F17" s="25">
        <v>888</v>
      </c>
      <c r="G17" s="97">
        <v>953</v>
      </c>
      <c r="H17" s="105">
        <v>1004</v>
      </c>
      <c r="I17" s="105">
        <v>997</v>
      </c>
      <c r="J17" s="178">
        <v>1010</v>
      </c>
      <c r="K17" s="178">
        <v>1030</v>
      </c>
      <c r="L17" s="52">
        <v>1075</v>
      </c>
      <c r="M17" s="178">
        <v>1103</v>
      </c>
      <c r="N17" s="178">
        <v>1085</v>
      </c>
      <c r="O17" s="141">
        <v>1103</v>
      </c>
      <c r="P17" s="153">
        <f t="shared" si="0"/>
        <v>482</v>
      </c>
      <c r="Q17" s="75">
        <f t="shared" si="4"/>
        <v>77.61674718196457</v>
      </c>
      <c r="R17" s="62"/>
      <c r="S17" s="154">
        <f t="shared" si="1"/>
        <v>18</v>
      </c>
      <c r="T17" s="64">
        <f t="shared" si="2"/>
        <v>1.6589861751152075</v>
      </c>
    </row>
    <row r="18" spans="1:20" ht="12.75">
      <c r="A18" s="21" t="s">
        <v>6</v>
      </c>
      <c r="B18" s="29">
        <v>62</v>
      </c>
      <c r="C18" s="52">
        <v>69</v>
      </c>
      <c r="D18" s="52">
        <v>71</v>
      </c>
      <c r="E18" s="52">
        <v>77</v>
      </c>
      <c r="F18" s="25">
        <v>77</v>
      </c>
      <c r="G18" s="97">
        <v>68</v>
      </c>
      <c r="H18" s="105">
        <v>79</v>
      </c>
      <c r="I18" s="105">
        <v>84</v>
      </c>
      <c r="J18" s="178">
        <v>89</v>
      </c>
      <c r="K18" s="178">
        <v>89</v>
      </c>
      <c r="L18" s="52">
        <v>87</v>
      </c>
      <c r="M18" s="178">
        <v>89</v>
      </c>
      <c r="N18" s="178">
        <v>90</v>
      </c>
      <c r="O18" s="141">
        <v>82</v>
      </c>
      <c r="P18" s="153">
        <f t="shared" si="0"/>
        <v>20</v>
      </c>
      <c r="Q18" s="75">
        <f t="shared" si="4"/>
        <v>32.25806451612903</v>
      </c>
      <c r="R18" s="62"/>
      <c r="S18" s="154">
        <f t="shared" si="1"/>
        <v>-8</v>
      </c>
      <c r="T18" s="64">
        <f t="shared" si="2"/>
        <v>-8.88888888888889</v>
      </c>
    </row>
    <row r="19" spans="1:20" ht="12.75">
      <c r="A19" s="21" t="s">
        <v>7</v>
      </c>
      <c r="B19" s="29">
        <v>2922</v>
      </c>
      <c r="C19" s="52">
        <v>3014</v>
      </c>
      <c r="D19" s="52">
        <v>3291</v>
      </c>
      <c r="E19" s="52">
        <v>3317</v>
      </c>
      <c r="F19" s="25">
        <v>3026</v>
      </c>
      <c r="G19" s="97">
        <v>2750</v>
      </c>
      <c r="H19" s="105">
        <v>2451</v>
      </c>
      <c r="I19" s="105">
        <v>2306</v>
      </c>
      <c r="J19" s="178">
        <v>2180</v>
      </c>
      <c r="K19" s="178">
        <v>2013</v>
      </c>
      <c r="L19" s="52">
        <v>1611</v>
      </c>
      <c r="M19" s="178">
        <v>1645</v>
      </c>
      <c r="N19" s="178">
        <v>1844</v>
      </c>
      <c r="O19" s="141">
        <v>2168</v>
      </c>
      <c r="P19" s="153">
        <f t="shared" si="0"/>
        <v>-754</v>
      </c>
      <c r="Q19" s="75">
        <f t="shared" si="4"/>
        <v>-25.804243668720055</v>
      </c>
      <c r="R19" s="62"/>
      <c r="S19" s="154">
        <f t="shared" si="1"/>
        <v>324</v>
      </c>
      <c r="T19" s="64">
        <f t="shared" si="2"/>
        <v>17.570498915401302</v>
      </c>
    </row>
    <row r="20" spans="1:20" ht="12.75">
      <c r="A20" s="21" t="s">
        <v>8</v>
      </c>
      <c r="B20" s="29">
        <v>10</v>
      </c>
      <c r="C20" s="52">
        <v>11</v>
      </c>
      <c r="D20" s="52">
        <v>9</v>
      </c>
      <c r="E20" s="52">
        <v>8</v>
      </c>
      <c r="F20" s="25">
        <v>6</v>
      </c>
      <c r="G20" s="97">
        <v>14</v>
      </c>
      <c r="H20" s="105">
        <v>50</v>
      </c>
      <c r="I20" s="105">
        <v>46</v>
      </c>
      <c r="J20" s="178">
        <v>53</v>
      </c>
      <c r="K20" s="178">
        <v>44</v>
      </c>
      <c r="L20" s="52">
        <v>47</v>
      </c>
      <c r="M20" s="178">
        <v>43</v>
      </c>
      <c r="N20" s="178">
        <v>55</v>
      </c>
      <c r="O20" s="141">
        <v>43</v>
      </c>
      <c r="P20" s="153">
        <f t="shared" si="0"/>
        <v>33</v>
      </c>
      <c r="Q20" s="75">
        <v>0</v>
      </c>
      <c r="R20" s="62"/>
      <c r="S20" s="154">
        <f t="shared" si="1"/>
        <v>-12</v>
      </c>
      <c r="T20" s="219">
        <f t="shared" si="2"/>
        <v>-21.818181818181817</v>
      </c>
    </row>
    <row r="21" spans="1:20" ht="9.75" customHeight="1">
      <c r="A21" s="28"/>
      <c r="B21" s="29"/>
      <c r="C21" s="53"/>
      <c r="D21" s="53"/>
      <c r="E21" s="53"/>
      <c r="F21" s="29"/>
      <c r="G21" s="98"/>
      <c r="H21" s="116"/>
      <c r="I21" s="116"/>
      <c r="J21" s="179"/>
      <c r="K21" s="179"/>
      <c r="L21" s="53"/>
      <c r="M21" s="179"/>
      <c r="N21" s="179"/>
      <c r="O21" s="142"/>
      <c r="P21" s="153"/>
      <c r="Q21" s="155"/>
      <c r="R21" s="62"/>
      <c r="S21" s="154"/>
      <c r="T21" s="64"/>
    </row>
    <row r="22" spans="1:20" ht="10.5" customHeight="1">
      <c r="A22" s="31"/>
      <c r="B22" s="32"/>
      <c r="C22" s="32"/>
      <c r="D22" s="32"/>
      <c r="E22" s="32"/>
      <c r="F22" s="32"/>
      <c r="G22" s="86"/>
      <c r="H22" s="86"/>
      <c r="I22" s="86"/>
      <c r="J22" s="32"/>
      <c r="K22" s="32"/>
      <c r="L22" s="32"/>
      <c r="M22" s="32"/>
      <c r="N22" s="32"/>
      <c r="O22" s="32"/>
      <c r="P22" s="158"/>
      <c r="Q22" s="159"/>
      <c r="R22" s="160"/>
      <c r="S22" s="32"/>
      <c r="T22" s="161"/>
    </row>
    <row r="23" spans="1:20" ht="9.75" customHeight="1">
      <c r="A23" s="37"/>
      <c r="B23" s="25"/>
      <c r="C23" s="55"/>
      <c r="D23" s="55"/>
      <c r="E23" s="55"/>
      <c r="F23" s="25"/>
      <c r="G23" s="101"/>
      <c r="H23" s="118"/>
      <c r="I23" s="118"/>
      <c r="J23" s="181"/>
      <c r="K23" s="181"/>
      <c r="L23" s="55"/>
      <c r="M23" s="181"/>
      <c r="N23" s="181"/>
      <c r="O23" s="135"/>
      <c r="P23" s="162"/>
      <c r="Q23" s="61"/>
      <c r="R23" s="62"/>
      <c r="S23" s="63"/>
      <c r="T23" s="157"/>
    </row>
    <row r="24" spans="1:20" ht="12.75">
      <c r="A24" s="60" t="s">
        <v>9</v>
      </c>
      <c r="B24" s="39">
        <f aca="true" t="shared" si="5" ref="B24:N30">B14+B6</f>
        <v>130005</v>
      </c>
      <c r="C24" s="56">
        <f t="shared" si="5"/>
        <v>133125</v>
      </c>
      <c r="D24" s="56">
        <f t="shared" si="5"/>
        <v>137953</v>
      </c>
      <c r="E24" s="56">
        <f t="shared" si="5"/>
        <v>138534</v>
      </c>
      <c r="F24" s="39">
        <f t="shared" si="5"/>
        <v>134717</v>
      </c>
      <c r="G24" s="102">
        <f t="shared" si="5"/>
        <v>135481</v>
      </c>
      <c r="H24" s="102">
        <f t="shared" si="5"/>
        <v>134087</v>
      </c>
      <c r="I24" s="144">
        <f t="shared" si="5"/>
        <v>131167</v>
      </c>
      <c r="J24" s="182">
        <f t="shared" si="5"/>
        <v>128784</v>
      </c>
      <c r="K24" s="182">
        <f t="shared" si="5"/>
        <v>126124</v>
      </c>
      <c r="L24" s="56">
        <f t="shared" si="5"/>
        <v>128013</v>
      </c>
      <c r="M24" s="182">
        <f t="shared" si="5"/>
        <v>130658</v>
      </c>
      <c r="N24" s="182">
        <f t="shared" si="5"/>
        <v>135090</v>
      </c>
      <c r="O24" s="136">
        <f aca="true" t="shared" si="6" ref="O24:O30">O14+O6</f>
        <v>137068</v>
      </c>
      <c r="P24" s="88">
        <f aca="true" t="shared" si="7" ref="P24:P30">O24-B24</f>
        <v>7063</v>
      </c>
      <c r="Q24" s="89">
        <f aca="true" t="shared" si="8" ref="Q24:Q30">P24/B24%</f>
        <v>5.432867966616668</v>
      </c>
      <c r="R24" s="41"/>
      <c r="S24" s="163">
        <f aca="true" t="shared" si="9" ref="S24:S30">O24-N24</f>
        <v>1978</v>
      </c>
      <c r="T24" s="42">
        <f t="shared" si="2"/>
        <v>1.4642090458213042</v>
      </c>
    </row>
    <row r="25" spans="1:20" ht="15" customHeight="1">
      <c r="A25" s="21" t="s">
        <v>4</v>
      </c>
      <c r="B25" s="29">
        <f t="shared" si="5"/>
        <v>74575</v>
      </c>
      <c r="C25" s="53">
        <f t="shared" si="5"/>
        <v>76278</v>
      </c>
      <c r="D25" s="53">
        <f t="shared" si="5"/>
        <v>79144</v>
      </c>
      <c r="E25" s="53">
        <f t="shared" si="5"/>
        <v>77994</v>
      </c>
      <c r="F25" s="29">
        <f t="shared" si="5"/>
        <v>74188</v>
      </c>
      <c r="G25" s="98">
        <f t="shared" si="5"/>
        <v>75854</v>
      </c>
      <c r="H25" s="98">
        <f t="shared" si="5"/>
        <v>75250</v>
      </c>
      <c r="I25" s="116">
        <f t="shared" si="5"/>
        <v>73243</v>
      </c>
      <c r="J25" s="179">
        <f t="shared" si="5"/>
        <v>70972</v>
      </c>
      <c r="K25" s="179">
        <f t="shared" si="5"/>
        <v>69402</v>
      </c>
      <c r="L25" s="53">
        <f t="shared" si="5"/>
        <v>70725</v>
      </c>
      <c r="M25" s="179">
        <f t="shared" si="5"/>
        <v>72518</v>
      </c>
      <c r="N25" s="179">
        <f t="shared" si="5"/>
        <v>75177</v>
      </c>
      <c r="O25" s="142">
        <f t="shared" si="6"/>
        <v>76172</v>
      </c>
      <c r="P25" s="153">
        <f t="shared" si="7"/>
        <v>1597</v>
      </c>
      <c r="Q25" s="75">
        <f t="shared" si="8"/>
        <v>2.1414683204827356</v>
      </c>
      <c r="R25" s="62"/>
      <c r="S25" s="154">
        <f t="shared" si="9"/>
        <v>995</v>
      </c>
      <c r="T25" s="64">
        <f t="shared" si="2"/>
        <v>1.3235431049390107</v>
      </c>
    </row>
    <row r="26" spans="1:20" ht="12.75">
      <c r="A26" s="21" t="s">
        <v>3</v>
      </c>
      <c r="B26" s="22">
        <f t="shared" si="5"/>
        <v>45165</v>
      </c>
      <c r="C26" s="51">
        <f t="shared" si="5"/>
        <v>46226</v>
      </c>
      <c r="D26" s="51">
        <f t="shared" si="5"/>
        <v>47544</v>
      </c>
      <c r="E26" s="51">
        <f t="shared" si="5"/>
        <v>49218</v>
      </c>
      <c r="F26" s="22">
        <f t="shared" si="5"/>
        <v>49916</v>
      </c>
      <c r="G26" s="99">
        <f t="shared" si="5"/>
        <v>49526</v>
      </c>
      <c r="H26" s="99">
        <f t="shared" si="5"/>
        <v>49046</v>
      </c>
      <c r="I26" s="106">
        <f t="shared" si="5"/>
        <v>48421</v>
      </c>
      <c r="J26" s="177">
        <f t="shared" si="5"/>
        <v>48637</v>
      </c>
      <c r="K26" s="177">
        <f t="shared" si="5"/>
        <v>47848</v>
      </c>
      <c r="L26" s="51">
        <f t="shared" si="5"/>
        <v>49162</v>
      </c>
      <c r="M26" s="177">
        <f t="shared" si="5"/>
        <v>49856</v>
      </c>
      <c r="N26" s="177">
        <f t="shared" si="5"/>
        <v>51082</v>
      </c>
      <c r="O26" s="137">
        <f t="shared" si="6"/>
        <v>51292</v>
      </c>
      <c r="P26" s="153">
        <f t="shared" si="7"/>
        <v>6127</v>
      </c>
      <c r="Q26" s="75">
        <f t="shared" si="8"/>
        <v>13.565814236687702</v>
      </c>
      <c r="R26" s="62"/>
      <c r="S26" s="154">
        <f t="shared" si="9"/>
        <v>210</v>
      </c>
      <c r="T26" s="64">
        <f t="shared" si="2"/>
        <v>0.4111037155945343</v>
      </c>
    </row>
    <row r="27" spans="1:20" ht="12.75">
      <c r="A27" s="28" t="s">
        <v>5</v>
      </c>
      <c r="B27" s="22">
        <f t="shared" si="5"/>
        <v>2686</v>
      </c>
      <c r="C27" s="51">
        <f t="shared" si="5"/>
        <v>2752</v>
      </c>
      <c r="D27" s="51">
        <f t="shared" si="5"/>
        <v>2792</v>
      </c>
      <c r="E27" s="51">
        <f t="shared" si="5"/>
        <v>2898</v>
      </c>
      <c r="F27" s="22">
        <f t="shared" si="5"/>
        <v>3067</v>
      </c>
      <c r="G27" s="99">
        <f t="shared" si="5"/>
        <v>3202</v>
      </c>
      <c r="H27" s="99">
        <f t="shared" si="5"/>
        <v>3315</v>
      </c>
      <c r="I27" s="106">
        <f t="shared" si="5"/>
        <v>3277</v>
      </c>
      <c r="J27" s="177">
        <f t="shared" si="5"/>
        <v>3266</v>
      </c>
      <c r="K27" s="177">
        <f t="shared" si="5"/>
        <v>3320</v>
      </c>
      <c r="L27" s="51">
        <f t="shared" si="5"/>
        <v>3372</v>
      </c>
      <c r="M27" s="177">
        <f t="shared" si="5"/>
        <v>3385</v>
      </c>
      <c r="N27" s="177">
        <f t="shared" si="5"/>
        <v>3381</v>
      </c>
      <c r="O27" s="137">
        <f t="shared" si="6"/>
        <v>3456</v>
      </c>
      <c r="P27" s="153">
        <f t="shared" si="7"/>
        <v>770</v>
      </c>
      <c r="Q27" s="75">
        <f t="shared" si="8"/>
        <v>28.66716306775875</v>
      </c>
      <c r="R27" s="62"/>
      <c r="S27" s="154">
        <f t="shared" si="9"/>
        <v>75</v>
      </c>
      <c r="T27" s="64">
        <f t="shared" si="2"/>
        <v>2.2182786157941434</v>
      </c>
    </row>
    <row r="28" spans="1:20" ht="12.75">
      <c r="A28" s="21" t="s">
        <v>6</v>
      </c>
      <c r="B28" s="22">
        <f t="shared" si="5"/>
        <v>902</v>
      </c>
      <c r="C28" s="51">
        <f t="shared" si="5"/>
        <v>905</v>
      </c>
      <c r="D28" s="51">
        <f t="shared" si="5"/>
        <v>905</v>
      </c>
      <c r="E28" s="51">
        <f t="shared" si="5"/>
        <v>931</v>
      </c>
      <c r="F28" s="22">
        <f t="shared" si="5"/>
        <v>885</v>
      </c>
      <c r="G28" s="99">
        <f t="shared" si="5"/>
        <v>847</v>
      </c>
      <c r="H28" s="99">
        <f t="shared" si="5"/>
        <v>859</v>
      </c>
      <c r="I28" s="106">
        <f t="shared" si="5"/>
        <v>877</v>
      </c>
      <c r="J28" s="177">
        <f t="shared" si="5"/>
        <v>871</v>
      </c>
      <c r="K28" s="177">
        <f t="shared" si="5"/>
        <v>874</v>
      </c>
      <c r="L28" s="51">
        <f t="shared" si="5"/>
        <v>852</v>
      </c>
      <c r="M28" s="177">
        <f t="shared" si="5"/>
        <v>845</v>
      </c>
      <c r="N28" s="177">
        <f t="shared" si="5"/>
        <v>866</v>
      </c>
      <c r="O28" s="137">
        <f t="shared" si="6"/>
        <v>791</v>
      </c>
      <c r="P28" s="153">
        <f t="shared" si="7"/>
        <v>-111</v>
      </c>
      <c r="Q28" s="75">
        <f t="shared" si="8"/>
        <v>-12.3059866962306</v>
      </c>
      <c r="R28" s="62"/>
      <c r="S28" s="154">
        <f t="shared" si="9"/>
        <v>-75</v>
      </c>
      <c r="T28" s="64">
        <f t="shared" si="2"/>
        <v>-8.660508083140877</v>
      </c>
    </row>
    <row r="29" spans="1:20" ht="12.75">
      <c r="A29" s="21" t="s">
        <v>7</v>
      </c>
      <c r="B29" s="22">
        <f t="shared" si="5"/>
        <v>6626</v>
      </c>
      <c r="C29" s="51">
        <f t="shared" si="5"/>
        <v>6913</v>
      </c>
      <c r="D29" s="51">
        <f t="shared" si="5"/>
        <v>7508</v>
      </c>
      <c r="E29" s="51">
        <f t="shared" si="5"/>
        <v>7439</v>
      </c>
      <c r="F29" s="22">
        <f t="shared" si="5"/>
        <v>6606</v>
      </c>
      <c r="G29" s="99">
        <f t="shared" si="5"/>
        <v>5976</v>
      </c>
      <c r="H29" s="99">
        <f t="shared" si="5"/>
        <v>5499</v>
      </c>
      <c r="I29" s="106">
        <f t="shared" si="5"/>
        <v>5242</v>
      </c>
      <c r="J29" s="177">
        <f t="shared" si="5"/>
        <v>4865</v>
      </c>
      <c r="K29" s="177">
        <f t="shared" si="5"/>
        <v>4563</v>
      </c>
      <c r="L29" s="51">
        <f t="shared" si="5"/>
        <v>3782</v>
      </c>
      <c r="M29" s="177">
        <f t="shared" si="5"/>
        <v>3939</v>
      </c>
      <c r="N29" s="177">
        <f t="shared" si="5"/>
        <v>4453</v>
      </c>
      <c r="O29" s="137">
        <f t="shared" si="6"/>
        <v>5239</v>
      </c>
      <c r="P29" s="153">
        <f t="shared" si="7"/>
        <v>-1387</v>
      </c>
      <c r="Q29" s="75">
        <f t="shared" si="8"/>
        <v>-20.932689405372773</v>
      </c>
      <c r="R29" s="62"/>
      <c r="S29" s="154">
        <f t="shared" si="9"/>
        <v>786</v>
      </c>
      <c r="T29" s="64">
        <f t="shared" si="2"/>
        <v>17.651021783067595</v>
      </c>
    </row>
    <row r="30" spans="1:20" ht="12.75">
      <c r="A30" s="21" t="s">
        <v>8</v>
      </c>
      <c r="B30" s="22">
        <f t="shared" si="5"/>
        <v>51</v>
      </c>
      <c r="C30" s="51">
        <f t="shared" si="5"/>
        <v>51</v>
      </c>
      <c r="D30" s="51">
        <f t="shared" si="5"/>
        <v>60</v>
      </c>
      <c r="E30" s="51">
        <f t="shared" si="5"/>
        <v>54</v>
      </c>
      <c r="F30" s="22">
        <f t="shared" si="5"/>
        <v>55</v>
      </c>
      <c r="G30" s="99">
        <f t="shared" si="5"/>
        <v>76</v>
      </c>
      <c r="H30" s="99">
        <f t="shared" si="5"/>
        <v>118</v>
      </c>
      <c r="I30" s="106">
        <f t="shared" si="5"/>
        <v>107</v>
      </c>
      <c r="J30" s="177">
        <f t="shared" si="5"/>
        <v>124</v>
      </c>
      <c r="K30" s="177">
        <f t="shared" si="5"/>
        <v>117</v>
      </c>
      <c r="L30" s="51">
        <f t="shared" si="5"/>
        <v>120</v>
      </c>
      <c r="M30" s="177">
        <f t="shared" si="5"/>
        <v>115</v>
      </c>
      <c r="N30" s="177">
        <f t="shared" si="5"/>
        <v>131</v>
      </c>
      <c r="O30" s="137">
        <f t="shared" si="6"/>
        <v>118</v>
      </c>
      <c r="P30" s="153">
        <f t="shared" si="7"/>
        <v>67</v>
      </c>
      <c r="Q30" s="75">
        <f t="shared" si="8"/>
        <v>131.37254901960785</v>
      </c>
      <c r="R30" s="62"/>
      <c r="S30" s="154">
        <f t="shared" si="9"/>
        <v>-13</v>
      </c>
      <c r="T30" s="64">
        <f t="shared" si="2"/>
        <v>-9.923664122137405</v>
      </c>
    </row>
    <row r="31" spans="1:20" ht="7.5" customHeight="1">
      <c r="A31" s="37"/>
      <c r="B31" s="26"/>
      <c r="C31" s="57"/>
      <c r="D31" s="57"/>
      <c r="E31" s="57"/>
      <c r="F31" s="70"/>
      <c r="G31" s="103"/>
      <c r="H31" s="117"/>
      <c r="I31" s="117"/>
      <c r="J31" s="183"/>
      <c r="K31" s="183"/>
      <c r="L31" s="189"/>
      <c r="M31" s="183"/>
      <c r="N31" s="183"/>
      <c r="O31" s="138"/>
      <c r="P31" s="160"/>
      <c r="Q31" s="160"/>
      <c r="R31" s="62"/>
      <c r="T31" s="157"/>
    </row>
    <row r="32" spans="1:20" ht="18" customHeight="1" thickBot="1">
      <c r="A32" s="185" t="s">
        <v>43</v>
      </c>
      <c r="B32" s="43"/>
      <c r="C32" s="43"/>
      <c r="D32" s="44"/>
      <c r="E32" s="44"/>
      <c r="F32" s="45"/>
      <c r="G32" s="87"/>
      <c r="H32" s="92"/>
      <c r="I32" s="92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5"/>
    </row>
    <row r="33" ht="13.5" thickTop="1"/>
  </sheetData>
  <sheetProtection/>
  <mergeCells count="15">
    <mergeCell ref="G3:G4"/>
    <mergeCell ref="A3:A4"/>
    <mergeCell ref="B3:B4"/>
    <mergeCell ref="C3:C4"/>
    <mergeCell ref="D3:D4"/>
    <mergeCell ref="E3:E4"/>
    <mergeCell ref="F3:F4"/>
    <mergeCell ref="I3:I4"/>
    <mergeCell ref="L3:L4"/>
    <mergeCell ref="M3:M4"/>
    <mergeCell ref="K3:K4"/>
    <mergeCell ref="H3:H4"/>
    <mergeCell ref="O3:O4"/>
    <mergeCell ref="N3:N4"/>
    <mergeCell ref="J3:J4"/>
  </mergeCells>
  <printOptions horizontalCentered="1" verticalCentered="1"/>
  <pageMargins left="0.4724409448818898" right="0.4724409448818898" top="0.7874015748031497" bottom="0.7874015748031497" header="0.5118110236220472" footer="0.5118110236220472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6.8515625" style="5" customWidth="1"/>
    <col min="2" max="6" width="8.7109375" style="5" customWidth="1"/>
    <col min="7" max="9" width="8.7109375" style="66" customWidth="1"/>
    <col min="10" max="15" width="8.7109375" style="119" customWidth="1"/>
    <col min="16" max="16" width="7.7109375" style="119" customWidth="1"/>
    <col min="17" max="17" width="7.140625" style="119" customWidth="1"/>
    <col min="18" max="18" width="1.7109375" style="119" customWidth="1"/>
    <col min="19" max="20" width="7.140625" style="119" customWidth="1"/>
    <col min="21" max="16384" width="9.140625" style="5" customWidth="1"/>
  </cols>
  <sheetData>
    <row r="1" spans="1:20" ht="18" customHeight="1" thickTop="1">
      <c r="A1" s="1" t="s">
        <v>60</v>
      </c>
      <c r="B1" s="2"/>
      <c r="C1" s="2"/>
      <c r="D1" s="3"/>
      <c r="E1" s="3"/>
      <c r="F1" s="4"/>
      <c r="G1" s="84"/>
      <c r="H1" s="90"/>
      <c r="I1" s="90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45"/>
    </row>
    <row r="2" spans="1:20" ht="18" customHeight="1">
      <c r="A2" s="6" t="s">
        <v>70</v>
      </c>
      <c r="B2" s="7"/>
      <c r="C2" s="7"/>
      <c r="D2" s="8"/>
      <c r="E2" s="8"/>
      <c r="F2" s="9"/>
      <c r="G2" s="85"/>
      <c r="H2" s="91"/>
      <c r="I2" s="91"/>
      <c r="J2" s="134"/>
      <c r="K2" s="134"/>
      <c r="L2" s="134"/>
      <c r="M2" s="134"/>
      <c r="N2" s="134"/>
      <c r="O2" s="134"/>
      <c r="P2" s="134"/>
      <c r="Q2" s="134"/>
      <c r="R2" s="146"/>
      <c r="S2" s="146"/>
      <c r="T2" s="147"/>
    </row>
    <row r="3" spans="1:20" ht="13.5" customHeight="1">
      <c r="A3" s="229" t="s">
        <v>48</v>
      </c>
      <c r="B3" s="231">
        <v>2005</v>
      </c>
      <c r="C3" s="233">
        <v>2006</v>
      </c>
      <c r="D3" s="233">
        <v>2007</v>
      </c>
      <c r="E3" s="233">
        <v>2008</v>
      </c>
      <c r="F3" s="231">
        <v>2009</v>
      </c>
      <c r="G3" s="235">
        <v>2010</v>
      </c>
      <c r="H3" s="237">
        <v>2011</v>
      </c>
      <c r="I3" s="239">
        <v>2012</v>
      </c>
      <c r="J3" s="225">
        <v>2013</v>
      </c>
      <c r="K3" s="223">
        <v>2014</v>
      </c>
      <c r="L3" s="241">
        <v>2015</v>
      </c>
      <c r="M3" s="223">
        <v>2016</v>
      </c>
      <c r="N3" s="241">
        <v>2017</v>
      </c>
      <c r="O3" s="227">
        <v>2018</v>
      </c>
      <c r="P3" s="11" t="s">
        <v>66</v>
      </c>
      <c r="Q3" s="12"/>
      <c r="R3" s="13"/>
      <c r="S3" s="11" t="s">
        <v>67</v>
      </c>
      <c r="T3" s="14"/>
    </row>
    <row r="4" spans="1:25" ht="13.5" customHeight="1">
      <c r="A4" s="230"/>
      <c r="B4" s="232"/>
      <c r="C4" s="234"/>
      <c r="D4" s="234"/>
      <c r="E4" s="234"/>
      <c r="F4" s="232"/>
      <c r="G4" s="236"/>
      <c r="H4" s="238"/>
      <c r="I4" s="240"/>
      <c r="J4" s="226"/>
      <c r="K4" s="224"/>
      <c r="L4" s="242"/>
      <c r="M4" s="224"/>
      <c r="N4" s="242"/>
      <c r="O4" s="228"/>
      <c r="P4" s="15" t="s">
        <v>1</v>
      </c>
      <c r="Q4" s="15"/>
      <c r="R4" s="16"/>
      <c r="S4" s="15" t="s">
        <v>2</v>
      </c>
      <c r="T4" s="17"/>
      <c r="Y4" s="66"/>
    </row>
    <row r="5" spans="1:20" ht="7.5" customHeight="1">
      <c r="A5" s="18"/>
      <c r="B5" s="19"/>
      <c r="C5" s="49"/>
      <c r="D5" s="49"/>
      <c r="E5" s="50"/>
      <c r="F5" s="69"/>
      <c r="G5" s="96"/>
      <c r="H5" s="104"/>
      <c r="I5" s="104"/>
      <c r="J5" s="176"/>
      <c r="K5" s="188"/>
      <c r="L5" s="190"/>
      <c r="M5" s="188"/>
      <c r="N5" s="190"/>
      <c r="O5" s="140"/>
      <c r="P5" s="19"/>
      <c r="Q5" s="19"/>
      <c r="R5" s="16"/>
      <c r="S5" s="5"/>
      <c r="T5" s="20"/>
    </row>
    <row r="6" spans="1:27" ht="14.25">
      <c r="A6" s="58" t="s">
        <v>44</v>
      </c>
      <c r="B6" s="203">
        <v>77239</v>
      </c>
      <c r="C6" s="202">
        <v>78620</v>
      </c>
      <c r="D6" s="202">
        <v>81105</v>
      </c>
      <c r="E6" s="202">
        <v>80590</v>
      </c>
      <c r="F6" s="203">
        <v>77330</v>
      </c>
      <c r="G6" s="204">
        <v>77390</v>
      </c>
      <c r="H6" s="205">
        <v>76616</v>
      </c>
      <c r="I6" s="205">
        <v>74654</v>
      </c>
      <c r="J6" s="206">
        <v>73295</v>
      </c>
      <c r="K6" s="202">
        <v>71852</v>
      </c>
      <c r="L6" s="203">
        <v>72933</v>
      </c>
      <c r="M6" s="206">
        <v>74852</v>
      </c>
      <c r="N6" s="210">
        <v>76579</v>
      </c>
      <c r="O6" s="208">
        <v>77889</v>
      </c>
      <c r="P6" s="148">
        <f aca="true" t="shared" si="0" ref="P6:P20">O6-B6</f>
        <v>650</v>
      </c>
      <c r="Q6" s="149">
        <f>P6/B6%</f>
        <v>0.8415437796967853</v>
      </c>
      <c r="R6" s="150"/>
      <c r="S6" s="151">
        <f aca="true" t="shared" si="1" ref="S6:S20">O6-N6</f>
        <v>1310</v>
      </c>
      <c r="T6" s="152">
        <f aca="true" t="shared" si="2" ref="T6:T30">S6/N6%</f>
        <v>1.7106517452565326</v>
      </c>
      <c r="AA6" s="65"/>
    </row>
    <row r="7" spans="1:20" ht="15" customHeight="1">
      <c r="A7" s="21" t="s">
        <v>10</v>
      </c>
      <c r="B7" s="25">
        <v>7520</v>
      </c>
      <c r="C7" s="52">
        <v>7693</v>
      </c>
      <c r="D7" s="52">
        <v>8070</v>
      </c>
      <c r="E7" s="52">
        <v>7568</v>
      </c>
      <c r="F7" s="25">
        <v>6420</v>
      </c>
      <c r="G7" s="97">
        <v>6213</v>
      </c>
      <c r="H7" s="105">
        <v>5787</v>
      </c>
      <c r="I7" s="105">
        <v>5218</v>
      </c>
      <c r="J7" s="178">
        <v>4484</v>
      </c>
      <c r="K7" s="52">
        <v>4162</v>
      </c>
      <c r="L7" s="25">
        <v>4196</v>
      </c>
      <c r="M7" s="178">
        <v>4727</v>
      </c>
      <c r="N7" s="179">
        <v>5293</v>
      </c>
      <c r="O7" s="142">
        <v>5544</v>
      </c>
      <c r="P7" s="153">
        <f t="shared" si="0"/>
        <v>-1976</v>
      </c>
      <c r="Q7" s="75">
        <f aca="true" t="shared" si="3" ref="Q7:Q12">P7/B7%</f>
        <v>-26.27659574468085</v>
      </c>
      <c r="R7" s="62"/>
      <c r="S7" s="154">
        <f t="shared" si="1"/>
        <v>251</v>
      </c>
      <c r="T7" s="64">
        <f t="shared" si="2"/>
        <v>4.742112223691668</v>
      </c>
    </row>
    <row r="8" spans="1:20" ht="12.75">
      <c r="A8" s="21" t="s">
        <v>11</v>
      </c>
      <c r="B8" s="25">
        <v>21904</v>
      </c>
      <c r="C8" s="52">
        <v>21523</v>
      </c>
      <c r="D8" s="52">
        <v>21464</v>
      </c>
      <c r="E8" s="52">
        <v>20611</v>
      </c>
      <c r="F8" s="25">
        <v>18622</v>
      </c>
      <c r="G8" s="97">
        <v>18040</v>
      </c>
      <c r="H8" s="105">
        <v>17137</v>
      </c>
      <c r="I8" s="105">
        <v>16004</v>
      </c>
      <c r="J8" s="178">
        <v>15119</v>
      </c>
      <c r="K8" s="52">
        <v>14358</v>
      </c>
      <c r="L8" s="25">
        <v>14372</v>
      </c>
      <c r="M8" s="178">
        <v>14654</v>
      </c>
      <c r="N8" s="179">
        <v>14872</v>
      </c>
      <c r="O8" s="142">
        <v>14876</v>
      </c>
      <c r="P8" s="153">
        <f t="shared" si="0"/>
        <v>-7028</v>
      </c>
      <c r="Q8" s="75">
        <f t="shared" si="3"/>
        <v>-32.0854638422206</v>
      </c>
      <c r="R8" s="62"/>
      <c r="S8" s="154">
        <f t="shared" si="1"/>
        <v>4</v>
      </c>
      <c r="T8" s="220">
        <f t="shared" si="2"/>
        <v>0.02689618074233459</v>
      </c>
    </row>
    <row r="9" spans="1:20" ht="12.75">
      <c r="A9" s="28" t="s">
        <v>12</v>
      </c>
      <c r="B9" s="25">
        <v>24928</v>
      </c>
      <c r="C9" s="52">
        <v>25454</v>
      </c>
      <c r="D9" s="52">
        <v>26307</v>
      </c>
      <c r="E9" s="52">
        <v>26271</v>
      </c>
      <c r="F9" s="25">
        <v>25209</v>
      </c>
      <c r="G9" s="97">
        <v>25139</v>
      </c>
      <c r="H9" s="105">
        <v>24666</v>
      </c>
      <c r="I9" s="105">
        <v>23748</v>
      </c>
      <c r="J9" s="178">
        <v>22939</v>
      </c>
      <c r="K9" s="52">
        <v>21660</v>
      </c>
      <c r="L9" s="25">
        <v>21321</v>
      </c>
      <c r="M9" s="178">
        <v>20959</v>
      </c>
      <c r="N9" s="179">
        <v>20373</v>
      </c>
      <c r="O9" s="142">
        <v>19971</v>
      </c>
      <c r="P9" s="153">
        <f t="shared" si="0"/>
        <v>-4957</v>
      </c>
      <c r="Q9" s="75">
        <f t="shared" si="3"/>
        <v>-19.885269576379976</v>
      </c>
      <c r="R9" s="62"/>
      <c r="S9" s="154">
        <f t="shared" si="1"/>
        <v>-402</v>
      </c>
      <c r="T9" s="64">
        <f t="shared" si="2"/>
        <v>-1.9731998232955383</v>
      </c>
    </row>
    <row r="10" spans="1:20" ht="12.75" customHeight="1">
      <c r="A10" s="21" t="s">
        <v>13</v>
      </c>
      <c r="B10" s="25">
        <v>18206</v>
      </c>
      <c r="C10" s="52">
        <v>18834</v>
      </c>
      <c r="D10" s="52">
        <v>19579</v>
      </c>
      <c r="E10" s="52">
        <v>20053</v>
      </c>
      <c r="F10" s="25">
        <v>20465</v>
      </c>
      <c r="G10" s="97">
        <v>21008</v>
      </c>
      <c r="H10" s="105">
        <v>21473</v>
      </c>
      <c r="I10" s="105">
        <v>21471</v>
      </c>
      <c r="J10" s="178">
        <v>21680</v>
      </c>
      <c r="K10" s="52">
        <v>21770</v>
      </c>
      <c r="L10" s="25">
        <v>22274</v>
      </c>
      <c r="M10" s="178">
        <v>22723</v>
      </c>
      <c r="N10" s="179">
        <v>23382</v>
      </c>
      <c r="O10" s="142">
        <v>23950</v>
      </c>
      <c r="P10" s="153">
        <f t="shared" si="0"/>
        <v>5744</v>
      </c>
      <c r="Q10" s="75">
        <f t="shared" si="3"/>
        <v>31.550038448863013</v>
      </c>
      <c r="R10" s="62"/>
      <c r="S10" s="154">
        <f t="shared" si="1"/>
        <v>568</v>
      </c>
      <c r="T10" s="64">
        <f t="shared" si="2"/>
        <v>2.429219057394577</v>
      </c>
    </row>
    <row r="11" spans="1:20" ht="12.75">
      <c r="A11" s="21" t="s">
        <v>14</v>
      </c>
      <c r="B11" s="25">
        <v>4444</v>
      </c>
      <c r="C11" s="52">
        <v>4826</v>
      </c>
      <c r="D11" s="52">
        <v>5343</v>
      </c>
      <c r="E11" s="52">
        <v>5681</v>
      </c>
      <c r="F11" s="25">
        <v>6231</v>
      </c>
      <c r="G11" s="97">
        <v>6605</v>
      </c>
      <c r="H11" s="105">
        <v>7100</v>
      </c>
      <c r="I11" s="105">
        <v>7717</v>
      </c>
      <c r="J11" s="178">
        <v>8579</v>
      </c>
      <c r="K11" s="52">
        <v>9387</v>
      </c>
      <c r="L11" s="25">
        <v>10156</v>
      </c>
      <c r="M11" s="178">
        <v>11100</v>
      </c>
      <c r="N11" s="179">
        <v>11902</v>
      </c>
      <c r="O11" s="142">
        <v>12682</v>
      </c>
      <c r="P11" s="153">
        <f t="shared" si="0"/>
        <v>8238</v>
      </c>
      <c r="Q11" s="75">
        <f t="shared" si="3"/>
        <v>185.37353735373537</v>
      </c>
      <c r="R11" s="62"/>
      <c r="S11" s="154">
        <f t="shared" si="1"/>
        <v>780</v>
      </c>
      <c r="T11" s="64">
        <f t="shared" si="2"/>
        <v>6.553520416736683</v>
      </c>
    </row>
    <row r="12" spans="1:20" ht="12.75">
      <c r="A12" s="21" t="s">
        <v>15</v>
      </c>
      <c r="B12" s="25">
        <v>237</v>
      </c>
      <c r="C12" s="52">
        <v>290</v>
      </c>
      <c r="D12" s="52">
        <v>342</v>
      </c>
      <c r="E12" s="52">
        <v>406</v>
      </c>
      <c r="F12" s="25">
        <v>383</v>
      </c>
      <c r="G12" s="97">
        <v>385</v>
      </c>
      <c r="H12" s="105">
        <v>453</v>
      </c>
      <c r="I12" s="105">
        <v>496</v>
      </c>
      <c r="J12" s="178">
        <v>494</v>
      </c>
      <c r="K12" s="52">
        <v>515</v>
      </c>
      <c r="L12" s="25">
        <v>614</v>
      </c>
      <c r="M12" s="178">
        <v>689</v>
      </c>
      <c r="N12" s="179">
        <v>757</v>
      </c>
      <c r="O12" s="142">
        <v>866</v>
      </c>
      <c r="P12" s="153">
        <f t="shared" si="0"/>
        <v>629</v>
      </c>
      <c r="Q12" s="75">
        <f t="shared" si="3"/>
        <v>265.40084388185653</v>
      </c>
      <c r="R12" s="62"/>
      <c r="S12" s="154">
        <f t="shared" si="1"/>
        <v>109</v>
      </c>
      <c r="T12" s="64">
        <f t="shared" si="2"/>
        <v>14.39894319682959</v>
      </c>
    </row>
    <row r="13" spans="1:20" ht="9.75" customHeight="1">
      <c r="A13" s="28"/>
      <c r="B13" s="25"/>
      <c r="C13" s="52"/>
      <c r="D13" s="52"/>
      <c r="E13" s="52"/>
      <c r="F13" s="25"/>
      <c r="G13" s="97"/>
      <c r="H13" s="105"/>
      <c r="I13" s="105"/>
      <c r="J13" s="178"/>
      <c r="K13" s="52"/>
      <c r="L13" s="25"/>
      <c r="M13" s="178"/>
      <c r="N13" s="179"/>
      <c r="O13" s="142"/>
      <c r="P13" s="153"/>
      <c r="Q13" s="155"/>
      <c r="R13" s="62"/>
      <c r="S13" s="154"/>
      <c r="T13" s="64"/>
    </row>
    <row r="14" spans="1:21" ht="12.75">
      <c r="A14" s="58" t="s">
        <v>45</v>
      </c>
      <c r="B14" s="203">
        <v>52766</v>
      </c>
      <c r="C14" s="202">
        <v>54505</v>
      </c>
      <c r="D14" s="202">
        <v>56848</v>
      </c>
      <c r="E14" s="202">
        <v>57944</v>
      </c>
      <c r="F14" s="203">
        <v>57387</v>
      </c>
      <c r="G14" s="204">
        <v>58091</v>
      </c>
      <c r="H14" s="205">
        <v>57471</v>
      </c>
      <c r="I14" s="205">
        <v>56513</v>
      </c>
      <c r="J14" s="206">
        <v>55489</v>
      </c>
      <c r="K14" s="202">
        <v>54272</v>
      </c>
      <c r="L14" s="203">
        <v>55080</v>
      </c>
      <c r="M14" s="206">
        <v>55806</v>
      </c>
      <c r="N14" s="210">
        <v>58511</v>
      </c>
      <c r="O14" s="208">
        <v>59179</v>
      </c>
      <c r="P14" s="46">
        <f t="shared" si="0"/>
        <v>6413</v>
      </c>
      <c r="Q14" s="59">
        <f aca="true" t="shared" si="4" ref="Q14:Q19">P14/B14%</f>
        <v>12.153659553500361</v>
      </c>
      <c r="R14" s="47"/>
      <c r="S14" s="156">
        <f t="shared" si="1"/>
        <v>668</v>
      </c>
      <c r="T14" s="48">
        <f t="shared" si="2"/>
        <v>1.1416656697031327</v>
      </c>
      <c r="U14" s="23"/>
    </row>
    <row r="15" spans="1:20" ht="15" customHeight="1">
      <c r="A15" s="21" t="s">
        <v>10</v>
      </c>
      <c r="B15" s="25">
        <v>5282</v>
      </c>
      <c r="C15" s="52">
        <v>5250</v>
      </c>
      <c r="D15" s="52">
        <v>5566</v>
      </c>
      <c r="E15" s="52">
        <v>5405</v>
      </c>
      <c r="F15" s="25">
        <v>4706</v>
      </c>
      <c r="G15" s="97">
        <v>4422</v>
      </c>
      <c r="H15" s="105">
        <v>4095</v>
      </c>
      <c r="I15" s="105">
        <v>3752</v>
      </c>
      <c r="J15" s="178">
        <v>3254</v>
      </c>
      <c r="K15" s="52">
        <v>2905</v>
      </c>
      <c r="L15" s="25">
        <v>2893</v>
      </c>
      <c r="M15" s="178">
        <v>3104</v>
      </c>
      <c r="N15" s="179">
        <v>3595</v>
      </c>
      <c r="O15" s="142">
        <v>3747</v>
      </c>
      <c r="P15" s="153">
        <f t="shared" si="0"/>
        <v>-1535</v>
      </c>
      <c r="Q15" s="75">
        <f t="shared" si="4"/>
        <v>-29.06096175691026</v>
      </c>
      <c r="R15" s="62"/>
      <c r="S15" s="154">
        <f t="shared" si="1"/>
        <v>152</v>
      </c>
      <c r="T15" s="64">
        <f t="shared" si="2"/>
        <v>4.228094575799721</v>
      </c>
    </row>
    <row r="16" spans="1:25" ht="12.75">
      <c r="A16" s="21" t="s">
        <v>11</v>
      </c>
      <c r="B16" s="25">
        <v>17392</v>
      </c>
      <c r="C16" s="52">
        <v>17459</v>
      </c>
      <c r="D16" s="52">
        <v>17618</v>
      </c>
      <c r="E16" s="52">
        <v>17408</v>
      </c>
      <c r="F16" s="25">
        <v>16127</v>
      </c>
      <c r="G16" s="97">
        <v>15426</v>
      </c>
      <c r="H16" s="105">
        <v>14383</v>
      </c>
      <c r="I16" s="105">
        <v>13192</v>
      </c>
      <c r="J16" s="178">
        <v>12504</v>
      </c>
      <c r="K16" s="52">
        <v>11764</v>
      </c>
      <c r="L16" s="25">
        <v>11754</v>
      </c>
      <c r="M16" s="178">
        <v>11776</v>
      </c>
      <c r="N16" s="179">
        <v>12131</v>
      </c>
      <c r="O16" s="142">
        <v>12039</v>
      </c>
      <c r="P16" s="153">
        <f t="shared" si="0"/>
        <v>-5353</v>
      </c>
      <c r="Q16" s="75">
        <f t="shared" si="4"/>
        <v>-30.778518859245633</v>
      </c>
      <c r="R16" s="62"/>
      <c r="S16" s="154">
        <f t="shared" si="1"/>
        <v>-92</v>
      </c>
      <c r="T16" s="64">
        <f t="shared" si="2"/>
        <v>-0.7583876020113758</v>
      </c>
      <c r="W16" s="23"/>
      <c r="Y16" s="23"/>
    </row>
    <row r="17" spans="1:20" ht="12.75">
      <c r="A17" s="28" t="s">
        <v>12</v>
      </c>
      <c r="B17" s="25">
        <v>17600</v>
      </c>
      <c r="C17" s="52">
        <v>18368</v>
      </c>
      <c r="D17" s="52">
        <v>19180</v>
      </c>
      <c r="E17" s="52">
        <v>19404</v>
      </c>
      <c r="F17" s="25">
        <v>19097</v>
      </c>
      <c r="G17" s="97">
        <v>19564</v>
      </c>
      <c r="H17" s="105">
        <v>19444</v>
      </c>
      <c r="I17" s="105">
        <v>19028</v>
      </c>
      <c r="J17" s="178">
        <v>18462</v>
      </c>
      <c r="K17" s="52">
        <v>17596</v>
      </c>
      <c r="L17" s="25">
        <v>17325</v>
      </c>
      <c r="M17" s="178">
        <v>16839</v>
      </c>
      <c r="N17" s="179">
        <v>16886</v>
      </c>
      <c r="O17" s="142">
        <v>16449</v>
      </c>
      <c r="P17" s="153">
        <f t="shared" si="0"/>
        <v>-1151</v>
      </c>
      <c r="Q17" s="75">
        <f t="shared" si="4"/>
        <v>-6.5397727272727275</v>
      </c>
      <c r="R17" s="62"/>
      <c r="S17" s="154">
        <f t="shared" si="1"/>
        <v>-437</v>
      </c>
      <c r="T17" s="64">
        <f t="shared" si="2"/>
        <v>-2.5879426744048324</v>
      </c>
    </row>
    <row r="18" spans="1:20" ht="12.75">
      <c r="A18" s="21" t="s">
        <v>13</v>
      </c>
      <c r="B18" s="25">
        <v>10049</v>
      </c>
      <c r="C18" s="52">
        <v>10874</v>
      </c>
      <c r="D18" s="52">
        <v>11717</v>
      </c>
      <c r="E18" s="52">
        <v>12546</v>
      </c>
      <c r="F18" s="25">
        <v>13818</v>
      </c>
      <c r="G18" s="97">
        <v>14698</v>
      </c>
      <c r="H18" s="105">
        <v>15192</v>
      </c>
      <c r="I18" s="105">
        <v>15627</v>
      </c>
      <c r="J18" s="178">
        <v>15842</v>
      </c>
      <c r="K18" s="52">
        <v>16107</v>
      </c>
      <c r="L18" s="25">
        <v>16630</v>
      </c>
      <c r="M18" s="178">
        <v>16933</v>
      </c>
      <c r="N18" s="179">
        <v>17763</v>
      </c>
      <c r="O18" s="142">
        <v>18039</v>
      </c>
      <c r="P18" s="153">
        <f t="shared" si="0"/>
        <v>7990</v>
      </c>
      <c r="Q18" s="75">
        <f t="shared" si="4"/>
        <v>79.51039904468107</v>
      </c>
      <c r="R18" s="62"/>
      <c r="S18" s="154">
        <f t="shared" si="1"/>
        <v>276</v>
      </c>
      <c r="T18" s="64">
        <f t="shared" si="2"/>
        <v>1.5537915892585712</v>
      </c>
    </row>
    <row r="19" spans="1:20" ht="12.75">
      <c r="A19" s="21" t="s">
        <v>14</v>
      </c>
      <c r="B19" s="25">
        <v>2341</v>
      </c>
      <c r="C19" s="52">
        <v>2443</v>
      </c>
      <c r="D19" s="52">
        <v>2642</v>
      </c>
      <c r="E19" s="52">
        <v>3021</v>
      </c>
      <c r="F19" s="25">
        <v>3464</v>
      </c>
      <c r="G19" s="97">
        <v>3799</v>
      </c>
      <c r="H19" s="105">
        <v>4157</v>
      </c>
      <c r="I19" s="105">
        <v>4681</v>
      </c>
      <c r="J19" s="178">
        <v>5197</v>
      </c>
      <c r="K19" s="52">
        <v>5639</v>
      </c>
      <c r="L19" s="25">
        <v>6205</v>
      </c>
      <c r="M19" s="178">
        <v>6844</v>
      </c>
      <c r="N19" s="179">
        <v>7790</v>
      </c>
      <c r="O19" s="142">
        <v>8416</v>
      </c>
      <c r="P19" s="153">
        <f t="shared" si="0"/>
        <v>6075</v>
      </c>
      <c r="Q19" s="75">
        <f t="shared" si="4"/>
        <v>259.5044852627082</v>
      </c>
      <c r="R19" s="62"/>
      <c r="S19" s="154">
        <f t="shared" si="1"/>
        <v>626</v>
      </c>
      <c r="T19" s="64">
        <f t="shared" si="2"/>
        <v>8.03594351732991</v>
      </c>
    </row>
    <row r="20" spans="1:20" ht="12.75">
      <c r="A20" s="21" t="s">
        <v>15</v>
      </c>
      <c r="B20" s="25">
        <v>102</v>
      </c>
      <c r="C20" s="52">
        <v>111</v>
      </c>
      <c r="D20" s="52">
        <v>125</v>
      </c>
      <c r="E20" s="52">
        <v>160</v>
      </c>
      <c r="F20" s="25">
        <v>175</v>
      </c>
      <c r="G20" s="97">
        <v>182</v>
      </c>
      <c r="H20" s="105">
        <v>200</v>
      </c>
      <c r="I20" s="105">
        <v>233</v>
      </c>
      <c r="J20" s="178">
        <v>230</v>
      </c>
      <c r="K20" s="52">
        <v>261</v>
      </c>
      <c r="L20" s="25">
        <v>273</v>
      </c>
      <c r="M20" s="178">
        <v>310</v>
      </c>
      <c r="N20" s="179">
        <v>346</v>
      </c>
      <c r="O20" s="142">
        <v>489</v>
      </c>
      <c r="P20" s="153">
        <f t="shared" si="0"/>
        <v>387</v>
      </c>
      <c r="Q20" s="75">
        <v>0</v>
      </c>
      <c r="R20" s="62"/>
      <c r="S20" s="154">
        <f t="shared" si="1"/>
        <v>143</v>
      </c>
      <c r="T20" s="219">
        <f t="shared" si="2"/>
        <v>41.32947976878613</v>
      </c>
    </row>
    <row r="21" spans="1:20" ht="9.75" customHeight="1">
      <c r="A21" s="28"/>
      <c r="B21" s="25"/>
      <c r="C21" s="53"/>
      <c r="D21" s="53"/>
      <c r="E21" s="53"/>
      <c r="F21" s="29"/>
      <c r="G21" s="98"/>
      <c r="H21" s="116"/>
      <c r="I21" s="116"/>
      <c r="J21" s="179"/>
      <c r="K21" s="191"/>
      <c r="L21" s="29"/>
      <c r="M21" s="53"/>
      <c r="N21" s="29"/>
      <c r="O21" s="142"/>
      <c r="P21" s="153"/>
      <c r="Q21" s="155"/>
      <c r="R21" s="62"/>
      <c r="S21" s="154"/>
      <c r="T21" s="64"/>
    </row>
    <row r="22" spans="1:20" ht="10.5" customHeight="1">
      <c r="A22" s="31"/>
      <c r="B22" s="32"/>
      <c r="C22" s="32"/>
      <c r="D22" s="32"/>
      <c r="E22" s="32"/>
      <c r="F22" s="32"/>
      <c r="G22" s="86"/>
      <c r="H22" s="86"/>
      <c r="I22" s="86"/>
      <c r="J22" s="32"/>
      <c r="K22" s="32"/>
      <c r="L22" s="32"/>
      <c r="M22" s="32"/>
      <c r="N22" s="32"/>
      <c r="O22" s="32"/>
      <c r="P22" s="158"/>
      <c r="Q22" s="159"/>
      <c r="R22" s="160"/>
      <c r="S22" s="32"/>
      <c r="T22" s="161"/>
    </row>
    <row r="23" spans="1:20" ht="9.75" customHeight="1">
      <c r="A23" s="37"/>
      <c r="B23" s="25"/>
      <c r="C23" s="55"/>
      <c r="D23" s="55"/>
      <c r="E23" s="55"/>
      <c r="F23" s="25"/>
      <c r="G23" s="101"/>
      <c r="H23" s="118"/>
      <c r="I23" s="118"/>
      <c r="J23" s="181"/>
      <c r="K23" s="55"/>
      <c r="L23" s="192"/>
      <c r="M23" s="55"/>
      <c r="N23" s="192"/>
      <c r="O23" s="135"/>
      <c r="P23" s="162"/>
      <c r="Q23" s="61"/>
      <c r="R23" s="62"/>
      <c r="S23" s="63"/>
      <c r="T23" s="157"/>
    </row>
    <row r="24" spans="1:21" ht="12.75">
      <c r="A24" s="60" t="s">
        <v>9</v>
      </c>
      <c r="B24" s="39">
        <f aca="true" t="shared" si="5" ref="B24:N30">B14+B6</f>
        <v>130005</v>
      </c>
      <c r="C24" s="56">
        <f t="shared" si="5"/>
        <v>133125</v>
      </c>
      <c r="D24" s="56">
        <f t="shared" si="5"/>
        <v>137953</v>
      </c>
      <c r="E24" s="56">
        <f t="shared" si="5"/>
        <v>138534</v>
      </c>
      <c r="F24" s="39">
        <f t="shared" si="5"/>
        <v>134717</v>
      </c>
      <c r="G24" s="102">
        <f t="shared" si="5"/>
        <v>135481</v>
      </c>
      <c r="H24" s="102">
        <f t="shared" si="5"/>
        <v>134087</v>
      </c>
      <c r="I24" s="144">
        <f t="shared" si="5"/>
        <v>131167</v>
      </c>
      <c r="J24" s="182">
        <f t="shared" si="5"/>
        <v>128784</v>
      </c>
      <c r="K24" s="56">
        <f t="shared" si="5"/>
        <v>126124</v>
      </c>
      <c r="L24" s="39">
        <f t="shared" si="5"/>
        <v>128013</v>
      </c>
      <c r="M24" s="56">
        <f t="shared" si="5"/>
        <v>130658</v>
      </c>
      <c r="N24" s="39">
        <f t="shared" si="5"/>
        <v>135090</v>
      </c>
      <c r="O24" s="136">
        <f aca="true" t="shared" si="6" ref="O24:O30">O14+O6</f>
        <v>137068</v>
      </c>
      <c r="P24" s="88">
        <f aca="true" t="shared" si="7" ref="P24:P30">O24-B24</f>
        <v>7063</v>
      </c>
      <c r="Q24" s="89">
        <f aca="true" t="shared" si="8" ref="Q24:Q30">P24/B24%</f>
        <v>5.432867966616668</v>
      </c>
      <c r="R24" s="41"/>
      <c r="S24" s="163">
        <f aca="true" t="shared" si="9" ref="S24:S30">O24-N24</f>
        <v>1978</v>
      </c>
      <c r="T24" s="42">
        <f t="shared" si="2"/>
        <v>1.4642090458213042</v>
      </c>
      <c r="U24" s="83"/>
    </row>
    <row r="25" spans="1:20" ht="15" customHeight="1">
      <c r="A25" s="21" t="s">
        <v>10</v>
      </c>
      <c r="B25" s="29">
        <f t="shared" si="5"/>
        <v>12802</v>
      </c>
      <c r="C25" s="53">
        <f t="shared" si="5"/>
        <v>12943</v>
      </c>
      <c r="D25" s="53">
        <f t="shared" si="5"/>
        <v>13636</v>
      </c>
      <c r="E25" s="53">
        <f t="shared" si="5"/>
        <v>12973</v>
      </c>
      <c r="F25" s="29">
        <f t="shared" si="5"/>
        <v>11126</v>
      </c>
      <c r="G25" s="98">
        <f t="shared" si="5"/>
        <v>10635</v>
      </c>
      <c r="H25" s="98">
        <f t="shared" si="5"/>
        <v>9882</v>
      </c>
      <c r="I25" s="116">
        <f t="shared" si="5"/>
        <v>8970</v>
      </c>
      <c r="J25" s="179">
        <f t="shared" si="5"/>
        <v>7738</v>
      </c>
      <c r="K25" s="53">
        <f t="shared" si="5"/>
        <v>7067</v>
      </c>
      <c r="L25" s="29">
        <f t="shared" si="5"/>
        <v>7089</v>
      </c>
      <c r="M25" s="53">
        <f t="shared" si="5"/>
        <v>7831</v>
      </c>
      <c r="N25" s="29">
        <f t="shared" si="5"/>
        <v>8888</v>
      </c>
      <c r="O25" s="142">
        <f t="shared" si="6"/>
        <v>9291</v>
      </c>
      <c r="P25" s="153">
        <f t="shared" si="7"/>
        <v>-3511</v>
      </c>
      <c r="Q25" s="75">
        <f t="shared" si="8"/>
        <v>-27.425402280893607</v>
      </c>
      <c r="R25" s="62"/>
      <c r="S25" s="154">
        <f t="shared" si="9"/>
        <v>403</v>
      </c>
      <c r="T25" s="64">
        <f t="shared" si="2"/>
        <v>4.534203420342035</v>
      </c>
    </row>
    <row r="26" spans="1:20" ht="12.75">
      <c r="A26" s="21" t="s">
        <v>11</v>
      </c>
      <c r="B26" s="22">
        <f t="shared" si="5"/>
        <v>39296</v>
      </c>
      <c r="C26" s="51">
        <f t="shared" si="5"/>
        <v>38982</v>
      </c>
      <c r="D26" s="51">
        <f t="shared" si="5"/>
        <v>39082</v>
      </c>
      <c r="E26" s="51">
        <f t="shared" si="5"/>
        <v>38019</v>
      </c>
      <c r="F26" s="22">
        <f t="shared" si="5"/>
        <v>34749</v>
      </c>
      <c r="G26" s="99">
        <f t="shared" si="5"/>
        <v>33466</v>
      </c>
      <c r="H26" s="99">
        <f t="shared" si="5"/>
        <v>31520</v>
      </c>
      <c r="I26" s="106">
        <f t="shared" si="5"/>
        <v>29196</v>
      </c>
      <c r="J26" s="177">
        <f t="shared" si="5"/>
        <v>27623</v>
      </c>
      <c r="K26" s="51">
        <f t="shared" si="5"/>
        <v>26122</v>
      </c>
      <c r="L26" s="22">
        <f t="shared" si="5"/>
        <v>26126</v>
      </c>
      <c r="M26" s="51">
        <f t="shared" si="5"/>
        <v>26430</v>
      </c>
      <c r="N26" s="22">
        <f t="shared" si="5"/>
        <v>27003</v>
      </c>
      <c r="O26" s="137">
        <f t="shared" si="6"/>
        <v>26915</v>
      </c>
      <c r="P26" s="153">
        <f t="shared" si="7"/>
        <v>-12381</v>
      </c>
      <c r="Q26" s="75">
        <f t="shared" si="8"/>
        <v>-31.50702361563518</v>
      </c>
      <c r="R26" s="62"/>
      <c r="S26" s="154">
        <f t="shared" si="9"/>
        <v>-88</v>
      </c>
      <c r="T26" s="64">
        <f t="shared" si="2"/>
        <v>-0.3258897159574862</v>
      </c>
    </row>
    <row r="27" spans="1:20" ht="12.75">
      <c r="A27" s="28" t="s">
        <v>12</v>
      </c>
      <c r="B27" s="22">
        <f t="shared" si="5"/>
        <v>42528</v>
      </c>
      <c r="C27" s="51">
        <f t="shared" si="5"/>
        <v>43822</v>
      </c>
      <c r="D27" s="51">
        <f t="shared" si="5"/>
        <v>45487</v>
      </c>
      <c r="E27" s="51">
        <f t="shared" si="5"/>
        <v>45675</v>
      </c>
      <c r="F27" s="22">
        <f t="shared" si="5"/>
        <v>44306</v>
      </c>
      <c r="G27" s="99">
        <f t="shared" si="5"/>
        <v>44703</v>
      </c>
      <c r="H27" s="99">
        <f t="shared" si="5"/>
        <v>44110</v>
      </c>
      <c r="I27" s="106">
        <f t="shared" si="5"/>
        <v>42776</v>
      </c>
      <c r="J27" s="177">
        <f t="shared" si="5"/>
        <v>41401</v>
      </c>
      <c r="K27" s="51">
        <f t="shared" si="5"/>
        <v>39256</v>
      </c>
      <c r="L27" s="22">
        <f t="shared" si="5"/>
        <v>38646</v>
      </c>
      <c r="M27" s="51">
        <f t="shared" si="5"/>
        <v>37798</v>
      </c>
      <c r="N27" s="22">
        <f t="shared" si="5"/>
        <v>37259</v>
      </c>
      <c r="O27" s="137">
        <f t="shared" si="6"/>
        <v>36420</v>
      </c>
      <c r="P27" s="153">
        <f t="shared" si="7"/>
        <v>-6108</v>
      </c>
      <c r="Q27" s="75">
        <f t="shared" si="8"/>
        <v>-14.362302483069978</v>
      </c>
      <c r="R27" s="62"/>
      <c r="S27" s="154">
        <f t="shared" si="9"/>
        <v>-839</v>
      </c>
      <c r="T27" s="64">
        <f t="shared" si="2"/>
        <v>-2.2518049330363135</v>
      </c>
    </row>
    <row r="28" spans="1:20" ht="12.75">
      <c r="A28" s="21" t="s">
        <v>13</v>
      </c>
      <c r="B28" s="22">
        <f t="shared" si="5"/>
        <v>28255</v>
      </c>
      <c r="C28" s="51">
        <f t="shared" si="5"/>
        <v>29708</v>
      </c>
      <c r="D28" s="51">
        <f t="shared" si="5"/>
        <v>31296</v>
      </c>
      <c r="E28" s="51">
        <f t="shared" si="5"/>
        <v>32599</v>
      </c>
      <c r="F28" s="22">
        <f t="shared" si="5"/>
        <v>34283</v>
      </c>
      <c r="G28" s="99">
        <f t="shared" si="5"/>
        <v>35706</v>
      </c>
      <c r="H28" s="99">
        <f t="shared" si="5"/>
        <v>36665</v>
      </c>
      <c r="I28" s="106">
        <f t="shared" si="5"/>
        <v>37098</v>
      </c>
      <c r="J28" s="177">
        <f t="shared" si="5"/>
        <v>37522</v>
      </c>
      <c r="K28" s="51">
        <f t="shared" si="5"/>
        <v>37877</v>
      </c>
      <c r="L28" s="22">
        <f t="shared" si="5"/>
        <v>38904</v>
      </c>
      <c r="M28" s="51">
        <f t="shared" si="5"/>
        <v>39656</v>
      </c>
      <c r="N28" s="22">
        <f t="shared" si="5"/>
        <v>41145</v>
      </c>
      <c r="O28" s="137">
        <f t="shared" si="6"/>
        <v>41989</v>
      </c>
      <c r="P28" s="153">
        <f t="shared" si="7"/>
        <v>13734</v>
      </c>
      <c r="Q28" s="75">
        <f t="shared" si="8"/>
        <v>48.607326136966904</v>
      </c>
      <c r="R28" s="62"/>
      <c r="S28" s="154">
        <f t="shared" si="9"/>
        <v>844</v>
      </c>
      <c r="T28" s="64">
        <f t="shared" si="2"/>
        <v>2.0512820512820515</v>
      </c>
    </row>
    <row r="29" spans="1:20" ht="12.75">
      <c r="A29" s="21" t="s">
        <v>14</v>
      </c>
      <c r="B29" s="22">
        <f t="shared" si="5"/>
        <v>6785</v>
      </c>
      <c r="C29" s="51">
        <f t="shared" si="5"/>
        <v>7269</v>
      </c>
      <c r="D29" s="51">
        <f t="shared" si="5"/>
        <v>7985</v>
      </c>
      <c r="E29" s="51">
        <f t="shared" si="5"/>
        <v>8702</v>
      </c>
      <c r="F29" s="22">
        <f t="shared" si="5"/>
        <v>9695</v>
      </c>
      <c r="G29" s="99">
        <f t="shared" si="5"/>
        <v>10404</v>
      </c>
      <c r="H29" s="99">
        <f t="shared" si="5"/>
        <v>11257</v>
      </c>
      <c r="I29" s="106">
        <f t="shared" si="5"/>
        <v>12398</v>
      </c>
      <c r="J29" s="177">
        <f t="shared" si="5"/>
        <v>13776</v>
      </c>
      <c r="K29" s="51">
        <f t="shared" si="5"/>
        <v>15026</v>
      </c>
      <c r="L29" s="22">
        <f t="shared" si="5"/>
        <v>16361</v>
      </c>
      <c r="M29" s="51">
        <f t="shared" si="5"/>
        <v>17944</v>
      </c>
      <c r="N29" s="22">
        <f t="shared" si="5"/>
        <v>19692</v>
      </c>
      <c r="O29" s="137">
        <f t="shared" si="6"/>
        <v>21098</v>
      </c>
      <c r="P29" s="153">
        <f t="shared" si="7"/>
        <v>14313</v>
      </c>
      <c r="Q29" s="75">
        <f t="shared" si="8"/>
        <v>210.95062638172442</v>
      </c>
      <c r="R29" s="62"/>
      <c r="S29" s="154">
        <f t="shared" si="9"/>
        <v>1406</v>
      </c>
      <c r="T29" s="64">
        <f t="shared" si="2"/>
        <v>7.139955311801748</v>
      </c>
    </row>
    <row r="30" spans="1:20" ht="12.75">
      <c r="A30" s="21" t="s">
        <v>15</v>
      </c>
      <c r="B30" s="22">
        <f t="shared" si="5"/>
        <v>339</v>
      </c>
      <c r="C30" s="51">
        <f t="shared" si="5"/>
        <v>401</v>
      </c>
      <c r="D30" s="51">
        <f t="shared" si="5"/>
        <v>467</v>
      </c>
      <c r="E30" s="51">
        <f t="shared" si="5"/>
        <v>566</v>
      </c>
      <c r="F30" s="22">
        <f t="shared" si="5"/>
        <v>558</v>
      </c>
      <c r="G30" s="99">
        <f t="shared" si="5"/>
        <v>567</v>
      </c>
      <c r="H30" s="99">
        <f t="shared" si="5"/>
        <v>653</v>
      </c>
      <c r="I30" s="106">
        <f t="shared" si="5"/>
        <v>729</v>
      </c>
      <c r="J30" s="177">
        <f t="shared" si="5"/>
        <v>724</v>
      </c>
      <c r="K30" s="51">
        <f t="shared" si="5"/>
        <v>776</v>
      </c>
      <c r="L30" s="22">
        <f t="shared" si="5"/>
        <v>887</v>
      </c>
      <c r="M30" s="51">
        <f t="shared" si="5"/>
        <v>999</v>
      </c>
      <c r="N30" s="22">
        <f t="shared" si="5"/>
        <v>1103</v>
      </c>
      <c r="O30" s="137">
        <f t="shared" si="6"/>
        <v>1355</v>
      </c>
      <c r="P30" s="153">
        <f t="shared" si="7"/>
        <v>1016</v>
      </c>
      <c r="Q30" s="75">
        <f t="shared" si="8"/>
        <v>299.70501474926255</v>
      </c>
      <c r="R30" s="62"/>
      <c r="S30" s="154">
        <f t="shared" si="9"/>
        <v>252</v>
      </c>
      <c r="T30" s="64">
        <f t="shared" si="2"/>
        <v>22.846781504986403</v>
      </c>
    </row>
    <row r="31" spans="1:20" ht="7.5" customHeight="1">
      <c r="A31" s="37"/>
      <c r="B31" s="26"/>
      <c r="C31" s="57"/>
      <c r="D31" s="57"/>
      <c r="E31" s="57"/>
      <c r="F31" s="70"/>
      <c r="G31" s="103"/>
      <c r="H31" s="117"/>
      <c r="I31" s="117"/>
      <c r="J31" s="183"/>
      <c r="K31" s="189"/>
      <c r="L31" s="193"/>
      <c r="M31" s="189"/>
      <c r="N31" s="193"/>
      <c r="O31" s="138"/>
      <c r="P31" s="160"/>
      <c r="Q31" s="160"/>
      <c r="R31" s="62"/>
      <c r="T31" s="157"/>
    </row>
    <row r="32" spans="1:20" ht="18" customHeight="1" thickBot="1">
      <c r="A32" s="185" t="s">
        <v>43</v>
      </c>
      <c r="B32" s="43"/>
      <c r="C32" s="43"/>
      <c r="D32" s="44"/>
      <c r="E32" s="44"/>
      <c r="F32" s="45"/>
      <c r="G32" s="87"/>
      <c r="H32" s="92"/>
      <c r="I32" s="92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5"/>
    </row>
    <row r="33" ht="13.5" thickTop="1"/>
  </sheetData>
  <sheetProtection/>
  <mergeCells count="15">
    <mergeCell ref="A3:A4"/>
    <mergeCell ref="B3:B4"/>
    <mergeCell ref="C3:C4"/>
    <mergeCell ref="D3:D4"/>
    <mergeCell ref="E3:E4"/>
    <mergeCell ref="L3:L4"/>
    <mergeCell ref="K3:K4"/>
    <mergeCell ref="H3:H4"/>
    <mergeCell ref="G3:G4"/>
    <mergeCell ref="F3:F4"/>
    <mergeCell ref="I3:I4"/>
    <mergeCell ref="J3:J4"/>
    <mergeCell ref="O3:O4"/>
    <mergeCell ref="N3:N4"/>
    <mergeCell ref="M3:M4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7109375" style="5" customWidth="1"/>
    <col min="2" max="5" width="7.7109375" style="5" customWidth="1"/>
    <col min="6" max="6" width="8.140625" style="5" customWidth="1"/>
    <col min="7" max="7" width="8.140625" style="66" customWidth="1"/>
    <col min="8" max="8" width="8.140625" style="131" customWidth="1"/>
    <col min="9" max="9" width="8.140625" style="66" customWidth="1"/>
    <col min="10" max="15" width="8.140625" style="119" customWidth="1"/>
    <col min="16" max="17" width="7.140625" style="5" customWidth="1"/>
    <col min="18" max="18" width="1.7109375" style="5" customWidth="1"/>
    <col min="19" max="19" width="6.7109375" style="5" customWidth="1"/>
    <col min="20" max="20" width="7.140625" style="5" customWidth="1"/>
    <col min="21" max="16384" width="9.140625" style="5" customWidth="1"/>
  </cols>
  <sheetData>
    <row r="1" spans="1:20" ht="18" customHeight="1" thickTop="1">
      <c r="A1" s="1" t="s">
        <v>62</v>
      </c>
      <c r="B1" s="2"/>
      <c r="C1" s="2"/>
      <c r="D1" s="3"/>
      <c r="E1" s="3"/>
      <c r="F1" s="4"/>
      <c r="G1" s="84"/>
      <c r="H1" s="127"/>
      <c r="I1" s="90"/>
      <c r="J1" s="133"/>
      <c r="K1" s="133"/>
      <c r="L1" s="133"/>
      <c r="M1" s="133"/>
      <c r="N1" s="133"/>
      <c r="O1" s="133"/>
      <c r="P1" s="3"/>
      <c r="Q1" s="3"/>
      <c r="R1" s="3"/>
      <c r="S1" s="3"/>
      <c r="T1" s="4"/>
    </row>
    <row r="2" spans="1:20" ht="18" customHeight="1">
      <c r="A2" s="6" t="s">
        <v>71</v>
      </c>
      <c r="B2" s="7"/>
      <c r="C2" s="7"/>
      <c r="D2" s="8"/>
      <c r="E2" s="8"/>
      <c r="F2" s="9"/>
      <c r="G2" s="85"/>
      <c r="H2" s="128"/>
      <c r="I2" s="91"/>
      <c r="J2" s="134"/>
      <c r="K2" s="134"/>
      <c r="L2" s="134"/>
      <c r="M2" s="134"/>
      <c r="N2" s="134"/>
      <c r="O2" s="134"/>
      <c r="P2" s="8"/>
      <c r="Q2" s="8"/>
      <c r="R2" s="10"/>
      <c r="S2" s="10"/>
      <c r="T2" s="9"/>
    </row>
    <row r="3" spans="1:20" ht="12.75">
      <c r="A3" s="243"/>
      <c r="B3" s="231">
        <v>2005</v>
      </c>
      <c r="C3" s="233">
        <v>2006</v>
      </c>
      <c r="D3" s="233">
        <v>2007</v>
      </c>
      <c r="E3" s="233">
        <v>2008</v>
      </c>
      <c r="F3" s="231">
        <v>2009</v>
      </c>
      <c r="G3" s="235">
        <v>2010</v>
      </c>
      <c r="H3" s="237">
        <v>2011</v>
      </c>
      <c r="I3" s="221">
        <v>2012</v>
      </c>
      <c r="J3" s="221">
        <v>2013</v>
      </c>
      <c r="K3" s="244">
        <v>2014</v>
      </c>
      <c r="L3" s="246">
        <v>2015</v>
      </c>
      <c r="M3" s="221">
        <v>2016</v>
      </c>
      <c r="N3" s="221">
        <v>2017</v>
      </c>
      <c r="O3" s="245">
        <v>2018</v>
      </c>
      <c r="P3" s="11" t="s">
        <v>66</v>
      </c>
      <c r="Q3" s="12"/>
      <c r="R3" s="13"/>
      <c r="S3" s="11" t="s">
        <v>67</v>
      </c>
      <c r="T3" s="14"/>
    </row>
    <row r="4" spans="1:20" ht="12.75" customHeight="1">
      <c r="A4" s="230"/>
      <c r="B4" s="232"/>
      <c r="C4" s="234"/>
      <c r="D4" s="234"/>
      <c r="E4" s="234"/>
      <c r="F4" s="232"/>
      <c r="G4" s="236"/>
      <c r="H4" s="238"/>
      <c r="I4" s="222"/>
      <c r="J4" s="226"/>
      <c r="K4" s="224"/>
      <c r="L4" s="242"/>
      <c r="M4" s="226"/>
      <c r="N4" s="226"/>
      <c r="O4" s="228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49"/>
      <c r="D5" s="49"/>
      <c r="E5" s="50"/>
      <c r="F5" s="69"/>
      <c r="G5" s="96"/>
      <c r="H5" s="129"/>
      <c r="I5" s="104"/>
      <c r="J5" s="176"/>
      <c r="K5" s="188"/>
      <c r="L5" s="190"/>
      <c r="M5" s="176"/>
      <c r="N5" s="176"/>
      <c r="O5" s="140"/>
      <c r="P5" s="167"/>
      <c r="Q5" s="168"/>
      <c r="R5" s="62"/>
      <c r="S5" s="119"/>
      <c r="T5" s="157"/>
    </row>
    <row r="6" spans="1:20" ht="12.75">
      <c r="A6" s="21" t="s">
        <v>17</v>
      </c>
      <c r="B6" s="22">
        <v>9006</v>
      </c>
      <c r="C6" s="51">
        <v>9846</v>
      </c>
      <c r="D6" s="51">
        <v>10996</v>
      </c>
      <c r="E6" s="51">
        <v>11814</v>
      </c>
      <c r="F6" s="22">
        <v>11977</v>
      </c>
      <c r="G6" s="99">
        <v>13173</v>
      </c>
      <c r="H6" s="106">
        <v>13431</v>
      </c>
      <c r="I6" s="106">
        <v>14199</v>
      </c>
      <c r="J6" s="177">
        <v>14177</v>
      </c>
      <c r="K6" s="51">
        <v>14048</v>
      </c>
      <c r="L6" s="22">
        <v>15244</v>
      </c>
      <c r="M6" s="177">
        <v>15703</v>
      </c>
      <c r="N6" s="177">
        <v>16583</v>
      </c>
      <c r="O6" s="137">
        <v>17297</v>
      </c>
      <c r="P6" s="153">
        <f aca="true" t="shared" si="0" ref="P6:P20">O6-B6</f>
        <v>8291</v>
      </c>
      <c r="Q6" s="75">
        <f aca="true" t="shared" si="1" ref="Q6:Q11">P6/B6%</f>
        <v>92.06084832334</v>
      </c>
      <c r="R6" s="62"/>
      <c r="S6" s="154">
        <f aca="true" t="shared" si="2" ref="S6:S20">O6-N6</f>
        <v>714</v>
      </c>
      <c r="T6" s="64">
        <f aca="true" t="shared" si="3" ref="T6:T24">S6/N6%</f>
        <v>4.305614183199662</v>
      </c>
    </row>
    <row r="7" spans="1:20" ht="12.75">
      <c r="A7" s="21" t="s">
        <v>16</v>
      </c>
      <c r="B7" s="22">
        <v>8039</v>
      </c>
      <c r="C7" s="51">
        <v>8643</v>
      </c>
      <c r="D7" s="51">
        <v>9426</v>
      </c>
      <c r="E7" s="51">
        <v>10500</v>
      </c>
      <c r="F7" s="22">
        <v>10780</v>
      </c>
      <c r="G7" s="99">
        <v>11168</v>
      </c>
      <c r="H7" s="106">
        <v>11500</v>
      </c>
      <c r="I7" s="106">
        <v>11990</v>
      </c>
      <c r="J7" s="177">
        <v>12417</v>
      </c>
      <c r="K7" s="51">
        <v>12427</v>
      </c>
      <c r="L7" s="22">
        <v>13256</v>
      </c>
      <c r="M7" s="177">
        <v>13804</v>
      </c>
      <c r="N7" s="177">
        <v>14167</v>
      </c>
      <c r="O7" s="137">
        <v>14448</v>
      </c>
      <c r="P7" s="153">
        <f t="shared" si="0"/>
        <v>6409</v>
      </c>
      <c r="Q7" s="75">
        <f t="shared" si="1"/>
        <v>79.72384624953352</v>
      </c>
      <c r="R7" s="62"/>
      <c r="S7" s="154">
        <f t="shared" si="2"/>
        <v>281</v>
      </c>
      <c r="T7" s="64">
        <f t="shared" si="3"/>
        <v>1.9834827415825511</v>
      </c>
    </row>
    <row r="8" spans="1:20" ht="12.75" customHeight="1">
      <c r="A8" s="28" t="s">
        <v>18</v>
      </c>
      <c r="B8" s="22">
        <v>44</v>
      </c>
      <c r="C8" s="51">
        <v>54</v>
      </c>
      <c r="D8" s="51">
        <v>59</v>
      </c>
      <c r="E8" s="51">
        <v>60</v>
      </c>
      <c r="F8" s="22">
        <v>85</v>
      </c>
      <c r="G8" s="99">
        <v>88</v>
      </c>
      <c r="H8" s="106">
        <v>89</v>
      </c>
      <c r="I8" s="106">
        <v>96</v>
      </c>
      <c r="J8" s="177">
        <v>101</v>
      </c>
      <c r="K8" s="51">
        <v>116</v>
      </c>
      <c r="L8" s="22">
        <v>135</v>
      </c>
      <c r="M8" s="177">
        <v>139</v>
      </c>
      <c r="N8" s="177">
        <v>136</v>
      </c>
      <c r="O8" s="137">
        <v>131</v>
      </c>
      <c r="P8" s="153">
        <f t="shared" si="0"/>
        <v>87</v>
      </c>
      <c r="Q8" s="75">
        <f t="shared" si="1"/>
        <v>197.72727272727272</v>
      </c>
      <c r="R8" s="62"/>
      <c r="S8" s="154">
        <f t="shared" si="2"/>
        <v>-5</v>
      </c>
      <c r="T8" s="64">
        <f t="shared" si="3"/>
        <v>-3.676470588235294</v>
      </c>
    </row>
    <row r="9" spans="1:20" ht="12.75">
      <c r="A9" s="21" t="s">
        <v>19</v>
      </c>
      <c r="B9" s="22">
        <v>1</v>
      </c>
      <c r="C9" s="51">
        <v>3</v>
      </c>
      <c r="D9" s="51">
        <v>4</v>
      </c>
      <c r="E9" s="51">
        <v>5</v>
      </c>
      <c r="F9" s="22">
        <v>6</v>
      </c>
      <c r="G9" s="99">
        <v>5</v>
      </c>
      <c r="H9" s="106">
        <v>5</v>
      </c>
      <c r="I9" s="106">
        <v>6</v>
      </c>
      <c r="J9" s="177">
        <v>5</v>
      </c>
      <c r="K9" s="51">
        <v>6</v>
      </c>
      <c r="L9" s="22">
        <v>7</v>
      </c>
      <c r="M9" s="177">
        <v>13</v>
      </c>
      <c r="N9" s="177">
        <v>11</v>
      </c>
      <c r="O9" s="137">
        <v>10</v>
      </c>
      <c r="P9" s="153">
        <f t="shared" si="0"/>
        <v>9</v>
      </c>
      <c r="Q9" s="75">
        <f t="shared" si="1"/>
        <v>900</v>
      </c>
      <c r="R9" s="62"/>
      <c r="S9" s="154">
        <f t="shared" si="2"/>
        <v>-1</v>
      </c>
      <c r="T9" s="64">
        <f t="shared" si="3"/>
        <v>-9.090909090909092</v>
      </c>
    </row>
    <row r="10" spans="1:24" ht="12.75">
      <c r="A10" s="21" t="s">
        <v>20</v>
      </c>
      <c r="B10" s="22">
        <v>841</v>
      </c>
      <c r="C10" s="51">
        <v>1027</v>
      </c>
      <c r="D10" s="51">
        <v>1234</v>
      </c>
      <c r="E10" s="51">
        <v>1410</v>
      </c>
      <c r="F10" s="22">
        <v>1506</v>
      </c>
      <c r="G10" s="99">
        <v>1418</v>
      </c>
      <c r="H10" s="106">
        <v>1355</v>
      </c>
      <c r="I10" s="106">
        <v>1382</v>
      </c>
      <c r="J10" s="177">
        <v>1350</v>
      </c>
      <c r="K10" s="51">
        <v>1286</v>
      </c>
      <c r="L10" s="22">
        <v>1003</v>
      </c>
      <c r="M10" s="177">
        <v>1007</v>
      </c>
      <c r="N10" s="177">
        <v>1155</v>
      </c>
      <c r="O10" s="137">
        <v>1335</v>
      </c>
      <c r="P10" s="153">
        <f t="shared" si="0"/>
        <v>494</v>
      </c>
      <c r="Q10" s="75">
        <f t="shared" si="1"/>
        <v>58.73959571938169</v>
      </c>
      <c r="R10" s="62"/>
      <c r="S10" s="154">
        <f t="shared" si="2"/>
        <v>180</v>
      </c>
      <c r="T10" s="64">
        <f t="shared" si="3"/>
        <v>15.584415584415584</v>
      </c>
      <c r="U10" s="23"/>
      <c r="V10" s="23"/>
      <c r="W10" s="23"/>
      <c r="X10" s="23"/>
    </row>
    <row r="11" spans="1:20" ht="12.75">
      <c r="A11" s="21" t="s">
        <v>21</v>
      </c>
      <c r="B11" s="22">
        <v>10</v>
      </c>
      <c r="C11" s="51">
        <v>7</v>
      </c>
      <c r="D11" s="51">
        <v>3</v>
      </c>
      <c r="E11" s="51">
        <v>4</v>
      </c>
      <c r="F11" s="22">
        <v>3</v>
      </c>
      <c r="G11" s="99">
        <v>4</v>
      </c>
      <c r="H11" s="106">
        <v>43</v>
      </c>
      <c r="I11" s="106">
        <v>36</v>
      </c>
      <c r="J11" s="177">
        <v>42</v>
      </c>
      <c r="K11" s="51">
        <v>36</v>
      </c>
      <c r="L11" s="22">
        <v>37</v>
      </c>
      <c r="M11" s="177">
        <v>36</v>
      </c>
      <c r="N11" s="177">
        <v>40</v>
      </c>
      <c r="O11" s="137">
        <v>38</v>
      </c>
      <c r="P11" s="153">
        <f t="shared" si="0"/>
        <v>28</v>
      </c>
      <c r="Q11" s="75">
        <f t="shared" si="1"/>
        <v>280</v>
      </c>
      <c r="R11" s="62"/>
      <c r="S11" s="154">
        <f t="shared" si="2"/>
        <v>-2</v>
      </c>
      <c r="T11" s="64">
        <f t="shared" si="3"/>
        <v>-5</v>
      </c>
    </row>
    <row r="12" spans="1:21" ht="12.75">
      <c r="A12" s="21"/>
      <c r="B12" s="22"/>
      <c r="C12" s="51"/>
      <c r="D12" s="51"/>
      <c r="E12" s="51"/>
      <c r="F12" s="22"/>
      <c r="G12" s="99"/>
      <c r="H12" s="106"/>
      <c r="I12" s="106"/>
      <c r="J12" s="177"/>
      <c r="K12" s="51"/>
      <c r="L12" s="22"/>
      <c r="M12" s="177"/>
      <c r="N12" s="177"/>
      <c r="O12" s="137"/>
      <c r="P12" s="30"/>
      <c r="Q12" s="169"/>
      <c r="R12" s="16"/>
      <c r="S12" s="23"/>
      <c r="T12" s="24"/>
      <c r="U12" s="23"/>
    </row>
    <row r="13" spans="1:20" ht="12.75">
      <c r="A13" s="21" t="s">
        <v>22</v>
      </c>
      <c r="B13" s="22">
        <v>2012</v>
      </c>
      <c r="C13" s="51">
        <v>2339</v>
      </c>
      <c r="D13" s="51">
        <v>2745</v>
      </c>
      <c r="E13" s="51">
        <v>3059</v>
      </c>
      <c r="F13" s="22">
        <v>2930</v>
      </c>
      <c r="G13" s="99">
        <v>2856</v>
      </c>
      <c r="H13" s="106">
        <v>2713</v>
      </c>
      <c r="I13" s="106">
        <v>2869</v>
      </c>
      <c r="J13" s="177">
        <v>2684</v>
      </c>
      <c r="K13" s="51">
        <v>2396</v>
      </c>
      <c r="L13" s="22">
        <v>2622</v>
      </c>
      <c r="M13" s="177">
        <v>2753</v>
      </c>
      <c r="N13" s="177">
        <v>2935</v>
      </c>
      <c r="O13" s="137">
        <v>3025</v>
      </c>
      <c r="P13" s="153">
        <f t="shared" si="0"/>
        <v>1013</v>
      </c>
      <c r="Q13" s="75">
        <f>P13/B13%</f>
        <v>50.34791252485089</v>
      </c>
      <c r="R13" s="62"/>
      <c r="S13" s="154">
        <f t="shared" si="2"/>
        <v>90</v>
      </c>
      <c r="T13" s="64">
        <f t="shared" si="3"/>
        <v>3.066439522998296</v>
      </c>
    </row>
    <row r="14" spans="1:20" ht="12.75">
      <c r="A14" s="21" t="s">
        <v>23</v>
      </c>
      <c r="B14" s="22">
        <v>5287</v>
      </c>
      <c r="C14" s="51">
        <v>5515</v>
      </c>
      <c r="D14" s="51">
        <v>5954</v>
      </c>
      <c r="E14" s="51">
        <v>6363</v>
      </c>
      <c r="F14" s="22">
        <v>6332</v>
      </c>
      <c r="G14" s="99">
        <v>6498</v>
      </c>
      <c r="H14" s="106">
        <v>6349</v>
      </c>
      <c r="I14" s="106">
        <v>6430</v>
      </c>
      <c r="J14" s="177">
        <v>6536</v>
      </c>
      <c r="K14" s="51">
        <v>6483</v>
      </c>
      <c r="L14" s="22">
        <v>6806</v>
      </c>
      <c r="M14" s="177">
        <v>7068</v>
      </c>
      <c r="N14" s="177">
        <v>7146</v>
      </c>
      <c r="O14" s="137">
        <v>7113</v>
      </c>
      <c r="P14" s="153">
        <f t="shared" si="0"/>
        <v>1826</v>
      </c>
      <c r="Q14" s="75">
        <f>P14/B14%</f>
        <v>34.53754492150558</v>
      </c>
      <c r="R14" s="62"/>
      <c r="S14" s="154">
        <f t="shared" si="2"/>
        <v>-33</v>
      </c>
      <c r="T14" s="64">
        <f t="shared" si="3"/>
        <v>-0.46179680940386236</v>
      </c>
    </row>
    <row r="15" spans="1:20" ht="12.75">
      <c r="A15" s="21" t="s">
        <v>24</v>
      </c>
      <c r="B15" s="22">
        <v>9332</v>
      </c>
      <c r="C15" s="51">
        <v>10275</v>
      </c>
      <c r="D15" s="51">
        <v>11420</v>
      </c>
      <c r="E15" s="51">
        <v>12486</v>
      </c>
      <c r="F15" s="22">
        <v>13093</v>
      </c>
      <c r="G15" s="99">
        <v>14284</v>
      </c>
      <c r="H15" s="106">
        <v>14923</v>
      </c>
      <c r="I15" s="106">
        <v>15620</v>
      </c>
      <c r="J15" s="177">
        <v>15875</v>
      </c>
      <c r="K15" s="51">
        <v>15805</v>
      </c>
      <c r="L15" s="22">
        <v>16647</v>
      </c>
      <c r="M15" s="177">
        <v>16861</v>
      </c>
      <c r="N15" s="177">
        <v>17417</v>
      </c>
      <c r="O15" s="137">
        <v>17819</v>
      </c>
      <c r="P15" s="153">
        <f t="shared" si="0"/>
        <v>8487</v>
      </c>
      <c r="Q15" s="75">
        <f>P15/B15%</f>
        <v>90.94513501928847</v>
      </c>
      <c r="R15" s="62"/>
      <c r="S15" s="154">
        <f t="shared" si="2"/>
        <v>402</v>
      </c>
      <c r="T15" s="64">
        <f t="shared" si="3"/>
        <v>2.3080897973244534</v>
      </c>
    </row>
    <row r="16" spans="1:24" ht="12.75">
      <c r="A16" s="21" t="s">
        <v>25</v>
      </c>
      <c r="B16" s="22">
        <v>1310</v>
      </c>
      <c r="C16" s="51">
        <v>1451</v>
      </c>
      <c r="D16" s="51">
        <v>1603</v>
      </c>
      <c r="E16" s="51">
        <v>1885</v>
      </c>
      <c r="F16" s="22">
        <v>2002</v>
      </c>
      <c r="G16" s="99">
        <v>2218</v>
      </c>
      <c r="H16" s="106">
        <v>2438</v>
      </c>
      <c r="I16" s="106">
        <v>2790</v>
      </c>
      <c r="J16" s="177">
        <v>2997</v>
      </c>
      <c r="K16" s="51">
        <v>3235</v>
      </c>
      <c r="L16" s="22">
        <v>3607</v>
      </c>
      <c r="M16" s="177">
        <v>4020</v>
      </c>
      <c r="N16" s="177">
        <v>4594</v>
      </c>
      <c r="O16" s="137">
        <v>5302</v>
      </c>
      <c r="P16" s="153">
        <f t="shared" si="0"/>
        <v>3992</v>
      </c>
      <c r="Q16" s="75">
        <f>P16/B16%</f>
        <v>304.7328244274809</v>
      </c>
      <c r="R16" s="62"/>
      <c r="S16" s="154">
        <f t="shared" si="2"/>
        <v>708</v>
      </c>
      <c r="T16" s="64">
        <f t="shared" si="3"/>
        <v>15.411406181976492</v>
      </c>
      <c r="U16" s="23"/>
      <c r="V16" s="23"/>
      <c r="W16" s="23"/>
      <c r="X16" s="23"/>
    </row>
    <row r="17" spans="1:22" ht="12.75">
      <c r="A17" s="21"/>
      <c r="B17" s="22"/>
      <c r="C17" s="51"/>
      <c r="D17" s="51"/>
      <c r="E17" s="51"/>
      <c r="F17" s="22"/>
      <c r="G17" s="99"/>
      <c r="H17" s="106"/>
      <c r="I17" s="106"/>
      <c r="J17" s="177"/>
      <c r="K17" s="51"/>
      <c r="L17" s="22"/>
      <c r="M17" s="177"/>
      <c r="N17" s="177"/>
      <c r="O17" s="137"/>
      <c r="P17" s="30"/>
      <c r="Q17" s="169"/>
      <c r="R17" s="16"/>
      <c r="S17" s="23"/>
      <c r="T17" s="24"/>
      <c r="V17" s="23"/>
    </row>
    <row r="18" spans="1:21" ht="12.75">
      <c r="A18" s="21" t="s">
        <v>26</v>
      </c>
      <c r="B18" s="22">
        <v>5551</v>
      </c>
      <c r="C18" s="51">
        <v>3590</v>
      </c>
      <c r="D18" s="51">
        <v>4608</v>
      </c>
      <c r="E18" s="51">
        <v>4772</v>
      </c>
      <c r="F18" s="22">
        <v>4826</v>
      </c>
      <c r="G18" s="99">
        <v>4957</v>
      </c>
      <c r="H18" s="106">
        <v>4920</v>
      </c>
      <c r="I18" s="106">
        <v>4762</v>
      </c>
      <c r="J18" s="177">
        <v>4481</v>
      </c>
      <c r="K18" s="51">
        <v>4655</v>
      </c>
      <c r="L18" s="22">
        <v>3956</v>
      </c>
      <c r="M18" s="177">
        <v>5198</v>
      </c>
      <c r="N18" s="177">
        <v>7241</v>
      </c>
      <c r="O18" s="137">
        <v>7615</v>
      </c>
      <c r="P18" s="153">
        <f t="shared" si="0"/>
        <v>2064</v>
      </c>
      <c r="Q18" s="75">
        <f>P18/B18%</f>
        <v>37.18248964150604</v>
      </c>
      <c r="R18" s="62"/>
      <c r="S18" s="154">
        <f t="shared" si="2"/>
        <v>374</v>
      </c>
      <c r="T18" s="64">
        <f t="shared" si="3"/>
        <v>5.1650324540809285</v>
      </c>
      <c r="U18" s="23"/>
    </row>
    <row r="19" spans="1:20" ht="12.75">
      <c r="A19" s="21" t="s">
        <v>27</v>
      </c>
      <c r="B19" s="22">
        <v>12336</v>
      </c>
      <c r="C19" s="51">
        <v>15951</v>
      </c>
      <c r="D19" s="51">
        <v>17066</v>
      </c>
      <c r="E19" s="51">
        <v>18961</v>
      </c>
      <c r="F19" s="22">
        <v>19464</v>
      </c>
      <c r="G19" s="99">
        <v>20842</v>
      </c>
      <c r="H19" s="106">
        <v>21434</v>
      </c>
      <c r="I19" s="106">
        <v>22912</v>
      </c>
      <c r="J19" s="177">
        <v>23522</v>
      </c>
      <c r="K19" s="51">
        <v>23134</v>
      </c>
      <c r="L19" s="22">
        <v>25641</v>
      </c>
      <c r="M19" s="177">
        <v>25432</v>
      </c>
      <c r="N19" s="177">
        <v>24759</v>
      </c>
      <c r="O19" s="137">
        <v>25550</v>
      </c>
      <c r="P19" s="153">
        <f t="shared" si="0"/>
        <v>13214</v>
      </c>
      <c r="Q19" s="75">
        <f>P19/B19%</f>
        <v>107.11738002594034</v>
      </c>
      <c r="R19" s="62"/>
      <c r="S19" s="154">
        <f t="shared" si="2"/>
        <v>791</v>
      </c>
      <c r="T19" s="64">
        <f t="shared" si="3"/>
        <v>3.194797851286401</v>
      </c>
    </row>
    <row r="20" spans="1:20" ht="12.75">
      <c r="A20" s="21" t="s">
        <v>30</v>
      </c>
      <c r="B20" s="22">
        <v>54</v>
      </c>
      <c r="C20" s="51">
        <v>39</v>
      </c>
      <c r="D20" s="51">
        <v>48</v>
      </c>
      <c r="E20" s="51">
        <v>60</v>
      </c>
      <c r="F20" s="22">
        <v>67</v>
      </c>
      <c r="G20" s="99">
        <v>57</v>
      </c>
      <c r="H20" s="106">
        <v>69</v>
      </c>
      <c r="I20" s="106">
        <v>35</v>
      </c>
      <c r="J20" s="177">
        <v>89</v>
      </c>
      <c r="K20" s="51">
        <v>130</v>
      </c>
      <c r="L20" s="22">
        <v>85</v>
      </c>
      <c r="M20" s="177">
        <v>72</v>
      </c>
      <c r="N20" s="177">
        <v>92</v>
      </c>
      <c r="O20" s="137">
        <v>94</v>
      </c>
      <c r="P20" s="153">
        <f t="shared" si="0"/>
        <v>40</v>
      </c>
      <c r="Q20" s="75">
        <f>P20/B20%</f>
        <v>74.07407407407408</v>
      </c>
      <c r="R20" s="62"/>
      <c r="S20" s="154">
        <f t="shared" si="2"/>
        <v>2</v>
      </c>
      <c r="T20" s="64">
        <f t="shared" si="3"/>
        <v>2.1739130434782608</v>
      </c>
    </row>
    <row r="21" spans="1:20" ht="9.75" customHeight="1">
      <c r="A21" s="67"/>
      <c r="B21" s="68"/>
      <c r="C21" s="54"/>
      <c r="D21" s="54"/>
      <c r="E21" s="54"/>
      <c r="F21" s="22"/>
      <c r="G21" s="100"/>
      <c r="H21" s="107"/>
      <c r="I21" s="107"/>
      <c r="J21" s="180"/>
      <c r="K21" s="54"/>
      <c r="L21" s="186"/>
      <c r="M21" s="180"/>
      <c r="N21" s="180"/>
      <c r="O21" s="143"/>
      <c r="P21" s="108"/>
      <c r="Q21" s="170"/>
      <c r="R21" s="62"/>
      <c r="S21" s="63"/>
      <c r="T21" s="64"/>
    </row>
    <row r="22" spans="1:20" ht="10.5" customHeight="1">
      <c r="A22" s="31"/>
      <c r="B22" s="32"/>
      <c r="C22" s="32"/>
      <c r="D22" s="32"/>
      <c r="E22" s="32"/>
      <c r="F22" s="32"/>
      <c r="G22" s="86"/>
      <c r="H22" s="86"/>
      <c r="I22" s="86"/>
      <c r="J22" s="32"/>
      <c r="K22" s="32"/>
      <c r="L22" s="32"/>
      <c r="M22" s="32"/>
      <c r="N22" s="32"/>
      <c r="O22" s="32"/>
      <c r="P22" s="33"/>
      <c r="Q22" s="34"/>
      <c r="R22" s="35"/>
      <c r="S22" s="175"/>
      <c r="T22" s="36"/>
    </row>
    <row r="23" spans="1:20" ht="9.75" customHeight="1">
      <c r="A23" s="37"/>
      <c r="B23" s="25"/>
      <c r="C23" s="55"/>
      <c r="D23" s="55"/>
      <c r="E23" s="55"/>
      <c r="F23" s="25"/>
      <c r="G23" s="101"/>
      <c r="H23" s="118"/>
      <c r="I23" s="118"/>
      <c r="J23" s="181"/>
      <c r="K23" s="55"/>
      <c r="L23" s="192"/>
      <c r="M23" s="181"/>
      <c r="N23" s="181"/>
      <c r="O23" s="135"/>
      <c r="P23" s="171"/>
      <c r="Q23" s="27"/>
      <c r="R23" s="16"/>
      <c r="S23" s="23"/>
      <c r="T23" s="20"/>
    </row>
    <row r="24" spans="1:20" ht="12.75">
      <c r="A24" s="38" t="s">
        <v>0</v>
      </c>
      <c r="B24" s="39">
        <f aca="true" t="shared" si="4" ref="B24:H24">SUM(B18:B20)</f>
        <v>17941</v>
      </c>
      <c r="C24" s="56">
        <f t="shared" si="4"/>
        <v>19580</v>
      </c>
      <c r="D24" s="56">
        <f t="shared" si="4"/>
        <v>21722</v>
      </c>
      <c r="E24" s="56">
        <f t="shared" si="4"/>
        <v>23793</v>
      </c>
      <c r="F24" s="39">
        <f t="shared" si="4"/>
        <v>24357</v>
      </c>
      <c r="G24" s="102">
        <f t="shared" si="4"/>
        <v>25856</v>
      </c>
      <c r="H24" s="102">
        <f t="shared" si="4"/>
        <v>26423</v>
      </c>
      <c r="I24" s="144">
        <f aca="true" t="shared" si="5" ref="I24:N24">SUM(I18:I20)</f>
        <v>27709</v>
      </c>
      <c r="J24" s="182">
        <f t="shared" si="5"/>
        <v>28092</v>
      </c>
      <c r="K24" s="56">
        <f t="shared" si="5"/>
        <v>27919</v>
      </c>
      <c r="L24" s="39">
        <f t="shared" si="5"/>
        <v>29682</v>
      </c>
      <c r="M24" s="182">
        <f t="shared" si="5"/>
        <v>30702</v>
      </c>
      <c r="N24" s="182">
        <f t="shared" si="5"/>
        <v>32092</v>
      </c>
      <c r="O24" s="136">
        <f>SUM(O18:O20)</f>
        <v>33259</v>
      </c>
      <c r="P24" s="88">
        <f>O24-B24</f>
        <v>15318</v>
      </c>
      <c r="Q24" s="89">
        <f>P24/B24%</f>
        <v>85.37985619530684</v>
      </c>
      <c r="R24" s="41"/>
      <c r="S24" s="163">
        <f>O24-N24</f>
        <v>1167</v>
      </c>
      <c r="T24" s="42">
        <f t="shared" si="3"/>
        <v>3.636420291661473</v>
      </c>
    </row>
    <row r="25" spans="1:20" ht="7.5" customHeight="1">
      <c r="A25" s="37"/>
      <c r="B25" s="26"/>
      <c r="C25" s="57"/>
      <c r="D25" s="57"/>
      <c r="E25" s="57"/>
      <c r="F25" s="70"/>
      <c r="G25" s="103"/>
      <c r="H25" s="132"/>
      <c r="I25" s="117"/>
      <c r="J25" s="183"/>
      <c r="K25" s="189"/>
      <c r="L25" s="193"/>
      <c r="M25" s="183"/>
      <c r="N25" s="183"/>
      <c r="O25" s="138"/>
      <c r="P25" s="172"/>
      <c r="Q25" s="35"/>
      <c r="R25" s="16"/>
      <c r="T25" s="20"/>
    </row>
    <row r="26" spans="1:20" ht="18" customHeight="1" thickBot="1">
      <c r="A26" s="185" t="s">
        <v>43</v>
      </c>
      <c r="B26" s="43"/>
      <c r="C26" s="43"/>
      <c r="D26" s="44"/>
      <c r="E26" s="44"/>
      <c r="F26" s="45"/>
      <c r="G26" s="87"/>
      <c r="H26" s="130"/>
      <c r="I26" s="92"/>
      <c r="J26" s="139"/>
      <c r="K26" s="139"/>
      <c r="L26" s="139"/>
      <c r="M26" s="139"/>
      <c r="N26" s="139"/>
      <c r="O26" s="139"/>
      <c r="P26" s="44"/>
      <c r="Q26" s="44"/>
      <c r="R26" s="44"/>
      <c r="S26" s="44"/>
      <c r="T26" s="45"/>
    </row>
    <row r="27" spans="10:20" ht="14.25" thickBot="1" thickTop="1">
      <c r="J27" s="166"/>
      <c r="K27" s="166"/>
      <c r="L27" s="166"/>
      <c r="M27" s="166"/>
      <c r="N27" s="166"/>
      <c r="O27" s="166"/>
      <c r="P27" s="173"/>
      <c r="Q27" s="173"/>
      <c r="R27" s="173"/>
      <c r="S27" s="173"/>
      <c r="T27" s="173"/>
    </row>
    <row r="28" spans="1:20" ht="19.5" customHeight="1" thickTop="1">
      <c r="A28" s="1" t="s">
        <v>61</v>
      </c>
      <c r="B28" s="2"/>
      <c r="C28" s="2"/>
      <c r="D28" s="3"/>
      <c r="E28" s="3"/>
      <c r="F28" s="4"/>
      <c r="G28" s="84"/>
      <c r="H28" s="127"/>
      <c r="I28" s="90"/>
      <c r="J28" s="133"/>
      <c r="K28" s="133"/>
      <c r="L28" s="133"/>
      <c r="M28" s="133"/>
      <c r="N28" s="133"/>
      <c r="O28" s="133"/>
      <c r="P28" s="3"/>
      <c r="Q28" s="3"/>
      <c r="R28" s="3"/>
      <c r="S28" s="3"/>
      <c r="T28" s="4"/>
    </row>
    <row r="29" spans="1:20" ht="18" customHeight="1">
      <c r="A29" s="6" t="s">
        <v>71</v>
      </c>
      <c r="B29" s="7"/>
      <c r="C29" s="7"/>
      <c r="D29" s="8"/>
      <c r="E29" s="8"/>
      <c r="F29" s="9"/>
      <c r="G29" s="85"/>
      <c r="H29" s="128"/>
      <c r="I29" s="91"/>
      <c r="J29" s="134"/>
      <c r="K29" s="134"/>
      <c r="L29" s="134"/>
      <c r="M29" s="134"/>
      <c r="N29" s="134"/>
      <c r="O29" s="134"/>
      <c r="P29" s="8"/>
      <c r="Q29" s="8"/>
      <c r="R29" s="10"/>
      <c r="S29" s="10"/>
      <c r="T29" s="9"/>
    </row>
    <row r="30" spans="1:20" ht="12.75">
      <c r="A30" s="243"/>
      <c r="B30" s="231">
        <v>2005</v>
      </c>
      <c r="C30" s="233">
        <v>2006</v>
      </c>
      <c r="D30" s="233">
        <v>2007</v>
      </c>
      <c r="E30" s="233">
        <v>2008</v>
      </c>
      <c r="F30" s="231">
        <v>2009</v>
      </c>
      <c r="G30" s="221">
        <v>2010</v>
      </c>
      <c r="H30" s="239">
        <v>2011</v>
      </c>
      <c r="I30" s="221">
        <v>2012</v>
      </c>
      <c r="J30" s="221">
        <v>2013</v>
      </c>
      <c r="K30" s="244">
        <v>2014</v>
      </c>
      <c r="L30" s="221">
        <v>2015</v>
      </c>
      <c r="M30" s="221">
        <v>2016</v>
      </c>
      <c r="N30" s="221">
        <v>2017</v>
      </c>
      <c r="O30" s="245">
        <v>2018</v>
      </c>
      <c r="P30" s="11" t="s">
        <v>66</v>
      </c>
      <c r="Q30" s="12"/>
      <c r="R30" s="13"/>
      <c r="S30" s="11" t="s">
        <v>67</v>
      </c>
      <c r="T30" s="14"/>
    </row>
    <row r="31" spans="1:20" ht="12.75" customHeight="1">
      <c r="A31" s="230"/>
      <c r="B31" s="232"/>
      <c r="C31" s="234"/>
      <c r="D31" s="234"/>
      <c r="E31" s="234"/>
      <c r="F31" s="232"/>
      <c r="G31" s="222"/>
      <c r="H31" s="240"/>
      <c r="I31" s="222"/>
      <c r="J31" s="226"/>
      <c r="K31" s="224"/>
      <c r="L31" s="226"/>
      <c r="M31" s="226"/>
      <c r="N31" s="226"/>
      <c r="O31" s="228"/>
      <c r="P31" s="15" t="s">
        <v>1</v>
      </c>
      <c r="Q31" s="15"/>
      <c r="R31" s="16"/>
      <c r="S31" s="15" t="s">
        <v>2</v>
      </c>
      <c r="T31" s="17"/>
    </row>
    <row r="32" spans="1:20" ht="7.5" customHeight="1">
      <c r="A32" s="18"/>
      <c r="B32" s="19"/>
      <c r="C32" s="49"/>
      <c r="D32" s="49"/>
      <c r="E32" s="50"/>
      <c r="F32" s="69"/>
      <c r="G32" s="104"/>
      <c r="H32" s="129"/>
      <c r="I32" s="104"/>
      <c r="J32" s="176"/>
      <c r="K32" s="188"/>
      <c r="L32" s="176"/>
      <c r="M32" s="176"/>
      <c r="N32" s="176"/>
      <c r="O32" s="140"/>
      <c r="P32" s="167"/>
      <c r="Q32" s="168"/>
      <c r="R32" s="62"/>
      <c r="S32" s="119"/>
      <c r="T32" s="157"/>
    </row>
    <row r="33" spans="1:20" ht="12.75">
      <c r="A33" s="21" t="s">
        <v>17</v>
      </c>
      <c r="B33" s="25">
        <v>2120</v>
      </c>
      <c r="C33" s="51">
        <v>2415</v>
      </c>
      <c r="D33" s="51">
        <v>2880</v>
      </c>
      <c r="E33" s="51">
        <v>3169</v>
      </c>
      <c r="F33" s="22">
        <v>3205</v>
      </c>
      <c r="G33" s="106">
        <v>3659</v>
      </c>
      <c r="H33" s="106">
        <v>3658</v>
      </c>
      <c r="I33" s="106">
        <v>4010</v>
      </c>
      <c r="J33" s="177">
        <v>4062</v>
      </c>
      <c r="K33" s="51">
        <v>4351</v>
      </c>
      <c r="L33" s="177">
        <v>4942</v>
      </c>
      <c r="M33" s="177">
        <v>5290</v>
      </c>
      <c r="N33" s="177">
        <v>5546</v>
      </c>
      <c r="O33" s="137">
        <v>6003</v>
      </c>
      <c r="P33" s="153">
        <f aca="true" t="shared" si="6" ref="P33:P38">O33-B33</f>
        <v>3883</v>
      </c>
      <c r="Q33" s="75">
        <f aca="true" t="shared" si="7" ref="Q33:Q38">P33/B33%</f>
        <v>183.16037735849056</v>
      </c>
      <c r="R33" s="62"/>
      <c r="S33" s="154">
        <f aca="true" t="shared" si="8" ref="S33:S38">O33-N33</f>
        <v>457</v>
      </c>
      <c r="T33" s="64">
        <f aca="true" t="shared" si="9" ref="T33:T51">S33/N33%</f>
        <v>8.240173097728093</v>
      </c>
    </row>
    <row r="34" spans="1:20" ht="12.75">
      <c r="A34" s="21" t="s">
        <v>16</v>
      </c>
      <c r="B34" s="25">
        <v>772</v>
      </c>
      <c r="C34" s="51">
        <v>908</v>
      </c>
      <c r="D34" s="51">
        <v>999</v>
      </c>
      <c r="E34" s="51">
        <v>1194</v>
      </c>
      <c r="F34" s="22">
        <v>1254</v>
      </c>
      <c r="G34" s="106">
        <v>1321</v>
      </c>
      <c r="H34" s="106">
        <v>1355</v>
      </c>
      <c r="I34" s="106">
        <v>1498</v>
      </c>
      <c r="J34" s="177">
        <v>1639</v>
      </c>
      <c r="K34" s="51">
        <v>1622</v>
      </c>
      <c r="L34" s="177">
        <v>1830</v>
      </c>
      <c r="M34" s="177">
        <v>2043</v>
      </c>
      <c r="N34" s="177">
        <v>2086</v>
      </c>
      <c r="O34" s="137">
        <v>2167</v>
      </c>
      <c r="P34" s="153">
        <f t="shared" si="6"/>
        <v>1395</v>
      </c>
      <c r="Q34" s="75">
        <f t="shared" si="7"/>
        <v>180.69948186528498</v>
      </c>
      <c r="R34" s="62"/>
      <c r="S34" s="154">
        <f t="shared" si="8"/>
        <v>81</v>
      </c>
      <c r="T34" s="64">
        <f t="shared" si="9"/>
        <v>3.8830297219558965</v>
      </c>
    </row>
    <row r="35" spans="1:20" ht="12.75" customHeight="1">
      <c r="A35" s="28" t="s">
        <v>18</v>
      </c>
      <c r="B35" s="25">
        <v>8</v>
      </c>
      <c r="C35" s="51">
        <v>12</v>
      </c>
      <c r="D35" s="51">
        <v>13</v>
      </c>
      <c r="E35" s="51">
        <v>12</v>
      </c>
      <c r="F35" s="22">
        <v>14</v>
      </c>
      <c r="G35" s="106">
        <v>11</v>
      </c>
      <c r="H35" s="106">
        <v>11</v>
      </c>
      <c r="I35" s="106">
        <v>13</v>
      </c>
      <c r="J35" s="177">
        <v>19</v>
      </c>
      <c r="K35" s="51">
        <v>26</v>
      </c>
      <c r="L35" s="177">
        <v>41</v>
      </c>
      <c r="M35" s="177">
        <v>37</v>
      </c>
      <c r="N35" s="177">
        <v>39</v>
      </c>
      <c r="O35" s="137">
        <v>39</v>
      </c>
      <c r="P35" s="153">
        <f t="shared" si="6"/>
        <v>31</v>
      </c>
      <c r="Q35" s="75">
        <f t="shared" si="7"/>
        <v>387.5</v>
      </c>
      <c r="R35" s="62"/>
      <c r="S35" s="154">
        <f t="shared" si="8"/>
        <v>0</v>
      </c>
      <c r="T35" s="64">
        <f t="shared" si="9"/>
        <v>0</v>
      </c>
    </row>
    <row r="36" spans="1:20" ht="12.75">
      <c r="A36" s="21" t="s">
        <v>19</v>
      </c>
      <c r="B36" s="25">
        <v>1</v>
      </c>
      <c r="C36" s="51">
        <v>3</v>
      </c>
      <c r="D36" s="51">
        <v>4</v>
      </c>
      <c r="E36" s="51">
        <v>4</v>
      </c>
      <c r="F36" s="22">
        <v>3</v>
      </c>
      <c r="G36" s="106">
        <v>4</v>
      </c>
      <c r="H36" s="106">
        <v>3</v>
      </c>
      <c r="I36" s="106">
        <v>4</v>
      </c>
      <c r="J36" s="177">
        <v>3</v>
      </c>
      <c r="K36" s="51">
        <v>4</v>
      </c>
      <c r="L36" s="177">
        <v>3</v>
      </c>
      <c r="M36" s="177">
        <v>8</v>
      </c>
      <c r="N36" s="177">
        <v>7</v>
      </c>
      <c r="O36" s="137">
        <v>6</v>
      </c>
      <c r="P36" s="153">
        <f t="shared" si="6"/>
        <v>5</v>
      </c>
      <c r="Q36" s="75">
        <f t="shared" si="7"/>
        <v>500</v>
      </c>
      <c r="R36" s="62"/>
      <c r="S36" s="154">
        <f t="shared" si="8"/>
        <v>-1</v>
      </c>
      <c r="T36" s="64">
        <f t="shared" si="9"/>
        <v>-14.285714285714285</v>
      </c>
    </row>
    <row r="37" spans="1:24" ht="12.75">
      <c r="A37" s="21" t="s">
        <v>20</v>
      </c>
      <c r="B37" s="25">
        <v>182</v>
      </c>
      <c r="C37" s="51">
        <v>235</v>
      </c>
      <c r="D37" s="51">
        <v>283</v>
      </c>
      <c r="E37" s="51">
        <v>311</v>
      </c>
      <c r="F37" s="22">
        <v>366</v>
      </c>
      <c r="G37" s="106">
        <v>337</v>
      </c>
      <c r="H37" s="106">
        <v>364</v>
      </c>
      <c r="I37" s="106">
        <v>404</v>
      </c>
      <c r="J37" s="177">
        <v>405</v>
      </c>
      <c r="K37" s="51">
        <v>410</v>
      </c>
      <c r="L37" s="177">
        <v>300</v>
      </c>
      <c r="M37" s="177">
        <v>319</v>
      </c>
      <c r="N37" s="177">
        <v>380</v>
      </c>
      <c r="O37" s="137">
        <v>463</v>
      </c>
      <c r="P37" s="153">
        <f t="shared" si="6"/>
        <v>281</v>
      </c>
      <c r="Q37" s="75">
        <f t="shared" si="7"/>
        <v>154.39560439560438</v>
      </c>
      <c r="R37" s="62"/>
      <c r="S37" s="154">
        <f t="shared" si="8"/>
        <v>83</v>
      </c>
      <c r="T37" s="64">
        <f t="shared" si="9"/>
        <v>21.842105263157897</v>
      </c>
      <c r="U37" s="23"/>
      <c r="V37" s="23"/>
      <c r="W37" s="23"/>
      <c r="X37" s="23"/>
    </row>
    <row r="38" spans="1:21" ht="12.75">
      <c r="A38" s="21" t="s">
        <v>21</v>
      </c>
      <c r="B38" s="25">
        <v>5</v>
      </c>
      <c r="C38" s="51">
        <v>3</v>
      </c>
      <c r="D38" s="51">
        <v>2</v>
      </c>
      <c r="E38" s="51">
        <v>3</v>
      </c>
      <c r="F38" s="22">
        <v>3</v>
      </c>
      <c r="G38" s="106">
        <v>3</v>
      </c>
      <c r="H38" s="106">
        <v>6</v>
      </c>
      <c r="I38" s="106">
        <v>3</v>
      </c>
      <c r="J38" s="177">
        <v>6</v>
      </c>
      <c r="K38" s="51">
        <v>5</v>
      </c>
      <c r="L38" s="177">
        <v>6</v>
      </c>
      <c r="M38" s="177">
        <v>6</v>
      </c>
      <c r="N38" s="177">
        <v>9</v>
      </c>
      <c r="O38" s="137">
        <v>12</v>
      </c>
      <c r="P38" s="153">
        <f t="shared" si="6"/>
        <v>7</v>
      </c>
      <c r="Q38" s="75">
        <f t="shared" si="7"/>
        <v>140</v>
      </c>
      <c r="R38" s="62"/>
      <c r="S38" s="154">
        <f t="shared" si="8"/>
        <v>3</v>
      </c>
      <c r="T38" s="64">
        <f t="shared" si="9"/>
        <v>33.333333333333336</v>
      </c>
      <c r="U38" s="23"/>
    </row>
    <row r="39" spans="1:20" ht="12.75">
      <c r="A39" s="21"/>
      <c r="B39" s="25"/>
      <c r="C39" s="51"/>
      <c r="D39" s="51"/>
      <c r="E39" s="51"/>
      <c r="F39" s="22"/>
      <c r="G39" s="106"/>
      <c r="H39" s="106"/>
      <c r="I39" s="106"/>
      <c r="J39" s="177"/>
      <c r="K39" s="51"/>
      <c r="L39" s="177"/>
      <c r="M39" s="177"/>
      <c r="N39" s="177"/>
      <c r="O39" s="137"/>
      <c r="P39" s="30"/>
      <c r="Q39" s="169"/>
      <c r="R39" s="16"/>
      <c r="S39" s="23"/>
      <c r="T39" s="24"/>
    </row>
    <row r="40" spans="1:20" ht="12.75">
      <c r="A40" s="21" t="s">
        <v>22</v>
      </c>
      <c r="B40" s="25">
        <v>520</v>
      </c>
      <c r="C40" s="51">
        <v>650</v>
      </c>
      <c r="D40" s="51">
        <v>820</v>
      </c>
      <c r="E40" s="51">
        <v>892</v>
      </c>
      <c r="F40" s="22">
        <v>895</v>
      </c>
      <c r="G40" s="106">
        <v>898</v>
      </c>
      <c r="H40" s="106">
        <v>846</v>
      </c>
      <c r="I40" s="106">
        <v>997</v>
      </c>
      <c r="J40" s="177">
        <v>958</v>
      </c>
      <c r="K40" s="51">
        <v>921</v>
      </c>
      <c r="L40" s="177">
        <v>1034</v>
      </c>
      <c r="M40" s="177">
        <v>1094</v>
      </c>
      <c r="N40" s="177">
        <v>1191</v>
      </c>
      <c r="O40" s="137">
        <v>1263</v>
      </c>
      <c r="P40" s="153">
        <f>O40-B40</f>
        <v>743</v>
      </c>
      <c r="Q40" s="75">
        <f>P40/B40%</f>
        <v>142.8846153846154</v>
      </c>
      <c r="R40" s="62"/>
      <c r="S40" s="154">
        <f>O40-N40</f>
        <v>72</v>
      </c>
      <c r="T40" s="64">
        <f t="shared" si="9"/>
        <v>6.045340050377834</v>
      </c>
    </row>
    <row r="41" spans="1:20" ht="12.75">
      <c r="A41" s="21" t="s">
        <v>23</v>
      </c>
      <c r="B41" s="25">
        <v>855</v>
      </c>
      <c r="C41" s="51">
        <v>1007</v>
      </c>
      <c r="D41" s="51">
        <v>1140</v>
      </c>
      <c r="E41" s="51">
        <v>1241</v>
      </c>
      <c r="F41" s="22">
        <v>1291</v>
      </c>
      <c r="G41" s="106">
        <v>1462</v>
      </c>
      <c r="H41" s="106">
        <v>1468</v>
      </c>
      <c r="I41" s="106">
        <v>1612</v>
      </c>
      <c r="J41" s="177">
        <v>1675</v>
      </c>
      <c r="K41" s="51">
        <v>1759</v>
      </c>
      <c r="L41" s="177">
        <v>1973</v>
      </c>
      <c r="M41" s="177">
        <v>2144</v>
      </c>
      <c r="N41" s="177">
        <v>2140</v>
      </c>
      <c r="O41" s="137">
        <v>2175</v>
      </c>
      <c r="P41" s="153">
        <f>O41-B41</f>
        <v>1320</v>
      </c>
      <c r="Q41" s="75">
        <f>P41/B41%</f>
        <v>154.38596491228068</v>
      </c>
      <c r="R41" s="62"/>
      <c r="S41" s="154">
        <f>O41-N41</f>
        <v>35</v>
      </c>
      <c r="T41" s="64">
        <f t="shared" si="9"/>
        <v>1.6355140186915889</v>
      </c>
    </row>
    <row r="42" spans="1:20" ht="12.75">
      <c r="A42" s="21" t="s">
        <v>24</v>
      </c>
      <c r="B42" s="25">
        <v>1208</v>
      </c>
      <c r="C42" s="51">
        <v>1339</v>
      </c>
      <c r="D42" s="51">
        <v>1571</v>
      </c>
      <c r="E42" s="51">
        <v>1837</v>
      </c>
      <c r="F42" s="22">
        <v>1924</v>
      </c>
      <c r="G42" s="106">
        <v>2174</v>
      </c>
      <c r="H42" s="106">
        <v>2259</v>
      </c>
      <c r="I42" s="106">
        <v>2418</v>
      </c>
      <c r="J42" s="177">
        <v>2596</v>
      </c>
      <c r="K42" s="51">
        <v>2751</v>
      </c>
      <c r="L42" s="177">
        <v>3056</v>
      </c>
      <c r="M42" s="177">
        <v>3241</v>
      </c>
      <c r="N42" s="177">
        <v>3386</v>
      </c>
      <c r="O42" s="137">
        <v>3644</v>
      </c>
      <c r="P42" s="153">
        <f>O42-B42</f>
        <v>2436</v>
      </c>
      <c r="Q42" s="75">
        <f>P42/B42%</f>
        <v>201.65562913907286</v>
      </c>
      <c r="R42" s="62"/>
      <c r="S42" s="154">
        <f>O42-N42</f>
        <v>258</v>
      </c>
      <c r="T42" s="64">
        <f t="shared" si="9"/>
        <v>7.619610159480213</v>
      </c>
    </row>
    <row r="43" spans="1:24" ht="12.75">
      <c r="A43" s="21" t="s">
        <v>25</v>
      </c>
      <c r="B43" s="25">
        <v>505</v>
      </c>
      <c r="C43" s="51">
        <v>580</v>
      </c>
      <c r="D43" s="51">
        <v>650</v>
      </c>
      <c r="E43" s="51">
        <v>723</v>
      </c>
      <c r="F43" s="22">
        <v>735</v>
      </c>
      <c r="G43" s="106">
        <v>801</v>
      </c>
      <c r="H43" s="106">
        <v>824</v>
      </c>
      <c r="I43" s="106">
        <v>905</v>
      </c>
      <c r="J43" s="177">
        <v>905</v>
      </c>
      <c r="K43" s="51">
        <v>987</v>
      </c>
      <c r="L43" s="177">
        <v>1059</v>
      </c>
      <c r="M43" s="177">
        <v>1224</v>
      </c>
      <c r="N43" s="177">
        <v>1350</v>
      </c>
      <c r="O43" s="137">
        <v>1608</v>
      </c>
      <c r="P43" s="153">
        <f>O43-B43</f>
        <v>1103</v>
      </c>
      <c r="Q43" s="75">
        <f>P43/B43%</f>
        <v>218.41584158415841</v>
      </c>
      <c r="R43" s="62"/>
      <c r="S43" s="154">
        <f>O43-N43</f>
        <v>258</v>
      </c>
      <c r="T43" s="64">
        <f t="shared" si="9"/>
        <v>19.11111111111111</v>
      </c>
      <c r="U43" s="23"/>
      <c r="V43" s="23"/>
      <c r="W43" s="23"/>
      <c r="X43" s="23"/>
    </row>
    <row r="44" spans="1:21" ht="12.75">
      <c r="A44" s="21"/>
      <c r="B44" s="25"/>
      <c r="C44" s="51"/>
      <c r="D44" s="51"/>
      <c r="E44" s="51"/>
      <c r="F44" s="22"/>
      <c r="G44" s="106"/>
      <c r="H44" s="106"/>
      <c r="I44" s="106"/>
      <c r="J44" s="177"/>
      <c r="K44" s="51"/>
      <c r="L44" s="177"/>
      <c r="M44" s="177"/>
      <c r="N44" s="177"/>
      <c r="O44" s="137"/>
      <c r="P44" s="30"/>
      <c r="Q44" s="169"/>
      <c r="R44" s="16"/>
      <c r="S44" s="23"/>
      <c r="T44" s="24"/>
      <c r="U44" s="23"/>
    </row>
    <row r="45" spans="1:20" ht="12.75">
      <c r="A45" s="21" t="s">
        <v>26</v>
      </c>
      <c r="B45" s="25">
        <v>623</v>
      </c>
      <c r="C45" s="51">
        <v>908</v>
      </c>
      <c r="D45" s="51">
        <v>1112</v>
      </c>
      <c r="E45" s="51">
        <v>1174</v>
      </c>
      <c r="F45" s="22">
        <v>1274</v>
      </c>
      <c r="G45" s="106">
        <v>1440</v>
      </c>
      <c r="H45" s="106">
        <v>1360</v>
      </c>
      <c r="I45" s="106">
        <v>1487</v>
      </c>
      <c r="J45" s="177">
        <v>1423</v>
      </c>
      <c r="K45" s="51">
        <v>1573</v>
      </c>
      <c r="L45" s="177">
        <v>1302</v>
      </c>
      <c r="M45" s="177">
        <v>1867</v>
      </c>
      <c r="N45" s="177">
        <v>2553</v>
      </c>
      <c r="O45" s="137">
        <v>2728</v>
      </c>
      <c r="P45" s="153">
        <f>O45-B45</f>
        <v>2105</v>
      </c>
      <c r="Q45" s="75">
        <f>P45/B45%</f>
        <v>337.8812199036918</v>
      </c>
      <c r="R45" s="62"/>
      <c r="S45" s="154">
        <f>O45-N45</f>
        <v>175</v>
      </c>
      <c r="T45" s="64">
        <f t="shared" si="9"/>
        <v>6.854680767724246</v>
      </c>
    </row>
    <row r="46" spans="1:20" ht="12.75">
      <c r="A46" s="21" t="s">
        <v>27</v>
      </c>
      <c r="B46" s="25">
        <v>2454</v>
      </c>
      <c r="C46" s="51">
        <v>2754</v>
      </c>
      <c r="D46" s="51">
        <v>3058</v>
      </c>
      <c r="E46" s="51">
        <v>3506</v>
      </c>
      <c r="F46" s="22">
        <v>3543</v>
      </c>
      <c r="G46" s="106">
        <v>3872</v>
      </c>
      <c r="H46" s="106">
        <v>4009</v>
      </c>
      <c r="I46" s="106">
        <v>4433</v>
      </c>
      <c r="J46" s="177">
        <v>4686</v>
      </c>
      <c r="K46" s="51">
        <v>4803</v>
      </c>
      <c r="L46" s="177">
        <v>5801</v>
      </c>
      <c r="M46" s="177">
        <v>5817</v>
      </c>
      <c r="N46" s="177">
        <v>5484</v>
      </c>
      <c r="O46" s="137">
        <v>5926</v>
      </c>
      <c r="P46" s="153">
        <f>O46-B46</f>
        <v>3472</v>
      </c>
      <c r="Q46" s="75">
        <f>P46/B46%</f>
        <v>141.4832925835371</v>
      </c>
      <c r="R46" s="62"/>
      <c r="S46" s="154">
        <f>O46-N46</f>
        <v>442</v>
      </c>
      <c r="T46" s="64">
        <f t="shared" si="9"/>
        <v>8.059810357403355</v>
      </c>
    </row>
    <row r="47" spans="1:20" ht="12.75">
      <c r="A47" s="21" t="s">
        <v>30</v>
      </c>
      <c r="B47" s="25">
        <v>11</v>
      </c>
      <c r="C47" s="51">
        <v>13</v>
      </c>
      <c r="D47" s="51">
        <v>11</v>
      </c>
      <c r="E47" s="51">
        <v>13</v>
      </c>
      <c r="F47" s="22">
        <v>28</v>
      </c>
      <c r="G47" s="106">
        <v>23</v>
      </c>
      <c r="H47" s="106">
        <v>28</v>
      </c>
      <c r="I47" s="106">
        <v>12</v>
      </c>
      <c r="J47" s="177">
        <v>25</v>
      </c>
      <c r="K47" s="51">
        <v>42</v>
      </c>
      <c r="L47" s="177">
        <v>19</v>
      </c>
      <c r="M47" s="177">
        <v>19</v>
      </c>
      <c r="N47" s="177">
        <v>30</v>
      </c>
      <c r="O47" s="137">
        <v>36</v>
      </c>
      <c r="P47" s="153">
        <f>O47-B47</f>
        <v>25</v>
      </c>
      <c r="Q47" s="75">
        <f>P47/B47%</f>
        <v>227.27272727272728</v>
      </c>
      <c r="R47" s="62"/>
      <c r="S47" s="154">
        <f>O47-N47</f>
        <v>6</v>
      </c>
      <c r="T47" s="64">
        <f t="shared" si="9"/>
        <v>20</v>
      </c>
    </row>
    <row r="48" spans="1:21" ht="9.75" customHeight="1">
      <c r="A48" s="67"/>
      <c r="B48" s="68"/>
      <c r="C48" s="54"/>
      <c r="D48" s="54"/>
      <c r="E48" s="54"/>
      <c r="F48" s="22"/>
      <c r="G48" s="107"/>
      <c r="H48" s="107"/>
      <c r="I48" s="107"/>
      <c r="J48" s="180"/>
      <c r="K48" s="54"/>
      <c r="L48" s="180"/>
      <c r="M48" s="180"/>
      <c r="N48" s="180"/>
      <c r="O48" s="143"/>
      <c r="P48" s="108"/>
      <c r="Q48" s="170"/>
      <c r="R48" s="62"/>
      <c r="S48" s="63"/>
      <c r="T48" s="64"/>
      <c r="U48" s="23"/>
    </row>
    <row r="49" spans="1:20" ht="10.5" customHeight="1">
      <c r="A49" s="31"/>
      <c r="B49" s="32"/>
      <c r="C49" s="32"/>
      <c r="D49" s="32"/>
      <c r="E49" s="32"/>
      <c r="F49" s="32"/>
      <c r="G49" s="86"/>
      <c r="H49" s="86"/>
      <c r="I49" s="86"/>
      <c r="J49" s="32"/>
      <c r="K49" s="32"/>
      <c r="L49" s="32"/>
      <c r="M49" s="32"/>
      <c r="N49" s="32"/>
      <c r="O49" s="32"/>
      <c r="P49" s="33"/>
      <c r="Q49" s="34"/>
      <c r="R49" s="35"/>
      <c r="S49" s="175"/>
      <c r="T49" s="36"/>
    </row>
    <row r="50" spans="1:20" ht="9.75" customHeight="1">
      <c r="A50" s="37"/>
      <c r="B50" s="25"/>
      <c r="C50" s="55"/>
      <c r="D50" s="55"/>
      <c r="E50" s="55"/>
      <c r="F50" s="25"/>
      <c r="G50" s="101"/>
      <c r="H50" s="118"/>
      <c r="I50" s="118"/>
      <c r="J50" s="181"/>
      <c r="K50" s="55"/>
      <c r="L50" s="181"/>
      <c r="M50" s="181"/>
      <c r="N50" s="181"/>
      <c r="O50" s="135"/>
      <c r="P50" s="171"/>
      <c r="Q50" s="27"/>
      <c r="R50" s="16"/>
      <c r="S50" s="23"/>
      <c r="T50" s="20"/>
    </row>
    <row r="51" spans="1:20" ht="12.75">
      <c r="A51" s="38" t="s">
        <v>0</v>
      </c>
      <c r="B51" s="39">
        <f aca="true" t="shared" si="10" ref="B51:G51">SUM(B45:B47)</f>
        <v>3088</v>
      </c>
      <c r="C51" s="56">
        <f t="shared" si="10"/>
        <v>3675</v>
      </c>
      <c r="D51" s="56">
        <f t="shared" si="10"/>
        <v>4181</v>
      </c>
      <c r="E51" s="56">
        <f t="shared" si="10"/>
        <v>4693</v>
      </c>
      <c r="F51" s="39">
        <f t="shared" si="10"/>
        <v>4845</v>
      </c>
      <c r="G51" s="102">
        <f t="shared" si="10"/>
        <v>5335</v>
      </c>
      <c r="H51" s="102">
        <f aca="true" t="shared" si="11" ref="H51:N51">SUM(H45:H47)</f>
        <v>5397</v>
      </c>
      <c r="I51" s="144">
        <f t="shared" si="11"/>
        <v>5932</v>
      </c>
      <c r="J51" s="182">
        <f t="shared" si="11"/>
        <v>6134</v>
      </c>
      <c r="K51" s="56">
        <f t="shared" si="11"/>
        <v>6418</v>
      </c>
      <c r="L51" s="182">
        <f t="shared" si="11"/>
        <v>7122</v>
      </c>
      <c r="M51" s="182">
        <f t="shared" si="11"/>
        <v>7703</v>
      </c>
      <c r="N51" s="182">
        <f t="shared" si="11"/>
        <v>8067</v>
      </c>
      <c r="O51" s="136">
        <f>SUM(O45:O47)</f>
        <v>8690</v>
      </c>
      <c r="P51" s="88">
        <f>O51-B51</f>
        <v>5602</v>
      </c>
      <c r="Q51" s="89">
        <f>P51/B51%</f>
        <v>181.4119170984456</v>
      </c>
      <c r="R51" s="41"/>
      <c r="S51" s="163">
        <f>O51-N51</f>
        <v>623</v>
      </c>
      <c r="T51" s="42">
        <f t="shared" si="9"/>
        <v>7.7228213710177265</v>
      </c>
    </row>
    <row r="52" spans="1:20" ht="7.5" customHeight="1">
      <c r="A52" s="37"/>
      <c r="B52" s="26"/>
      <c r="C52" s="57"/>
      <c r="D52" s="57"/>
      <c r="E52" s="57"/>
      <c r="F52" s="70"/>
      <c r="G52" s="103"/>
      <c r="H52" s="132"/>
      <c r="I52" s="117"/>
      <c r="J52" s="183"/>
      <c r="K52" s="189"/>
      <c r="L52" s="183"/>
      <c r="M52" s="183"/>
      <c r="N52" s="183"/>
      <c r="O52" s="138"/>
      <c r="P52" s="172"/>
      <c r="Q52" s="35"/>
      <c r="R52" s="16"/>
      <c r="T52" s="20"/>
    </row>
    <row r="53" spans="1:20" ht="18" customHeight="1" thickBot="1">
      <c r="A53" s="185" t="s">
        <v>43</v>
      </c>
      <c r="B53" s="43"/>
      <c r="C53" s="43"/>
      <c r="D53" s="44"/>
      <c r="E53" s="44"/>
      <c r="F53" s="45"/>
      <c r="G53" s="87"/>
      <c r="H53" s="130"/>
      <c r="I53" s="92"/>
      <c r="J53" s="139"/>
      <c r="K53" s="139"/>
      <c r="L53" s="139"/>
      <c r="M53" s="139"/>
      <c r="N53" s="139"/>
      <c r="O53" s="139"/>
      <c r="P53" s="44"/>
      <c r="Q53" s="44"/>
      <c r="R53" s="44"/>
      <c r="S53" s="44"/>
      <c r="T53" s="45"/>
    </row>
    <row r="54" ht="9.75" customHeight="1" thickBot="1" thickTop="1"/>
    <row r="55" spans="1:20" ht="19.5" customHeight="1" thickTop="1">
      <c r="A55" s="1" t="s">
        <v>63</v>
      </c>
      <c r="B55" s="2"/>
      <c r="C55" s="2"/>
      <c r="D55" s="3"/>
      <c r="E55" s="3"/>
      <c r="F55" s="4"/>
      <c r="G55" s="84"/>
      <c r="H55" s="127"/>
      <c r="I55" s="90"/>
      <c r="J55" s="133"/>
      <c r="K55" s="133"/>
      <c r="L55" s="133"/>
      <c r="M55" s="133"/>
      <c r="N55" s="133"/>
      <c r="O55" s="133"/>
      <c r="P55" s="3"/>
      <c r="Q55" s="3"/>
      <c r="R55" s="3"/>
      <c r="S55" s="3"/>
      <c r="T55" s="4"/>
    </row>
    <row r="56" spans="1:20" ht="18" customHeight="1">
      <c r="A56" s="6" t="s">
        <v>71</v>
      </c>
      <c r="B56" s="7"/>
      <c r="C56" s="7"/>
      <c r="D56" s="8"/>
      <c r="E56" s="8"/>
      <c r="F56" s="9"/>
      <c r="G56" s="85"/>
      <c r="H56" s="128"/>
      <c r="I56" s="91"/>
      <c r="J56" s="134"/>
      <c r="K56" s="134"/>
      <c r="L56" s="134"/>
      <c r="M56" s="134"/>
      <c r="N56" s="134"/>
      <c r="O56" s="134"/>
      <c r="P56" s="8"/>
      <c r="Q56" s="8"/>
      <c r="R56" s="10"/>
      <c r="S56" s="10"/>
      <c r="T56" s="9"/>
    </row>
    <row r="57" spans="1:20" ht="12.75">
      <c r="A57" s="243"/>
      <c r="B57" s="231">
        <v>2005</v>
      </c>
      <c r="C57" s="233">
        <v>2006</v>
      </c>
      <c r="D57" s="233">
        <v>2007</v>
      </c>
      <c r="E57" s="233">
        <v>2008</v>
      </c>
      <c r="F57" s="231">
        <v>2009</v>
      </c>
      <c r="G57" s="235">
        <v>2010</v>
      </c>
      <c r="H57" s="239">
        <v>2011</v>
      </c>
      <c r="I57" s="221">
        <v>2012</v>
      </c>
      <c r="J57" s="221">
        <v>2013</v>
      </c>
      <c r="K57" s="244">
        <v>2014</v>
      </c>
      <c r="L57" s="246">
        <v>2015</v>
      </c>
      <c r="M57" s="221">
        <v>2016</v>
      </c>
      <c r="N57" s="221">
        <v>2017</v>
      </c>
      <c r="O57" s="245">
        <v>2018</v>
      </c>
      <c r="P57" s="11" t="s">
        <v>66</v>
      </c>
      <c r="Q57" s="12"/>
      <c r="R57" s="13"/>
      <c r="S57" s="11" t="s">
        <v>67</v>
      </c>
      <c r="T57" s="14"/>
    </row>
    <row r="58" spans="1:20" ht="12.75" customHeight="1">
      <c r="A58" s="230"/>
      <c r="B58" s="232"/>
      <c r="C58" s="234"/>
      <c r="D58" s="234"/>
      <c r="E58" s="234"/>
      <c r="F58" s="232"/>
      <c r="G58" s="236"/>
      <c r="H58" s="240"/>
      <c r="I58" s="222"/>
      <c r="J58" s="226"/>
      <c r="K58" s="224"/>
      <c r="L58" s="242"/>
      <c r="M58" s="226"/>
      <c r="N58" s="226"/>
      <c r="O58" s="228"/>
      <c r="P58" s="15" t="s">
        <v>1</v>
      </c>
      <c r="Q58" s="15"/>
      <c r="R58" s="16"/>
      <c r="S58" s="15" t="s">
        <v>2</v>
      </c>
      <c r="T58" s="17"/>
    </row>
    <row r="59" spans="1:20" ht="7.5" customHeight="1">
      <c r="A59" s="18"/>
      <c r="B59" s="19"/>
      <c r="C59" s="49"/>
      <c r="D59" s="49"/>
      <c r="E59" s="50"/>
      <c r="F59" s="69"/>
      <c r="G59" s="96"/>
      <c r="H59" s="129"/>
      <c r="I59" s="104"/>
      <c r="J59" s="176"/>
      <c r="K59" s="188"/>
      <c r="L59" s="190"/>
      <c r="M59" s="176"/>
      <c r="N59" s="176"/>
      <c r="O59" s="140"/>
      <c r="P59" s="167"/>
      <c r="Q59" s="168"/>
      <c r="R59" s="62"/>
      <c r="S59" s="119"/>
      <c r="T59" s="157"/>
    </row>
    <row r="60" spans="1:20" ht="12.75">
      <c r="A60" s="21" t="s">
        <v>17</v>
      </c>
      <c r="B60" s="25">
        <f aca="true" t="shared" si="12" ref="B60:L60">B6-B33</f>
        <v>6886</v>
      </c>
      <c r="C60" s="52">
        <f t="shared" si="12"/>
        <v>7431</v>
      </c>
      <c r="D60" s="52">
        <f t="shared" si="12"/>
        <v>8116</v>
      </c>
      <c r="E60" s="52">
        <f t="shared" si="12"/>
        <v>8645</v>
      </c>
      <c r="F60" s="25">
        <f t="shared" si="12"/>
        <v>8772</v>
      </c>
      <c r="G60" s="97">
        <f t="shared" si="12"/>
        <v>9514</v>
      </c>
      <c r="H60" s="105">
        <f t="shared" si="12"/>
        <v>9773</v>
      </c>
      <c r="I60" s="105">
        <f t="shared" si="12"/>
        <v>10189</v>
      </c>
      <c r="J60" s="178">
        <f t="shared" si="12"/>
        <v>10115</v>
      </c>
      <c r="K60" s="52">
        <f t="shared" si="12"/>
        <v>9697</v>
      </c>
      <c r="L60" s="52">
        <f t="shared" si="12"/>
        <v>10302</v>
      </c>
      <c r="M60" s="178">
        <f aca="true" t="shared" si="13" ref="M60:N74">M6-M33</f>
        <v>10413</v>
      </c>
      <c r="N60" s="178">
        <f t="shared" si="13"/>
        <v>11037</v>
      </c>
      <c r="O60" s="141">
        <f aca="true" t="shared" si="14" ref="O60:O65">O6-O33</f>
        <v>11294</v>
      </c>
      <c r="P60" s="153">
        <f aca="true" t="shared" si="15" ref="P60:P65">O60-B60</f>
        <v>4408</v>
      </c>
      <c r="Q60" s="75">
        <f aca="true" t="shared" si="16" ref="Q60:Q65">P60/B60%</f>
        <v>64.01394133023526</v>
      </c>
      <c r="R60" s="62"/>
      <c r="S60" s="154">
        <f aca="true" t="shared" si="17" ref="S60:S65">O60-N60</f>
        <v>257</v>
      </c>
      <c r="T60" s="64">
        <f aca="true" t="shared" si="18" ref="T60:T78">S60/N60%</f>
        <v>2.3285313037963213</v>
      </c>
    </row>
    <row r="61" spans="1:20" ht="12.75">
      <c r="A61" s="21" t="s">
        <v>16</v>
      </c>
      <c r="B61" s="29">
        <f aca="true" t="shared" si="19" ref="B61:L61">B7-B34</f>
        <v>7267</v>
      </c>
      <c r="C61" s="52">
        <f t="shared" si="19"/>
        <v>7735</v>
      </c>
      <c r="D61" s="52">
        <f t="shared" si="19"/>
        <v>8427</v>
      </c>
      <c r="E61" s="52">
        <f t="shared" si="19"/>
        <v>9306</v>
      </c>
      <c r="F61" s="25">
        <f t="shared" si="19"/>
        <v>9526</v>
      </c>
      <c r="G61" s="97">
        <f t="shared" si="19"/>
        <v>9847</v>
      </c>
      <c r="H61" s="105">
        <f t="shared" si="19"/>
        <v>10145</v>
      </c>
      <c r="I61" s="105">
        <f t="shared" si="19"/>
        <v>10492</v>
      </c>
      <c r="J61" s="178">
        <f t="shared" si="19"/>
        <v>10778</v>
      </c>
      <c r="K61" s="52">
        <f t="shared" si="19"/>
        <v>10805</v>
      </c>
      <c r="L61" s="52">
        <f t="shared" si="19"/>
        <v>11426</v>
      </c>
      <c r="M61" s="178">
        <f t="shared" si="13"/>
        <v>11761</v>
      </c>
      <c r="N61" s="178">
        <f t="shared" si="13"/>
        <v>12081</v>
      </c>
      <c r="O61" s="141">
        <f t="shared" si="14"/>
        <v>12281</v>
      </c>
      <c r="P61" s="153">
        <f t="shared" si="15"/>
        <v>5014</v>
      </c>
      <c r="Q61" s="75">
        <f t="shared" si="16"/>
        <v>68.99683500756846</v>
      </c>
      <c r="R61" s="62"/>
      <c r="S61" s="154">
        <f t="shared" si="17"/>
        <v>200</v>
      </c>
      <c r="T61" s="64">
        <f t="shared" si="18"/>
        <v>1.6554920950252463</v>
      </c>
    </row>
    <row r="62" spans="1:20" ht="12.75" customHeight="1">
      <c r="A62" s="28" t="s">
        <v>18</v>
      </c>
      <c r="B62" s="25">
        <f aca="true" t="shared" si="20" ref="B62:L62">B8-B35</f>
        <v>36</v>
      </c>
      <c r="C62" s="52">
        <f t="shared" si="20"/>
        <v>42</v>
      </c>
      <c r="D62" s="52">
        <f t="shared" si="20"/>
        <v>46</v>
      </c>
      <c r="E62" s="52">
        <f t="shared" si="20"/>
        <v>48</v>
      </c>
      <c r="F62" s="25">
        <f t="shared" si="20"/>
        <v>71</v>
      </c>
      <c r="G62" s="97">
        <f t="shared" si="20"/>
        <v>77</v>
      </c>
      <c r="H62" s="105">
        <f t="shared" si="20"/>
        <v>78</v>
      </c>
      <c r="I62" s="105">
        <f t="shared" si="20"/>
        <v>83</v>
      </c>
      <c r="J62" s="178">
        <f t="shared" si="20"/>
        <v>82</v>
      </c>
      <c r="K62" s="52">
        <f t="shared" si="20"/>
        <v>90</v>
      </c>
      <c r="L62" s="52">
        <f t="shared" si="20"/>
        <v>94</v>
      </c>
      <c r="M62" s="178">
        <f t="shared" si="13"/>
        <v>102</v>
      </c>
      <c r="N62" s="178">
        <f t="shared" si="13"/>
        <v>97</v>
      </c>
      <c r="O62" s="141">
        <f t="shared" si="14"/>
        <v>92</v>
      </c>
      <c r="P62" s="153">
        <f t="shared" si="15"/>
        <v>56</v>
      </c>
      <c r="Q62" s="75">
        <f t="shared" si="16"/>
        <v>155.55555555555557</v>
      </c>
      <c r="R62" s="62"/>
      <c r="S62" s="154">
        <f t="shared" si="17"/>
        <v>-5</v>
      </c>
      <c r="T62" s="64">
        <f t="shared" si="18"/>
        <v>-5.154639175257732</v>
      </c>
    </row>
    <row r="63" spans="1:20" ht="12.75">
      <c r="A63" s="21" t="s">
        <v>19</v>
      </c>
      <c r="B63" s="22">
        <f aca="true" t="shared" si="21" ref="B63:L63">B9-B36</f>
        <v>0</v>
      </c>
      <c r="C63" s="51">
        <f t="shared" si="21"/>
        <v>0</v>
      </c>
      <c r="D63" s="51">
        <f t="shared" si="21"/>
        <v>0</v>
      </c>
      <c r="E63" s="51">
        <f t="shared" si="21"/>
        <v>1</v>
      </c>
      <c r="F63" s="22">
        <f t="shared" si="21"/>
        <v>3</v>
      </c>
      <c r="G63" s="99">
        <f t="shared" si="21"/>
        <v>1</v>
      </c>
      <c r="H63" s="106">
        <f t="shared" si="21"/>
        <v>2</v>
      </c>
      <c r="I63" s="106">
        <f t="shared" si="21"/>
        <v>2</v>
      </c>
      <c r="J63" s="177">
        <f t="shared" si="21"/>
        <v>2</v>
      </c>
      <c r="K63" s="51">
        <f t="shared" si="21"/>
        <v>2</v>
      </c>
      <c r="L63" s="52">
        <f t="shared" si="21"/>
        <v>4</v>
      </c>
      <c r="M63" s="177">
        <f t="shared" si="13"/>
        <v>5</v>
      </c>
      <c r="N63" s="177">
        <f t="shared" si="13"/>
        <v>4</v>
      </c>
      <c r="O63" s="137">
        <f t="shared" si="14"/>
        <v>4</v>
      </c>
      <c r="P63" s="153">
        <f t="shared" si="15"/>
        <v>4</v>
      </c>
      <c r="Q63" s="218">
        <v>0</v>
      </c>
      <c r="R63" s="62"/>
      <c r="S63" s="154">
        <f t="shared" si="17"/>
        <v>0</v>
      </c>
      <c r="T63" s="64">
        <f t="shared" si="18"/>
        <v>0</v>
      </c>
    </row>
    <row r="64" spans="1:21" ht="12.75">
      <c r="A64" s="21" t="s">
        <v>20</v>
      </c>
      <c r="B64" s="22">
        <f aca="true" t="shared" si="22" ref="B64:L64">B10-B37</f>
        <v>659</v>
      </c>
      <c r="C64" s="51">
        <f t="shared" si="22"/>
        <v>792</v>
      </c>
      <c r="D64" s="51">
        <f t="shared" si="22"/>
        <v>951</v>
      </c>
      <c r="E64" s="51">
        <f t="shared" si="22"/>
        <v>1099</v>
      </c>
      <c r="F64" s="22">
        <f t="shared" si="22"/>
        <v>1140</v>
      </c>
      <c r="G64" s="99">
        <f t="shared" si="22"/>
        <v>1081</v>
      </c>
      <c r="H64" s="106">
        <f t="shared" si="22"/>
        <v>991</v>
      </c>
      <c r="I64" s="106">
        <f t="shared" si="22"/>
        <v>978</v>
      </c>
      <c r="J64" s="177">
        <f t="shared" si="22"/>
        <v>945</v>
      </c>
      <c r="K64" s="51">
        <f t="shared" si="22"/>
        <v>876</v>
      </c>
      <c r="L64" s="52">
        <f t="shared" si="22"/>
        <v>703</v>
      </c>
      <c r="M64" s="177">
        <f t="shared" si="13"/>
        <v>688</v>
      </c>
      <c r="N64" s="177">
        <f t="shared" si="13"/>
        <v>775</v>
      </c>
      <c r="O64" s="137">
        <f t="shared" si="14"/>
        <v>872</v>
      </c>
      <c r="P64" s="153">
        <f t="shared" si="15"/>
        <v>213</v>
      </c>
      <c r="Q64" s="75">
        <f t="shared" si="16"/>
        <v>32.3216995447648</v>
      </c>
      <c r="R64" s="62"/>
      <c r="S64" s="154">
        <f t="shared" si="17"/>
        <v>97</v>
      </c>
      <c r="T64" s="64">
        <f t="shared" si="18"/>
        <v>12.516129032258064</v>
      </c>
      <c r="U64" s="23"/>
    </row>
    <row r="65" spans="1:20" ht="12.75">
      <c r="A65" s="21" t="s">
        <v>21</v>
      </c>
      <c r="B65" s="22">
        <f aca="true" t="shared" si="23" ref="B65:L65">B11-B38</f>
        <v>5</v>
      </c>
      <c r="C65" s="51">
        <f t="shared" si="23"/>
        <v>4</v>
      </c>
      <c r="D65" s="51">
        <f t="shared" si="23"/>
        <v>1</v>
      </c>
      <c r="E65" s="51">
        <f t="shared" si="23"/>
        <v>1</v>
      </c>
      <c r="F65" s="22">
        <f t="shared" si="23"/>
        <v>0</v>
      </c>
      <c r="G65" s="99">
        <f t="shared" si="23"/>
        <v>1</v>
      </c>
      <c r="H65" s="106">
        <f t="shared" si="23"/>
        <v>37</v>
      </c>
      <c r="I65" s="106">
        <f t="shared" si="23"/>
        <v>33</v>
      </c>
      <c r="J65" s="177">
        <f t="shared" si="23"/>
        <v>36</v>
      </c>
      <c r="K65" s="51">
        <f t="shared" si="23"/>
        <v>31</v>
      </c>
      <c r="L65" s="52">
        <f t="shared" si="23"/>
        <v>31</v>
      </c>
      <c r="M65" s="177">
        <f t="shared" si="13"/>
        <v>30</v>
      </c>
      <c r="N65" s="177">
        <f t="shared" si="13"/>
        <v>31</v>
      </c>
      <c r="O65" s="137">
        <f t="shared" si="14"/>
        <v>26</v>
      </c>
      <c r="P65" s="153">
        <f t="shared" si="15"/>
        <v>21</v>
      </c>
      <c r="Q65" s="75">
        <f t="shared" si="16"/>
        <v>420</v>
      </c>
      <c r="R65" s="62"/>
      <c r="S65" s="154">
        <f t="shared" si="17"/>
        <v>-5</v>
      </c>
      <c r="T65" s="64">
        <f t="shared" si="18"/>
        <v>-16.129032258064516</v>
      </c>
    </row>
    <row r="66" spans="1:22" ht="12.75">
      <c r="A66" s="21"/>
      <c r="B66" s="22"/>
      <c r="C66" s="51"/>
      <c r="D66" s="51"/>
      <c r="E66" s="51"/>
      <c r="F66" s="22"/>
      <c r="G66" s="99"/>
      <c r="H66" s="106"/>
      <c r="I66" s="106"/>
      <c r="J66" s="177"/>
      <c r="K66" s="51"/>
      <c r="L66" s="52">
        <f>L12-L39</f>
        <v>0</v>
      </c>
      <c r="M66" s="177"/>
      <c r="N66" s="177"/>
      <c r="O66" s="137"/>
      <c r="P66" s="30"/>
      <c r="Q66" s="169"/>
      <c r="R66" s="16"/>
      <c r="S66" s="23"/>
      <c r="T66" s="24"/>
      <c r="V66" s="23"/>
    </row>
    <row r="67" spans="1:20" ht="12.75">
      <c r="A67" s="21" t="s">
        <v>22</v>
      </c>
      <c r="B67" s="22">
        <f aca="true" t="shared" si="24" ref="B67:L67">B13-B40</f>
        <v>1492</v>
      </c>
      <c r="C67" s="51">
        <f t="shared" si="24"/>
        <v>1689</v>
      </c>
      <c r="D67" s="51">
        <f t="shared" si="24"/>
        <v>1925</v>
      </c>
      <c r="E67" s="51">
        <f t="shared" si="24"/>
        <v>2167</v>
      </c>
      <c r="F67" s="22">
        <f t="shared" si="24"/>
        <v>2035</v>
      </c>
      <c r="G67" s="99">
        <f t="shared" si="24"/>
        <v>1958</v>
      </c>
      <c r="H67" s="106">
        <f t="shared" si="24"/>
        <v>1867</v>
      </c>
      <c r="I67" s="106">
        <f t="shared" si="24"/>
        <v>1872</v>
      </c>
      <c r="J67" s="177">
        <f t="shared" si="24"/>
        <v>1726</v>
      </c>
      <c r="K67" s="51">
        <f t="shared" si="24"/>
        <v>1475</v>
      </c>
      <c r="L67" s="52">
        <f t="shared" si="24"/>
        <v>1588</v>
      </c>
      <c r="M67" s="177">
        <f t="shared" si="13"/>
        <v>1659</v>
      </c>
      <c r="N67" s="177">
        <f t="shared" si="13"/>
        <v>1744</v>
      </c>
      <c r="O67" s="137">
        <f>O13-O40</f>
        <v>1762</v>
      </c>
      <c r="P67" s="153">
        <f>O67-B67</f>
        <v>270</v>
      </c>
      <c r="Q67" s="75">
        <f>P67/B67%</f>
        <v>18.096514745308312</v>
      </c>
      <c r="R67" s="62"/>
      <c r="S67" s="154">
        <f>O67-N67</f>
        <v>18</v>
      </c>
      <c r="T67" s="64">
        <f t="shared" si="18"/>
        <v>1.0321100917431192</v>
      </c>
    </row>
    <row r="68" spans="1:20" ht="12.75">
      <c r="A68" s="21" t="s">
        <v>23</v>
      </c>
      <c r="B68" s="22">
        <f aca="true" t="shared" si="25" ref="B68:L68">B14-B41</f>
        <v>4432</v>
      </c>
      <c r="C68" s="51">
        <f t="shared" si="25"/>
        <v>4508</v>
      </c>
      <c r="D68" s="51">
        <f t="shared" si="25"/>
        <v>4814</v>
      </c>
      <c r="E68" s="51">
        <f t="shared" si="25"/>
        <v>5122</v>
      </c>
      <c r="F68" s="22">
        <f t="shared" si="25"/>
        <v>5041</v>
      </c>
      <c r="G68" s="99">
        <f t="shared" si="25"/>
        <v>5036</v>
      </c>
      <c r="H68" s="106">
        <f t="shared" si="25"/>
        <v>4881</v>
      </c>
      <c r="I68" s="106">
        <f t="shared" si="25"/>
        <v>4818</v>
      </c>
      <c r="J68" s="177">
        <f t="shared" si="25"/>
        <v>4861</v>
      </c>
      <c r="K68" s="51">
        <f t="shared" si="25"/>
        <v>4724</v>
      </c>
      <c r="L68" s="52">
        <f t="shared" si="25"/>
        <v>4833</v>
      </c>
      <c r="M68" s="177">
        <f t="shared" si="13"/>
        <v>4924</v>
      </c>
      <c r="N68" s="177">
        <f t="shared" si="13"/>
        <v>5006</v>
      </c>
      <c r="O68" s="137">
        <f>O14-O41</f>
        <v>4938</v>
      </c>
      <c r="P68" s="153">
        <f>O68-B68</f>
        <v>506</v>
      </c>
      <c r="Q68" s="75">
        <f>P68/B68%</f>
        <v>11.416967509025271</v>
      </c>
      <c r="R68" s="62"/>
      <c r="S68" s="154">
        <f>O68-N68</f>
        <v>-68</v>
      </c>
      <c r="T68" s="64">
        <f t="shared" si="18"/>
        <v>-1.3583699560527367</v>
      </c>
    </row>
    <row r="69" spans="1:20" ht="12.75">
      <c r="A69" s="21" t="s">
        <v>24</v>
      </c>
      <c r="B69" s="22">
        <f aca="true" t="shared" si="26" ref="B69:L69">B15-B42</f>
        <v>8124</v>
      </c>
      <c r="C69" s="51">
        <f t="shared" si="26"/>
        <v>8936</v>
      </c>
      <c r="D69" s="51">
        <f t="shared" si="26"/>
        <v>9849</v>
      </c>
      <c r="E69" s="51">
        <f t="shared" si="26"/>
        <v>10649</v>
      </c>
      <c r="F69" s="22">
        <f t="shared" si="26"/>
        <v>11169</v>
      </c>
      <c r="G69" s="99">
        <f t="shared" si="26"/>
        <v>12110</v>
      </c>
      <c r="H69" s="106">
        <f t="shared" si="26"/>
        <v>12664</v>
      </c>
      <c r="I69" s="106">
        <f t="shared" si="26"/>
        <v>13202</v>
      </c>
      <c r="J69" s="177">
        <f t="shared" si="26"/>
        <v>13279</v>
      </c>
      <c r="K69" s="51">
        <f t="shared" si="26"/>
        <v>13054</v>
      </c>
      <c r="L69" s="52">
        <f t="shared" si="26"/>
        <v>13591</v>
      </c>
      <c r="M69" s="177">
        <f t="shared" si="13"/>
        <v>13620</v>
      </c>
      <c r="N69" s="177">
        <f t="shared" si="13"/>
        <v>14031</v>
      </c>
      <c r="O69" s="137">
        <f>O15-O42</f>
        <v>14175</v>
      </c>
      <c r="P69" s="153">
        <f>O69-B69</f>
        <v>6051</v>
      </c>
      <c r="Q69" s="75">
        <f>P69/B69%</f>
        <v>74.48301329394387</v>
      </c>
      <c r="R69" s="62"/>
      <c r="S69" s="154">
        <f>O69-N69</f>
        <v>144</v>
      </c>
      <c r="T69" s="64">
        <f t="shared" si="18"/>
        <v>1.0262989095574087</v>
      </c>
    </row>
    <row r="70" spans="1:22" ht="12.75">
      <c r="A70" s="21" t="s">
        <v>25</v>
      </c>
      <c r="B70" s="22">
        <f aca="true" t="shared" si="27" ref="B70:L70">B16-B43</f>
        <v>805</v>
      </c>
      <c r="C70" s="51">
        <f t="shared" si="27"/>
        <v>871</v>
      </c>
      <c r="D70" s="51">
        <f t="shared" si="27"/>
        <v>953</v>
      </c>
      <c r="E70" s="51">
        <f t="shared" si="27"/>
        <v>1162</v>
      </c>
      <c r="F70" s="22">
        <f t="shared" si="27"/>
        <v>1267</v>
      </c>
      <c r="G70" s="99">
        <f t="shared" si="27"/>
        <v>1417</v>
      </c>
      <c r="H70" s="106">
        <f t="shared" si="27"/>
        <v>1614</v>
      </c>
      <c r="I70" s="106">
        <f t="shared" si="27"/>
        <v>1885</v>
      </c>
      <c r="J70" s="177">
        <f t="shared" si="27"/>
        <v>2092</v>
      </c>
      <c r="K70" s="51">
        <f t="shared" si="27"/>
        <v>2248</v>
      </c>
      <c r="L70" s="52">
        <f t="shared" si="27"/>
        <v>2548</v>
      </c>
      <c r="M70" s="177">
        <f t="shared" si="13"/>
        <v>2796</v>
      </c>
      <c r="N70" s="177">
        <f t="shared" si="13"/>
        <v>3244</v>
      </c>
      <c r="O70" s="137">
        <f>O16-O43</f>
        <v>3694</v>
      </c>
      <c r="P70" s="153">
        <f>O70-B70</f>
        <v>2889</v>
      </c>
      <c r="Q70" s="75">
        <f>P70/B70%</f>
        <v>358.88198757763973</v>
      </c>
      <c r="R70" s="62"/>
      <c r="S70" s="154">
        <f>O70-N70</f>
        <v>450</v>
      </c>
      <c r="T70" s="64">
        <f t="shared" si="18"/>
        <v>13.871763255240445</v>
      </c>
      <c r="V70" s="23"/>
    </row>
    <row r="71" spans="1:20" ht="12.75">
      <c r="A71" s="21"/>
      <c r="B71" s="22"/>
      <c r="C71" s="51"/>
      <c r="D71" s="51"/>
      <c r="E71" s="51"/>
      <c r="F71" s="22"/>
      <c r="G71" s="99"/>
      <c r="H71" s="106"/>
      <c r="I71" s="106"/>
      <c r="J71" s="177"/>
      <c r="K71" s="51"/>
      <c r="L71" s="52">
        <f>L17-L44</f>
        <v>0</v>
      </c>
      <c r="M71" s="177"/>
      <c r="N71" s="177"/>
      <c r="O71" s="137"/>
      <c r="P71" s="30"/>
      <c r="Q71" s="169"/>
      <c r="R71" s="16"/>
      <c r="S71" s="23"/>
      <c r="T71" s="24"/>
    </row>
    <row r="72" spans="1:20" ht="12.75">
      <c r="A72" s="21" t="s">
        <v>26</v>
      </c>
      <c r="B72" s="22">
        <f aca="true" t="shared" si="28" ref="B72:L72">B18-B45</f>
        <v>4928</v>
      </c>
      <c r="C72" s="51">
        <f t="shared" si="28"/>
        <v>2682</v>
      </c>
      <c r="D72" s="51">
        <f t="shared" si="28"/>
        <v>3496</v>
      </c>
      <c r="E72" s="51">
        <f t="shared" si="28"/>
        <v>3598</v>
      </c>
      <c r="F72" s="22">
        <f t="shared" si="28"/>
        <v>3552</v>
      </c>
      <c r="G72" s="99">
        <f t="shared" si="28"/>
        <v>3517</v>
      </c>
      <c r="H72" s="106">
        <f t="shared" si="28"/>
        <v>3560</v>
      </c>
      <c r="I72" s="106">
        <f t="shared" si="28"/>
        <v>3275</v>
      </c>
      <c r="J72" s="177">
        <f t="shared" si="28"/>
        <v>3058</v>
      </c>
      <c r="K72" s="51">
        <f t="shared" si="28"/>
        <v>3082</v>
      </c>
      <c r="L72" s="52">
        <f t="shared" si="28"/>
        <v>2654</v>
      </c>
      <c r="M72" s="177">
        <f t="shared" si="13"/>
        <v>3331</v>
      </c>
      <c r="N72" s="177">
        <f t="shared" si="13"/>
        <v>4688</v>
      </c>
      <c r="O72" s="137">
        <f>O18-O45</f>
        <v>4887</v>
      </c>
      <c r="P72" s="153">
        <f>O72-B72</f>
        <v>-41</v>
      </c>
      <c r="Q72" s="75">
        <f>P72/B72%</f>
        <v>-0.8319805194805194</v>
      </c>
      <c r="R72" s="62"/>
      <c r="S72" s="154">
        <f>O72-N72</f>
        <v>199</v>
      </c>
      <c r="T72" s="64">
        <f t="shared" si="18"/>
        <v>4.244880546075085</v>
      </c>
    </row>
    <row r="73" spans="1:20" ht="12.75">
      <c r="A73" s="21" t="s">
        <v>27</v>
      </c>
      <c r="B73" s="22">
        <f aca="true" t="shared" si="29" ref="B73:L73">B19-B46</f>
        <v>9882</v>
      </c>
      <c r="C73" s="51">
        <f t="shared" si="29"/>
        <v>13197</v>
      </c>
      <c r="D73" s="51">
        <f t="shared" si="29"/>
        <v>14008</v>
      </c>
      <c r="E73" s="51">
        <f t="shared" si="29"/>
        <v>15455</v>
      </c>
      <c r="F73" s="22">
        <f t="shared" si="29"/>
        <v>15921</v>
      </c>
      <c r="G73" s="99">
        <f t="shared" si="29"/>
        <v>16970</v>
      </c>
      <c r="H73" s="106">
        <f t="shared" si="29"/>
        <v>17425</v>
      </c>
      <c r="I73" s="106">
        <f t="shared" si="29"/>
        <v>18479</v>
      </c>
      <c r="J73" s="177">
        <f t="shared" si="29"/>
        <v>18836</v>
      </c>
      <c r="K73" s="51">
        <f t="shared" si="29"/>
        <v>18331</v>
      </c>
      <c r="L73" s="52">
        <f t="shared" si="29"/>
        <v>19840</v>
      </c>
      <c r="M73" s="177">
        <f t="shared" si="13"/>
        <v>19615</v>
      </c>
      <c r="N73" s="177">
        <f t="shared" si="13"/>
        <v>19275</v>
      </c>
      <c r="O73" s="137">
        <f>O19-O46</f>
        <v>19624</v>
      </c>
      <c r="P73" s="153">
        <f>O73-B73</f>
        <v>9742</v>
      </c>
      <c r="Q73" s="75">
        <f>P73/B73%</f>
        <v>98.58328273628821</v>
      </c>
      <c r="R73" s="62"/>
      <c r="S73" s="154">
        <f>O73-N73</f>
        <v>349</v>
      </c>
      <c r="T73" s="64">
        <f t="shared" si="18"/>
        <v>1.8106355382619974</v>
      </c>
    </row>
    <row r="74" spans="1:20" ht="12.75">
      <c r="A74" s="21" t="s">
        <v>30</v>
      </c>
      <c r="B74" s="22">
        <f aca="true" t="shared" si="30" ref="B74:L74">B20-B47</f>
        <v>43</v>
      </c>
      <c r="C74" s="51">
        <f t="shared" si="30"/>
        <v>26</v>
      </c>
      <c r="D74" s="51">
        <f t="shared" si="30"/>
        <v>37</v>
      </c>
      <c r="E74" s="51">
        <f t="shared" si="30"/>
        <v>47</v>
      </c>
      <c r="F74" s="22">
        <f t="shared" si="30"/>
        <v>39</v>
      </c>
      <c r="G74" s="99">
        <f t="shared" si="30"/>
        <v>34</v>
      </c>
      <c r="H74" s="106">
        <f t="shared" si="30"/>
        <v>41</v>
      </c>
      <c r="I74" s="106">
        <f t="shared" si="30"/>
        <v>23</v>
      </c>
      <c r="J74" s="177">
        <f t="shared" si="30"/>
        <v>64</v>
      </c>
      <c r="K74" s="51">
        <f t="shared" si="30"/>
        <v>88</v>
      </c>
      <c r="L74" s="52">
        <f t="shared" si="30"/>
        <v>66</v>
      </c>
      <c r="M74" s="177">
        <f t="shared" si="13"/>
        <v>53</v>
      </c>
      <c r="N74" s="177">
        <f t="shared" si="13"/>
        <v>62</v>
      </c>
      <c r="O74" s="137">
        <f>O20-O47</f>
        <v>58</v>
      </c>
      <c r="P74" s="153">
        <f>O74-B74</f>
        <v>15</v>
      </c>
      <c r="Q74" s="75">
        <f>P74/B74%</f>
        <v>34.883720930232556</v>
      </c>
      <c r="R74" s="62"/>
      <c r="S74" s="154">
        <f>O74-N74</f>
        <v>-4</v>
      </c>
      <c r="T74" s="64">
        <f t="shared" si="18"/>
        <v>-6.451612903225807</v>
      </c>
    </row>
    <row r="75" spans="1:20" ht="9.75" customHeight="1">
      <c r="A75" s="67"/>
      <c r="B75" s="68"/>
      <c r="C75" s="54"/>
      <c r="D75" s="54"/>
      <c r="E75" s="54"/>
      <c r="F75" s="22"/>
      <c r="G75" s="100"/>
      <c r="H75" s="107"/>
      <c r="I75" s="107"/>
      <c r="J75" s="180"/>
      <c r="K75" s="54"/>
      <c r="L75" s="186"/>
      <c r="M75" s="180"/>
      <c r="N75" s="180"/>
      <c r="O75" s="143"/>
      <c r="P75" s="108"/>
      <c r="Q75" s="170"/>
      <c r="R75" s="62"/>
      <c r="S75" s="63"/>
      <c r="T75" s="64"/>
    </row>
    <row r="76" spans="1:20" ht="10.5" customHeight="1">
      <c r="A76" s="31"/>
      <c r="B76" s="32"/>
      <c r="C76" s="32"/>
      <c r="D76" s="32"/>
      <c r="E76" s="32"/>
      <c r="F76" s="32"/>
      <c r="G76" s="86"/>
      <c r="H76" s="86"/>
      <c r="I76" s="86"/>
      <c r="J76" s="32"/>
      <c r="K76" s="32"/>
      <c r="L76" s="32"/>
      <c r="M76" s="32"/>
      <c r="N76" s="32"/>
      <c r="O76" s="32"/>
      <c r="P76" s="33"/>
      <c r="Q76" s="34"/>
      <c r="R76" s="35"/>
      <c r="S76" s="175"/>
      <c r="T76" s="36"/>
    </row>
    <row r="77" spans="1:20" ht="9.75" customHeight="1">
      <c r="A77" s="37"/>
      <c r="B77" s="25"/>
      <c r="C77" s="55"/>
      <c r="D77" s="55"/>
      <c r="E77" s="55"/>
      <c r="F77" s="25"/>
      <c r="G77" s="101"/>
      <c r="H77" s="118"/>
      <c r="I77" s="118"/>
      <c r="J77" s="181"/>
      <c r="K77" s="55"/>
      <c r="L77" s="192"/>
      <c r="M77" s="181"/>
      <c r="N77" s="181"/>
      <c r="O77" s="135"/>
      <c r="P77" s="171"/>
      <c r="Q77" s="27"/>
      <c r="R77" s="16"/>
      <c r="S77" s="23"/>
      <c r="T77" s="20"/>
    </row>
    <row r="78" spans="1:20" ht="12.75">
      <c r="A78" s="38" t="s">
        <v>0</v>
      </c>
      <c r="B78" s="39">
        <f aca="true" t="shared" si="31" ref="B78:G78">SUM(B72:B74)</f>
        <v>14853</v>
      </c>
      <c r="C78" s="56">
        <f t="shared" si="31"/>
        <v>15905</v>
      </c>
      <c r="D78" s="56">
        <f t="shared" si="31"/>
        <v>17541</v>
      </c>
      <c r="E78" s="56">
        <f t="shared" si="31"/>
        <v>19100</v>
      </c>
      <c r="F78" s="39">
        <f t="shared" si="31"/>
        <v>19512</v>
      </c>
      <c r="G78" s="102">
        <f t="shared" si="31"/>
        <v>20521</v>
      </c>
      <c r="H78" s="102">
        <f aca="true" t="shared" si="32" ref="H78:N78">SUM(H72:H74)</f>
        <v>21026</v>
      </c>
      <c r="I78" s="144">
        <f t="shared" si="32"/>
        <v>21777</v>
      </c>
      <c r="J78" s="182">
        <f t="shared" si="32"/>
        <v>21958</v>
      </c>
      <c r="K78" s="56">
        <f t="shared" si="32"/>
        <v>21501</v>
      </c>
      <c r="L78" s="39">
        <f t="shared" si="32"/>
        <v>22560</v>
      </c>
      <c r="M78" s="182">
        <f t="shared" si="32"/>
        <v>22999</v>
      </c>
      <c r="N78" s="182">
        <f t="shared" si="32"/>
        <v>24025</v>
      </c>
      <c r="O78" s="136">
        <f>SUM(O72:O74)</f>
        <v>24569</v>
      </c>
      <c r="P78" s="88">
        <f>O78-B78</f>
        <v>9716</v>
      </c>
      <c r="Q78" s="89">
        <f>P78/B78%</f>
        <v>65.41439439843802</v>
      </c>
      <c r="R78" s="41"/>
      <c r="S78" s="163">
        <f>O78-N78</f>
        <v>544</v>
      </c>
      <c r="T78" s="42">
        <f t="shared" si="18"/>
        <v>2.2643080124869925</v>
      </c>
    </row>
    <row r="79" spans="1:20" ht="7.5" customHeight="1">
      <c r="A79" s="37"/>
      <c r="B79" s="26"/>
      <c r="C79" s="57"/>
      <c r="D79" s="57"/>
      <c r="E79" s="57"/>
      <c r="F79" s="70"/>
      <c r="G79" s="103"/>
      <c r="H79" s="132"/>
      <c r="I79" s="117"/>
      <c r="J79" s="183"/>
      <c r="K79" s="189"/>
      <c r="L79" s="193"/>
      <c r="M79" s="183"/>
      <c r="N79" s="183"/>
      <c r="O79" s="138"/>
      <c r="P79" s="172"/>
      <c r="Q79" s="35"/>
      <c r="R79" s="16"/>
      <c r="T79" s="20"/>
    </row>
    <row r="80" spans="1:20" ht="18" customHeight="1" thickBot="1">
      <c r="A80" s="185" t="s">
        <v>43</v>
      </c>
      <c r="B80" s="43"/>
      <c r="C80" s="43"/>
      <c r="D80" s="44"/>
      <c r="E80" s="44"/>
      <c r="F80" s="45"/>
      <c r="G80" s="87"/>
      <c r="H80" s="130"/>
      <c r="I80" s="92"/>
      <c r="J80" s="139"/>
      <c r="K80" s="139"/>
      <c r="L80" s="139"/>
      <c r="M80" s="139"/>
      <c r="N80" s="139"/>
      <c r="O80" s="139"/>
      <c r="P80" s="44"/>
      <c r="Q80" s="44"/>
      <c r="R80" s="44"/>
      <c r="S80" s="44"/>
      <c r="T80" s="45"/>
    </row>
    <row r="81" ht="13.5" thickTop="1"/>
  </sheetData>
  <sheetProtection/>
  <mergeCells count="45">
    <mergeCell ref="O3:O4"/>
    <mergeCell ref="O30:O31"/>
    <mergeCell ref="O57:O58"/>
    <mergeCell ref="L3:L4"/>
    <mergeCell ref="M3:M4"/>
    <mergeCell ref="L30:L31"/>
    <mergeCell ref="M30:M31"/>
    <mergeCell ref="L57:L58"/>
    <mergeCell ref="M57:M58"/>
    <mergeCell ref="N3:N4"/>
    <mergeCell ref="K3:K4"/>
    <mergeCell ref="K30:K31"/>
    <mergeCell ref="K57:K58"/>
    <mergeCell ref="G3:G4"/>
    <mergeCell ref="G30:G31"/>
    <mergeCell ref="I3:I4"/>
    <mergeCell ref="I30:I31"/>
    <mergeCell ref="J3:J4"/>
    <mergeCell ref="J30:J31"/>
    <mergeCell ref="J57:J58"/>
    <mergeCell ref="I57:I58"/>
    <mergeCell ref="H57:H58"/>
    <mergeCell ref="H3:H4"/>
    <mergeCell ref="H30:H31"/>
    <mergeCell ref="G57:G58"/>
    <mergeCell ref="F57:F58"/>
    <mergeCell ref="F3:F4"/>
    <mergeCell ref="B3:B4"/>
    <mergeCell ref="C3:C4"/>
    <mergeCell ref="D30:D31"/>
    <mergeCell ref="E57:E58"/>
    <mergeCell ref="F30:F31"/>
    <mergeCell ref="E30:E31"/>
    <mergeCell ref="D57:D58"/>
    <mergeCell ref="D3:D4"/>
    <mergeCell ref="N30:N31"/>
    <mergeCell ref="N57:N58"/>
    <mergeCell ref="A57:A58"/>
    <mergeCell ref="B57:B58"/>
    <mergeCell ref="A30:A31"/>
    <mergeCell ref="E3:E4"/>
    <mergeCell ref="C30:C31"/>
    <mergeCell ref="C57:C58"/>
    <mergeCell ref="B30:B31"/>
    <mergeCell ref="A3:A4"/>
  </mergeCells>
  <printOptions horizontalCentered="1" verticalCentered="1"/>
  <pageMargins left="0.5511811023622047" right="0.5511811023622047" top="0.5905511811023623" bottom="0.7086614173228347" header="0.5118110236220472" footer="0.5118110236220472"/>
  <pageSetup horizontalDpi="300" verticalDpi="300" orientation="landscape" paperSize="9" scale="84" r:id="rId1"/>
  <rowBreaks count="2" manualBreakCount="2">
    <brk id="27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7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8515625" style="5" customWidth="1"/>
    <col min="2" max="6" width="7.7109375" style="5" customWidth="1"/>
    <col min="7" max="9" width="7.7109375" style="66" customWidth="1"/>
    <col min="10" max="15" width="7.7109375" style="119" customWidth="1"/>
    <col min="16" max="16" width="7.140625" style="5" customWidth="1"/>
    <col min="17" max="17" width="7.28125" style="5" customWidth="1"/>
    <col min="18" max="18" width="1.7109375" style="5" customWidth="1"/>
    <col min="19" max="19" width="6.421875" style="5" customWidth="1"/>
    <col min="20" max="20" width="7.140625" style="5" customWidth="1"/>
    <col min="21" max="16384" width="9.140625" style="5" customWidth="1"/>
  </cols>
  <sheetData>
    <row r="1" spans="1:20" ht="18" customHeight="1" thickTop="1">
      <c r="A1" s="1" t="s">
        <v>62</v>
      </c>
      <c r="B1" s="2"/>
      <c r="C1" s="2"/>
      <c r="D1" s="3"/>
      <c r="E1" s="3"/>
      <c r="F1" s="4"/>
      <c r="G1" s="84"/>
      <c r="H1" s="90"/>
      <c r="I1" s="90"/>
      <c r="J1" s="133"/>
      <c r="K1" s="133"/>
      <c r="L1" s="133"/>
      <c r="M1" s="133"/>
      <c r="N1" s="133"/>
      <c r="O1" s="133"/>
      <c r="P1" s="3"/>
      <c r="Q1" s="3"/>
      <c r="R1" s="3"/>
      <c r="S1" s="3"/>
      <c r="T1" s="4"/>
    </row>
    <row r="2" spans="1:20" ht="18" customHeight="1">
      <c r="A2" s="6" t="s">
        <v>68</v>
      </c>
      <c r="B2" s="7"/>
      <c r="C2" s="7"/>
      <c r="D2" s="8"/>
      <c r="E2" s="8"/>
      <c r="F2" s="9"/>
      <c r="G2" s="85"/>
      <c r="H2" s="91"/>
      <c r="I2" s="91"/>
      <c r="J2" s="134"/>
      <c r="K2" s="134"/>
      <c r="L2" s="134"/>
      <c r="M2" s="134"/>
      <c r="N2" s="134"/>
      <c r="O2" s="134"/>
      <c r="P2" s="8"/>
      <c r="Q2" s="8"/>
      <c r="R2" s="10"/>
      <c r="S2" s="10"/>
      <c r="T2" s="9"/>
    </row>
    <row r="3" spans="1:20" ht="12.75">
      <c r="A3" s="243"/>
      <c r="B3" s="231">
        <v>2005</v>
      </c>
      <c r="C3" s="233">
        <v>2006</v>
      </c>
      <c r="D3" s="233">
        <v>2007</v>
      </c>
      <c r="E3" s="233">
        <v>2008</v>
      </c>
      <c r="F3" s="231">
        <v>2009</v>
      </c>
      <c r="G3" s="244">
        <v>2010</v>
      </c>
      <c r="H3" s="247">
        <v>2011</v>
      </c>
      <c r="I3" s="247">
        <v>2012</v>
      </c>
      <c r="J3" s="225">
        <v>2013</v>
      </c>
      <c r="K3" s="223">
        <v>2014</v>
      </c>
      <c r="L3" s="241">
        <v>2015</v>
      </c>
      <c r="M3" s="225">
        <v>2016</v>
      </c>
      <c r="N3" s="225">
        <v>2017</v>
      </c>
      <c r="O3" s="227">
        <v>2018</v>
      </c>
      <c r="P3" s="11" t="s">
        <v>66</v>
      </c>
      <c r="Q3" s="12"/>
      <c r="R3" s="13"/>
      <c r="S3" s="11" t="s">
        <v>67</v>
      </c>
      <c r="T3" s="14"/>
    </row>
    <row r="4" spans="1:20" ht="12.75" customHeight="1">
      <c r="A4" s="230"/>
      <c r="B4" s="232"/>
      <c r="C4" s="234"/>
      <c r="D4" s="234"/>
      <c r="E4" s="234"/>
      <c r="F4" s="232"/>
      <c r="G4" s="250"/>
      <c r="H4" s="249"/>
      <c r="I4" s="248"/>
      <c r="J4" s="226"/>
      <c r="K4" s="224"/>
      <c r="L4" s="242"/>
      <c r="M4" s="226"/>
      <c r="N4" s="226"/>
      <c r="O4" s="228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49"/>
      <c r="D5" s="49"/>
      <c r="E5" s="50"/>
      <c r="F5" s="69"/>
      <c r="G5" s="93"/>
      <c r="H5" s="104"/>
      <c r="I5" s="104"/>
      <c r="J5" s="176"/>
      <c r="K5" s="188"/>
      <c r="L5" s="190"/>
      <c r="M5" s="176"/>
      <c r="N5" s="176"/>
      <c r="O5" s="140"/>
      <c r="P5" s="167"/>
      <c r="Q5" s="168"/>
      <c r="R5" s="62"/>
      <c r="S5" s="119"/>
      <c r="T5" s="157"/>
    </row>
    <row r="6" spans="1:20" ht="12.75">
      <c r="A6" s="21" t="s">
        <v>17</v>
      </c>
      <c r="B6" s="25">
        <v>8973</v>
      </c>
      <c r="C6" s="51">
        <v>10136</v>
      </c>
      <c r="D6" s="51">
        <v>12537</v>
      </c>
      <c r="E6" s="51">
        <v>11076</v>
      </c>
      <c r="F6" s="22">
        <v>9955</v>
      </c>
      <c r="G6" s="94">
        <v>11532</v>
      </c>
      <c r="H6" s="106">
        <v>11303</v>
      </c>
      <c r="I6" s="106">
        <v>9921</v>
      </c>
      <c r="J6" s="177">
        <v>8904</v>
      </c>
      <c r="K6" s="51">
        <v>9768</v>
      </c>
      <c r="L6" s="22">
        <v>8155</v>
      </c>
      <c r="M6" s="177">
        <v>9693</v>
      </c>
      <c r="N6" s="177">
        <v>15787</v>
      </c>
      <c r="O6" s="137">
        <v>16545</v>
      </c>
      <c r="P6" s="153">
        <f aca="true" t="shared" si="0" ref="P6:P18">O6-B6</f>
        <v>7572</v>
      </c>
      <c r="Q6" s="75">
        <f>P6/B6%</f>
        <v>84.38649281176863</v>
      </c>
      <c r="R6" s="62"/>
      <c r="S6" s="154">
        <f aca="true" t="shared" si="1" ref="S6:S18">O6-N6</f>
        <v>758</v>
      </c>
      <c r="T6" s="64">
        <f aca="true" t="shared" si="2" ref="T6:T22">S6/N6%</f>
        <v>4.80141888895927</v>
      </c>
    </row>
    <row r="7" spans="1:20" ht="12.75">
      <c r="A7" s="21" t="s">
        <v>16</v>
      </c>
      <c r="B7" s="25">
        <v>5952</v>
      </c>
      <c r="C7" s="51">
        <v>7131</v>
      </c>
      <c r="D7" s="51">
        <v>7954</v>
      </c>
      <c r="E7" s="51">
        <v>7824</v>
      </c>
      <c r="F7" s="22">
        <v>7186</v>
      </c>
      <c r="G7" s="94">
        <v>6831</v>
      </c>
      <c r="H7" s="106">
        <v>6431</v>
      </c>
      <c r="I7" s="106">
        <v>6060</v>
      </c>
      <c r="J7" s="177">
        <v>6079</v>
      </c>
      <c r="K7" s="51">
        <v>5927</v>
      </c>
      <c r="L7" s="22">
        <v>5283</v>
      </c>
      <c r="M7" s="177">
        <v>5340</v>
      </c>
      <c r="N7" s="177">
        <v>8180</v>
      </c>
      <c r="O7" s="137">
        <v>8244</v>
      </c>
      <c r="P7" s="153">
        <f t="shared" si="0"/>
        <v>2292</v>
      </c>
      <c r="Q7" s="75">
        <f>P7/B7%</f>
        <v>38.50806451612903</v>
      </c>
      <c r="R7" s="62"/>
      <c r="S7" s="154">
        <f t="shared" si="1"/>
        <v>64</v>
      </c>
      <c r="T7" s="64">
        <f t="shared" si="2"/>
        <v>0.78239608801956</v>
      </c>
    </row>
    <row r="8" spans="1:20" ht="12.75" customHeight="1">
      <c r="A8" s="28" t="s">
        <v>18</v>
      </c>
      <c r="B8" s="25">
        <v>23</v>
      </c>
      <c r="C8" s="51">
        <v>25</v>
      </c>
      <c r="D8" s="51">
        <v>29</v>
      </c>
      <c r="E8" s="51">
        <v>38</v>
      </c>
      <c r="F8" s="22">
        <v>52</v>
      </c>
      <c r="G8" s="94">
        <v>66</v>
      </c>
      <c r="H8" s="106">
        <v>61</v>
      </c>
      <c r="I8" s="106">
        <v>71</v>
      </c>
      <c r="J8" s="177">
        <v>78</v>
      </c>
      <c r="K8" s="51">
        <v>65</v>
      </c>
      <c r="L8" s="22">
        <v>37</v>
      </c>
      <c r="M8" s="177">
        <v>30</v>
      </c>
      <c r="N8" s="177">
        <v>16</v>
      </c>
      <c r="O8" s="137">
        <v>14</v>
      </c>
      <c r="P8" s="153">
        <f t="shared" si="0"/>
        <v>-9</v>
      </c>
      <c r="Q8" s="75">
        <f>P8/B8%</f>
        <v>-39.130434782608695</v>
      </c>
      <c r="R8" s="62"/>
      <c r="S8" s="154">
        <f t="shared" si="1"/>
        <v>-2</v>
      </c>
      <c r="T8" s="64">
        <f t="shared" si="2"/>
        <v>-12.5</v>
      </c>
    </row>
    <row r="9" spans="1:20" ht="12.75">
      <c r="A9" s="21" t="s">
        <v>19</v>
      </c>
      <c r="B9" s="25">
        <v>18</v>
      </c>
      <c r="C9" s="51">
        <v>22</v>
      </c>
      <c r="D9" s="51">
        <v>14</v>
      </c>
      <c r="E9" s="51">
        <v>22</v>
      </c>
      <c r="F9" s="22">
        <v>23</v>
      </c>
      <c r="G9" s="94">
        <v>17</v>
      </c>
      <c r="H9" s="106">
        <v>18</v>
      </c>
      <c r="I9" s="106">
        <v>16</v>
      </c>
      <c r="J9" s="177">
        <v>17</v>
      </c>
      <c r="K9" s="51">
        <v>15</v>
      </c>
      <c r="L9" s="22">
        <v>15</v>
      </c>
      <c r="M9" s="177">
        <v>21</v>
      </c>
      <c r="N9" s="177">
        <v>26</v>
      </c>
      <c r="O9" s="137">
        <v>15</v>
      </c>
      <c r="P9" s="153">
        <f t="shared" si="0"/>
        <v>-3</v>
      </c>
      <c r="Q9" s="75">
        <f>P9/B9%</f>
        <v>-16.666666666666668</v>
      </c>
      <c r="R9" s="62"/>
      <c r="S9" s="154">
        <f t="shared" si="1"/>
        <v>-11</v>
      </c>
      <c r="T9" s="64">
        <f t="shared" si="2"/>
        <v>-42.30769230769231</v>
      </c>
    </row>
    <row r="10" spans="1:24" ht="12.75">
      <c r="A10" s="21" t="s">
        <v>21</v>
      </c>
      <c r="B10" s="25">
        <v>10</v>
      </c>
      <c r="C10" s="51">
        <v>6</v>
      </c>
      <c r="D10" s="51">
        <v>10</v>
      </c>
      <c r="E10" s="51">
        <v>6</v>
      </c>
      <c r="F10" s="22">
        <v>49</v>
      </c>
      <c r="G10" s="94">
        <v>49</v>
      </c>
      <c r="H10" s="106">
        <v>53</v>
      </c>
      <c r="I10" s="106">
        <v>19</v>
      </c>
      <c r="J10" s="177">
        <v>24</v>
      </c>
      <c r="K10" s="51">
        <v>8</v>
      </c>
      <c r="L10" s="22">
        <v>3</v>
      </c>
      <c r="M10" s="177">
        <v>22</v>
      </c>
      <c r="N10" s="177">
        <v>15</v>
      </c>
      <c r="O10" s="137">
        <v>25</v>
      </c>
      <c r="P10" s="153">
        <f t="shared" si="0"/>
        <v>15</v>
      </c>
      <c r="Q10" s="75">
        <f>P10/B10%</f>
        <v>150</v>
      </c>
      <c r="R10" s="62"/>
      <c r="S10" s="154">
        <f t="shared" si="1"/>
        <v>10</v>
      </c>
      <c r="T10" s="64">
        <f t="shared" si="2"/>
        <v>66.66666666666667</v>
      </c>
      <c r="U10" s="23"/>
      <c r="V10" s="23"/>
      <c r="W10" s="23"/>
      <c r="X10" s="23"/>
    </row>
    <row r="11" spans="1:20" ht="12.75">
      <c r="A11" s="21"/>
      <c r="B11" s="25"/>
      <c r="C11" s="51"/>
      <c r="D11" s="51"/>
      <c r="E11" s="51"/>
      <c r="F11" s="22"/>
      <c r="G11" s="94"/>
      <c r="H11" s="106"/>
      <c r="I11" s="106"/>
      <c r="J11" s="177"/>
      <c r="K11" s="51"/>
      <c r="L11" s="22"/>
      <c r="M11" s="177"/>
      <c r="N11" s="177"/>
      <c r="O11" s="137"/>
      <c r="P11" s="46"/>
      <c r="Q11" s="174"/>
      <c r="R11" s="62"/>
      <c r="S11" s="156"/>
      <c r="T11" s="48"/>
    </row>
    <row r="12" spans="1:20" ht="12.75">
      <c r="A12" s="21" t="s">
        <v>22</v>
      </c>
      <c r="B12" s="25">
        <v>2305</v>
      </c>
      <c r="C12" s="51">
        <v>2588</v>
      </c>
      <c r="D12" s="51">
        <v>3289</v>
      </c>
      <c r="E12" s="51">
        <v>3100</v>
      </c>
      <c r="F12" s="22">
        <v>2641</v>
      </c>
      <c r="G12" s="94">
        <v>3026</v>
      </c>
      <c r="H12" s="106">
        <v>2934</v>
      </c>
      <c r="I12" s="106">
        <v>2458</v>
      </c>
      <c r="J12" s="177">
        <v>2140</v>
      </c>
      <c r="K12" s="51">
        <v>2182</v>
      </c>
      <c r="L12" s="22">
        <v>2026</v>
      </c>
      <c r="M12" s="177">
        <v>2236</v>
      </c>
      <c r="N12" s="177">
        <v>4153</v>
      </c>
      <c r="O12" s="137">
        <v>4242</v>
      </c>
      <c r="P12" s="153">
        <f t="shared" si="0"/>
        <v>1937</v>
      </c>
      <c r="Q12" s="75">
        <f>P12/B12%</f>
        <v>84.03470715835141</v>
      </c>
      <c r="R12" s="62"/>
      <c r="S12" s="154">
        <f t="shared" si="1"/>
        <v>89</v>
      </c>
      <c r="T12" s="64">
        <f t="shared" si="2"/>
        <v>2.143029135564652</v>
      </c>
    </row>
    <row r="13" spans="1:20" ht="12.75">
      <c r="A13" s="21" t="s">
        <v>23</v>
      </c>
      <c r="B13" s="25">
        <v>5801</v>
      </c>
      <c r="C13" s="51">
        <v>6551</v>
      </c>
      <c r="D13" s="51">
        <v>7443</v>
      </c>
      <c r="E13" s="51">
        <v>6652</v>
      </c>
      <c r="F13" s="22">
        <v>5890</v>
      </c>
      <c r="G13" s="94">
        <v>6029</v>
      </c>
      <c r="H13" s="106">
        <v>5821</v>
      </c>
      <c r="I13" s="106">
        <v>4968</v>
      </c>
      <c r="J13" s="177">
        <v>4713</v>
      </c>
      <c r="K13" s="51">
        <v>4704</v>
      </c>
      <c r="L13" s="22">
        <v>4020</v>
      </c>
      <c r="M13" s="177">
        <v>4555</v>
      </c>
      <c r="N13" s="177">
        <v>7223</v>
      </c>
      <c r="O13" s="137">
        <v>7133</v>
      </c>
      <c r="P13" s="153">
        <f t="shared" si="0"/>
        <v>1332</v>
      </c>
      <c r="Q13" s="75">
        <f>P13/B13%</f>
        <v>22.961558352008275</v>
      </c>
      <c r="R13" s="62"/>
      <c r="S13" s="154">
        <f t="shared" si="1"/>
        <v>-90</v>
      </c>
      <c r="T13" s="64">
        <f t="shared" si="2"/>
        <v>-1.2460196594212931</v>
      </c>
    </row>
    <row r="14" spans="1:20" ht="12.75">
      <c r="A14" s="21" t="s">
        <v>24</v>
      </c>
      <c r="B14" s="25">
        <v>6318</v>
      </c>
      <c r="C14" s="51">
        <v>7494</v>
      </c>
      <c r="D14" s="51">
        <v>9012</v>
      </c>
      <c r="E14" s="51">
        <v>8350</v>
      </c>
      <c r="F14" s="22">
        <v>7821</v>
      </c>
      <c r="G14" s="94">
        <v>8403</v>
      </c>
      <c r="H14" s="106">
        <v>8080</v>
      </c>
      <c r="I14" s="106">
        <v>7521</v>
      </c>
      <c r="J14" s="177">
        <v>7239</v>
      </c>
      <c r="K14" s="51">
        <v>7790</v>
      </c>
      <c r="L14" s="22">
        <v>6417</v>
      </c>
      <c r="M14" s="177">
        <v>7056</v>
      </c>
      <c r="N14" s="177">
        <v>10699</v>
      </c>
      <c r="O14" s="137">
        <v>11202</v>
      </c>
      <c r="P14" s="153">
        <f t="shared" si="0"/>
        <v>4884</v>
      </c>
      <c r="Q14" s="75">
        <f>P14/B14%</f>
        <v>77.30294396961064</v>
      </c>
      <c r="R14" s="62"/>
      <c r="S14" s="154">
        <f t="shared" si="1"/>
        <v>503</v>
      </c>
      <c r="T14" s="64">
        <f t="shared" si="2"/>
        <v>4.7013739601831945</v>
      </c>
    </row>
    <row r="15" spans="1:24" ht="12.75">
      <c r="A15" s="21" t="s">
        <v>25</v>
      </c>
      <c r="B15" s="25">
        <v>552</v>
      </c>
      <c r="C15" s="51">
        <v>687</v>
      </c>
      <c r="D15" s="51">
        <v>800</v>
      </c>
      <c r="E15" s="51">
        <v>864</v>
      </c>
      <c r="F15" s="22">
        <v>913</v>
      </c>
      <c r="G15" s="94">
        <v>1037</v>
      </c>
      <c r="H15" s="106">
        <v>1031</v>
      </c>
      <c r="I15" s="106">
        <v>1140</v>
      </c>
      <c r="J15" s="177">
        <v>1010</v>
      </c>
      <c r="K15" s="51">
        <v>1114</v>
      </c>
      <c r="L15" s="22">
        <v>1033</v>
      </c>
      <c r="M15" s="177">
        <v>1255</v>
      </c>
      <c r="N15" s="177">
        <v>1949</v>
      </c>
      <c r="O15" s="137">
        <v>2266</v>
      </c>
      <c r="P15" s="153">
        <f t="shared" si="0"/>
        <v>1714</v>
      </c>
      <c r="Q15" s="75">
        <f>P15/B15%</f>
        <v>310.5072463768116</v>
      </c>
      <c r="R15" s="62"/>
      <c r="S15" s="154">
        <f t="shared" si="1"/>
        <v>317</v>
      </c>
      <c r="T15" s="64">
        <f t="shared" si="2"/>
        <v>16.264751154438176</v>
      </c>
      <c r="U15" s="23"/>
      <c r="V15" s="23"/>
      <c r="W15" s="23"/>
      <c r="X15" s="23"/>
    </row>
    <row r="16" spans="1:20" ht="12.75">
      <c r="A16" s="21"/>
      <c r="B16" s="25"/>
      <c r="C16" s="51"/>
      <c r="D16" s="51"/>
      <c r="E16" s="51"/>
      <c r="F16" s="22"/>
      <c r="G16" s="94"/>
      <c r="H16" s="106"/>
      <c r="I16" s="106"/>
      <c r="J16" s="177"/>
      <c r="K16" s="51"/>
      <c r="L16" s="22"/>
      <c r="M16" s="177"/>
      <c r="N16" s="177"/>
      <c r="O16" s="137"/>
      <c r="P16" s="46"/>
      <c r="Q16" s="174"/>
      <c r="R16" s="62"/>
      <c r="S16" s="156"/>
      <c r="T16" s="48"/>
    </row>
    <row r="17" spans="1:20" ht="12.75">
      <c r="A17" s="21" t="s">
        <v>28</v>
      </c>
      <c r="B17" s="25">
        <v>12352</v>
      </c>
      <c r="C17" s="51">
        <v>13730</v>
      </c>
      <c r="D17" s="51">
        <v>15936</v>
      </c>
      <c r="E17" s="51">
        <v>14194</v>
      </c>
      <c r="F17" s="22">
        <v>12372</v>
      </c>
      <c r="G17" s="94">
        <v>13481</v>
      </c>
      <c r="H17" s="106">
        <v>12877</v>
      </c>
      <c r="I17" s="106">
        <v>11290</v>
      </c>
      <c r="J17" s="177">
        <v>10532</v>
      </c>
      <c r="K17" s="51">
        <v>11005</v>
      </c>
      <c r="L17" s="22">
        <v>9455</v>
      </c>
      <c r="M17" s="177">
        <v>10432</v>
      </c>
      <c r="N17" s="177">
        <v>16691</v>
      </c>
      <c r="O17" s="137">
        <v>17134</v>
      </c>
      <c r="P17" s="153">
        <f t="shared" si="0"/>
        <v>4782</v>
      </c>
      <c r="Q17" s="75">
        <f>P17/B17%</f>
        <v>38.71437823834197</v>
      </c>
      <c r="R17" s="62"/>
      <c r="S17" s="154">
        <f t="shared" si="1"/>
        <v>443</v>
      </c>
      <c r="T17" s="64">
        <f t="shared" si="2"/>
        <v>2.654124977532802</v>
      </c>
    </row>
    <row r="18" spans="1:20" ht="12.75">
      <c r="A18" s="21" t="s">
        <v>29</v>
      </c>
      <c r="B18" s="25">
        <v>2624</v>
      </c>
      <c r="C18" s="51">
        <v>3590</v>
      </c>
      <c r="D18" s="51">
        <v>4608</v>
      </c>
      <c r="E18" s="51">
        <v>4772</v>
      </c>
      <c r="F18" s="22">
        <v>4893</v>
      </c>
      <c r="G18" s="94">
        <v>5014</v>
      </c>
      <c r="H18" s="106">
        <v>4989</v>
      </c>
      <c r="I18" s="106">
        <v>4797</v>
      </c>
      <c r="J18" s="177">
        <v>4570</v>
      </c>
      <c r="K18" s="51">
        <v>4785</v>
      </c>
      <c r="L18" s="22">
        <v>4041</v>
      </c>
      <c r="M18" s="177">
        <v>4672</v>
      </c>
      <c r="N18" s="177">
        <v>7333</v>
      </c>
      <c r="O18" s="137">
        <v>7709</v>
      </c>
      <c r="P18" s="153">
        <f t="shared" si="0"/>
        <v>5085</v>
      </c>
      <c r="Q18" s="75">
        <f>P18/B18%</f>
        <v>193.78810975609758</v>
      </c>
      <c r="R18" s="62"/>
      <c r="S18" s="154">
        <f t="shared" si="1"/>
        <v>376</v>
      </c>
      <c r="T18" s="64">
        <f t="shared" si="2"/>
        <v>5.127505795717988</v>
      </c>
    </row>
    <row r="19" spans="1:20" ht="12.75">
      <c r="A19" s="21"/>
      <c r="B19" s="22"/>
      <c r="C19" s="51"/>
      <c r="D19" s="51"/>
      <c r="E19" s="51"/>
      <c r="F19" s="22"/>
      <c r="G19" s="95"/>
      <c r="H19" s="107"/>
      <c r="I19" s="107"/>
      <c r="J19" s="180"/>
      <c r="K19" s="54"/>
      <c r="L19" s="186"/>
      <c r="M19" s="180"/>
      <c r="N19" s="180"/>
      <c r="O19" s="143"/>
      <c r="P19" s="46"/>
      <c r="Q19" s="174"/>
      <c r="R19" s="62"/>
      <c r="S19" s="156"/>
      <c r="T19" s="48"/>
    </row>
    <row r="20" spans="1:20" ht="10.5" customHeight="1">
      <c r="A20" s="31"/>
      <c r="B20" s="32"/>
      <c r="C20" s="32"/>
      <c r="D20" s="32"/>
      <c r="E20" s="32"/>
      <c r="F20" s="32"/>
      <c r="G20" s="86"/>
      <c r="H20" s="86"/>
      <c r="I20" s="86"/>
      <c r="J20" s="32"/>
      <c r="K20" s="32"/>
      <c r="L20" s="32"/>
      <c r="M20" s="32"/>
      <c r="N20" s="32"/>
      <c r="O20" s="32"/>
      <c r="P20" s="33"/>
      <c r="Q20" s="34"/>
      <c r="R20" s="35"/>
      <c r="S20" s="175"/>
      <c r="T20" s="36"/>
    </row>
    <row r="21" spans="1:20" ht="9.75" customHeight="1">
      <c r="A21" s="37"/>
      <c r="B21" s="25"/>
      <c r="C21" s="55"/>
      <c r="D21" s="55"/>
      <c r="E21" s="55"/>
      <c r="F21" s="25"/>
      <c r="G21" s="109"/>
      <c r="H21" s="118"/>
      <c r="I21" s="118"/>
      <c r="J21" s="181"/>
      <c r="K21" s="55"/>
      <c r="L21" s="192"/>
      <c r="M21" s="181"/>
      <c r="N21" s="181"/>
      <c r="O21" s="135"/>
      <c r="P21" s="26"/>
      <c r="Q21" s="27"/>
      <c r="R21" s="16"/>
      <c r="S21" s="23"/>
      <c r="T21" s="20"/>
    </row>
    <row r="22" spans="1:20" ht="12.75">
      <c r="A22" s="38" t="s">
        <v>0</v>
      </c>
      <c r="B22" s="39">
        <f aca="true" t="shared" si="3" ref="B22:H22">SUM(B17:B18)</f>
        <v>14976</v>
      </c>
      <c r="C22" s="56">
        <f t="shared" si="3"/>
        <v>17320</v>
      </c>
      <c r="D22" s="56">
        <f t="shared" si="3"/>
        <v>20544</v>
      </c>
      <c r="E22" s="56">
        <f t="shared" si="3"/>
        <v>18966</v>
      </c>
      <c r="F22" s="39">
        <f t="shared" si="3"/>
        <v>17265</v>
      </c>
      <c r="G22" s="110">
        <f t="shared" si="3"/>
        <v>18495</v>
      </c>
      <c r="H22" s="110">
        <f t="shared" si="3"/>
        <v>17866</v>
      </c>
      <c r="I22" s="144">
        <f aca="true" t="shared" si="4" ref="I22:N22">SUM(I17:I18)</f>
        <v>16087</v>
      </c>
      <c r="J22" s="182">
        <f t="shared" si="4"/>
        <v>15102</v>
      </c>
      <c r="K22" s="56">
        <f t="shared" si="4"/>
        <v>15790</v>
      </c>
      <c r="L22" s="39">
        <f t="shared" si="4"/>
        <v>13496</v>
      </c>
      <c r="M22" s="182">
        <f t="shared" si="4"/>
        <v>15104</v>
      </c>
      <c r="N22" s="182">
        <f t="shared" si="4"/>
        <v>24024</v>
      </c>
      <c r="O22" s="136">
        <f>SUM(O17:O18)</f>
        <v>24843</v>
      </c>
      <c r="P22" s="88">
        <f>O22-B22</f>
        <v>9867</v>
      </c>
      <c r="Q22" s="89">
        <f>P22/B22%</f>
        <v>65.88541666666667</v>
      </c>
      <c r="R22" s="41"/>
      <c r="S22" s="163">
        <f>O22-N22</f>
        <v>819</v>
      </c>
      <c r="T22" s="42">
        <f t="shared" si="2"/>
        <v>3.409090909090909</v>
      </c>
    </row>
    <row r="23" spans="1:20" ht="7.5" customHeight="1">
      <c r="A23" s="37"/>
      <c r="B23" s="26"/>
      <c r="C23" s="57"/>
      <c r="D23" s="57"/>
      <c r="E23" s="57"/>
      <c r="F23" s="70"/>
      <c r="G23" s="111"/>
      <c r="H23" s="117"/>
      <c r="I23" s="117"/>
      <c r="J23" s="183"/>
      <c r="K23" s="189"/>
      <c r="L23" s="193"/>
      <c r="M23" s="183"/>
      <c r="N23" s="183"/>
      <c r="O23" s="138"/>
      <c r="P23" s="35"/>
      <c r="Q23" s="35"/>
      <c r="R23" s="16"/>
      <c r="T23" s="20"/>
    </row>
    <row r="24" spans="1:20" ht="18" customHeight="1" thickBot="1">
      <c r="A24" s="185" t="s">
        <v>43</v>
      </c>
      <c r="B24" s="43"/>
      <c r="C24" s="43"/>
      <c r="D24" s="44"/>
      <c r="E24" s="44"/>
      <c r="F24" s="45"/>
      <c r="G24" s="87"/>
      <c r="H24" s="92"/>
      <c r="I24" s="92"/>
      <c r="J24" s="139"/>
      <c r="K24" s="139"/>
      <c r="L24" s="139"/>
      <c r="M24" s="139"/>
      <c r="N24" s="139"/>
      <c r="O24" s="139"/>
      <c r="P24" s="44"/>
      <c r="Q24" s="44"/>
      <c r="R24" s="44"/>
      <c r="S24" s="44"/>
      <c r="T24" s="45"/>
    </row>
    <row r="25" spans="10:20" ht="14.25" thickBot="1" thickTop="1">
      <c r="J25" s="166"/>
      <c r="K25" s="166"/>
      <c r="L25" s="166"/>
      <c r="M25" s="166"/>
      <c r="N25" s="166"/>
      <c r="O25" s="166"/>
      <c r="P25" s="173"/>
      <c r="Q25" s="173"/>
      <c r="R25" s="173"/>
      <c r="S25" s="173"/>
      <c r="T25" s="173"/>
    </row>
    <row r="26" spans="1:20" ht="19.5" customHeight="1" thickTop="1">
      <c r="A26" s="1" t="s">
        <v>61</v>
      </c>
      <c r="B26" s="2"/>
      <c r="C26" s="2"/>
      <c r="D26" s="3"/>
      <c r="E26" s="3"/>
      <c r="F26" s="4"/>
      <c r="G26" s="84"/>
      <c r="H26" s="90"/>
      <c r="I26" s="90"/>
      <c r="J26" s="133"/>
      <c r="K26" s="133"/>
      <c r="L26" s="133"/>
      <c r="M26" s="133"/>
      <c r="N26" s="133"/>
      <c r="O26" s="133"/>
      <c r="P26" s="3"/>
      <c r="Q26" s="3"/>
      <c r="R26" s="3"/>
      <c r="S26" s="3"/>
      <c r="T26" s="4"/>
    </row>
    <row r="27" spans="1:20" ht="18" customHeight="1">
      <c r="A27" s="6" t="s">
        <v>68</v>
      </c>
      <c r="B27" s="7"/>
      <c r="C27" s="7"/>
      <c r="D27" s="8"/>
      <c r="E27" s="8"/>
      <c r="F27" s="9"/>
      <c r="G27" s="85"/>
      <c r="H27" s="91"/>
      <c r="I27" s="91"/>
      <c r="J27" s="134"/>
      <c r="K27" s="134"/>
      <c r="L27" s="134"/>
      <c r="M27" s="134"/>
      <c r="N27" s="134"/>
      <c r="O27" s="134"/>
      <c r="P27" s="8"/>
      <c r="Q27" s="8"/>
      <c r="R27" s="10"/>
      <c r="S27" s="10"/>
      <c r="T27" s="9"/>
    </row>
    <row r="28" spans="1:20" ht="12.75">
      <c r="A28" s="243"/>
      <c r="B28" s="231">
        <v>2005</v>
      </c>
      <c r="C28" s="233">
        <v>2006</v>
      </c>
      <c r="D28" s="233">
        <v>2007</v>
      </c>
      <c r="E28" s="233">
        <v>2008</v>
      </c>
      <c r="F28" s="231">
        <v>2009</v>
      </c>
      <c r="G28" s="235">
        <v>2010</v>
      </c>
      <c r="H28" s="247">
        <v>2011</v>
      </c>
      <c r="I28" s="247">
        <v>2012</v>
      </c>
      <c r="J28" s="225">
        <v>2013</v>
      </c>
      <c r="K28" s="223">
        <v>2014</v>
      </c>
      <c r="L28" s="241">
        <v>2015</v>
      </c>
      <c r="M28" s="225">
        <v>2016</v>
      </c>
      <c r="N28" s="225">
        <v>2017</v>
      </c>
      <c r="O28" s="227">
        <v>2018</v>
      </c>
      <c r="P28" s="11" t="s">
        <v>66</v>
      </c>
      <c r="Q28" s="12"/>
      <c r="R28" s="13"/>
      <c r="S28" s="11" t="s">
        <v>67</v>
      </c>
      <c r="T28" s="14"/>
    </row>
    <row r="29" spans="1:20" ht="12.75" customHeight="1">
      <c r="A29" s="230"/>
      <c r="B29" s="232"/>
      <c r="C29" s="234"/>
      <c r="D29" s="234"/>
      <c r="E29" s="234"/>
      <c r="F29" s="232"/>
      <c r="G29" s="236"/>
      <c r="H29" s="249"/>
      <c r="I29" s="248"/>
      <c r="J29" s="226"/>
      <c r="K29" s="224"/>
      <c r="L29" s="242"/>
      <c r="M29" s="226"/>
      <c r="N29" s="226"/>
      <c r="O29" s="228"/>
      <c r="P29" s="15" t="s">
        <v>1</v>
      </c>
      <c r="Q29" s="15"/>
      <c r="R29" s="16"/>
      <c r="S29" s="15" t="s">
        <v>2</v>
      </c>
      <c r="T29" s="17"/>
    </row>
    <row r="30" spans="1:20" ht="7.5" customHeight="1">
      <c r="A30" s="18"/>
      <c r="B30" s="19"/>
      <c r="C30" s="49"/>
      <c r="D30" s="49"/>
      <c r="E30" s="50"/>
      <c r="F30" s="69"/>
      <c r="G30" s="96"/>
      <c r="H30" s="104"/>
      <c r="I30" s="104"/>
      <c r="J30" s="176"/>
      <c r="K30" s="188"/>
      <c r="L30" s="190"/>
      <c r="M30" s="176"/>
      <c r="N30" s="176"/>
      <c r="O30" s="140"/>
      <c r="P30" s="167"/>
      <c r="Q30" s="168"/>
      <c r="R30" s="62"/>
      <c r="S30" s="119"/>
      <c r="T30" s="157"/>
    </row>
    <row r="31" spans="1:20" ht="12.75">
      <c r="A31" s="21" t="s">
        <v>17</v>
      </c>
      <c r="B31" s="22">
        <v>5866</v>
      </c>
      <c r="C31" s="51">
        <v>6381</v>
      </c>
      <c r="D31" s="51">
        <v>7869</v>
      </c>
      <c r="E31" s="51">
        <v>6982</v>
      </c>
      <c r="F31" s="22">
        <v>6019</v>
      </c>
      <c r="G31" s="99">
        <v>7289</v>
      </c>
      <c r="H31" s="106">
        <v>7137</v>
      </c>
      <c r="I31" s="106">
        <v>6301</v>
      </c>
      <c r="J31" s="177">
        <v>5679</v>
      </c>
      <c r="K31" s="51">
        <v>6314</v>
      </c>
      <c r="L31" s="22">
        <v>5170</v>
      </c>
      <c r="M31" s="177">
        <v>6285</v>
      </c>
      <c r="N31" s="177">
        <v>10102</v>
      </c>
      <c r="O31" s="137">
        <v>10560</v>
      </c>
      <c r="P31" s="153">
        <f>O31-B31</f>
        <v>4694</v>
      </c>
      <c r="Q31" s="75">
        <f>P31/B31%</f>
        <v>80.02045687009888</v>
      </c>
      <c r="R31" s="62"/>
      <c r="S31" s="154">
        <f>O31-N31</f>
        <v>458</v>
      </c>
      <c r="T31" s="64">
        <f aca="true" t="shared" si="5" ref="T31:T47">S31/N31%</f>
        <v>4.53375569194219</v>
      </c>
    </row>
    <row r="32" spans="1:20" ht="12.75">
      <c r="A32" s="21" t="s">
        <v>16</v>
      </c>
      <c r="B32" s="22">
        <v>1643</v>
      </c>
      <c r="C32" s="51">
        <v>1850</v>
      </c>
      <c r="D32" s="51">
        <v>2076</v>
      </c>
      <c r="E32" s="51">
        <v>2022</v>
      </c>
      <c r="F32" s="22">
        <v>1826</v>
      </c>
      <c r="G32" s="99">
        <v>1844</v>
      </c>
      <c r="H32" s="106">
        <v>1789</v>
      </c>
      <c r="I32" s="106">
        <v>1754</v>
      </c>
      <c r="J32" s="177">
        <v>1911</v>
      </c>
      <c r="K32" s="51">
        <v>1801</v>
      </c>
      <c r="L32" s="22">
        <v>1469</v>
      </c>
      <c r="M32" s="177">
        <v>1577</v>
      </c>
      <c r="N32" s="177">
        <v>2285</v>
      </c>
      <c r="O32" s="137">
        <v>2287</v>
      </c>
      <c r="P32" s="153">
        <f>O32-B32</f>
        <v>644</v>
      </c>
      <c r="Q32" s="75">
        <f>P32/B32%</f>
        <v>39.19659160073037</v>
      </c>
      <c r="R32" s="62"/>
      <c r="S32" s="154">
        <f>O32-N32</f>
        <v>2</v>
      </c>
      <c r="T32" s="64">
        <f t="shared" si="5"/>
        <v>0.087527352297593</v>
      </c>
    </row>
    <row r="33" spans="1:20" ht="12.75" customHeight="1">
      <c r="A33" s="28" t="s">
        <v>18</v>
      </c>
      <c r="B33" s="22">
        <v>20</v>
      </c>
      <c r="C33" s="51">
        <v>23</v>
      </c>
      <c r="D33" s="51">
        <v>24</v>
      </c>
      <c r="E33" s="51">
        <v>30</v>
      </c>
      <c r="F33" s="22">
        <v>40</v>
      </c>
      <c r="G33" s="99">
        <v>53</v>
      </c>
      <c r="H33" s="106">
        <v>52</v>
      </c>
      <c r="I33" s="106">
        <v>59</v>
      </c>
      <c r="J33" s="177">
        <v>62</v>
      </c>
      <c r="K33" s="51">
        <v>53</v>
      </c>
      <c r="L33" s="22">
        <v>30</v>
      </c>
      <c r="M33" s="177">
        <v>24</v>
      </c>
      <c r="N33" s="177">
        <v>14</v>
      </c>
      <c r="O33" s="137">
        <v>12</v>
      </c>
      <c r="P33" s="153">
        <f>O33-B33</f>
        <v>-8</v>
      </c>
      <c r="Q33" s="75">
        <f>P33/B33%</f>
        <v>-40</v>
      </c>
      <c r="R33" s="62"/>
      <c r="S33" s="154">
        <f>O33-N33</f>
        <v>-2</v>
      </c>
      <c r="T33" s="64">
        <f t="shared" si="5"/>
        <v>-14.285714285714285</v>
      </c>
    </row>
    <row r="34" spans="1:20" ht="12.75">
      <c r="A34" s="21" t="s">
        <v>19</v>
      </c>
      <c r="B34" s="22">
        <v>18</v>
      </c>
      <c r="C34" s="51">
        <v>21</v>
      </c>
      <c r="D34" s="51">
        <v>14</v>
      </c>
      <c r="E34" s="51">
        <v>22</v>
      </c>
      <c r="F34" s="22">
        <v>23</v>
      </c>
      <c r="G34" s="99">
        <v>17</v>
      </c>
      <c r="H34" s="106">
        <v>18</v>
      </c>
      <c r="I34" s="106">
        <v>16</v>
      </c>
      <c r="J34" s="177">
        <v>16</v>
      </c>
      <c r="K34" s="51">
        <v>14</v>
      </c>
      <c r="L34" s="22">
        <v>14</v>
      </c>
      <c r="M34" s="177">
        <v>18</v>
      </c>
      <c r="N34" s="177">
        <v>23</v>
      </c>
      <c r="O34" s="137">
        <v>14</v>
      </c>
      <c r="P34" s="153">
        <f>O34-B34</f>
        <v>-4</v>
      </c>
      <c r="Q34" s="75">
        <f>P34/B34%</f>
        <v>-22.22222222222222</v>
      </c>
      <c r="R34" s="62"/>
      <c r="S34" s="154">
        <f>O34-N34</f>
        <v>-9</v>
      </c>
      <c r="T34" s="64">
        <f t="shared" si="5"/>
        <v>-39.130434782608695</v>
      </c>
    </row>
    <row r="35" spans="1:21" ht="12.75">
      <c r="A35" s="21" t="s">
        <v>21</v>
      </c>
      <c r="B35" s="22">
        <v>7</v>
      </c>
      <c r="C35" s="51">
        <v>6</v>
      </c>
      <c r="D35" s="51">
        <v>9</v>
      </c>
      <c r="E35" s="51">
        <v>6</v>
      </c>
      <c r="F35" s="22">
        <v>33</v>
      </c>
      <c r="G35" s="99">
        <v>35</v>
      </c>
      <c r="H35" s="106">
        <v>34</v>
      </c>
      <c r="I35" s="106">
        <v>13</v>
      </c>
      <c r="J35" s="177">
        <v>15</v>
      </c>
      <c r="K35" s="51">
        <v>7</v>
      </c>
      <c r="L35" s="22">
        <v>0</v>
      </c>
      <c r="M35" s="177">
        <v>13</v>
      </c>
      <c r="N35" s="177">
        <v>6</v>
      </c>
      <c r="O35" s="137">
        <v>12</v>
      </c>
      <c r="P35" s="153">
        <f>O35-B35</f>
        <v>5</v>
      </c>
      <c r="Q35" s="75">
        <f>P35/B35%</f>
        <v>71.42857142857142</v>
      </c>
      <c r="R35" s="62"/>
      <c r="S35" s="154">
        <f>O35-N35</f>
        <v>6</v>
      </c>
      <c r="T35" s="64">
        <f t="shared" si="5"/>
        <v>100</v>
      </c>
      <c r="U35" s="23"/>
    </row>
    <row r="36" spans="1:21" ht="12.75">
      <c r="A36" s="21"/>
      <c r="B36" s="22"/>
      <c r="C36" s="51"/>
      <c r="D36" s="51"/>
      <c r="E36" s="51"/>
      <c r="F36" s="22"/>
      <c r="G36" s="99"/>
      <c r="H36" s="106"/>
      <c r="I36" s="106"/>
      <c r="J36" s="177"/>
      <c r="K36" s="51"/>
      <c r="L36" s="22"/>
      <c r="M36" s="177"/>
      <c r="N36" s="177"/>
      <c r="O36" s="137"/>
      <c r="P36" s="46"/>
      <c r="Q36" s="174"/>
      <c r="R36" s="62"/>
      <c r="S36" s="156"/>
      <c r="T36" s="48"/>
      <c r="U36" s="23"/>
    </row>
    <row r="37" spans="1:20" ht="12.75">
      <c r="A37" s="21" t="s">
        <v>22</v>
      </c>
      <c r="B37" s="22">
        <v>1397</v>
      </c>
      <c r="C37" s="51">
        <v>1463</v>
      </c>
      <c r="D37" s="51">
        <v>1774</v>
      </c>
      <c r="E37" s="51">
        <v>1662</v>
      </c>
      <c r="F37" s="22">
        <v>1361</v>
      </c>
      <c r="G37" s="99">
        <v>1675</v>
      </c>
      <c r="H37" s="106">
        <v>1593</v>
      </c>
      <c r="I37" s="106">
        <v>1329</v>
      </c>
      <c r="J37" s="177">
        <v>1156</v>
      </c>
      <c r="K37" s="51">
        <v>1237</v>
      </c>
      <c r="L37" s="22">
        <v>1084</v>
      </c>
      <c r="M37" s="177">
        <v>1294</v>
      </c>
      <c r="N37" s="177">
        <v>2326</v>
      </c>
      <c r="O37" s="137">
        <v>2372</v>
      </c>
      <c r="P37" s="153">
        <f>O37-B37</f>
        <v>975</v>
      </c>
      <c r="Q37" s="75">
        <f>P37/B37%</f>
        <v>69.79241231209735</v>
      </c>
      <c r="R37" s="62"/>
      <c r="S37" s="154">
        <f>O37-N37</f>
        <v>46</v>
      </c>
      <c r="T37" s="64">
        <f t="shared" si="5"/>
        <v>1.9776440240756663</v>
      </c>
    </row>
    <row r="38" spans="1:20" ht="12.75">
      <c r="A38" s="21" t="s">
        <v>23</v>
      </c>
      <c r="B38" s="22">
        <v>2811</v>
      </c>
      <c r="C38" s="51">
        <v>2979</v>
      </c>
      <c r="D38" s="51">
        <v>3476</v>
      </c>
      <c r="E38" s="51">
        <v>3055</v>
      </c>
      <c r="F38" s="22">
        <v>2555</v>
      </c>
      <c r="G38" s="99">
        <v>2913</v>
      </c>
      <c r="H38" s="106">
        <v>2805</v>
      </c>
      <c r="I38" s="106">
        <v>2403</v>
      </c>
      <c r="J38" s="177">
        <v>2295</v>
      </c>
      <c r="K38" s="51">
        <v>2323</v>
      </c>
      <c r="L38" s="22">
        <v>1893</v>
      </c>
      <c r="M38" s="177">
        <v>2247</v>
      </c>
      <c r="N38" s="177">
        <v>3550</v>
      </c>
      <c r="O38" s="137">
        <v>3501</v>
      </c>
      <c r="P38" s="153">
        <f>O38-B38</f>
        <v>690</v>
      </c>
      <c r="Q38" s="75">
        <f>P38/B38%</f>
        <v>24.546424759871933</v>
      </c>
      <c r="R38" s="62"/>
      <c r="S38" s="154">
        <f>O38-N38</f>
        <v>-49</v>
      </c>
      <c r="T38" s="64">
        <f t="shared" si="5"/>
        <v>-1.380281690140845</v>
      </c>
    </row>
    <row r="39" spans="1:20" ht="12.75">
      <c r="A39" s="21" t="s">
        <v>24</v>
      </c>
      <c r="B39" s="22">
        <v>2980</v>
      </c>
      <c r="C39" s="51">
        <v>3385</v>
      </c>
      <c r="D39" s="51">
        <v>4224</v>
      </c>
      <c r="E39" s="51">
        <v>3807</v>
      </c>
      <c r="F39" s="22">
        <v>3440</v>
      </c>
      <c r="G39" s="99">
        <v>3980</v>
      </c>
      <c r="H39" s="106">
        <v>3942</v>
      </c>
      <c r="I39" s="106">
        <v>3678</v>
      </c>
      <c r="J39" s="177">
        <v>3598</v>
      </c>
      <c r="K39" s="51">
        <v>3910</v>
      </c>
      <c r="L39" s="22">
        <v>3062</v>
      </c>
      <c r="M39" s="177">
        <v>3566</v>
      </c>
      <c r="N39" s="177">
        <v>5339</v>
      </c>
      <c r="O39" s="137">
        <v>5594</v>
      </c>
      <c r="P39" s="153">
        <f>O39-B39</f>
        <v>2614</v>
      </c>
      <c r="Q39" s="75">
        <f>P39/B39%</f>
        <v>87.71812080536913</v>
      </c>
      <c r="R39" s="62"/>
      <c r="S39" s="154">
        <f>O39-N39</f>
        <v>255</v>
      </c>
      <c r="T39" s="64">
        <f t="shared" si="5"/>
        <v>4.776175313729163</v>
      </c>
    </row>
    <row r="40" spans="1:24" ht="12.75">
      <c r="A40" s="21" t="s">
        <v>25</v>
      </c>
      <c r="B40" s="22">
        <v>366</v>
      </c>
      <c r="C40" s="51">
        <v>454</v>
      </c>
      <c r="D40" s="51">
        <v>518</v>
      </c>
      <c r="E40" s="51">
        <v>538</v>
      </c>
      <c r="F40" s="22">
        <v>585</v>
      </c>
      <c r="G40" s="99">
        <v>670</v>
      </c>
      <c r="H40" s="106">
        <v>690</v>
      </c>
      <c r="I40" s="106">
        <v>733</v>
      </c>
      <c r="J40" s="177">
        <v>634</v>
      </c>
      <c r="K40" s="51">
        <v>724</v>
      </c>
      <c r="L40" s="22">
        <v>645</v>
      </c>
      <c r="M40" s="177">
        <v>808</v>
      </c>
      <c r="N40" s="177">
        <v>1215</v>
      </c>
      <c r="O40" s="137">
        <v>1418</v>
      </c>
      <c r="P40" s="153">
        <f>O40-B40</f>
        <v>1052</v>
      </c>
      <c r="Q40" s="75">
        <f>P40/B40%</f>
        <v>287.43169398907105</v>
      </c>
      <c r="R40" s="62"/>
      <c r="S40" s="154">
        <f>O40-N40</f>
        <v>203</v>
      </c>
      <c r="T40" s="64">
        <f t="shared" si="5"/>
        <v>16.707818930041153</v>
      </c>
      <c r="U40" s="23"/>
      <c r="V40" s="23"/>
      <c r="W40" s="23"/>
      <c r="X40" s="23"/>
    </row>
    <row r="41" spans="1:20" ht="12.75">
      <c r="A41" s="21"/>
      <c r="B41" s="22"/>
      <c r="C41" s="51"/>
      <c r="D41" s="51"/>
      <c r="E41" s="51"/>
      <c r="F41" s="22"/>
      <c r="G41" s="99"/>
      <c r="H41" s="106"/>
      <c r="I41" s="106"/>
      <c r="J41" s="177"/>
      <c r="K41" s="51"/>
      <c r="L41" s="22"/>
      <c r="M41" s="177"/>
      <c r="N41" s="177"/>
      <c r="O41" s="137"/>
      <c r="P41" s="46"/>
      <c r="Q41" s="174"/>
      <c r="R41" s="62"/>
      <c r="S41" s="156"/>
      <c r="T41" s="48"/>
    </row>
    <row r="42" spans="1:20" ht="12.75">
      <c r="A42" s="21" t="s">
        <v>28</v>
      </c>
      <c r="B42" s="22">
        <v>6931</v>
      </c>
      <c r="C42" s="51">
        <v>7472</v>
      </c>
      <c r="D42" s="51">
        <v>8880</v>
      </c>
      <c r="E42" s="51">
        <v>7888</v>
      </c>
      <c r="F42" s="22">
        <v>6639</v>
      </c>
      <c r="G42" s="99">
        <v>7732</v>
      </c>
      <c r="H42" s="106">
        <v>7642</v>
      </c>
      <c r="I42" s="106">
        <v>6647</v>
      </c>
      <c r="J42" s="177">
        <v>6235</v>
      </c>
      <c r="K42" s="51">
        <v>6579</v>
      </c>
      <c r="L42" s="22">
        <v>5363</v>
      </c>
      <c r="M42" s="177">
        <v>6252</v>
      </c>
      <c r="N42" s="177">
        <v>9847</v>
      </c>
      <c r="O42" s="137">
        <v>10121</v>
      </c>
      <c r="P42" s="153">
        <f>O42-B42</f>
        <v>3190</v>
      </c>
      <c r="Q42" s="75">
        <f>P42/B42%</f>
        <v>46.02510460251046</v>
      </c>
      <c r="R42" s="62"/>
      <c r="S42" s="154">
        <f>O42-N42</f>
        <v>274</v>
      </c>
      <c r="T42" s="64">
        <f t="shared" si="5"/>
        <v>2.782573372600792</v>
      </c>
    </row>
    <row r="43" spans="1:20" ht="12.75">
      <c r="A43" s="21" t="s">
        <v>29</v>
      </c>
      <c r="B43" s="22">
        <v>623</v>
      </c>
      <c r="C43" s="51">
        <v>809</v>
      </c>
      <c r="D43" s="51">
        <v>1112</v>
      </c>
      <c r="E43" s="51">
        <v>1174</v>
      </c>
      <c r="F43" s="22">
        <v>1302</v>
      </c>
      <c r="G43" s="99">
        <v>1506</v>
      </c>
      <c r="H43" s="106">
        <v>1388</v>
      </c>
      <c r="I43" s="106">
        <v>1496</v>
      </c>
      <c r="J43" s="177">
        <v>1448</v>
      </c>
      <c r="K43" s="51">
        <v>1615</v>
      </c>
      <c r="L43" s="22">
        <v>1321</v>
      </c>
      <c r="M43" s="177">
        <v>1665</v>
      </c>
      <c r="N43" s="177">
        <v>2583</v>
      </c>
      <c r="O43" s="137">
        <v>2764</v>
      </c>
      <c r="P43" s="153">
        <f>O43-B43</f>
        <v>2141</v>
      </c>
      <c r="Q43" s="75">
        <f>P43/B43%</f>
        <v>343.6597110754414</v>
      </c>
      <c r="R43" s="62"/>
      <c r="S43" s="154">
        <f>O43-N43</f>
        <v>181</v>
      </c>
      <c r="T43" s="64">
        <f t="shared" si="5"/>
        <v>7.0073557878435935</v>
      </c>
    </row>
    <row r="44" spans="1:21" ht="12.75">
      <c r="A44" s="21"/>
      <c r="B44" s="22"/>
      <c r="C44" s="51"/>
      <c r="D44" s="51"/>
      <c r="E44" s="51"/>
      <c r="F44" s="22"/>
      <c r="G44" s="100"/>
      <c r="H44" s="107"/>
      <c r="I44" s="107"/>
      <c r="J44" s="180"/>
      <c r="K44" s="54"/>
      <c r="L44" s="186"/>
      <c r="M44" s="180"/>
      <c r="N44" s="180"/>
      <c r="O44" s="143"/>
      <c r="P44" s="46"/>
      <c r="Q44" s="174"/>
      <c r="R44" s="62"/>
      <c r="S44" s="156"/>
      <c r="T44" s="48"/>
      <c r="U44" s="23"/>
    </row>
    <row r="45" spans="1:20" ht="10.5" customHeight="1">
      <c r="A45" s="31"/>
      <c r="B45" s="32"/>
      <c r="C45" s="32"/>
      <c r="D45" s="32"/>
      <c r="E45" s="32"/>
      <c r="F45" s="32"/>
      <c r="G45" s="86"/>
      <c r="H45" s="86"/>
      <c r="I45" s="86"/>
      <c r="J45" s="32"/>
      <c r="K45" s="32"/>
      <c r="L45" s="32"/>
      <c r="M45" s="32"/>
      <c r="N45" s="32"/>
      <c r="O45" s="209"/>
      <c r="P45" s="33"/>
      <c r="Q45" s="34"/>
      <c r="R45" s="35"/>
      <c r="S45" s="175"/>
      <c r="T45" s="36"/>
    </row>
    <row r="46" spans="1:20" ht="9.75" customHeight="1">
      <c r="A46" s="37"/>
      <c r="B46" s="25"/>
      <c r="C46" s="55"/>
      <c r="D46" s="55"/>
      <c r="E46" s="55"/>
      <c r="F46" s="25"/>
      <c r="G46" s="101"/>
      <c r="H46" s="101"/>
      <c r="I46" s="118"/>
      <c r="J46" s="181"/>
      <c r="K46" s="55"/>
      <c r="L46" s="192"/>
      <c r="M46" s="181"/>
      <c r="N46" s="181"/>
      <c r="O46" s="135"/>
      <c r="P46" s="26"/>
      <c r="Q46" s="27"/>
      <c r="R46" s="16"/>
      <c r="S46" s="23"/>
      <c r="T46" s="20"/>
    </row>
    <row r="47" spans="1:21" ht="12.75">
      <c r="A47" s="38" t="s">
        <v>0</v>
      </c>
      <c r="B47" s="39">
        <f aca="true" t="shared" si="6" ref="B47:G47">SUM(B42:B43)</f>
        <v>7554</v>
      </c>
      <c r="C47" s="56">
        <f t="shared" si="6"/>
        <v>8281</v>
      </c>
      <c r="D47" s="56">
        <f t="shared" si="6"/>
        <v>9992</v>
      </c>
      <c r="E47" s="56">
        <f t="shared" si="6"/>
        <v>9062</v>
      </c>
      <c r="F47" s="39">
        <f t="shared" si="6"/>
        <v>7941</v>
      </c>
      <c r="G47" s="102">
        <f t="shared" si="6"/>
        <v>9238</v>
      </c>
      <c r="H47" s="102">
        <f aca="true" t="shared" si="7" ref="H47:M47">SUM(H42:H43)</f>
        <v>9030</v>
      </c>
      <c r="I47" s="144">
        <f t="shared" si="7"/>
        <v>8143</v>
      </c>
      <c r="J47" s="182">
        <f t="shared" si="7"/>
        <v>7683</v>
      </c>
      <c r="K47" s="56">
        <f t="shared" si="7"/>
        <v>8194</v>
      </c>
      <c r="L47" s="39">
        <f t="shared" si="7"/>
        <v>6684</v>
      </c>
      <c r="M47" s="182">
        <f t="shared" si="7"/>
        <v>7917</v>
      </c>
      <c r="N47" s="182">
        <f>SUM(N42:N43)</f>
        <v>12430</v>
      </c>
      <c r="O47" s="136">
        <f>SUM(O42:O43)</f>
        <v>12885</v>
      </c>
      <c r="P47" s="88">
        <f>O47-B47</f>
        <v>5331</v>
      </c>
      <c r="Q47" s="89">
        <f>P47/B47%</f>
        <v>70.57188244638601</v>
      </c>
      <c r="R47" s="41"/>
      <c r="S47" s="163">
        <f>O47-N47</f>
        <v>455</v>
      </c>
      <c r="T47" s="42">
        <f t="shared" si="5"/>
        <v>3.660498793242156</v>
      </c>
      <c r="U47" s="23"/>
    </row>
    <row r="48" spans="1:20" ht="7.5" customHeight="1">
      <c r="A48" s="37"/>
      <c r="B48" s="26"/>
      <c r="C48" s="57"/>
      <c r="D48" s="57"/>
      <c r="E48" s="57"/>
      <c r="F48" s="70"/>
      <c r="G48" s="103"/>
      <c r="H48" s="117"/>
      <c r="I48" s="117"/>
      <c r="J48" s="183"/>
      <c r="K48" s="189"/>
      <c r="L48" s="193"/>
      <c r="M48" s="183"/>
      <c r="N48" s="183"/>
      <c r="O48" s="138"/>
      <c r="P48" s="35"/>
      <c r="Q48" s="35"/>
      <c r="R48" s="16"/>
      <c r="T48" s="20"/>
    </row>
    <row r="49" spans="1:20" ht="18" customHeight="1" thickBot="1">
      <c r="A49" s="185" t="s">
        <v>43</v>
      </c>
      <c r="B49" s="43"/>
      <c r="C49" s="43"/>
      <c r="D49" s="44"/>
      <c r="E49" s="44"/>
      <c r="F49" s="45"/>
      <c r="G49" s="87"/>
      <c r="H49" s="92"/>
      <c r="I49" s="92"/>
      <c r="J49" s="139"/>
      <c r="K49" s="139"/>
      <c r="L49" s="139"/>
      <c r="M49" s="139"/>
      <c r="N49" s="139"/>
      <c r="O49" s="139"/>
      <c r="P49" s="44"/>
      <c r="Q49" s="44"/>
      <c r="R49" s="44"/>
      <c r="S49" s="44"/>
      <c r="T49" s="45"/>
    </row>
    <row r="50" spans="10:20" ht="9.75" customHeight="1" thickBot="1" thickTop="1">
      <c r="J50" s="166"/>
      <c r="K50" s="166"/>
      <c r="L50" s="166"/>
      <c r="M50" s="166"/>
      <c r="N50" s="166"/>
      <c r="O50" s="166"/>
      <c r="P50" s="173"/>
      <c r="Q50" s="173"/>
      <c r="R50" s="173"/>
      <c r="S50" s="173"/>
      <c r="T50" s="173"/>
    </row>
    <row r="51" spans="1:20" ht="19.5" customHeight="1" thickTop="1">
      <c r="A51" s="1" t="s">
        <v>63</v>
      </c>
      <c r="B51" s="2"/>
      <c r="C51" s="2"/>
      <c r="D51" s="3"/>
      <c r="E51" s="3"/>
      <c r="F51" s="4"/>
      <c r="G51" s="84"/>
      <c r="H51" s="90"/>
      <c r="I51" s="90"/>
      <c r="J51" s="133"/>
      <c r="K51" s="133"/>
      <c r="L51" s="133"/>
      <c r="M51" s="133"/>
      <c r="N51" s="133"/>
      <c r="O51" s="133"/>
      <c r="P51" s="3"/>
      <c r="Q51" s="3"/>
      <c r="R51" s="3"/>
      <c r="S51" s="3"/>
      <c r="T51" s="4"/>
    </row>
    <row r="52" spans="1:20" ht="18" customHeight="1">
      <c r="A52" s="6" t="s">
        <v>68</v>
      </c>
      <c r="B52" s="7"/>
      <c r="C52" s="7"/>
      <c r="D52" s="8"/>
      <c r="E52" s="8"/>
      <c r="F52" s="9"/>
      <c r="G52" s="85"/>
      <c r="H52" s="91"/>
      <c r="I52" s="91"/>
      <c r="J52" s="134"/>
      <c r="K52" s="134"/>
      <c r="L52" s="134"/>
      <c r="M52" s="134"/>
      <c r="N52" s="134"/>
      <c r="O52" s="134"/>
      <c r="P52" s="8"/>
      <c r="Q52" s="8"/>
      <c r="R52" s="10"/>
      <c r="S52" s="10"/>
      <c r="T52" s="9"/>
    </row>
    <row r="53" spans="1:20" ht="12.75">
      <c r="A53" s="243"/>
      <c r="B53" s="231">
        <v>2005</v>
      </c>
      <c r="C53" s="233">
        <v>2006</v>
      </c>
      <c r="D53" s="233">
        <v>2007</v>
      </c>
      <c r="E53" s="233">
        <v>2008</v>
      </c>
      <c r="F53" s="231">
        <v>2009</v>
      </c>
      <c r="G53" s="235">
        <v>2010</v>
      </c>
      <c r="H53" s="247">
        <v>2011</v>
      </c>
      <c r="I53" s="247">
        <v>2012</v>
      </c>
      <c r="J53" s="225">
        <v>2013</v>
      </c>
      <c r="K53" s="223">
        <v>2014</v>
      </c>
      <c r="L53" s="241">
        <v>2015</v>
      </c>
      <c r="M53" s="225">
        <v>2016</v>
      </c>
      <c r="N53" s="225">
        <v>2017</v>
      </c>
      <c r="O53" s="227">
        <v>2018</v>
      </c>
      <c r="P53" s="11" t="s">
        <v>66</v>
      </c>
      <c r="Q53" s="12"/>
      <c r="R53" s="13"/>
      <c r="S53" s="11" t="s">
        <v>67</v>
      </c>
      <c r="T53" s="14"/>
    </row>
    <row r="54" spans="1:20" ht="12.75" customHeight="1">
      <c r="A54" s="230"/>
      <c r="B54" s="232"/>
      <c r="C54" s="234"/>
      <c r="D54" s="234"/>
      <c r="E54" s="234"/>
      <c r="F54" s="232"/>
      <c r="G54" s="236"/>
      <c r="H54" s="249"/>
      <c r="I54" s="248"/>
      <c r="J54" s="226"/>
      <c r="K54" s="224"/>
      <c r="L54" s="242"/>
      <c r="M54" s="226"/>
      <c r="N54" s="226"/>
      <c r="O54" s="228"/>
      <c r="P54" s="15" t="s">
        <v>1</v>
      </c>
      <c r="Q54" s="15"/>
      <c r="R54" s="16"/>
      <c r="S54" s="15" t="s">
        <v>2</v>
      </c>
      <c r="T54" s="17"/>
    </row>
    <row r="55" spans="1:20" ht="7.5" customHeight="1">
      <c r="A55" s="18"/>
      <c r="B55" s="19"/>
      <c r="C55" s="49"/>
      <c r="D55" s="49"/>
      <c r="E55" s="50"/>
      <c r="F55" s="69"/>
      <c r="G55" s="96"/>
      <c r="H55" s="104"/>
      <c r="I55" s="104"/>
      <c r="J55" s="176"/>
      <c r="K55" s="188"/>
      <c r="L55" s="190"/>
      <c r="M55" s="176"/>
      <c r="N55" s="176"/>
      <c r="O55" s="140"/>
      <c r="P55" s="167"/>
      <c r="Q55" s="168"/>
      <c r="R55" s="62"/>
      <c r="S55" s="119"/>
      <c r="T55" s="157"/>
    </row>
    <row r="56" spans="1:20" ht="12.75">
      <c r="A56" s="21" t="s">
        <v>17</v>
      </c>
      <c r="B56" s="25">
        <f aca="true" t="shared" si="8" ref="B56:L56">B6-B31</f>
        <v>3107</v>
      </c>
      <c r="C56" s="52">
        <f t="shared" si="8"/>
        <v>3755</v>
      </c>
      <c r="D56" s="52">
        <f t="shared" si="8"/>
        <v>4668</v>
      </c>
      <c r="E56" s="52">
        <f t="shared" si="8"/>
        <v>4094</v>
      </c>
      <c r="F56" s="25">
        <f t="shared" si="8"/>
        <v>3936</v>
      </c>
      <c r="G56" s="97">
        <f t="shared" si="8"/>
        <v>4243</v>
      </c>
      <c r="H56" s="105">
        <f t="shared" si="8"/>
        <v>4166</v>
      </c>
      <c r="I56" s="105">
        <f t="shared" si="8"/>
        <v>3620</v>
      </c>
      <c r="J56" s="178">
        <f t="shared" si="8"/>
        <v>3225</v>
      </c>
      <c r="K56" s="52">
        <f t="shared" si="8"/>
        <v>3454</v>
      </c>
      <c r="L56" s="52">
        <f t="shared" si="8"/>
        <v>2985</v>
      </c>
      <c r="M56" s="178">
        <f aca="true" t="shared" si="9" ref="M56:N68">M6-M31</f>
        <v>3408</v>
      </c>
      <c r="N56" s="178">
        <f t="shared" si="9"/>
        <v>5685</v>
      </c>
      <c r="O56" s="141">
        <f>O6-O31</f>
        <v>5985</v>
      </c>
      <c r="P56" s="153">
        <f>O56-B56</f>
        <v>2878</v>
      </c>
      <c r="Q56" s="75">
        <f>P56/B56%</f>
        <v>92.62954618603155</v>
      </c>
      <c r="R56" s="62"/>
      <c r="S56" s="154">
        <f>O56-N56</f>
        <v>300</v>
      </c>
      <c r="T56" s="64">
        <f aca="true" t="shared" si="10" ref="T56:T72">S56/N56%</f>
        <v>5.277044854881266</v>
      </c>
    </row>
    <row r="57" spans="1:20" ht="12.75">
      <c r="A57" s="21" t="s">
        <v>16</v>
      </c>
      <c r="B57" s="29">
        <f aca="true" t="shared" si="11" ref="B57:L57">B7-B32</f>
        <v>4309</v>
      </c>
      <c r="C57" s="52">
        <f t="shared" si="11"/>
        <v>5281</v>
      </c>
      <c r="D57" s="52">
        <f t="shared" si="11"/>
        <v>5878</v>
      </c>
      <c r="E57" s="52">
        <f t="shared" si="11"/>
        <v>5802</v>
      </c>
      <c r="F57" s="25">
        <f t="shared" si="11"/>
        <v>5360</v>
      </c>
      <c r="G57" s="97">
        <f t="shared" si="11"/>
        <v>4987</v>
      </c>
      <c r="H57" s="105">
        <f t="shared" si="11"/>
        <v>4642</v>
      </c>
      <c r="I57" s="105">
        <f t="shared" si="11"/>
        <v>4306</v>
      </c>
      <c r="J57" s="178">
        <f t="shared" si="11"/>
        <v>4168</v>
      </c>
      <c r="K57" s="52">
        <f t="shared" si="11"/>
        <v>4126</v>
      </c>
      <c r="L57" s="52">
        <f t="shared" si="11"/>
        <v>3814</v>
      </c>
      <c r="M57" s="178">
        <f t="shared" si="9"/>
        <v>3763</v>
      </c>
      <c r="N57" s="178">
        <f t="shared" si="9"/>
        <v>5895</v>
      </c>
      <c r="O57" s="141">
        <f>O7-O32</f>
        <v>5957</v>
      </c>
      <c r="P57" s="153">
        <f>O57-B57</f>
        <v>1648</v>
      </c>
      <c r="Q57" s="75">
        <f>P57/B57%</f>
        <v>38.24553260617312</v>
      </c>
      <c r="R57" s="62"/>
      <c r="S57" s="154">
        <f>O57-N57</f>
        <v>62</v>
      </c>
      <c r="T57" s="64">
        <f t="shared" si="10"/>
        <v>1.0517387616624256</v>
      </c>
    </row>
    <row r="58" spans="1:20" ht="12.75" customHeight="1">
      <c r="A58" s="28" t="s">
        <v>18</v>
      </c>
      <c r="B58" s="25">
        <f aca="true" t="shared" si="12" ref="B58:L58">B8-B33</f>
        <v>3</v>
      </c>
      <c r="C58" s="52">
        <f t="shared" si="12"/>
        <v>2</v>
      </c>
      <c r="D58" s="52">
        <f t="shared" si="12"/>
        <v>5</v>
      </c>
      <c r="E58" s="52">
        <f t="shared" si="12"/>
        <v>8</v>
      </c>
      <c r="F58" s="25">
        <f t="shared" si="12"/>
        <v>12</v>
      </c>
      <c r="G58" s="97">
        <f t="shared" si="12"/>
        <v>13</v>
      </c>
      <c r="H58" s="105">
        <f t="shared" si="12"/>
        <v>9</v>
      </c>
      <c r="I58" s="105">
        <f t="shared" si="12"/>
        <v>12</v>
      </c>
      <c r="J58" s="178">
        <f t="shared" si="12"/>
        <v>16</v>
      </c>
      <c r="K58" s="52">
        <f t="shared" si="12"/>
        <v>12</v>
      </c>
      <c r="L58" s="52">
        <f t="shared" si="12"/>
        <v>7</v>
      </c>
      <c r="M58" s="178">
        <f t="shared" si="9"/>
        <v>6</v>
      </c>
      <c r="N58" s="178">
        <f t="shared" si="9"/>
        <v>2</v>
      </c>
      <c r="O58" s="141">
        <f>O8-O33</f>
        <v>2</v>
      </c>
      <c r="P58" s="153">
        <f>O58-B58</f>
        <v>-1</v>
      </c>
      <c r="Q58" s="75">
        <f>P58/B58%</f>
        <v>-33.333333333333336</v>
      </c>
      <c r="R58" s="62"/>
      <c r="S58" s="154">
        <f>O58-N58</f>
        <v>0</v>
      </c>
      <c r="T58" s="64">
        <f t="shared" si="10"/>
        <v>0</v>
      </c>
    </row>
    <row r="59" spans="1:20" ht="12.75">
      <c r="A59" s="21" t="s">
        <v>19</v>
      </c>
      <c r="B59" s="22">
        <f aca="true" t="shared" si="13" ref="B59:L59">B9-B34</f>
        <v>0</v>
      </c>
      <c r="C59" s="51">
        <f t="shared" si="13"/>
        <v>1</v>
      </c>
      <c r="D59" s="51">
        <f t="shared" si="13"/>
        <v>0</v>
      </c>
      <c r="E59" s="51">
        <f t="shared" si="13"/>
        <v>0</v>
      </c>
      <c r="F59" s="22">
        <f t="shared" si="13"/>
        <v>0</v>
      </c>
      <c r="G59" s="99">
        <f t="shared" si="13"/>
        <v>0</v>
      </c>
      <c r="H59" s="106">
        <f t="shared" si="13"/>
        <v>0</v>
      </c>
      <c r="I59" s="106">
        <f t="shared" si="13"/>
        <v>0</v>
      </c>
      <c r="J59" s="177">
        <f t="shared" si="13"/>
        <v>1</v>
      </c>
      <c r="K59" s="51">
        <f t="shared" si="13"/>
        <v>1</v>
      </c>
      <c r="L59" s="52">
        <f t="shared" si="13"/>
        <v>1</v>
      </c>
      <c r="M59" s="177">
        <f t="shared" si="9"/>
        <v>3</v>
      </c>
      <c r="N59" s="177">
        <f t="shared" si="9"/>
        <v>3</v>
      </c>
      <c r="O59" s="137">
        <f>O9-O34</f>
        <v>1</v>
      </c>
      <c r="P59" s="153">
        <f>O59-B59</f>
        <v>1</v>
      </c>
      <c r="Q59" s="218">
        <v>0</v>
      </c>
      <c r="R59" s="62"/>
      <c r="S59" s="154">
        <f>O59-N59</f>
        <v>-2</v>
      </c>
      <c r="T59" s="64">
        <f t="shared" si="10"/>
        <v>-66.66666666666667</v>
      </c>
    </row>
    <row r="60" spans="1:21" ht="12.75">
      <c r="A60" s="21" t="s">
        <v>21</v>
      </c>
      <c r="B60" s="22">
        <f aca="true" t="shared" si="14" ref="B60:L60">B10-B35</f>
        <v>3</v>
      </c>
      <c r="C60" s="51">
        <f t="shared" si="14"/>
        <v>0</v>
      </c>
      <c r="D60" s="51">
        <f t="shared" si="14"/>
        <v>1</v>
      </c>
      <c r="E60" s="51">
        <f t="shared" si="14"/>
        <v>0</v>
      </c>
      <c r="F60" s="22">
        <f t="shared" si="14"/>
        <v>16</v>
      </c>
      <c r="G60" s="99">
        <f t="shared" si="14"/>
        <v>14</v>
      </c>
      <c r="H60" s="106">
        <f t="shared" si="14"/>
        <v>19</v>
      </c>
      <c r="I60" s="106">
        <f t="shared" si="14"/>
        <v>6</v>
      </c>
      <c r="J60" s="177">
        <f t="shared" si="14"/>
        <v>9</v>
      </c>
      <c r="K60" s="51">
        <f t="shared" si="14"/>
        <v>1</v>
      </c>
      <c r="L60" s="52">
        <f t="shared" si="14"/>
        <v>3</v>
      </c>
      <c r="M60" s="177">
        <f t="shared" si="9"/>
        <v>9</v>
      </c>
      <c r="N60" s="177">
        <f t="shared" si="9"/>
        <v>9</v>
      </c>
      <c r="O60" s="137">
        <f>O10-O35</f>
        <v>13</v>
      </c>
      <c r="P60" s="153">
        <f>O60-B60</f>
        <v>10</v>
      </c>
      <c r="Q60" s="75">
        <f>P60/B60%</f>
        <v>333.33333333333337</v>
      </c>
      <c r="R60" s="62"/>
      <c r="S60" s="154">
        <f>O60-N60</f>
        <v>4</v>
      </c>
      <c r="T60" s="64">
        <f t="shared" si="10"/>
        <v>44.44444444444444</v>
      </c>
      <c r="U60" s="23"/>
    </row>
    <row r="61" spans="1:20" ht="12.75">
      <c r="A61" s="21"/>
      <c r="B61" s="22"/>
      <c r="C61" s="51"/>
      <c r="D61" s="51"/>
      <c r="E61" s="51"/>
      <c r="F61" s="22"/>
      <c r="G61" s="99"/>
      <c r="H61" s="106"/>
      <c r="I61" s="106"/>
      <c r="J61" s="177"/>
      <c r="K61" s="51"/>
      <c r="L61" s="52"/>
      <c r="M61" s="177"/>
      <c r="N61" s="177"/>
      <c r="O61" s="137"/>
      <c r="P61" s="46"/>
      <c r="Q61" s="174"/>
      <c r="R61" s="62"/>
      <c r="S61" s="156"/>
      <c r="T61" s="48"/>
    </row>
    <row r="62" spans="1:20" ht="12.75">
      <c r="A62" s="21" t="s">
        <v>22</v>
      </c>
      <c r="B62" s="22">
        <f aca="true" t="shared" si="15" ref="B62:L62">B12-B37</f>
        <v>908</v>
      </c>
      <c r="C62" s="51">
        <f t="shared" si="15"/>
        <v>1125</v>
      </c>
      <c r="D62" s="51">
        <f t="shared" si="15"/>
        <v>1515</v>
      </c>
      <c r="E62" s="51">
        <f t="shared" si="15"/>
        <v>1438</v>
      </c>
      <c r="F62" s="22">
        <f t="shared" si="15"/>
        <v>1280</v>
      </c>
      <c r="G62" s="99">
        <f t="shared" si="15"/>
        <v>1351</v>
      </c>
      <c r="H62" s="106">
        <f t="shared" si="15"/>
        <v>1341</v>
      </c>
      <c r="I62" s="106">
        <f t="shared" si="15"/>
        <v>1129</v>
      </c>
      <c r="J62" s="177">
        <f t="shared" si="15"/>
        <v>984</v>
      </c>
      <c r="K62" s="51">
        <f t="shared" si="15"/>
        <v>945</v>
      </c>
      <c r="L62" s="52">
        <f t="shared" si="15"/>
        <v>942</v>
      </c>
      <c r="M62" s="177">
        <f t="shared" si="9"/>
        <v>942</v>
      </c>
      <c r="N62" s="177">
        <f t="shared" si="9"/>
        <v>1827</v>
      </c>
      <c r="O62" s="137">
        <f>O12-O37</f>
        <v>1870</v>
      </c>
      <c r="P62" s="153">
        <f>O62-B62</f>
        <v>962</v>
      </c>
      <c r="Q62" s="75">
        <f>P62/B62%</f>
        <v>105.94713656387665</v>
      </c>
      <c r="R62" s="62"/>
      <c r="S62" s="154">
        <f>O62-N62</f>
        <v>43</v>
      </c>
      <c r="T62" s="64">
        <f t="shared" si="10"/>
        <v>2.353585112205802</v>
      </c>
    </row>
    <row r="63" spans="1:20" ht="12.75">
      <c r="A63" s="21" t="s">
        <v>23</v>
      </c>
      <c r="B63" s="22">
        <f aca="true" t="shared" si="16" ref="B63:L63">B13-B38</f>
        <v>2990</v>
      </c>
      <c r="C63" s="51">
        <f t="shared" si="16"/>
        <v>3572</v>
      </c>
      <c r="D63" s="51">
        <f t="shared" si="16"/>
        <v>3967</v>
      </c>
      <c r="E63" s="51">
        <f t="shared" si="16"/>
        <v>3597</v>
      </c>
      <c r="F63" s="22">
        <f t="shared" si="16"/>
        <v>3335</v>
      </c>
      <c r="G63" s="99">
        <f t="shared" si="16"/>
        <v>3116</v>
      </c>
      <c r="H63" s="106">
        <f t="shared" si="16"/>
        <v>3016</v>
      </c>
      <c r="I63" s="106">
        <f t="shared" si="16"/>
        <v>2565</v>
      </c>
      <c r="J63" s="177">
        <f t="shared" si="16"/>
        <v>2418</v>
      </c>
      <c r="K63" s="51">
        <f t="shared" si="16"/>
        <v>2381</v>
      </c>
      <c r="L63" s="52">
        <f t="shared" si="16"/>
        <v>2127</v>
      </c>
      <c r="M63" s="177">
        <f t="shared" si="9"/>
        <v>2308</v>
      </c>
      <c r="N63" s="177">
        <f t="shared" si="9"/>
        <v>3673</v>
      </c>
      <c r="O63" s="137">
        <f>O13-O38</f>
        <v>3632</v>
      </c>
      <c r="P63" s="153">
        <f>O63-B63</f>
        <v>642</v>
      </c>
      <c r="Q63" s="75">
        <f>P63/B63%</f>
        <v>21.471571906354516</v>
      </c>
      <c r="R63" s="62"/>
      <c r="S63" s="154">
        <f>O63-N63</f>
        <v>-41</v>
      </c>
      <c r="T63" s="64">
        <f t="shared" si="10"/>
        <v>-1.1162537435338962</v>
      </c>
    </row>
    <row r="64" spans="1:20" ht="12.75">
      <c r="A64" s="21" t="s">
        <v>24</v>
      </c>
      <c r="B64" s="22">
        <f aca="true" t="shared" si="17" ref="B64:L64">B14-B39</f>
        <v>3338</v>
      </c>
      <c r="C64" s="51">
        <f t="shared" si="17"/>
        <v>4109</v>
      </c>
      <c r="D64" s="51">
        <f t="shared" si="17"/>
        <v>4788</v>
      </c>
      <c r="E64" s="51">
        <f t="shared" si="17"/>
        <v>4543</v>
      </c>
      <c r="F64" s="22">
        <f t="shared" si="17"/>
        <v>4381</v>
      </c>
      <c r="G64" s="99">
        <f t="shared" si="17"/>
        <v>4423</v>
      </c>
      <c r="H64" s="106">
        <f t="shared" si="17"/>
        <v>4138</v>
      </c>
      <c r="I64" s="106">
        <f t="shared" si="17"/>
        <v>3843</v>
      </c>
      <c r="J64" s="177">
        <f t="shared" si="17"/>
        <v>3641</v>
      </c>
      <c r="K64" s="51">
        <f t="shared" si="17"/>
        <v>3880</v>
      </c>
      <c r="L64" s="52">
        <f t="shared" si="17"/>
        <v>3355</v>
      </c>
      <c r="M64" s="177">
        <f t="shared" si="9"/>
        <v>3490</v>
      </c>
      <c r="N64" s="177">
        <f t="shared" si="9"/>
        <v>5360</v>
      </c>
      <c r="O64" s="137">
        <f>O14-O39</f>
        <v>5608</v>
      </c>
      <c r="P64" s="153">
        <f>O64-B64</f>
        <v>2270</v>
      </c>
      <c r="Q64" s="75">
        <f>P64/B64%</f>
        <v>68.00479328939484</v>
      </c>
      <c r="R64" s="62"/>
      <c r="S64" s="154">
        <f>O64-N64</f>
        <v>248</v>
      </c>
      <c r="T64" s="64">
        <f t="shared" si="10"/>
        <v>4.626865671641791</v>
      </c>
    </row>
    <row r="65" spans="1:21" ht="12.75">
      <c r="A65" s="21" t="s">
        <v>25</v>
      </c>
      <c r="B65" s="22">
        <f aca="true" t="shared" si="18" ref="B65:L65">B15-B40</f>
        <v>186</v>
      </c>
      <c r="C65" s="51">
        <f t="shared" si="18"/>
        <v>233</v>
      </c>
      <c r="D65" s="51">
        <f t="shared" si="18"/>
        <v>282</v>
      </c>
      <c r="E65" s="51">
        <f t="shared" si="18"/>
        <v>326</v>
      </c>
      <c r="F65" s="22">
        <f t="shared" si="18"/>
        <v>328</v>
      </c>
      <c r="G65" s="99">
        <f t="shared" si="18"/>
        <v>367</v>
      </c>
      <c r="H65" s="106">
        <f t="shared" si="18"/>
        <v>341</v>
      </c>
      <c r="I65" s="106">
        <f t="shared" si="18"/>
        <v>407</v>
      </c>
      <c r="J65" s="177">
        <f t="shared" si="18"/>
        <v>376</v>
      </c>
      <c r="K65" s="51">
        <f t="shared" si="18"/>
        <v>390</v>
      </c>
      <c r="L65" s="52">
        <f t="shared" si="18"/>
        <v>388</v>
      </c>
      <c r="M65" s="177">
        <f t="shared" si="9"/>
        <v>447</v>
      </c>
      <c r="N65" s="177">
        <f t="shared" si="9"/>
        <v>734</v>
      </c>
      <c r="O65" s="137">
        <f>O15-O40</f>
        <v>848</v>
      </c>
      <c r="P65" s="153">
        <f>O65-B65</f>
        <v>662</v>
      </c>
      <c r="Q65" s="75">
        <f>P65/B65%</f>
        <v>355.9139784946236</v>
      </c>
      <c r="R65" s="62"/>
      <c r="S65" s="154">
        <f>O65-N65</f>
        <v>114</v>
      </c>
      <c r="T65" s="64">
        <f t="shared" si="10"/>
        <v>15.53133514986376</v>
      </c>
      <c r="U65" s="23"/>
    </row>
    <row r="66" spans="1:21" ht="12.75">
      <c r="A66" s="21"/>
      <c r="B66" s="22"/>
      <c r="C66" s="51"/>
      <c r="D66" s="51"/>
      <c r="E66" s="51"/>
      <c r="F66" s="22"/>
      <c r="G66" s="99"/>
      <c r="H66" s="106"/>
      <c r="I66" s="106"/>
      <c r="J66" s="177"/>
      <c r="K66" s="51"/>
      <c r="L66" s="52"/>
      <c r="M66" s="177"/>
      <c r="N66" s="177"/>
      <c r="O66" s="137"/>
      <c r="P66" s="46"/>
      <c r="Q66" s="174"/>
      <c r="R66" s="62"/>
      <c r="S66" s="156"/>
      <c r="T66" s="48"/>
      <c r="U66" s="23"/>
    </row>
    <row r="67" spans="1:20" ht="12.75">
      <c r="A67" s="21" t="s">
        <v>28</v>
      </c>
      <c r="B67" s="22">
        <f aca="true" t="shared" si="19" ref="B67:L67">B17-B42</f>
        <v>5421</v>
      </c>
      <c r="C67" s="51">
        <f t="shared" si="19"/>
        <v>6258</v>
      </c>
      <c r="D67" s="51">
        <f t="shared" si="19"/>
        <v>7056</v>
      </c>
      <c r="E67" s="51">
        <f t="shared" si="19"/>
        <v>6306</v>
      </c>
      <c r="F67" s="22">
        <f t="shared" si="19"/>
        <v>5733</v>
      </c>
      <c r="G67" s="99">
        <f t="shared" si="19"/>
        <v>5749</v>
      </c>
      <c r="H67" s="106">
        <f t="shared" si="19"/>
        <v>5235</v>
      </c>
      <c r="I67" s="106">
        <f t="shared" si="19"/>
        <v>4643</v>
      </c>
      <c r="J67" s="177">
        <f t="shared" si="19"/>
        <v>4297</v>
      </c>
      <c r="K67" s="51">
        <f t="shared" si="19"/>
        <v>4426</v>
      </c>
      <c r="L67" s="52">
        <f t="shared" si="19"/>
        <v>4092</v>
      </c>
      <c r="M67" s="177">
        <f t="shared" si="9"/>
        <v>4180</v>
      </c>
      <c r="N67" s="177">
        <f t="shared" si="9"/>
        <v>6844</v>
      </c>
      <c r="O67" s="137">
        <f>O17-O42</f>
        <v>7013</v>
      </c>
      <c r="P67" s="153">
        <f>O67-B67</f>
        <v>1592</v>
      </c>
      <c r="Q67" s="75">
        <f>P67/B67%</f>
        <v>29.36727541044088</v>
      </c>
      <c r="R67" s="62"/>
      <c r="S67" s="154">
        <f>O67-N67</f>
        <v>169</v>
      </c>
      <c r="T67" s="64">
        <f t="shared" si="10"/>
        <v>2.469316189362946</v>
      </c>
    </row>
    <row r="68" spans="1:20" ht="12.75">
      <c r="A68" s="21" t="s">
        <v>29</v>
      </c>
      <c r="B68" s="22">
        <f aca="true" t="shared" si="20" ref="B68:L68">B18-B43</f>
        <v>2001</v>
      </c>
      <c r="C68" s="51">
        <f t="shared" si="20"/>
        <v>2781</v>
      </c>
      <c r="D68" s="51">
        <f t="shared" si="20"/>
        <v>3496</v>
      </c>
      <c r="E68" s="51">
        <f t="shared" si="20"/>
        <v>3598</v>
      </c>
      <c r="F68" s="22">
        <f t="shared" si="20"/>
        <v>3591</v>
      </c>
      <c r="G68" s="99">
        <f t="shared" si="20"/>
        <v>3508</v>
      </c>
      <c r="H68" s="106">
        <f t="shared" si="20"/>
        <v>3601</v>
      </c>
      <c r="I68" s="106">
        <f t="shared" si="20"/>
        <v>3301</v>
      </c>
      <c r="J68" s="177">
        <f t="shared" si="20"/>
        <v>3122</v>
      </c>
      <c r="K68" s="51">
        <f t="shared" si="20"/>
        <v>3170</v>
      </c>
      <c r="L68" s="52">
        <f t="shared" si="20"/>
        <v>2720</v>
      </c>
      <c r="M68" s="177">
        <f t="shared" si="9"/>
        <v>3007</v>
      </c>
      <c r="N68" s="177">
        <f t="shared" si="9"/>
        <v>4750</v>
      </c>
      <c r="O68" s="137">
        <f>O18-O43</f>
        <v>4945</v>
      </c>
      <c r="P68" s="153">
        <f>O68-B68</f>
        <v>2944</v>
      </c>
      <c r="Q68" s="75">
        <f>P68/B68%</f>
        <v>147.1264367816092</v>
      </c>
      <c r="R68" s="62"/>
      <c r="S68" s="154">
        <f>O68-N68</f>
        <v>195</v>
      </c>
      <c r="T68" s="64">
        <f t="shared" si="10"/>
        <v>4.105263157894737</v>
      </c>
    </row>
    <row r="69" spans="1:20" ht="12.75">
      <c r="A69" s="21"/>
      <c r="B69" s="22"/>
      <c r="C69" s="51"/>
      <c r="D69" s="51"/>
      <c r="E69" s="51"/>
      <c r="F69" s="22"/>
      <c r="G69" s="100"/>
      <c r="H69" s="107"/>
      <c r="I69" s="107"/>
      <c r="J69" s="180"/>
      <c r="K69" s="54"/>
      <c r="L69" s="186"/>
      <c r="M69" s="180"/>
      <c r="N69" s="180"/>
      <c r="O69" s="143"/>
      <c r="P69" s="46"/>
      <c r="Q69" s="174"/>
      <c r="R69" s="62"/>
      <c r="S69" s="156"/>
      <c r="T69" s="48"/>
    </row>
    <row r="70" spans="1:20" ht="10.5" customHeight="1">
      <c r="A70" s="31"/>
      <c r="B70" s="32"/>
      <c r="C70" s="32"/>
      <c r="D70" s="32"/>
      <c r="E70" s="32"/>
      <c r="F70" s="32"/>
      <c r="G70" s="86"/>
      <c r="H70" s="86"/>
      <c r="I70" s="86"/>
      <c r="J70" s="32"/>
      <c r="K70" s="32"/>
      <c r="L70" s="32"/>
      <c r="M70" s="32"/>
      <c r="N70" s="32"/>
      <c r="O70" s="32"/>
      <c r="P70" s="33"/>
      <c r="Q70" s="34"/>
      <c r="R70" s="35"/>
      <c r="S70" s="175"/>
      <c r="T70" s="36"/>
    </row>
    <row r="71" spans="1:20" ht="12.75">
      <c r="A71" s="37"/>
      <c r="B71" s="25"/>
      <c r="C71" s="55"/>
      <c r="D71" s="55"/>
      <c r="E71" s="55"/>
      <c r="F71" s="25"/>
      <c r="G71" s="101"/>
      <c r="H71" s="101"/>
      <c r="I71" s="118"/>
      <c r="J71" s="181"/>
      <c r="K71" s="55"/>
      <c r="L71" s="192"/>
      <c r="M71" s="181"/>
      <c r="N71" s="181"/>
      <c r="O71" s="135"/>
      <c r="P71" s="26"/>
      <c r="Q71" s="27"/>
      <c r="R71" s="16"/>
      <c r="S71" s="23"/>
      <c r="T71" s="20"/>
    </row>
    <row r="72" spans="1:20" ht="12.75">
      <c r="A72" s="38" t="s">
        <v>0</v>
      </c>
      <c r="B72" s="39">
        <f aca="true" t="shared" si="21" ref="B72:G72">B22-B47</f>
        <v>7422</v>
      </c>
      <c r="C72" s="56">
        <f t="shared" si="21"/>
        <v>9039</v>
      </c>
      <c r="D72" s="56">
        <f t="shared" si="21"/>
        <v>10552</v>
      </c>
      <c r="E72" s="56">
        <f t="shared" si="21"/>
        <v>9904</v>
      </c>
      <c r="F72" s="39">
        <f t="shared" si="21"/>
        <v>9324</v>
      </c>
      <c r="G72" s="102">
        <f t="shared" si="21"/>
        <v>9257</v>
      </c>
      <c r="H72" s="102">
        <f aca="true" t="shared" si="22" ref="H72:M72">SUM(H67:H68)</f>
        <v>8836</v>
      </c>
      <c r="I72" s="144">
        <f t="shared" si="22"/>
        <v>7944</v>
      </c>
      <c r="J72" s="182">
        <f t="shared" si="22"/>
        <v>7419</v>
      </c>
      <c r="K72" s="56">
        <f t="shared" si="22"/>
        <v>7596</v>
      </c>
      <c r="L72" s="39">
        <f t="shared" si="22"/>
        <v>6812</v>
      </c>
      <c r="M72" s="182">
        <f t="shared" si="22"/>
        <v>7187</v>
      </c>
      <c r="N72" s="182">
        <f>SUM(N67:N68)</f>
        <v>11594</v>
      </c>
      <c r="O72" s="136">
        <f>SUM(O67:O68)</f>
        <v>11958</v>
      </c>
      <c r="P72" s="88">
        <f>O72-B72</f>
        <v>4536</v>
      </c>
      <c r="Q72" s="89">
        <f>P72/B72%</f>
        <v>61.11560226354082</v>
      </c>
      <c r="R72" s="41"/>
      <c r="S72" s="163">
        <f>O72-N72</f>
        <v>364</v>
      </c>
      <c r="T72" s="42">
        <f t="shared" si="10"/>
        <v>3.139554942211489</v>
      </c>
    </row>
    <row r="73" spans="1:20" ht="7.5" customHeight="1">
      <c r="A73" s="37"/>
      <c r="B73" s="26"/>
      <c r="C73" s="57"/>
      <c r="D73" s="57"/>
      <c r="E73" s="57"/>
      <c r="F73" s="70"/>
      <c r="G73" s="103"/>
      <c r="H73" s="117"/>
      <c r="I73" s="117"/>
      <c r="J73" s="183"/>
      <c r="K73" s="189"/>
      <c r="L73" s="193"/>
      <c r="M73" s="183"/>
      <c r="N73" s="183"/>
      <c r="O73" s="138"/>
      <c r="P73" s="35"/>
      <c r="Q73" s="35"/>
      <c r="R73" s="16"/>
      <c r="T73" s="20"/>
    </row>
    <row r="74" spans="1:20" ht="18" customHeight="1" thickBot="1">
      <c r="A74" s="185" t="s">
        <v>43</v>
      </c>
      <c r="B74" s="43"/>
      <c r="C74" s="43"/>
      <c r="D74" s="44"/>
      <c r="E74" s="44"/>
      <c r="F74" s="45"/>
      <c r="G74" s="87"/>
      <c r="H74" s="92"/>
      <c r="I74" s="92"/>
      <c r="J74" s="139"/>
      <c r="K74" s="139"/>
      <c r="L74" s="139"/>
      <c r="M74" s="139"/>
      <c r="N74" s="139"/>
      <c r="O74" s="139"/>
      <c r="P74" s="44"/>
      <c r="Q74" s="44"/>
      <c r="R74" s="44"/>
      <c r="S74" s="44"/>
      <c r="T74" s="45"/>
    </row>
    <row r="75" ht="13.5" thickTop="1"/>
  </sheetData>
  <sheetProtection/>
  <mergeCells count="45">
    <mergeCell ref="O53:O54"/>
    <mergeCell ref="L53:L54"/>
    <mergeCell ref="M53:M54"/>
    <mergeCell ref="L3:L4"/>
    <mergeCell ref="M3:M4"/>
    <mergeCell ref="L28:L29"/>
    <mergeCell ref="M28:M29"/>
    <mergeCell ref="N3:N4"/>
    <mergeCell ref="J3:J4"/>
    <mergeCell ref="F28:F29"/>
    <mergeCell ref="G3:G4"/>
    <mergeCell ref="G28:G29"/>
    <mergeCell ref="F3:F4"/>
    <mergeCell ref="O3:O4"/>
    <mergeCell ref="O28:O29"/>
    <mergeCell ref="A3:A4"/>
    <mergeCell ref="B3:B4"/>
    <mergeCell ref="I28:I29"/>
    <mergeCell ref="I53:I54"/>
    <mergeCell ref="H53:H54"/>
    <mergeCell ref="H3:H4"/>
    <mergeCell ref="H28:H29"/>
    <mergeCell ref="G53:G54"/>
    <mergeCell ref="F53:F54"/>
    <mergeCell ref="A28:A29"/>
    <mergeCell ref="B28:B29"/>
    <mergeCell ref="C28:C29"/>
    <mergeCell ref="D28:D29"/>
    <mergeCell ref="D3:D4"/>
    <mergeCell ref="E53:E54"/>
    <mergeCell ref="A53:A54"/>
    <mergeCell ref="B53:B54"/>
    <mergeCell ref="C53:C54"/>
    <mergeCell ref="D53:D54"/>
    <mergeCell ref="C3:C4"/>
    <mergeCell ref="N28:N29"/>
    <mergeCell ref="N53:N54"/>
    <mergeCell ref="J28:J29"/>
    <mergeCell ref="J53:J54"/>
    <mergeCell ref="E28:E29"/>
    <mergeCell ref="E3:E4"/>
    <mergeCell ref="K53:K54"/>
    <mergeCell ref="K3:K4"/>
    <mergeCell ref="K28:K29"/>
    <mergeCell ref="I3:I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0" r:id="rId1"/>
  <rowBreaks count="2" manualBreakCount="2">
    <brk id="25" max="255" man="1"/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72</v>
      </c>
      <c r="B1" s="2"/>
      <c r="C1" s="2"/>
      <c r="D1" s="3"/>
      <c r="E1" s="3"/>
      <c r="F1" s="4"/>
      <c r="G1" s="4"/>
      <c r="H1" s="4"/>
      <c r="I1" s="4"/>
      <c r="J1" s="3"/>
      <c r="K1" s="3"/>
      <c r="L1" s="3"/>
      <c r="M1" s="4"/>
      <c r="N1" s="3"/>
      <c r="O1" s="4"/>
    </row>
    <row r="2" spans="1:15" ht="18" customHeight="1">
      <c r="A2" s="6" t="s">
        <v>50</v>
      </c>
      <c r="B2" s="7"/>
      <c r="C2" s="7"/>
      <c r="D2" s="8"/>
      <c r="E2" s="8"/>
      <c r="F2" s="9"/>
      <c r="G2" s="9"/>
      <c r="H2" s="9"/>
      <c r="I2" s="9"/>
      <c r="J2" s="8"/>
      <c r="K2" s="8"/>
      <c r="L2" s="8"/>
      <c r="M2" s="9"/>
      <c r="N2" s="8"/>
      <c r="O2" s="9"/>
    </row>
    <row r="3" spans="1:15" ht="12.75">
      <c r="A3" s="229" t="s">
        <v>49</v>
      </c>
      <c r="B3" s="231">
        <v>2005</v>
      </c>
      <c r="C3" s="233">
        <v>2006</v>
      </c>
      <c r="D3" s="233">
        <v>2007</v>
      </c>
      <c r="E3" s="233">
        <v>2008</v>
      </c>
      <c r="F3" s="231">
        <v>2009</v>
      </c>
      <c r="G3" s="254">
        <v>2010</v>
      </c>
      <c r="H3" s="221">
        <v>2011</v>
      </c>
      <c r="I3" s="221">
        <v>2012</v>
      </c>
      <c r="J3" s="221">
        <v>2013</v>
      </c>
      <c r="K3" s="221">
        <v>2014</v>
      </c>
      <c r="L3" s="221">
        <v>2015</v>
      </c>
      <c r="M3" s="221">
        <v>2016</v>
      </c>
      <c r="N3" s="251">
        <v>2017</v>
      </c>
      <c r="O3" s="256">
        <v>2018</v>
      </c>
    </row>
    <row r="4" spans="1:15" ht="12.75">
      <c r="A4" s="230"/>
      <c r="B4" s="232"/>
      <c r="C4" s="234"/>
      <c r="D4" s="234"/>
      <c r="E4" s="234"/>
      <c r="F4" s="232"/>
      <c r="G4" s="255"/>
      <c r="H4" s="222"/>
      <c r="I4" s="222"/>
      <c r="J4" s="222"/>
      <c r="K4" s="222"/>
      <c r="L4" s="222"/>
      <c r="M4" s="222"/>
      <c r="N4" s="252"/>
      <c r="O4" s="257"/>
    </row>
    <row r="5" spans="1:15" ht="7.5" customHeight="1">
      <c r="A5" s="21"/>
      <c r="B5" s="61"/>
      <c r="C5" s="73"/>
      <c r="D5" s="73"/>
      <c r="E5" s="73"/>
      <c r="F5" s="61"/>
      <c r="G5" s="113"/>
      <c r="H5" s="125"/>
      <c r="I5" s="125"/>
      <c r="J5" s="125"/>
      <c r="K5" s="125"/>
      <c r="L5" s="125"/>
      <c r="M5" s="125"/>
      <c r="N5" s="211"/>
      <c r="O5" s="195"/>
    </row>
    <row r="6" spans="1:15" ht="12.75">
      <c r="A6" s="21" t="s">
        <v>17</v>
      </c>
      <c r="B6" s="61">
        <f>'Part-time'!B6/Qualifiche!B25%</f>
        <v>12.07643312101911</v>
      </c>
      <c r="C6" s="74">
        <f>'Part-time'!C6/Qualifiche!C25%</f>
        <v>12.908046881145285</v>
      </c>
      <c r="D6" s="74">
        <f>'Part-time'!D6/Qualifiche!D25%</f>
        <v>13.893662185383604</v>
      </c>
      <c r="E6" s="74">
        <f>'Part-time'!E6/Qualifiche!E25%</f>
        <v>15.147319024540348</v>
      </c>
      <c r="F6" s="61">
        <f>'Part-time'!F6/Qualifiche!F25%</f>
        <v>16.1441203429126</v>
      </c>
      <c r="G6" s="113">
        <f>'Part-time'!G6/Qualifiche!G25%</f>
        <v>17.366256229071638</v>
      </c>
      <c r="H6" s="125">
        <f>'Part-time'!H6/Qualifiche!H25%</f>
        <v>17.848504983388704</v>
      </c>
      <c r="I6" s="125">
        <f>'Part-time'!I6/Qualifiche!I25%</f>
        <v>19.386152942943355</v>
      </c>
      <c r="J6" s="125">
        <f>'Part-time'!J6/Qualifiche!J25%</f>
        <v>19.975483289184467</v>
      </c>
      <c r="K6" s="125">
        <f>'Part-time'!K6/Qualifiche!K25%</f>
        <v>20.241491599665718</v>
      </c>
      <c r="L6" s="125">
        <f>'Part-time'!L6/Qualifiche!L25%</f>
        <v>21.553905973842348</v>
      </c>
      <c r="M6" s="125">
        <f>'Part-time'!M6/Qualifiche!M25%</f>
        <v>21.653934195647977</v>
      </c>
      <c r="N6" s="212">
        <f>'Part-time'!N6/Qualifiche!N25%</f>
        <v>22.058608350958405</v>
      </c>
      <c r="O6" s="196">
        <f>'Part-time'!O6/Qualifiche!O25%</f>
        <v>22.70781914614294</v>
      </c>
    </row>
    <row r="7" spans="1:15" ht="12.75">
      <c r="A7" s="21" t="s">
        <v>16</v>
      </c>
      <c r="B7" s="75">
        <f>'Part-time'!B7/Qualifiche!B26%</f>
        <v>17.799180781578656</v>
      </c>
      <c r="C7" s="74">
        <f>'Part-time'!C7/Qualifiche!C26%</f>
        <v>18.697269934668803</v>
      </c>
      <c r="D7" s="74">
        <f>'Part-time'!D7/Qualifiche!D26%</f>
        <v>19.825845532559313</v>
      </c>
      <c r="E7" s="74">
        <f>'Part-time'!E7/Qualifiche!E26%</f>
        <v>21.333658417652078</v>
      </c>
      <c r="F7" s="61">
        <f>'Part-time'!F7/Qualifiche!F26%</f>
        <v>21.596281753345618</v>
      </c>
      <c r="G7" s="113">
        <f>'Part-time'!G7/Qualifiche!G26%</f>
        <v>22.5497718370149</v>
      </c>
      <c r="H7" s="125">
        <f>'Part-time'!H7/Qualifiche!H26%</f>
        <v>23.447375932797783</v>
      </c>
      <c r="I7" s="125">
        <f>'Part-time'!I7/Qualifiche!I26%</f>
        <v>24.761983436938518</v>
      </c>
      <c r="J7" s="125">
        <f>'Part-time'!J7/Qualifiche!J26%</f>
        <v>25.52994633715073</v>
      </c>
      <c r="K7" s="125">
        <f>'Part-time'!K7/Qualifiche!K26%</f>
        <v>25.971827453603076</v>
      </c>
      <c r="L7" s="125">
        <f>'Part-time'!L7/Qualifiche!L26%</f>
        <v>26.96391521907164</v>
      </c>
      <c r="M7" s="125">
        <f>'Part-time'!M7/Qualifiche!M26%</f>
        <v>27.687740693196407</v>
      </c>
      <c r="N7" s="212">
        <f>'Part-time'!N7/Qualifiche!N26%</f>
        <v>27.733839708703652</v>
      </c>
      <c r="O7" s="196">
        <f>'Part-time'!O7/Qualifiche!O26%</f>
        <v>28.168135381735947</v>
      </c>
    </row>
    <row r="8" spans="1:15" ht="12.75" customHeight="1">
      <c r="A8" s="28" t="s">
        <v>18</v>
      </c>
      <c r="B8" s="61">
        <f>'Part-time'!B8/Qualifiche!B27%</f>
        <v>1.6381236038719285</v>
      </c>
      <c r="C8" s="74">
        <f>'Part-time'!C8/Qualifiche!C27%</f>
        <v>1.9622093023255813</v>
      </c>
      <c r="D8" s="74">
        <f>'Part-time'!D8/Qualifiche!D27%</f>
        <v>2.113180515759312</v>
      </c>
      <c r="E8" s="74">
        <f>'Part-time'!E8/Qualifiche!E27%</f>
        <v>2.070393374741201</v>
      </c>
      <c r="F8" s="61">
        <f>'Part-time'!F8/Qualifiche!F27%</f>
        <v>2.7714378871861753</v>
      </c>
      <c r="G8" s="113">
        <f>'Part-time'!G8/Qualifiche!G27%</f>
        <v>2.7482823235477825</v>
      </c>
      <c r="H8" s="125">
        <f>'Part-time'!H8/Qualifiche!H27%</f>
        <v>2.684766214177979</v>
      </c>
      <c r="I8" s="125">
        <f>'Part-time'!I8/Qualifiche!I27%</f>
        <v>2.9295086969789437</v>
      </c>
      <c r="J8" s="125">
        <f>'Part-time'!J8/Qualifiche!J27%</f>
        <v>3.0924678505817518</v>
      </c>
      <c r="K8" s="125">
        <f>'Part-time'!K8/Qualifiche!K27%</f>
        <v>3.4939759036144573</v>
      </c>
      <c r="L8" s="125">
        <f>'Part-time'!L8/Qualifiche!L27%</f>
        <v>4.0035587188612105</v>
      </c>
      <c r="M8" s="125">
        <f>'Part-time'!M8/Qualifiche!M27%</f>
        <v>4.106351550960118</v>
      </c>
      <c r="N8" s="212">
        <f>'Part-time'!N8/Qualifiche!N27%</f>
        <v>4.022478556640047</v>
      </c>
      <c r="O8" s="196">
        <f>'Part-time'!O8/Qualifiche!O27%</f>
        <v>3.790509259259259</v>
      </c>
    </row>
    <row r="9" spans="1:15" ht="12.75">
      <c r="A9" s="21" t="s">
        <v>19</v>
      </c>
      <c r="B9" s="71">
        <f>'Part-time'!B9/Qualifiche!B28%</f>
        <v>0.11086474501108648</v>
      </c>
      <c r="C9" s="72">
        <f>'Part-time'!C9/Qualifiche!C28%</f>
        <v>0.3314917127071823</v>
      </c>
      <c r="D9" s="72">
        <f>'Part-time'!D9/Qualifiche!D28%</f>
        <v>0.4419889502762431</v>
      </c>
      <c r="E9" s="72">
        <f>'Part-time'!E9/Qualifiche!E28%</f>
        <v>0.5370569280343717</v>
      </c>
      <c r="F9" s="71">
        <f>'Part-time'!F9/Qualifiche!F28%</f>
        <v>0.6779661016949153</v>
      </c>
      <c r="G9" s="112">
        <f>'Part-time'!G9/Qualifiche!G28%</f>
        <v>0.5903187721369539</v>
      </c>
      <c r="H9" s="124">
        <f>'Part-time'!H9/Qualifiche!H28%</f>
        <v>0.5820721769499418</v>
      </c>
      <c r="I9" s="124">
        <f>'Part-time'!I9/Qualifiche!I28%</f>
        <v>0.6841505131128849</v>
      </c>
      <c r="J9" s="124">
        <f>'Part-time'!J9/Qualifiche!J28%</f>
        <v>0.574052812858783</v>
      </c>
      <c r="K9" s="124">
        <f>'Part-time'!K9/Qualifiche!K28%</f>
        <v>0.6864988558352403</v>
      </c>
      <c r="L9" s="125">
        <f>'Part-time'!L9/Qualifiche!L28%</f>
        <v>0.8215962441314555</v>
      </c>
      <c r="M9" s="125">
        <f>'Part-time'!M9/Qualifiche!M28%</f>
        <v>1.5384615384615385</v>
      </c>
      <c r="N9" s="212">
        <f>'Part-time'!N9/Qualifiche!N28%</f>
        <v>1.2702078521939955</v>
      </c>
      <c r="O9" s="196">
        <f>'Part-time'!O9/Qualifiche!O28%</f>
        <v>1.2642225031605563</v>
      </c>
    </row>
    <row r="10" spans="1:15" ht="12.75">
      <c r="A10" s="21" t="s">
        <v>20</v>
      </c>
      <c r="B10" s="71">
        <f>'Part-time'!B10/Qualifiche!B29%</f>
        <v>12.692423785089042</v>
      </c>
      <c r="C10" s="72">
        <f>'Part-time'!C10/Qualifiche!C29%</f>
        <v>14.856068277158977</v>
      </c>
      <c r="D10" s="72">
        <f>'Part-time'!D10/Qualifiche!D29%</f>
        <v>16.435801811401173</v>
      </c>
      <c r="E10" s="72">
        <f>'Part-time'!E10/Qualifiche!E29%</f>
        <v>18.95416050544428</v>
      </c>
      <c r="F10" s="71">
        <f>'Part-time'!F10/Qualifiche!F29%</f>
        <v>22.79745685740236</v>
      </c>
      <c r="G10" s="112">
        <f>'Part-time'!G10/Qualifiche!G29%</f>
        <v>23.728246318607766</v>
      </c>
      <c r="H10" s="124">
        <f>'Part-time'!H10/Qualifiche!H29%</f>
        <v>24.64084378977996</v>
      </c>
      <c r="I10" s="124">
        <f>'Part-time'!I10/Qualifiche!I29%</f>
        <v>26.363983212514306</v>
      </c>
      <c r="J10" s="124">
        <f>'Part-time'!J10/Qualifiche!J29%</f>
        <v>27.74922918807811</v>
      </c>
      <c r="K10" s="124">
        <f>'Part-time'!K10/Qualifiche!K29%</f>
        <v>28.183212798597413</v>
      </c>
      <c r="L10" s="125">
        <f>'Part-time'!L10/Qualifiche!L29%</f>
        <v>26.520359598096245</v>
      </c>
      <c r="M10" s="125">
        <f>'Part-time'!M10/Qualifiche!M29%</f>
        <v>25.564864178725564</v>
      </c>
      <c r="N10" s="212">
        <f>'Part-time'!N10/Qualifiche!N29%</f>
        <v>25.93757017740849</v>
      </c>
      <c r="O10" s="196">
        <f>'Part-time'!O10/Qualifiche!O29%</f>
        <v>25.481962206527964</v>
      </c>
    </row>
    <row r="11" spans="1:15" ht="12.75">
      <c r="A11" s="21"/>
      <c r="B11" s="71"/>
      <c r="C11" s="72"/>
      <c r="D11" s="72"/>
      <c r="E11" s="72"/>
      <c r="F11" s="71"/>
      <c r="G11" s="112"/>
      <c r="H11" s="124"/>
      <c r="I11" s="124"/>
      <c r="J11" s="124"/>
      <c r="K11" s="124"/>
      <c r="L11" s="124"/>
      <c r="M11" s="124"/>
      <c r="N11" s="213"/>
      <c r="O11" s="197"/>
    </row>
    <row r="12" spans="1:15" ht="12.75">
      <c r="A12" s="21" t="s">
        <v>22</v>
      </c>
      <c r="B12" s="71">
        <f>'Part-time'!B13/'Classi di età'!B25%</f>
        <v>15.71629432901109</v>
      </c>
      <c r="C12" s="72">
        <f>'Part-time'!C13/'Classi di età'!C25%</f>
        <v>18.071544464189135</v>
      </c>
      <c r="D12" s="72">
        <f>'Part-time'!D13/'Classi di età'!D25%</f>
        <v>20.130536814315047</v>
      </c>
      <c r="E12" s="72">
        <f>'Part-time'!E13/'Classi di età'!E25%</f>
        <v>23.57974254220304</v>
      </c>
      <c r="F12" s="71">
        <f>'Part-time'!F13/'Classi di età'!F25%</f>
        <v>26.334711486607944</v>
      </c>
      <c r="G12" s="112">
        <f>'Part-time'!G13/'Classi di età'!G25%</f>
        <v>26.85472496473907</v>
      </c>
      <c r="H12" s="124">
        <f>'Part-time'!H13/'Classi di età'!H25%</f>
        <v>27.453956688929367</v>
      </c>
      <c r="I12" s="124">
        <f>'Part-time'!I13/'Classi di età'!I25%</f>
        <v>31.984392419175027</v>
      </c>
      <c r="J12" s="124">
        <f>'Part-time'!J13/'Classi di età'!J25%</f>
        <v>34.68596536572758</v>
      </c>
      <c r="K12" s="124">
        <f>'Part-time'!K13/'Classi di età'!K25%</f>
        <v>33.904061129192016</v>
      </c>
      <c r="L12" s="124">
        <f>'Part-time'!L13/'Classi di età'!L25%</f>
        <v>36.9868810833686</v>
      </c>
      <c r="M12" s="124">
        <f>'Part-time'!M13/'Classi di età'!M25%</f>
        <v>35.1551525986464</v>
      </c>
      <c r="N12" s="213">
        <f>'Part-time'!N13/'Classi di età'!N25%</f>
        <v>33.022052205220525</v>
      </c>
      <c r="O12" s="197">
        <f>'Part-time'!O13/'Classi di età'!O25%</f>
        <v>32.55838983962975</v>
      </c>
    </row>
    <row r="13" spans="1:15" ht="12.75">
      <c r="A13" s="21" t="s">
        <v>23</v>
      </c>
      <c r="B13" s="71">
        <f>'Part-time'!B14/'Classi di età'!B26%</f>
        <v>13.454295602605864</v>
      </c>
      <c r="C13" s="72">
        <f>'Part-time'!C14/'Classi di età'!C26%</f>
        <v>14.14755528192499</v>
      </c>
      <c r="D13" s="72">
        <f>'Part-time'!D14/'Classi di età'!D26%</f>
        <v>15.23463487027276</v>
      </c>
      <c r="E13" s="72">
        <f>'Part-time'!E14/'Classi di età'!E26%</f>
        <v>16.736368657776374</v>
      </c>
      <c r="F13" s="71">
        <f>'Part-time'!F14/'Classi di età'!F26%</f>
        <v>18.222107110996</v>
      </c>
      <c r="G13" s="112">
        <f>'Part-time'!G14/'Classi di età'!G26%</f>
        <v>19.416721448634434</v>
      </c>
      <c r="H13" s="124">
        <f>'Part-time'!H14/'Classi di età'!H26%</f>
        <v>20.14276649746193</v>
      </c>
      <c r="I13" s="124">
        <f>'Part-time'!I14/'Classi di età'!I26%</f>
        <v>22.023564871900263</v>
      </c>
      <c r="J13" s="124">
        <f>'Part-time'!J14/'Classi di età'!J26%</f>
        <v>23.661441552329578</v>
      </c>
      <c r="K13" s="124">
        <f>'Part-time'!K14/'Classi di età'!K26%</f>
        <v>24.818160937141105</v>
      </c>
      <c r="L13" s="124">
        <f>'Part-time'!L14/'Classi di età'!L26%</f>
        <v>26.050677486029244</v>
      </c>
      <c r="M13" s="124">
        <f>'Part-time'!M14/'Classi di età'!M26%</f>
        <v>26.74233825198638</v>
      </c>
      <c r="N13" s="213">
        <f>'Part-time'!N14/'Classi di età'!N26%</f>
        <v>26.463726252638597</v>
      </c>
      <c r="O13" s="197">
        <f>'Part-time'!O14/'Classi di età'!O26%</f>
        <v>26.427642578487834</v>
      </c>
    </row>
    <row r="14" spans="1:15" ht="12.75">
      <c r="A14" s="21" t="s">
        <v>24</v>
      </c>
      <c r="B14" s="71">
        <f>'Part-time'!B15/SUM('Classi di età'!B27:B28)%</f>
        <v>13.183956599748527</v>
      </c>
      <c r="C14" s="72">
        <f>'Part-time'!C15/SUM('Classi di età'!C27:C28)%</f>
        <v>13.97388820889433</v>
      </c>
      <c r="D14" s="72">
        <f>'Part-time'!D15/SUM('Classi di età'!D27:D28)%</f>
        <v>14.87308388575596</v>
      </c>
      <c r="E14" s="72">
        <f>'Part-time'!E15/SUM('Classi di età'!E27:E28)%</f>
        <v>15.951656999770039</v>
      </c>
      <c r="F14" s="71">
        <f>'Part-time'!F15/SUM('Classi di età'!F27:F28)%</f>
        <v>16.66009237934062</v>
      </c>
      <c r="G14" s="112">
        <f>'Part-time'!G15/SUM('Classi di età'!G27:G28)%</f>
        <v>17.76418062654678</v>
      </c>
      <c r="H14" s="124">
        <f>'Part-time'!H15/SUM('Classi di età'!H27:H28)%</f>
        <v>18.474775611265862</v>
      </c>
      <c r="I14" s="124">
        <f>'Part-time'!I15/SUM('Classi di età'!I27:I28)%</f>
        <v>19.55580038560733</v>
      </c>
      <c r="J14" s="124">
        <f>'Part-time'!J15/SUM('Classi di età'!J27:J28)%</f>
        <v>20.11454202197078</v>
      </c>
      <c r="K14" s="124">
        <f>'Part-time'!K15/SUM('Classi di età'!K27:K28)%</f>
        <v>20.49058120389457</v>
      </c>
      <c r="L14" s="124">
        <f>'Part-time'!L15/SUM('Classi di età'!L27:L28)%</f>
        <v>21.46615087040619</v>
      </c>
      <c r="M14" s="124">
        <f>'Part-time'!M15/SUM('Classi di età'!M27:M28)%</f>
        <v>21.769050016784156</v>
      </c>
      <c r="N14" s="213">
        <f>'Part-time'!N15/SUM('Classi di età'!N27:N28)%</f>
        <v>22.214427835314527</v>
      </c>
      <c r="O14" s="197">
        <f>'Part-time'!O15/SUM('Classi di età'!O27:O28)%</f>
        <v>22.725707508066677</v>
      </c>
    </row>
    <row r="15" spans="1:15" ht="12.75">
      <c r="A15" s="21" t="s">
        <v>25</v>
      </c>
      <c r="B15" s="71">
        <f>'Part-time'!B16/SUM('Classi di età'!B29:B30)%</f>
        <v>18.388545760808537</v>
      </c>
      <c r="C15" s="72">
        <f>'Part-time'!C16/SUM('Classi di età'!C29:C30)%</f>
        <v>18.917861799217732</v>
      </c>
      <c r="D15" s="72">
        <f>'Part-time'!D16/SUM('Classi di età'!D29:D30)%</f>
        <v>18.965925224798866</v>
      </c>
      <c r="E15" s="72">
        <f>'Part-time'!E16/SUM('Classi di età'!E29:E30)%</f>
        <v>20.33880017263703</v>
      </c>
      <c r="F15" s="71">
        <f>'Part-time'!F16/SUM('Classi di età'!F29:F30)%</f>
        <v>19.525992392470496</v>
      </c>
      <c r="G15" s="112">
        <f>'Part-time'!G16/SUM('Classi di età'!G29:G30)%</f>
        <v>20.216935557378545</v>
      </c>
      <c r="H15" s="124">
        <f>'Part-time'!H16/SUM('Classi di età'!H29:H30)%</f>
        <v>20.47019311502939</v>
      </c>
      <c r="I15" s="124">
        <f>'Part-time'!I16/SUM('Classi di età'!I29:I30)%</f>
        <v>21.25390416698408</v>
      </c>
      <c r="J15" s="124">
        <f>'Part-time'!J16/SUM('Classi di età'!J29:J30)%</f>
        <v>20.66896551724138</v>
      </c>
      <c r="K15" s="124">
        <f>'Part-time'!K16/SUM('Classi di età'!K29:K30)%</f>
        <v>20.47209214023541</v>
      </c>
      <c r="L15" s="124">
        <f>'Part-time'!L16/SUM('Classi di età'!L29:L30)%</f>
        <v>20.91256957328386</v>
      </c>
      <c r="M15" s="124">
        <f>'Part-time'!M16/SUM('Classi di età'!M29:M30)%</f>
        <v>21.221559415087366</v>
      </c>
      <c r="N15" s="213">
        <f>'Part-time'!N16/SUM('Classi di età'!N29:N30)%</f>
        <v>22.091849002163983</v>
      </c>
      <c r="O15" s="197">
        <f>'Part-time'!O16/SUM('Classi di età'!O29:O30)%</f>
        <v>23.613770988286642</v>
      </c>
    </row>
    <row r="16" spans="1:15" ht="9.75" customHeight="1">
      <c r="A16" s="67"/>
      <c r="B16" s="76"/>
      <c r="C16" s="77"/>
      <c r="D16" s="77"/>
      <c r="E16" s="77"/>
      <c r="F16" s="71"/>
      <c r="G16" s="114"/>
      <c r="H16" s="126"/>
      <c r="I16" s="126"/>
      <c r="J16" s="126"/>
      <c r="K16" s="126"/>
      <c r="L16" s="126"/>
      <c r="M16" s="126"/>
      <c r="N16" s="213"/>
      <c r="O16" s="197"/>
    </row>
    <row r="17" spans="1:15" ht="10.5" customHeight="1">
      <c r="A17" s="31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1:15" ht="9.75" customHeight="1">
      <c r="A18" s="37"/>
      <c r="B18" s="61"/>
      <c r="C18" s="80"/>
      <c r="D18" s="80"/>
      <c r="E18" s="80"/>
      <c r="F18" s="80"/>
      <c r="G18" s="61"/>
      <c r="H18" s="121"/>
      <c r="I18" s="121"/>
      <c r="J18" s="121"/>
      <c r="K18" s="121"/>
      <c r="L18" s="121"/>
      <c r="M18" s="121"/>
      <c r="N18" s="214"/>
      <c r="O18" s="200"/>
    </row>
    <row r="19" spans="1:15" ht="12.75">
      <c r="A19" s="38" t="s">
        <v>0</v>
      </c>
      <c r="B19" s="40">
        <f>'Part-time'!B24/'Classi di età'!B24%</f>
        <v>13.800238452367218</v>
      </c>
      <c r="C19" s="81">
        <f>'Part-time'!C24/'Classi di età'!C24%</f>
        <v>14.707981220657278</v>
      </c>
      <c r="D19" s="81">
        <f>'Part-time'!D24/'Classi di età'!D24%</f>
        <v>15.745942458663459</v>
      </c>
      <c r="E19" s="81">
        <f>'Part-time'!E24/'Classi di età'!E24%</f>
        <v>17.174845164363983</v>
      </c>
      <c r="F19" s="81">
        <f>'Part-time'!F24/'Classi di età'!F24%</f>
        <v>18.080123518189982</v>
      </c>
      <c r="G19" s="40">
        <f>'Part-time'!G24/'Classi di età'!G24%</f>
        <v>19.08459488784405</v>
      </c>
      <c r="H19" s="122">
        <f>'Part-time'!H24/'Classi di età'!H24%</f>
        <v>19.705862611588</v>
      </c>
      <c r="I19" s="122">
        <f>'Part-time'!I24/'Classi di età'!I24%</f>
        <v>21.124978081377176</v>
      </c>
      <c r="J19" s="122">
        <f>'Part-time'!J24/'Classi di età'!J24%</f>
        <v>21.813268729034665</v>
      </c>
      <c r="K19" s="122">
        <f>'Part-time'!K24/'Classi di età'!K24%</f>
        <v>22.136151723700486</v>
      </c>
      <c r="L19" s="122">
        <f>'Part-time'!L24/'Classi di età'!L24%</f>
        <v>23.18670760000937</v>
      </c>
      <c r="M19" s="122">
        <f>'Part-time'!M24/'Classi di età'!M24%</f>
        <v>23.497987111390042</v>
      </c>
      <c r="N19" s="215">
        <f>'Part-time'!N24/'Classi di età'!N24%</f>
        <v>23.756014508845954</v>
      </c>
      <c r="O19" s="198">
        <f>'Part-time'!O24/'Classi di età'!O24%</f>
        <v>24.264598593398897</v>
      </c>
    </row>
    <row r="20" spans="1:15" ht="7.5" customHeight="1">
      <c r="A20" s="37"/>
      <c r="B20" s="26"/>
      <c r="C20" s="57"/>
      <c r="D20" s="57"/>
      <c r="E20" s="57"/>
      <c r="F20" s="115"/>
      <c r="G20" s="70"/>
      <c r="H20" s="123"/>
      <c r="I20" s="123"/>
      <c r="J20" s="123"/>
      <c r="K20" s="123"/>
      <c r="L20" s="123"/>
      <c r="M20" s="123"/>
      <c r="N20" s="216"/>
      <c r="O20" s="199"/>
    </row>
    <row r="21" spans="1:15" ht="19.5" customHeight="1" thickBot="1">
      <c r="A21" s="185" t="s">
        <v>43</v>
      </c>
      <c r="B21" s="43"/>
      <c r="C21" s="43"/>
      <c r="D21" s="44"/>
      <c r="E21" s="44"/>
      <c r="F21" s="45"/>
      <c r="G21" s="45"/>
      <c r="H21" s="45"/>
      <c r="I21" s="45"/>
      <c r="J21" s="44"/>
      <c r="K21" s="44"/>
      <c r="L21" s="44"/>
      <c r="M21" s="45"/>
      <c r="N21" s="217"/>
      <c r="O21" s="194"/>
    </row>
    <row r="22" spans="14:15" ht="18" customHeight="1" thickBot="1" thickTop="1">
      <c r="N22" s="35"/>
      <c r="O22" s="35"/>
    </row>
    <row r="23" spans="1:15" ht="18" customHeight="1" thickTop="1">
      <c r="A23" s="1" t="s">
        <v>73</v>
      </c>
      <c r="B23" s="2"/>
      <c r="C23" s="2"/>
      <c r="D23" s="3"/>
      <c r="E23" s="3"/>
      <c r="F23" s="4"/>
      <c r="G23" s="4"/>
      <c r="H23" s="4"/>
      <c r="I23" s="4"/>
      <c r="J23" s="3"/>
      <c r="K23" s="3"/>
      <c r="L23" s="3"/>
      <c r="M23" s="4"/>
      <c r="N23" s="3"/>
      <c r="O23" s="4"/>
    </row>
    <row r="24" spans="1:15" ht="18" customHeight="1">
      <c r="A24" s="6" t="s">
        <v>50</v>
      </c>
      <c r="B24" s="7"/>
      <c r="C24" s="7"/>
      <c r="D24" s="8"/>
      <c r="E24" s="8"/>
      <c r="F24" s="9"/>
      <c r="G24" s="9"/>
      <c r="H24" s="9"/>
      <c r="I24" s="9"/>
      <c r="J24" s="8"/>
      <c r="K24" s="8"/>
      <c r="L24" s="8"/>
      <c r="M24" s="9"/>
      <c r="N24" s="8"/>
      <c r="O24" s="9"/>
    </row>
    <row r="25" spans="1:15" ht="12.75">
      <c r="A25" s="229" t="s">
        <v>49</v>
      </c>
      <c r="B25" s="231">
        <v>2005</v>
      </c>
      <c r="C25" s="233">
        <v>2006</v>
      </c>
      <c r="D25" s="233">
        <v>2007</v>
      </c>
      <c r="E25" s="233">
        <v>2008</v>
      </c>
      <c r="F25" s="231">
        <v>2009</v>
      </c>
      <c r="G25" s="254">
        <v>2010</v>
      </c>
      <c r="H25" s="221">
        <v>2011</v>
      </c>
      <c r="I25" s="221">
        <v>2012</v>
      </c>
      <c r="J25" s="221">
        <v>2013</v>
      </c>
      <c r="K25" s="221">
        <v>2014</v>
      </c>
      <c r="L25" s="221">
        <v>2015</v>
      </c>
      <c r="M25" s="221">
        <v>2016</v>
      </c>
      <c r="N25" s="251">
        <v>2017</v>
      </c>
      <c r="O25" s="256">
        <v>2018</v>
      </c>
    </row>
    <row r="26" spans="1:15" ht="12.75" customHeight="1">
      <c r="A26" s="230"/>
      <c r="B26" s="232"/>
      <c r="C26" s="234"/>
      <c r="D26" s="234"/>
      <c r="E26" s="234"/>
      <c r="F26" s="232"/>
      <c r="G26" s="255"/>
      <c r="H26" s="222"/>
      <c r="I26" s="222"/>
      <c r="J26" s="222"/>
      <c r="K26" s="222"/>
      <c r="L26" s="222"/>
      <c r="M26" s="222"/>
      <c r="N26" s="252"/>
      <c r="O26" s="258"/>
    </row>
    <row r="27" spans="1:15" ht="7.5" customHeight="1">
      <c r="A27" s="21"/>
      <c r="B27" s="61"/>
      <c r="C27" s="73"/>
      <c r="D27" s="73"/>
      <c r="E27" s="73"/>
      <c r="F27" s="61"/>
      <c r="G27" s="113"/>
      <c r="H27" s="125"/>
      <c r="I27" s="125"/>
      <c r="J27" s="125"/>
      <c r="K27" s="125"/>
      <c r="L27" s="125"/>
      <c r="M27" s="125"/>
      <c r="N27" s="211"/>
      <c r="O27" s="195"/>
    </row>
    <row r="28" spans="1:15" ht="12.75">
      <c r="A28" s="21" t="s">
        <v>17</v>
      </c>
      <c r="B28" s="61">
        <f>'Part-time'!B33/Qualifiche!B7%</f>
        <v>4.02193090626245</v>
      </c>
      <c r="C28" s="74">
        <f>'Part-time'!C33/Qualifiche!C7%</f>
        <v>4.496453108417583</v>
      </c>
      <c r="D28" s="74">
        <f>'Part-time'!D33/Qualifiche!D7%</f>
        <v>5.19096627674339</v>
      </c>
      <c r="E28" s="74">
        <f>'Part-time'!E33/Qualifiche!E7%</f>
        <v>5.807645786753657</v>
      </c>
      <c r="F28" s="61">
        <f>'Part-time'!F33/Qualifiche!F7%</f>
        <v>6.197188545352592</v>
      </c>
      <c r="G28" s="113">
        <f>'Part-time'!G33/Qualifiche!G7%</f>
        <v>6.970984396730744</v>
      </c>
      <c r="H28" s="125">
        <f>'Part-time'!H33/Qualifiche!H7%</f>
        <v>7.050478962280515</v>
      </c>
      <c r="I28" s="125">
        <f>'Part-time'!I33/Qualifiche!I7%</f>
        <v>7.977559384076711</v>
      </c>
      <c r="J28" s="125">
        <f>'Part-time'!J33/Qualifiche!J7%</f>
        <v>8.293180890159249</v>
      </c>
      <c r="K28" s="125">
        <f>'Part-time'!K33/Qualifiche!K7%</f>
        <v>9.07630689640786</v>
      </c>
      <c r="L28" s="125">
        <f>'Part-time'!L33/Qualifiche!L7%</f>
        <v>10.119998361797109</v>
      </c>
      <c r="M28" s="125">
        <f>'Part-time'!M33/Qualifiche!M7%</f>
        <v>10.493949613171988</v>
      </c>
      <c r="N28" s="212">
        <f>'Part-time'!N33/Qualifiche!N7%</f>
        <v>10.751395781637717</v>
      </c>
      <c r="O28" s="196">
        <f>'Part-time'!O33/Qualifiche!O7%</f>
        <v>11.466829668965254</v>
      </c>
    </row>
    <row r="29" spans="1:15" ht="12.75">
      <c r="A29" s="21" t="s">
        <v>16</v>
      </c>
      <c r="B29" s="75">
        <f>'Part-time'!B34/Qualifiche!B8%</f>
        <v>4.318156393332588</v>
      </c>
      <c r="C29" s="74">
        <f>'Part-time'!C34/Qualifiche!C8%</f>
        <v>5.031585947024271</v>
      </c>
      <c r="D29" s="74">
        <f>'Part-time'!D34/Qualifiche!D8%</f>
        <v>5.419921875</v>
      </c>
      <c r="E29" s="74">
        <f>'Part-time'!E34/Qualifiche!E8%</f>
        <v>6.32783931315915</v>
      </c>
      <c r="F29" s="61">
        <f>'Part-time'!F34/Qualifiche!F8%</f>
        <v>6.601042269832079</v>
      </c>
      <c r="G29" s="113">
        <f>'Part-time'!G34/Qualifiche!G8%</f>
        <v>7.1078827011030405</v>
      </c>
      <c r="H29" s="125">
        <f>'Part-time'!H34/Qualifiche!H8%</f>
        <v>7.31404512576919</v>
      </c>
      <c r="I29" s="125">
        <f>'Part-time'!I34/Qualifiche!I8%</f>
        <v>8.177748662517741</v>
      </c>
      <c r="J29" s="125">
        <f>'Part-time'!J34/Qualifiche!J8%</f>
        <v>8.84941417850008</v>
      </c>
      <c r="K29" s="125">
        <f>'Part-time'!K34/Qualifiche!K8%</f>
        <v>8.904259991216513</v>
      </c>
      <c r="L29" s="125">
        <f>'Part-time'!L34/Qualifiche!L8%</f>
        <v>9.73766828074283</v>
      </c>
      <c r="M29" s="125">
        <f>'Part-time'!M34/Qualifiche!M8%</f>
        <v>10.731169240466436</v>
      </c>
      <c r="N29" s="212">
        <f>'Part-time'!N34/Qualifiche!N8%</f>
        <v>10.843122985757356</v>
      </c>
      <c r="O29" s="196">
        <f>'Part-time'!O34/Qualifiche!O8%</f>
        <v>11.210553543714433</v>
      </c>
    </row>
    <row r="30" spans="1:15" ht="12.75" customHeight="1">
      <c r="A30" s="28" t="s">
        <v>18</v>
      </c>
      <c r="B30" s="61">
        <f>'Part-time'!B35/Qualifiche!B9%</f>
        <v>0.38740920096852305</v>
      </c>
      <c r="C30" s="74">
        <f>'Part-time'!C35/Qualifiche!C9%</f>
        <v>0.5741626794258373</v>
      </c>
      <c r="D30" s="74">
        <f>'Part-time'!D35/Qualifiche!D9%</f>
        <v>0.6220095693779905</v>
      </c>
      <c r="E30" s="74">
        <f>'Part-time'!E35/Qualifiche!E9%</f>
        <v>0.5625879043600563</v>
      </c>
      <c r="F30" s="61">
        <f>'Part-time'!F35/Qualifiche!F9%</f>
        <v>0.6424965580541533</v>
      </c>
      <c r="G30" s="113">
        <f>'Part-time'!G35/Qualifiche!G9%</f>
        <v>0.48910626945309027</v>
      </c>
      <c r="H30" s="125">
        <f>'Part-time'!H35/Qualifiche!H9%</f>
        <v>0.47598442232799654</v>
      </c>
      <c r="I30" s="125">
        <f>'Part-time'!I35/Qualifiche!I9%</f>
        <v>0.5701754385964912</v>
      </c>
      <c r="J30" s="125">
        <f>'Part-time'!J35/Qualifiche!J9%</f>
        <v>0.8421985815602837</v>
      </c>
      <c r="K30" s="125">
        <f>'Part-time'!K35/Qualifiche!K9%</f>
        <v>1.1353711790393013</v>
      </c>
      <c r="L30" s="125">
        <f>'Part-time'!L35/Qualifiche!L9%</f>
        <v>1.784936874183718</v>
      </c>
      <c r="M30" s="125">
        <f>'Part-time'!M35/Qualifiche!M9%</f>
        <v>1.621384750219106</v>
      </c>
      <c r="N30" s="212">
        <f>'Part-time'!N35/Qualifiche!N9%</f>
        <v>1.6986062717770034</v>
      </c>
      <c r="O30" s="196">
        <f>'Part-time'!O35/Qualifiche!O9%</f>
        <v>1.6574585635359116</v>
      </c>
    </row>
    <row r="31" spans="1:15" ht="12.75">
      <c r="A31" s="21" t="s">
        <v>19</v>
      </c>
      <c r="B31" s="71">
        <f>'Part-time'!B36/Qualifiche!B10%</f>
        <v>0.11904761904761904</v>
      </c>
      <c r="C31" s="72">
        <f>'Part-time'!C36/Qualifiche!C10%</f>
        <v>0.35885167464114837</v>
      </c>
      <c r="D31" s="72">
        <f>'Part-time'!D36/Qualifiche!D10%</f>
        <v>0.47961630695443647</v>
      </c>
      <c r="E31" s="72">
        <f>'Part-time'!E36/Qualifiche!E10%</f>
        <v>0.468384074941452</v>
      </c>
      <c r="F31" s="71">
        <f>'Part-time'!F36/Qualifiche!F10%</f>
        <v>0.3712871287128713</v>
      </c>
      <c r="G31" s="112">
        <f>'Part-time'!G36/Qualifiche!G10%</f>
        <v>0.5134788189987163</v>
      </c>
      <c r="H31" s="124">
        <f>'Part-time'!H36/Qualifiche!H10%</f>
        <v>0.38461538461538464</v>
      </c>
      <c r="I31" s="124">
        <f>'Part-time'!I36/Qualifiche!I10%</f>
        <v>0.5044136191677175</v>
      </c>
      <c r="J31" s="124">
        <f>'Part-time'!J36/Qualifiche!J10%</f>
        <v>0.3836317135549872</v>
      </c>
      <c r="K31" s="124">
        <f>'Part-time'!K36/Qualifiche!K10%</f>
        <v>0.5095541401273885</v>
      </c>
      <c r="L31" s="124">
        <f>'Part-time'!L36/Qualifiche!L10%</f>
        <v>0.39215686274509803</v>
      </c>
      <c r="M31" s="124">
        <f>'Part-time'!M36/Qualifiche!M10%</f>
        <v>1.0582010582010584</v>
      </c>
      <c r="N31" s="213">
        <f>'Part-time'!N36/Qualifiche!N10%</f>
        <v>0.9020618556701031</v>
      </c>
      <c r="O31" s="197">
        <f>'Part-time'!O36/Qualifiche!O10%</f>
        <v>0.846262341325811</v>
      </c>
    </row>
    <row r="32" spans="1:15" ht="12.75">
      <c r="A32" s="21" t="s">
        <v>20</v>
      </c>
      <c r="B32" s="71">
        <f>'Part-time'!B37/Qualifiche!B11%</f>
        <v>4.913606911447085</v>
      </c>
      <c r="C32" s="72">
        <f>'Part-time'!C37/Qualifiche!C11%</f>
        <v>6.02718645806617</v>
      </c>
      <c r="D32" s="72">
        <f>'Part-time'!D37/Qualifiche!D11%</f>
        <v>6.710931942138961</v>
      </c>
      <c r="E32" s="72">
        <f>'Part-time'!E37/Qualifiche!E11%</f>
        <v>7.544881125667152</v>
      </c>
      <c r="F32" s="71">
        <f>'Part-time'!F37/Qualifiche!F11%</f>
        <v>10.223463687150838</v>
      </c>
      <c r="G32" s="112">
        <f>'Part-time'!G37/Qualifiche!G11%</f>
        <v>10.446373217606943</v>
      </c>
      <c r="H32" s="124">
        <f>'Part-time'!H37/Qualifiche!H11%</f>
        <v>11.94225721784777</v>
      </c>
      <c r="I32" s="124">
        <f>'Part-time'!I37/Qualifiche!I11%</f>
        <v>13.760217983651227</v>
      </c>
      <c r="J32" s="124">
        <f>'Part-time'!J37/Qualifiche!J11%</f>
        <v>15.083798882681563</v>
      </c>
      <c r="K32" s="124">
        <f>'Part-time'!K37/Qualifiche!K11%</f>
        <v>16.07843137254902</v>
      </c>
      <c r="L32" s="124">
        <f>'Part-time'!L37/Qualifiche!L11%</f>
        <v>13.818516812528788</v>
      </c>
      <c r="M32" s="124">
        <f>'Part-time'!M37/Qualifiche!M11%</f>
        <v>13.905841325196164</v>
      </c>
      <c r="N32" s="213">
        <f>'Part-time'!N37/Qualifiche!N11%</f>
        <v>14.564967420467612</v>
      </c>
      <c r="O32" s="197">
        <f>'Part-time'!O37/Qualifiche!O11%</f>
        <v>15.076522305437967</v>
      </c>
    </row>
    <row r="33" spans="1:15" ht="12.75">
      <c r="A33" s="21"/>
      <c r="B33" s="71"/>
      <c r="C33" s="72"/>
      <c r="D33" s="72"/>
      <c r="E33" s="72"/>
      <c r="F33" s="71"/>
      <c r="G33" s="112"/>
      <c r="H33" s="124"/>
      <c r="I33" s="124"/>
      <c r="J33" s="124"/>
      <c r="K33" s="124"/>
      <c r="L33" s="124"/>
      <c r="M33" s="124"/>
      <c r="N33" s="213"/>
      <c r="O33" s="197"/>
    </row>
    <row r="34" spans="1:15" ht="12.75">
      <c r="A34" s="21" t="s">
        <v>22</v>
      </c>
      <c r="B34" s="71">
        <f>'Part-time'!B40/'Classi di età'!B7%</f>
        <v>6.914893617021276</v>
      </c>
      <c r="C34" s="72">
        <f>'Part-time'!C40/'Classi di età'!C7%</f>
        <v>8.44923956843884</v>
      </c>
      <c r="D34" s="72">
        <f>'Part-time'!D40/'Classi di età'!D7%</f>
        <v>10.161090458488228</v>
      </c>
      <c r="E34" s="72">
        <f>'Part-time'!E40/'Classi di età'!E7%</f>
        <v>11.786469344608879</v>
      </c>
      <c r="F34" s="71">
        <f>'Part-time'!F40/'Classi di età'!F7%</f>
        <v>13.94080996884735</v>
      </c>
      <c r="G34" s="112">
        <f>'Part-time'!G40/'Classi di età'!G7%</f>
        <v>14.45356510542411</v>
      </c>
      <c r="H34" s="124">
        <f>'Part-time'!H40/'Classi di età'!H7%</f>
        <v>14.618973561430794</v>
      </c>
      <c r="I34" s="124">
        <f>'Part-time'!I40/'Classi di età'!I7%</f>
        <v>19.106937523955537</v>
      </c>
      <c r="J34" s="124">
        <f>'Part-time'!J40/'Classi di età'!J7%</f>
        <v>21.364852809991078</v>
      </c>
      <c r="K34" s="124">
        <f>'Part-time'!K40/'Classi di età'!K7%</f>
        <v>22.12878423834695</v>
      </c>
      <c r="L34" s="124">
        <f>'Part-time'!L40/'Classi di età'!L7%</f>
        <v>24.642516682554813</v>
      </c>
      <c r="M34" s="124">
        <f>'Part-time'!M40/'Classi di età'!M7%</f>
        <v>23.14364290247514</v>
      </c>
      <c r="N34" s="213">
        <f>'Part-time'!N40/'Classi di età'!N7%</f>
        <v>22.50141696580389</v>
      </c>
      <c r="O34" s="197">
        <f>'Part-time'!O40/'Classi di età'!O7%</f>
        <v>22.781385281385283</v>
      </c>
    </row>
    <row r="35" spans="1:15" ht="12.75">
      <c r="A35" s="21" t="s">
        <v>23</v>
      </c>
      <c r="B35" s="71">
        <f>'Part-time'!B41/'Classi di età'!B8%</f>
        <v>3.9033966398831264</v>
      </c>
      <c r="C35" s="72">
        <f>'Part-time'!C41/'Classi di età'!C8%</f>
        <v>4.678715792408122</v>
      </c>
      <c r="D35" s="72">
        <f>'Part-time'!D41/'Classi di età'!D8%</f>
        <v>5.311218784942229</v>
      </c>
      <c r="E35" s="72">
        <f>'Part-time'!E41/'Classi di età'!E8%</f>
        <v>6.021056717286886</v>
      </c>
      <c r="F35" s="71">
        <f>'Part-time'!F41/'Classi di età'!F8%</f>
        <v>6.932660294275588</v>
      </c>
      <c r="G35" s="112">
        <f>'Part-time'!G41/'Classi di età'!G8%</f>
        <v>8.10421286031042</v>
      </c>
      <c r="H35" s="124">
        <f>'Part-time'!H41/'Classi di età'!H8%</f>
        <v>8.566260138880784</v>
      </c>
      <c r="I35" s="124">
        <f>'Part-time'!I41/'Classi di età'!I8%</f>
        <v>10.072481879530118</v>
      </c>
      <c r="J35" s="124">
        <f>'Part-time'!J41/'Classi di età'!J8%</f>
        <v>11.078775051260005</v>
      </c>
      <c r="K35" s="124">
        <f>'Part-time'!K41/'Classi di età'!K8%</f>
        <v>12.251009889956817</v>
      </c>
      <c r="L35" s="124">
        <f>'Part-time'!L41/'Classi di età'!L8%</f>
        <v>13.728082382410243</v>
      </c>
      <c r="M35" s="124">
        <f>'Part-time'!M41/'Classi di età'!M8%</f>
        <v>14.630817524225469</v>
      </c>
      <c r="N35" s="213">
        <f>'Part-time'!N41/'Classi di età'!N8%</f>
        <v>14.389456697149004</v>
      </c>
      <c r="O35" s="197">
        <f>'Part-time'!O41/'Classi di età'!O8%</f>
        <v>14.620865824146277</v>
      </c>
    </row>
    <row r="36" spans="1:15" ht="12.75">
      <c r="A36" s="21" t="s">
        <v>24</v>
      </c>
      <c r="B36" s="71">
        <f>'Part-time'!B42/('Classi di età'!B9+'Classi di età'!B10)%</f>
        <v>2.8005749524736867</v>
      </c>
      <c r="C36" s="72">
        <f>'Part-time'!C42/('Classi di età'!C9+'Classi di età'!C10)%</f>
        <v>3.0233923410404624</v>
      </c>
      <c r="D36" s="72">
        <f>'Part-time'!D42/('Classi di età'!D9+'Classi di età'!D10)%</f>
        <v>3.423702218541603</v>
      </c>
      <c r="E36" s="72">
        <f>'Part-time'!E42/('Classi di età'!E9+'Classi di età'!E10)%</f>
        <v>3.9655470166652274</v>
      </c>
      <c r="F36" s="71">
        <f>'Part-time'!F42/('Classi di età'!F9+'Classi di età'!F10)%</f>
        <v>4.212462232342252</v>
      </c>
      <c r="G36" s="112">
        <f>'Part-time'!G42/('Classi di età'!G9+'Classi di età'!G10)%</f>
        <v>4.7110321364335705</v>
      </c>
      <c r="H36" s="124">
        <f>'Part-time'!H42/('Classi di età'!H9+'Classi di età'!H10)%</f>
        <v>4.89607490409415</v>
      </c>
      <c r="I36" s="124">
        <f>'Part-time'!I42/('Classi di età'!I9+'Classi di età'!I10)%</f>
        <v>5.347309759172029</v>
      </c>
      <c r="J36" s="124">
        <f>'Part-time'!J42/('Classi di età'!J9+'Classi di età'!J10)%</f>
        <v>5.818149218942603</v>
      </c>
      <c r="K36" s="124">
        <f>'Part-time'!K42/('Classi di età'!K9+'Classi di età'!K10)%</f>
        <v>6.334331107529358</v>
      </c>
      <c r="L36" s="124">
        <f>'Part-time'!L42/('Classi di età'!L9+'Classi di età'!L10)%</f>
        <v>7.009978208510151</v>
      </c>
      <c r="M36" s="124">
        <f>'Part-time'!M42/('Classi di età'!M9+'Classi di età'!M10)%</f>
        <v>7.419532072707294</v>
      </c>
      <c r="N36" s="213">
        <f>'Part-time'!N42/('Classi di età'!N9+'Classi di età'!N10)%</f>
        <v>7.738544166380985</v>
      </c>
      <c r="O36" s="197">
        <f>'Part-time'!O42/('Classi di età'!O9+'Classi di età'!O10)%</f>
        <v>8.296714555679516</v>
      </c>
    </row>
    <row r="37" spans="1:15" ht="12.75">
      <c r="A37" s="21" t="s">
        <v>25</v>
      </c>
      <c r="B37" s="71">
        <f>'Part-time'!B43/('Classi di età'!B11+'Classi di età'!B12)%</f>
        <v>10.788293099765006</v>
      </c>
      <c r="C37" s="72">
        <f>'Part-time'!C43/('Classi di età'!C11+'Classi di età'!C12)%</f>
        <v>11.336982017200938</v>
      </c>
      <c r="D37" s="72">
        <f>'Part-time'!D43/('Classi di età'!D11+'Classi di età'!D12)%</f>
        <v>11.433597185576078</v>
      </c>
      <c r="E37" s="72">
        <f>'Part-time'!E43/('Classi di età'!E11+'Classi di età'!E12)%</f>
        <v>11.877772301626418</v>
      </c>
      <c r="F37" s="71">
        <f>'Part-time'!F43/('Classi di età'!F11+'Classi di età'!F12)%</f>
        <v>11.112791049289386</v>
      </c>
      <c r="G37" s="112">
        <f>'Part-time'!G43/('Classi di età'!G11+'Classi di età'!G12)%</f>
        <v>11.459227467811157</v>
      </c>
      <c r="H37" s="124">
        <f>'Part-time'!H43/('Classi di età'!H11+'Classi di età'!H12)%</f>
        <v>10.909572355355488</v>
      </c>
      <c r="I37" s="124">
        <f>'Part-time'!I43/('Classi di età'!I11+'Classi di età'!I12)%</f>
        <v>11.019116035553392</v>
      </c>
      <c r="J37" s="124">
        <f>'Part-time'!J43/('Classi di età'!J11+'Classi di età'!J12)%</f>
        <v>9.97465006061942</v>
      </c>
      <c r="K37" s="124">
        <f>'Part-time'!K43/('Classi di età'!K11+'Classi di età'!K12)%</f>
        <v>9.967683296303777</v>
      </c>
      <c r="L37" s="124">
        <f>'Part-time'!L43/('Classi di età'!L11+'Classi di età'!L12)%</f>
        <v>9.832869080779943</v>
      </c>
      <c r="M37" s="124">
        <f>'Part-time'!M43/('Classi di età'!M11+'Classi di età'!M12)%</f>
        <v>10.382560013571974</v>
      </c>
      <c r="N37" s="213">
        <f>'Part-time'!N43/('Classi di età'!N11+'Classi di età'!N12)%</f>
        <v>10.664349474682044</v>
      </c>
      <c r="O37" s="197">
        <f>'Part-time'!O43/('Classi di età'!O11+'Classi di età'!O12)%</f>
        <v>11.868910540301153</v>
      </c>
    </row>
    <row r="38" spans="1:15" ht="9.75" customHeight="1">
      <c r="A38" s="67"/>
      <c r="B38" s="76"/>
      <c r="C38" s="77"/>
      <c r="D38" s="77"/>
      <c r="E38" s="77"/>
      <c r="F38" s="71"/>
      <c r="G38" s="114"/>
      <c r="H38" s="126"/>
      <c r="I38" s="126"/>
      <c r="J38" s="126"/>
      <c r="K38" s="126"/>
      <c r="L38" s="126"/>
      <c r="M38" s="126"/>
      <c r="N38" s="213"/>
      <c r="O38" s="197"/>
    </row>
    <row r="39" spans="1:15" ht="10.5" customHeight="1">
      <c r="A39" s="31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9"/>
    </row>
    <row r="40" spans="1:15" ht="9.75" customHeight="1">
      <c r="A40" s="37"/>
      <c r="B40" s="61"/>
      <c r="C40" s="80"/>
      <c r="D40" s="80"/>
      <c r="E40" s="80"/>
      <c r="F40" s="80"/>
      <c r="G40" s="61"/>
      <c r="H40" s="121"/>
      <c r="I40" s="121"/>
      <c r="J40" s="121"/>
      <c r="K40" s="121"/>
      <c r="L40" s="121"/>
      <c r="M40" s="121"/>
      <c r="N40" s="214"/>
      <c r="O40" s="200"/>
    </row>
    <row r="41" spans="1:15" ht="12.75">
      <c r="A41" s="38" t="s">
        <v>0</v>
      </c>
      <c r="B41" s="40">
        <f>'Part-time'!B51/'Classi di età'!B6%</f>
        <v>3.9979802949287278</v>
      </c>
      <c r="C41" s="81">
        <f>'Part-time'!C51/'Classi di età'!C6%</f>
        <v>4.6743831086237595</v>
      </c>
      <c r="D41" s="81">
        <f>'Part-time'!D51/'Classi di età'!D6%</f>
        <v>5.155045928117872</v>
      </c>
      <c r="E41" s="81">
        <f>'Part-time'!E51/'Classi di età'!E6%</f>
        <v>5.823303139347313</v>
      </c>
      <c r="F41" s="81">
        <f>'Part-time'!F51/'Classi di età'!F6%</f>
        <v>6.2653562653562656</v>
      </c>
      <c r="G41" s="40">
        <f>'Part-time'!G51/'Classi di età'!G6%</f>
        <v>6.893655511047939</v>
      </c>
      <c r="H41" s="122">
        <f>'Part-time'!H51/'Classi di età'!H6%</f>
        <v>7.04422052834917</v>
      </c>
      <c r="I41" s="122">
        <f>'Part-time'!I51/'Classi di età'!I6%</f>
        <v>7.945990837731402</v>
      </c>
      <c r="J41" s="122">
        <f>'Part-time'!J51/'Classi di età'!J6%</f>
        <v>8.36892011733406</v>
      </c>
      <c r="K41" s="122">
        <f>'Part-time'!K51/'Classi di età'!K6%</f>
        <v>8.932249624227579</v>
      </c>
      <c r="L41" s="122">
        <f>'Part-time'!L51/'Classi di età'!L6%</f>
        <v>9.765126897289292</v>
      </c>
      <c r="M41" s="122">
        <f>'Part-time'!M51/'Classi di età'!M6%</f>
        <v>10.290974189066425</v>
      </c>
      <c r="N41" s="215">
        <f>'Part-time'!N51/'Classi di età'!N6%</f>
        <v>10.534219564110266</v>
      </c>
      <c r="O41" s="198">
        <f>'Part-time'!O51/'Classi di età'!O6%</f>
        <v>11.156902771893336</v>
      </c>
    </row>
    <row r="42" spans="1:15" ht="7.5" customHeight="1">
      <c r="A42" s="37"/>
      <c r="B42" s="26"/>
      <c r="C42" s="57"/>
      <c r="D42" s="57"/>
      <c r="E42" s="57"/>
      <c r="F42" s="115"/>
      <c r="G42" s="70"/>
      <c r="H42" s="123"/>
      <c r="I42" s="123"/>
      <c r="J42" s="123"/>
      <c r="K42" s="123"/>
      <c r="L42" s="123"/>
      <c r="M42" s="123"/>
      <c r="N42" s="216"/>
      <c r="O42" s="199"/>
    </row>
    <row r="43" spans="1:15" ht="19.5" customHeight="1" thickBot="1">
      <c r="A43" s="185" t="s">
        <v>43</v>
      </c>
      <c r="B43" s="43"/>
      <c r="C43" s="43"/>
      <c r="D43" s="44"/>
      <c r="E43" s="44"/>
      <c r="F43" s="45"/>
      <c r="G43" s="45"/>
      <c r="H43" s="45"/>
      <c r="I43" s="45"/>
      <c r="J43" s="44"/>
      <c r="K43" s="44"/>
      <c r="L43" s="44"/>
      <c r="M43" s="45"/>
      <c r="N43" s="217"/>
      <c r="O43" s="194"/>
    </row>
    <row r="44" spans="14:15" ht="18" customHeight="1" thickBot="1" thickTop="1">
      <c r="N44" s="35"/>
      <c r="O44" s="35"/>
    </row>
    <row r="45" spans="1:15" ht="18" customHeight="1" thickTop="1">
      <c r="A45" s="1" t="s">
        <v>74</v>
      </c>
      <c r="B45" s="2"/>
      <c r="C45" s="2"/>
      <c r="D45" s="3"/>
      <c r="E45" s="3"/>
      <c r="F45" s="4"/>
      <c r="G45" s="4"/>
      <c r="H45" s="4"/>
      <c r="I45" s="4"/>
      <c r="J45" s="3"/>
      <c r="K45" s="3"/>
      <c r="L45" s="3"/>
      <c r="M45" s="4"/>
      <c r="N45" s="3"/>
      <c r="O45" s="4"/>
    </row>
    <row r="46" spans="1:15" ht="18" customHeight="1">
      <c r="A46" s="6" t="s">
        <v>50</v>
      </c>
      <c r="B46" s="7"/>
      <c r="C46" s="7"/>
      <c r="D46" s="8"/>
      <c r="E46" s="8"/>
      <c r="F46" s="9"/>
      <c r="G46" s="9"/>
      <c r="H46" s="9"/>
      <c r="I46" s="9"/>
      <c r="J46" s="8"/>
      <c r="K46" s="8"/>
      <c r="L46" s="8"/>
      <c r="M46" s="9"/>
      <c r="N46" s="8"/>
      <c r="O46" s="9"/>
    </row>
    <row r="47" spans="1:15" ht="12.75">
      <c r="A47" s="229" t="s">
        <v>49</v>
      </c>
      <c r="B47" s="231">
        <v>2005</v>
      </c>
      <c r="C47" s="233">
        <v>2006</v>
      </c>
      <c r="D47" s="233">
        <v>2007</v>
      </c>
      <c r="E47" s="233">
        <v>2008</v>
      </c>
      <c r="F47" s="231">
        <v>2009</v>
      </c>
      <c r="G47" s="254">
        <v>2010</v>
      </c>
      <c r="H47" s="221">
        <v>2011</v>
      </c>
      <c r="I47" s="221">
        <v>2012</v>
      </c>
      <c r="J47" s="221">
        <v>2013</v>
      </c>
      <c r="K47" s="221">
        <v>2014</v>
      </c>
      <c r="L47" s="221">
        <v>2015</v>
      </c>
      <c r="M47" s="221">
        <v>2016</v>
      </c>
      <c r="N47" s="251">
        <v>2017</v>
      </c>
      <c r="O47" s="256">
        <v>2018</v>
      </c>
    </row>
    <row r="48" spans="1:15" ht="12.75" customHeight="1">
      <c r="A48" s="230"/>
      <c r="B48" s="232"/>
      <c r="C48" s="234"/>
      <c r="D48" s="234"/>
      <c r="E48" s="234"/>
      <c r="F48" s="232"/>
      <c r="G48" s="255"/>
      <c r="H48" s="222"/>
      <c r="I48" s="222"/>
      <c r="J48" s="222"/>
      <c r="K48" s="222"/>
      <c r="L48" s="222"/>
      <c r="M48" s="222"/>
      <c r="N48" s="253"/>
      <c r="O48" s="258"/>
    </row>
    <row r="49" spans="1:15" ht="7.5" customHeight="1">
      <c r="A49" s="21"/>
      <c r="B49" s="61"/>
      <c r="C49" s="73"/>
      <c r="D49" s="73"/>
      <c r="E49" s="73"/>
      <c r="F49" s="61"/>
      <c r="G49" s="113"/>
      <c r="H49" s="125"/>
      <c r="I49" s="125"/>
      <c r="J49" s="125"/>
      <c r="K49" s="125"/>
      <c r="L49" s="125"/>
      <c r="M49" s="125"/>
      <c r="N49" s="212"/>
      <c r="O49" s="196"/>
    </row>
    <row r="50" spans="1:15" ht="12.75">
      <c r="A50" s="21" t="s">
        <v>17</v>
      </c>
      <c r="B50" s="61">
        <f>'Part-time'!B60/Qualifiche!B15%</f>
        <v>31.49469447493597</v>
      </c>
      <c r="C50" s="74">
        <f>'Part-time'!C60/Qualifiche!C15%</f>
        <v>32.92569453675395</v>
      </c>
      <c r="D50" s="74">
        <f>'Part-time'!D60/Qualifiche!D15%</f>
        <v>34.29827156319993</v>
      </c>
      <c r="E50" s="74">
        <f>'Part-time'!E60/Qualifiche!E15%</f>
        <v>36.90029025098173</v>
      </c>
      <c r="F50" s="61">
        <f>'Part-time'!F60/Qualifiche!F15%</f>
        <v>39.03698099773041</v>
      </c>
      <c r="G50" s="113">
        <f>'Part-time'!G60/Qualifiche!G15%</f>
        <v>40.71902418146801</v>
      </c>
      <c r="H50" s="125">
        <f>'Part-time'!H60/Qualifiche!H15%</f>
        <v>41.82393974408354</v>
      </c>
      <c r="I50" s="125">
        <f>'Part-time'!I60/Qualifiche!I15%</f>
        <v>44.34434434434434</v>
      </c>
      <c r="J50" s="125">
        <f>'Part-time'!J60/Qualifiche!J15%</f>
        <v>45.99399781738814</v>
      </c>
      <c r="K50" s="125">
        <f>'Part-time'!K60/Qualifiche!K15%</f>
        <v>45.17797241893403</v>
      </c>
      <c r="L50" s="125">
        <f>'Part-time'!L60/Qualifiche!L15%</f>
        <v>47.06043579553241</v>
      </c>
      <c r="M50" s="125">
        <f>'Part-time'!M60/Qualifiche!M15%</f>
        <v>47.10059706893432</v>
      </c>
      <c r="N50" s="212">
        <f>'Part-time'!N60/Qualifiche!N15%</f>
        <v>46.78082482092146</v>
      </c>
      <c r="O50" s="196">
        <f>'Part-time'!O60/Qualifiche!O15%</f>
        <v>47.411947441333275</v>
      </c>
    </row>
    <row r="51" spans="1:15" ht="12.75">
      <c r="A51" s="21" t="s">
        <v>16</v>
      </c>
      <c r="B51" s="75">
        <f>'Part-time'!B61/Qualifiche!B16%</f>
        <v>26.631729394949975</v>
      </c>
      <c r="C51" s="74">
        <f>'Part-time'!C61/Qualifiche!C16%</f>
        <v>27.448545067423705</v>
      </c>
      <c r="D51" s="74">
        <f>'Part-time'!D61/Qualifiche!D16%</f>
        <v>28.946826051112943</v>
      </c>
      <c r="E51" s="74">
        <f>'Part-time'!E61/Qualifiche!E16%</f>
        <v>30.663283798477707</v>
      </c>
      <c r="F51" s="61">
        <f>'Part-time'!F61/Qualifiche!F16%</f>
        <v>30.80953459038132</v>
      </c>
      <c r="G51" s="113">
        <f>'Part-time'!G61/Qualifiche!G16%</f>
        <v>31.82508645486571</v>
      </c>
      <c r="H51" s="125">
        <f>'Part-time'!H61/Qualifiche!H16%</f>
        <v>33.24049803407602</v>
      </c>
      <c r="I51" s="125">
        <f>'Part-time'!I61/Qualifiche!I16%</f>
        <v>34.85366906952796</v>
      </c>
      <c r="J51" s="125">
        <f>'Part-time'!J61/Qualifiche!J16%</f>
        <v>35.788285296852166</v>
      </c>
      <c r="K51" s="125">
        <f>'Part-time'!K61/Qualifiche!K16%</f>
        <v>36.46395788336933</v>
      </c>
      <c r="L51" s="125">
        <f>'Part-time'!L61/Qualifiche!L16%</f>
        <v>37.62389278540617</v>
      </c>
      <c r="M51" s="125">
        <f>'Part-time'!M61/Qualifiche!M16%</f>
        <v>38.16276202219482</v>
      </c>
      <c r="N51" s="212">
        <f>'Part-time'!N61/Qualifiche!N16%</f>
        <v>37.93807310639367</v>
      </c>
      <c r="O51" s="196">
        <f>'Part-time'!O61/Qualifiche!O16%</f>
        <v>38.423753206933235</v>
      </c>
    </row>
    <row r="52" spans="1:15" ht="12.75" customHeight="1">
      <c r="A52" s="28" t="s">
        <v>18</v>
      </c>
      <c r="B52" s="61">
        <f>'Part-time'!B62/Qualifiche!B17%</f>
        <v>5.797101449275362</v>
      </c>
      <c r="C52" s="74">
        <f>'Part-time'!C62/Qualifiche!C17%</f>
        <v>6.3444108761329305</v>
      </c>
      <c r="D52" s="74">
        <f>'Part-time'!D62/Qualifiche!D17%</f>
        <v>6.552706552706553</v>
      </c>
      <c r="E52" s="74">
        <f>'Part-time'!E62/Qualifiche!E17%</f>
        <v>6.2745098039215685</v>
      </c>
      <c r="F52" s="61">
        <f>'Part-time'!F62/Qualifiche!F17%</f>
        <v>7.995495495495494</v>
      </c>
      <c r="G52" s="113">
        <f>'Part-time'!G62/Qualifiche!G17%</f>
        <v>8.0797481636936</v>
      </c>
      <c r="H52" s="125">
        <f>'Part-time'!H62/Qualifiche!H17%</f>
        <v>7.768924302788846</v>
      </c>
      <c r="I52" s="125">
        <f>'Part-time'!I62/Qualifiche!I17%</f>
        <v>8.324974924774322</v>
      </c>
      <c r="J52" s="125">
        <f>'Part-time'!J62/Qualifiche!J17%</f>
        <v>8.118811881188119</v>
      </c>
      <c r="K52" s="125">
        <f>'Part-time'!K62/Qualifiche!K17%</f>
        <v>8.737864077669903</v>
      </c>
      <c r="L52" s="125">
        <f>'Part-time'!L62/Qualifiche!L17%</f>
        <v>8.744186046511627</v>
      </c>
      <c r="M52" s="125">
        <f>'Part-time'!M62/Qualifiche!M17%</f>
        <v>9.247506799637353</v>
      </c>
      <c r="N52" s="212">
        <f>'Part-time'!N62/Qualifiche!N17%</f>
        <v>8.940092165898617</v>
      </c>
      <c r="O52" s="196">
        <f>'Part-time'!O62/Qualifiche!O17%</f>
        <v>8.340888485947417</v>
      </c>
    </row>
    <row r="53" spans="1:15" ht="12.75">
      <c r="A53" s="21" t="s">
        <v>19</v>
      </c>
      <c r="B53" s="71">
        <f>'Part-time'!B63/Qualifiche!B18%</f>
        <v>0</v>
      </c>
      <c r="C53" s="72">
        <f>'Part-time'!C63/Qualifiche!C18%</f>
        <v>0</v>
      </c>
      <c r="D53" s="72">
        <f>'Part-time'!D63/Qualifiche!D18%</f>
        <v>0</v>
      </c>
      <c r="E53" s="72">
        <f>'Part-time'!E63/Qualifiche!E18%</f>
        <v>1.2987012987012987</v>
      </c>
      <c r="F53" s="71">
        <f>'Part-time'!F63/Qualifiche!F18%</f>
        <v>3.896103896103896</v>
      </c>
      <c r="G53" s="112">
        <f>'Part-time'!G63/Qualifiche!G18%</f>
        <v>1.4705882352941175</v>
      </c>
      <c r="H53" s="124">
        <f>'Part-time'!H63/Qualifiche!H18%</f>
        <v>2.531645569620253</v>
      </c>
      <c r="I53" s="124">
        <f>'Part-time'!I63/Qualifiche!I18%</f>
        <v>2.380952380952381</v>
      </c>
      <c r="J53" s="124">
        <f>'Part-time'!J63/Qualifiche!J18%</f>
        <v>2.247191011235955</v>
      </c>
      <c r="K53" s="124">
        <f>'Part-time'!K63/Qualifiche!K18%</f>
        <v>2.247191011235955</v>
      </c>
      <c r="L53" s="124">
        <f>'Part-time'!L63/Qualifiche!L18%</f>
        <v>4.597701149425287</v>
      </c>
      <c r="M53" s="124">
        <f>'Part-time'!M63/Qualifiche!M18%</f>
        <v>5.617977528089887</v>
      </c>
      <c r="N53" s="213">
        <f>'Part-time'!N63/Qualifiche!N18%</f>
        <v>4.444444444444445</v>
      </c>
      <c r="O53" s="197">
        <f>'Part-time'!O63/Qualifiche!O18%</f>
        <v>4.878048780487805</v>
      </c>
    </row>
    <row r="54" spans="1:15" ht="12.75">
      <c r="A54" s="21" t="s">
        <v>20</v>
      </c>
      <c r="B54" s="71">
        <f>'Part-time'!B64/Qualifiche!B19%</f>
        <v>22.553045859000687</v>
      </c>
      <c r="C54" s="72">
        <f>'Part-time'!C64/Qualifiche!C19%</f>
        <v>26.27737226277372</v>
      </c>
      <c r="D54" s="72">
        <f>'Part-time'!D64/Qualifiche!D19%</f>
        <v>28.89699179580675</v>
      </c>
      <c r="E54" s="72">
        <f>'Part-time'!E64/Qualifiche!E19%</f>
        <v>33.13234850768767</v>
      </c>
      <c r="F54" s="71">
        <f>'Part-time'!F64/Qualifiche!F19%</f>
        <v>37.673496364838066</v>
      </c>
      <c r="G54" s="112">
        <f>'Part-time'!G64/Qualifiche!G19%</f>
        <v>39.30909090909091</v>
      </c>
      <c r="H54" s="124">
        <f>'Part-time'!H64/Qualifiche!H19%</f>
        <v>40.43247654018768</v>
      </c>
      <c r="I54" s="124">
        <f>'Part-time'!I64/Qualifiche!I19%</f>
        <v>42.41110147441457</v>
      </c>
      <c r="J54" s="124">
        <f>'Part-time'!J64/Qualifiche!J19%</f>
        <v>43.34862385321101</v>
      </c>
      <c r="K54" s="124">
        <f>'Part-time'!K64/Qualifiche!K19%</f>
        <v>43.51713859910581</v>
      </c>
      <c r="L54" s="124">
        <f>'Part-time'!L64/Qualifiche!L19%</f>
        <v>43.637492240844196</v>
      </c>
      <c r="M54" s="124">
        <f>'Part-time'!M64/Qualifiche!M19%</f>
        <v>41.82370820668693</v>
      </c>
      <c r="N54" s="213">
        <f>'Part-time'!N64/Qualifiche!N19%</f>
        <v>42.02819956616052</v>
      </c>
      <c r="O54" s="197">
        <f>'Part-time'!O64/Qualifiche!O19%</f>
        <v>40.22140221402214</v>
      </c>
    </row>
    <row r="55" spans="1:15" ht="12.75">
      <c r="A55" s="21"/>
      <c r="B55" s="71"/>
      <c r="C55" s="72"/>
      <c r="D55" s="72"/>
      <c r="E55" s="72"/>
      <c r="F55" s="71"/>
      <c r="G55" s="112"/>
      <c r="H55" s="124"/>
      <c r="I55" s="124"/>
      <c r="J55" s="124"/>
      <c r="K55" s="124"/>
      <c r="L55" s="124"/>
      <c r="M55" s="124"/>
      <c r="N55" s="213"/>
      <c r="O55" s="197"/>
    </row>
    <row r="56" spans="1:15" ht="12.75">
      <c r="A56" s="21" t="s">
        <v>22</v>
      </c>
      <c r="B56" s="71">
        <f>'Part-time'!B67/'Classi di età'!B15%</f>
        <v>28.246876183263915</v>
      </c>
      <c r="C56" s="72">
        <f>'Part-time'!C67/'Classi di età'!C15%</f>
        <v>32.17142857142857</v>
      </c>
      <c r="D56" s="72">
        <f>'Part-time'!D67/'Classi di età'!D15%</f>
        <v>34.584980237154156</v>
      </c>
      <c r="E56" s="72">
        <f>'Part-time'!E67/'Classi di età'!E15%</f>
        <v>40.09250693802036</v>
      </c>
      <c r="F56" s="71">
        <f>'Part-time'!F67/'Classi di età'!F15%</f>
        <v>43.24266893327667</v>
      </c>
      <c r="G56" s="112">
        <f>'Part-time'!G67/'Classi di età'!G15%</f>
        <v>44.27860696517413</v>
      </c>
      <c r="H56" s="124">
        <f>'Part-time'!H67/'Classi di età'!H15%</f>
        <v>45.59218559218559</v>
      </c>
      <c r="I56" s="124">
        <f>'Part-time'!I67/'Classi di età'!I15%</f>
        <v>49.89339019189765</v>
      </c>
      <c r="J56" s="124">
        <f>'Part-time'!J67/'Classi di età'!J15%</f>
        <v>53.04240934234788</v>
      </c>
      <c r="K56" s="124">
        <f>'Part-time'!K67/'Classi di età'!K15%</f>
        <v>50.774526678141136</v>
      </c>
      <c r="L56" s="124">
        <f>'Part-time'!L67/'Classi di età'!L15%</f>
        <v>54.891116488074665</v>
      </c>
      <c r="M56" s="124">
        <f>'Part-time'!M67/'Classi di età'!M15%</f>
        <v>53.44716494845361</v>
      </c>
      <c r="N56" s="213">
        <f>'Part-time'!N67/'Classi di età'!N15%</f>
        <v>48.51182197496522</v>
      </c>
      <c r="O56" s="197">
        <f>'Part-time'!O67/'Classi di età'!O15%</f>
        <v>47.024286095543104</v>
      </c>
    </row>
    <row r="57" spans="1:15" ht="12.75">
      <c r="A57" s="21" t="s">
        <v>23</v>
      </c>
      <c r="B57" s="71">
        <f>'Part-time'!B68/'Classi di età'!B16%</f>
        <v>25.48298068077277</v>
      </c>
      <c r="C57" s="72">
        <f>'Part-time'!C68/'Classi di età'!C16%</f>
        <v>25.820493728163125</v>
      </c>
      <c r="D57" s="72">
        <f>'Part-time'!D68/'Classi di età'!D16%</f>
        <v>27.32432739243955</v>
      </c>
      <c r="E57" s="72">
        <f>'Part-time'!E68/'Classi di età'!E16%</f>
        <v>29.423253676470587</v>
      </c>
      <c r="F57" s="71">
        <f>'Part-time'!F68/'Classi di età'!F16%</f>
        <v>31.258138525454207</v>
      </c>
      <c r="G57" s="112">
        <f>'Part-time'!G68/'Classi di età'!G16%</f>
        <v>32.64618177103591</v>
      </c>
      <c r="H57" s="124">
        <f>'Part-time'!H68/'Classi di età'!H16%</f>
        <v>33.93589654453174</v>
      </c>
      <c r="I57" s="124">
        <f>'Part-time'!I68/'Classi di età'!I16%</f>
        <v>36.5221346270467</v>
      </c>
      <c r="J57" s="124">
        <f>'Part-time'!J68/'Classi di età'!J16%</f>
        <v>38.875559820857326</v>
      </c>
      <c r="K57" s="124">
        <f>'Part-time'!K68/'Classi di età'!K16%</f>
        <v>40.15640938456308</v>
      </c>
      <c r="L57" s="124">
        <f>'Part-time'!L68/'Classi di età'!L16%</f>
        <v>41.117917304747316</v>
      </c>
      <c r="M57" s="124">
        <f>'Part-time'!M68/'Classi di età'!M16%</f>
        <v>41.81385869565217</v>
      </c>
      <c r="N57" s="213">
        <f>'Part-time'!N68/'Classi di età'!N16%</f>
        <v>41.26617756161899</v>
      </c>
      <c r="O57" s="197">
        <f>'Part-time'!O68/'Classi di età'!O16%</f>
        <v>41.01669573884874</v>
      </c>
    </row>
    <row r="58" spans="1:15" ht="12.75">
      <c r="A58" s="21" t="s">
        <v>24</v>
      </c>
      <c r="B58" s="71">
        <f>'Part-time'!B69/('Classi di età'!B17+'Classi di età'!B18)%</f>
        <v>29.382617816195882</v>
      </c>
      <c r="C58" s="72">
        <f>'Part-time'!C69/('Classi di età'!C17+'Classi di età'!C18)%</f>
        <v>30.558785308802406</v>
      </c>
      <c r="D58" s="72">
        <f>'Part-time'!D69/('Classi di età'!D17+'Classi di età'!D18)%</f>
        <v>31.876881250606854</v>
      </c>
      <c r="E58" s="72">
        <f>'Part-time'!E69/('Classi di età'!E17+'Classi di età'!E18)%</f>
        <v>33.3302034428795</v>
      </c>
      <c r="F58" s="71">
        <f>'Part-time'!F69/('Classi di età'!F17+'Classi di età'!F18)%</f>
        <v>33.932857359866325</v>
      </c>
      <c r="G58" s="112">
        <f>'Part-time'!G69/('Classi di età'!G17+'Classi di età'!G18)%</f>
        <v>35.34528048566926</v>
      </c>
      <c r="H58" s="124">
        <f>'Part-time'!H69/('Classi di età'!H17+'Classi di età'!H18)%</f>
        <v>36.563113523501556</v>
      </c>
      <c r="I58" s="124">
        <f>'Part-time'!I69/('Classi di età'!I17+'Classi di età'!I18)%</f>
        <v>38.09551291299957</v>
      </c>
      <c r="J58" s="124">
        <f>'Part-time'!J69/('Classi di età'!J17+'Classi di età'!J18)%</f>
        <v>38.70977145522388</v>
      </c>
      <c r="K58" s="124">
        <f>'Part-time'!K69/('Classi di età'!K17+'Classi di età'!K18)%</f>
        <v>38.732457051301076</v>
      </c>
      <c r="L58" s="124">
        <f>'Part-time'!L69/('Classi di età'!L17+'Classi di età'!L18)%</f>
        <v>40.02650566926815</v>
      </c>
      <c r="M58" s="124">
        <f>'Part-time'!M69/('Classi di età'!M17+'Classi di età'!M18)%</f>
        <v>40.329266848276674</v>
      </c>
      <c r="N58" s="213">
        <f>'Part-time'!N69/('Classi di età'!N17+'Classi di età'!N18)%</f>
        <v>40.49467517100061</v>
      </c>
      <c r="O58" s="197">
        <f>'Part-time'!O69/('Classi di età'!O17+'Classi di età'!O18)%</f>
        <v>41.10125260960334</v>
      </c>
    </row>
    <row r="59" spans="1:15" ht="12.75">
      <c r="A59" s="21" t="s">
        <v>25</v>
      </c>
      <c r="B59" s="71">
        <f>'Part-time'!B70/('Classi di età'!B19+'Classi di età'!B20)%</f>
        <v>32.9512893982808</v>
      </c>
      <c r="C59" s="72">
        <f>'Part-time'!C70/('Classi di età'!C19+'Classi di età'!C20)%</f>
        <v>34.103367267032105</v>
      </c>
      <c r="D59" s="72">
        <f>'Part-time'!D70/('Classi di età'!D19+'Classi di età'!D20)%</f>
        <v>34.44163353812793</v>
      </c>
      <c r="E59" s="72">
        <f>'Part-time'!E70/('Classi di età'!E19+'Classi di età'!E20)%</f>
        <v>36.5293932725558</v>
      </c>
      <c r="F59" s="71">
        <f>'Part-time'!F70/('Classi di età'!F19+'Classi di età'!F20)%</f>
        <v>34.81725748832097</v>
      </c>
      <c r="G59" s="112">
        <f>'Part-time'!G70/('Classi di età'!G19+'Classi di età'!G20)%</f>
        <v>35.59407184124591</v>
      </c>
      <c r="H59" s="124">
        <f>'Part-time'!H70/('Classi di età'!H19+'Classi di età'!H20)%</f>
        <v>37.043837502868946</v>
      </c>
      <c r="I59" s="124">
        <f>'Part-time'!I70/('Classi di età'!I19+'Classi di età'!I20)%</f>
        <v>38.35978835978836</v>
      </c>
      <c r="J59" s="124">
        <f>'Part-time'!J70/('Classi di età'!J19+'Classi di età'!J20)%</f>
        <v>38.54800073705546</v>
      </c>
      <c r="K59" s="124">
        <f>'Part-time'!K70/('Classi di età'!K19+'Classi di età'!K20)%</f>
        <v>38.101694915254235</v>
      </c>
      <c r="L59" s="124">
        <f>'Part-time'!L70/('Classi di età'!L19+'Classi di età'!L20)%</f>
        <v>39.33312750849027</v>
      </c>
      <c r="M59" s="124">
        <f>'Part-time'!M70/('Classi di età'!M19+'Classi di età'!M20)%</f>
        <v>39.08303047246295</v>
      </c>
      <c r="N59" s="213">
        <f>'Part-time'!N70/('Classi di età'!N19+'Classi di età'!N20)%</f>
        <v>39.872173058013765</v>
      </c>
      <c r="O59" s="197">
        <f>'Part-time'!O70/('Classi di età'!O19+'Classi di età'!O20)%</f>
        <v>41.48231330713082</v>
      </c>
    </row>
    <row r="60" spans="1:15" ht="9.75" customHeight="1">
      <c r="A60" s="67"/>
      <c r="B60" s="76"/>
      <c r="C60" s="77"/>
      <c r="D60" s="77"/>
      <c r="E60" s="77"/>
      <c r="F60" s="71"/>
      <c r="G60" s="114"/>
      <c r="H60" s="126"/>
      <c r="I60" s="126"/>
      <c r="J60" s="126"/>
      <c r="K60" s="126"/>
      <c r="L60" s="126"/>
      <c r="M60" s="126"/>
      <c r="N60" s="213"/>
      <c r="O60" s="197"/>
    </row>
    <row r="61" spans="1:15" ht="10.5" customHeight="1">
      <c r="A61" s="31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9"/>
    </row>
    <row r="62" spans="1:15" ht="9.75" customHeight="1">
      <c r="A62" s="37"/>
      <c r="B62" s="61"/>
      <c r="C62" s="80"/>
      <c r="D62" s="80"/>
      <c r="E62" s="80"/>
      <c r="F62" s="80"/>
      <c r="G62" s="61"/>
      <c r="H62" s="121"/>
      <c r="I62" s="121"/>
      <c r="J62" s="121"/>
      <c r="K62" s="121"/>
      <c r="L62" s="121"/>
      <c r="M62" s="121"/>
      <c r="N62" s="214"/>
      <c r="O62" s="200"/>
    </row>
    <row r="63" spans="1:15" ht="12.75">
      <c r="A63" s="38" t="s">
        <v>0</v>
      </c>
      <c r="B63" s="40">
        <f>'Part-time'!B78/'Classi di età'!B14%</f>
        <v>28.148807944509723</v>
      </c>
      <c r="C63" s="81">
        <f>'Part-time'!C78/'Classi di età'!C14%</f>
        <v>29.180809100082563</v>
      </c>
      <c r="D63" s="81">
        <f>'Part-time'!D78/'Classi di età'!D14%</f>
        <v>30.855966788629328</v>
      </c>
      <c r="E63" s="81">
        <f>'Part-time'!E78/'Classi di età'!E14%</f>
        <v>32.96286069308297</v>
      </c>
      <c r="F63" s="81">
        <f>'Part-time'!F78/'Classi di età'!F14%</f>
        <v>34.0007318730723</v>
      </c>
      <c r="G63" s="40">
        <f>'Part-time'!G78/'Classi di età'!G14%</f>
        <v>35.325609819076966</v>
      </c>
      <c r="H63" s="122">
        <f>'Part-time'!H78/'Classi di età'!H14%</f>
        <v>36.58540829287814</v>
      </c>
      <c r="I63" s="122">
        <f>'Part-time'!I78/'Classi di età'!I14%</f>
        <v>38.53449648753384</v>
      </c>
      <c r="J63" s="122">
        <f>'Part-time'!J78/'Classi di età'!J14%</f>
        <v>39.57180702481573</v>
      </c>
      <c r="K63" s="122">
        <f>'Part-time'!K78/'Classi di età'!K14%</f>
        <v>39.61711379716981</v>
      </c>
      <c r="L63" s="122">
        <f>'Part-time'!L78/'Classi di età'!L14%</f>
        <v>40.95860566448802</v>
      </c>
      <c r="M63" s="122">
        <f>'Part-time'!M78/'Classi di età'!M14%</f>
        <v>41.21241443572376</v>
      </c>
      <c r="N63" s="215">
        <f>'Part-time'!N78/'Classi di età'!N14%</f>
        <v>41.06065526140384</v>
      </c>
      <c r="O63" s="198">
        <f>'Part-time'!O78/'Classi di età'!O14%</f>
        <v>41.51641629632133</v>
      </c>
    </row>
    <row r="64" spans="1:15" ht="7.5" customHeight="1">
      <c r="A64" s="37"/>
      <c r="B64" s="26"/>
      <c r="C64" s="57"/>
      <c r="D64" s="57"/>
      <c r="E64" s="57"/>
      <c r="F64" s="115"/>
      <c r="G64" s="70"/>
      <c r="H64" s="123"/>
      <c r="I64" s="123"/>
      <c r="J64" s="123"/>
      <c r="K64" s="123"/>
      <c r="L64" s="123"/>
      <c r="M64" s="123"/>
      <c r="N64" s="216"/>
      <c r="O64" s="199"/>
    </row>
    <row r="65" spans="1:15" ht="19.5" customHeight="1" thickBot="1">
      <c r="A65" s="185" t="s">
        <v>43</v>
      </c>
      <c r="B65" s="43"/>
      <c r="C65" s="43"/>
      <c r="D65" s="44"/>
      <c r="E65" s="44"/>
      <c r="F65" s="45"/>
      <c r="G65" s="45"/>
      <c r="H65" s="45"/>
      <c r="I65" s="45"/>
      <c r="J65" s="44"/>
      <c r="K65" s="44"/>
      <c r="L65" s="44"/>
      <c r="M65" s="45"/>
      <c r="N65" s="217"/>
      <c r="O65" s="194"/>
    </row>
    <row r="66" ht="13.5" thickTop="1"/>
  </sheetData>
  <sheetProtection/>
  <mergeCells count="45">
    <mergeCell ref="O3:O4"/>
    <mergeCell ref="O25:O26"/>
    <mergeCell ref="O47:O48"/>
    <mergeCell ref="M25:M26"/>
    <mergeCell ref="L47:L48"/>
    <mergeCell ref="M47:M48"/>
    <mergeCell ref="M3:M4"/>
    <mergeCell ref="L25:L26"/>
    <mergeCell ref="L3:L4"/>
    <mergeCell ref="D47:D48"/>
    <mergeCell ref="E47:E48"/>
    <mergeCell ref="G47:G48"/>
    <mergeCell ref="I25:I26"/>
    <mergeCell ref="A25:A26"/>
    <mergeCell ref="B25:B26"/>
    <mergeCell ref="C25:C26"/>
    <mergeCell ref="D25:D26"/>
    <mergeCell ref="E25:E26"/>
    <mergeCell ref="F3:F4"/>
    <mergeCell ref="A47:A48"/>
    <mergeCell ref="B47:B48"/>
    <mergeCell ref="C47:C48"/>
    <mergeCell ref="J47:J48"/>
    <mergeCell ref="H47:H48"/>
    <mergeCell ref="F25:F26"/>
    <mergeCell ref="I3:I4"/>
    <mergeCell ref="J25:J26"/>
    <mergeCell ref="K25:K26"/>
    <mergeCell ref="F47:F48"/>
    <mergeCell ref="G25:G26"/>
    <mergeCell ref="H25:H26"/>
    <mergeCell ref="H3:H4"/>
    <mergeCell ref="K3:K4"/>
    <mergeCell ref="K47:K48"/>
    <mergeCell ref="J3:J4"/>
    <mergeCell ref="I47:I48"/>
    <mergeCell ref="A3:A4"/>
    <mergeCell ref="N25:N26"/>
    <mergeCell ref="N47:N48"/>
    <mergeCell ref="B3:B4"/>
    <mergeCell ref="C3:C4"/>
    <mergeCell ref="D3:D4"/>
    <mergeCell ref="E3:E4"/>
    <mergeCell ref="G3:G4"/>
    <mergeCell ref="N3:N4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72</v>
      </c>
      <c r="B1" s="2"/>
      <c r="C1" s="2"/>
      <c r="D1" s="3"/>
      <c r="E1" s="3"/>
      <c r="F1" s="4"/>
      <c r="G1" s="4"/>
      <c r="H1" s="4"/>
      <c r="I1" s="4"/>
      <c r="J1" s="3"/>
      <c r="K1" s="3"/>
      <c r="L1" s="3"/>
      <c r="M1" s="4"/>
      <c r="N1" s="3"/>
      <c r="O1" s="4"/>
    </row>
    <row r="2" spans="1:15" ht="18" customHeight="1">
      <c r="A2" s="6" t="s">
        <v>51</v>
      </c>
      <c r="B2" s="7"/>
      <c r="C2" s="7"/>
      <c r="D2" s="8"/>
      <c r="E2" s="8"/>
      <c r="F2" s="9"/>
      <c r="G2" s="9"/>
      <c r="H2" s="9"/>
      <c r="I2" s="9"/>
      <c r="J2" s="8"/>
      <c r="K2" s="8"/>
      <c r="L2" s="8"/>
      <c r="M2" s="9"/>
      <c r="N2" s="8"/>
      <c r="O2" s="9"/>
    </row>
    <row r="3" spans="1:15" ht="12.75">
      <c r="A3" s="229" t="s">
        <v>49</v>
      </c>
      <c r="B3" s="231">
        <v>2005</v>
      </c>
      <c r="C3" s="233">
        <v>2006</v>
      </c>
      <c r="D3" s="233">
        <v>2007</v>
      </c>
      <c r="E3" s="233">
        <v>2008</v>
      </c>
      <c r="F3" s="231">
        <v>2009</v>
      </c>
      <c r="G3" s="254">
        <v>2010</v>
      </c>
      <c r="H3" s="221">
        <v>2011</v>
      </c>
      <c r="I3" s="221">
        <v>2012</v>
      </c>
      <c r="J3" s="221">
        <v>2013</v>
      </c>
      <c r="K3" s="221">
        <v>2014</v>
      </c>
      <c r="L3" s="221">
        <v>2015</v>
      </c>
      <c r="M3" s="221">
        <v>2016</v>
      </c>
      <c r="N3" s="251">
        <v>2017</v>
      </c>
      <c r="O3" s="256">
        <v>2018</v>
      </c>
    </row>
    <row r="4" spans="1:15" ht="12.75">
      <c r="A4" s="230"/>
      <c r="B4" s="232"/>
      <c r="C4" s="234"/>
      <c r="D4" s="234"/>
      <c r="E4" s="234"/>
      <c r="F4" s="232"/>
      <c r="G4" s="255"/>
      <c r="H4" s="222"/>
      <c r="I4" s="222"/>
      <c r="J4" s="222"/>
      <c r="K4" s="222"/>
      <c r="L4" s="222"/>
      <c r="M4" s="222"/>
      <c r="N4" s="253"/>
      <c r="O4" s="258"/>
    </row>
    <row r="5" spans="1:15" ht="7.5" customHeight="1">
      <c r="A5" s="21"/>
      <c r="B5" s="61"/>
      <c r="C5" s="73"/>
      <c r="D5" s="73"/>
      <c r="E5" s="73"/>
      <c r="F5" s="61"/>
      <c r="G5" s="113"/>
      <c r="H5" s="125"/>
      <c r="I5" s="125"/>
      <c r="J5" s="125"/>
      <c r="K5" s="125"/>
      <c r="L5" s="125"/>
      <c r="M5" s="125"/>
      <c r="N5" s="212"/>
      <c r="O5" s="196"/>
    </row>
    <row r="6" spans="1:15" ht="12.75">
      <c r="A6" s="21" t="s">
        <v>17</v>
      </c>
      <c r="B6" s="61">
        <f>'Tempo determinato'!B6/Qualifiche!B25%</f>
        <v>12.032182366744888</v>
      </c>
      <c r="C6" s="74">
        <f>'Tempo determinato'!C6/Qualifiche!C25%</f>
        <v>13.28823513988306</v>
      </c>
      <c r="D6" s="74">
        <f>'Tempo determinato'!D6/Qualifiche!D25%</f>
        <v>15.840745982007478</v>
      </c>
      <c r="E6" s="74">
        <f>'Tempo determinato'!E6/Qualifiche!E25%</f>
        <v>14.201092391722439</v>
      </c>
      <c r="F6" s="61">
        <f>'Tempo determinato'!F6/Qualifiche!F25%</f>
        <v>13.418612174475657</v>
      </c>
      <c r="G6" s="113">
        <f>'Tempo determinato'!G6/Qualifiche!G25%</f>
        <v>15.20288976191104</v>
      </c>
      <c r="H6" s="125">
        <f>'Tempo determinato'!H6/Qualifiche!H25%</f>
        <v>15.020598006644517</v>
      </c>
      <c r="I6" s="125">
        <f>'Tempo determinato'!I6/Qualifiche!I25%</f>
        <v>13.545321737230863</v>
      </c>
      <c r="J6" s="125">
        <f>'Tempo determinato'!J6/Qualifiche!J25%</f>
        <v>12.545792706983034</v>
      </c>
      <c r="K6" s="125">
        <f>'Tempo determinato'!K6/Qualifiche!K25%</f>
        <v>14.074522348059133</v>
      </c>
      <c r="L6" s="125">
        <f>'Tempo determinato'!L6/Qualifiche!L25%</f>
        <v>11.53057617532697</v>
      </c>
      <c r="M6" s="125">
        <f>'Tempo determinato'!M6/Qualifiche!M25%</f>
        <v>13.366336633663368</v>
      </c>
      <c r="N6" s="212">
        <f>'Tempo determinato'!N6/Qualifiche!N25%</f>
        <v>20.999773867007196</v>
      </c>
      <c r="O6" s="196">
        <f>'Tempo determinato'!O6/Qualifiche!O25%</f>
        <v>21.72057974058709</v>
      </c>
    </row>
    <row r="7" spans="1:15" ht="12.75">
      <c r="A7" s="21" t="s">
        <v>16</v>
      </c>
      <c r="B7" s="75">
        <f>'Tempo determinato'!B7/Qualifiche!B26%</f>
        <v>13.178346064430423</v>
      </c>
      <c r="C7" s="74">
        <f>'Tempo determinato'!C7/Qualifiche!C26%</f>
        <v>15.426383420585818</v>
      </c>
      <c r="D7" s="74">
        <f>'Tempo determinato'!D7/Qualifiche!D26%</f>
        <v>16.72976611139155</v>
      </c>
      <c r="E7" s="74">
        <f>'Tempo determinato'!E7/Qualifiche!E26%</f>
        <v>15.896623186639035</v>
      </c>
      <c r="F7" s="61">
        <f>'Tempo determinato'!F7/Qualifiche!F26%</f>
        <v>14.396185591794213</v>
      </c>
      <c r="G7" s="113">
        <f>'Tempo determinato'!G7/Qualifiche!G26%</f>
        <v>13.79275532043775</v>
      </c>
      <c r="H7" s="125">
        <f>'Tempo determinato'!H7/Qualifiche!H26%</f>
        <v>13.112180402071525</v>
      </c>
      <c r="I7" s="125">
        <f>'Tempo determinato'!I7/Qualifiche!I26%</f>
        <v>12.5152309948163</v>
      </c>
      <c r="J7" s="125">
        <f>'Tempo determinato'!J7/Qualifiche!J26%</f>
        <v>12.498714970084503</v>
      </c>
      <c r="K7" s="125">
        <f>'Tempo determinato'!K7/Qualifiche!K26%</f>
        <v>12.387142618291255</v>
      </c>
      <c r="L7" s="125">
        <f>'Tempo determinato'!L7/Qualifiche!L26%</f>
        <v>10.7461047150238</v>
      </c>
      <c r="M7" s="125">
        <f>'Tempo determinato'!M7/Qualifiche!M26%</f>
        <v>10.710847240051347</v>
      </c>
      <c r="N7" s="212">
        <f>'Tempo determinato'!N7/Qualifiche!N26%</f>
        <v>16.013468540777573</v>
      </c>
      <c r="O7" s="196">
        <f>'Tempo determinato'!O7/Qualifiche!O26%</f>
        <v>16.07268189971146</v>
      </c>
    </row>
    <row r="8" spans="1:15" ht="12.75" customHeight="1">
      <c r="A8" s="28" t="s">
        <v>18</v>
      </c>
      <c r="B8" s="61">
        <f>'Tempo determinato'!B8/Qualifiche!B27%</f>
        <v>0.8562918838421445</v>
      </c>
      <c r="C8" s="74">
        <f>'Tempo determinato'!C8/Qualifiche!C27%</f>
        <v>0.9084302325581396</v>
      </c>
      <c r="D8" s="74">
        <f>'Tempo determinato'!D8/Qualifiche!D27%</f>
        <v>1.0386819484240688</v>
      </c>
      <c r="E8" s="74">
        <f>'Tempo determinato'!E8/Qualifiche!E27%</f>
        <v>1.311249137336094</v>
      </c>
      <c r="F8" s="61">
        <f>'Tempo determinato'!F8/Qualifiche!F27%</f>
        <v>1.69546788392566</v>
      </c>
      <c r="G8" s="113">
        <f>'Tempo determinato'!G8/Qualifiche!G27%</f>
        <v>2.061211742660837</v>
      </c>
      <c r="H8" s="125">
        <f>'Tempo determinato'!H8/Qualifiche!H27%</f>
        <v>1.8401206636500755</v>
      </c>
      <c r="I8" s="125">
        <f>'Tempo determinato'!I8/Qualifiche!I27%</f>
        <v>2.166615807140677</v>
      </c>
      <c r="J8" s="125">
        <f>'Tempo determinato'!J8/Qualifiche!J27%</f>
        <v>2.3882424984690758</v>
      </c>
      <c r="K8" s="125">
        <f>'Tempo determinato'!K8/Qualifiche!K27%</f>
        <v>1.9578313253012047</v>
      </c>
      <c r="L8" s="125">
        <f>'Tempo determinato'!L8/Qualifiche!L27%</f>
        <v>1.0972716488730725</v>
      </c>
      <c r="M8" s="125">
        <f>'Tempo determinato'!M8/Qualifiche!M27%</f>
        <v>0.8862629246676513</v>
      </c>
      <c r="N8" s="212">
        <f>'Tempo determinato'!N8/Qualifiche!N27%</f>
        <v>0.4732327713694173</v>
      </c>
      <c r="O8" s="196">
        <f>'Tempo determinato'!O8/Qualifiche!O27%</f>
        <v>0.40509259259259256</v>
      </c>
    </row>
    <row r="9" spans="1:15" ht="12.75">
      <c r="A9" s="21" t="s">
        <v>19</v>
      </c>
      <c r="B9" s="71">
        <f>'Tempo determinato'!B9/Qualifiche!B28%</f>
        <v>1.9955654101995566</v>
      </c>
      <c r="C9" s="72">
        <f>'Tempo determinato'!C9/Qualifiche!C28%</f>
        <v>2.430939226519337</v>
      </c>
      <c r="D9" s="72">
        <f>'Tempo determinato'!D9/Qualifiche!D28%</f>
        <v>1.5469613259668507</v>
      </c>
      <c r="E9" s="72">
        <f>'Tempo determinato'!E9/Qualifiche!E28%</f>
        <v>2.363050483351235</v>
      </c>
      <c r="F9" s="71">
        <f>'Tempo determinato'!F9/Qualifiche!F28%</f>
        <v>2.598870056497175</v>
      </c>
      <c r="G9" s="112">
        <f>'Tempo determinato'!G9/Qualifiche!G28%</f>
        <v>2.007083825265643</v>
      </c>
      <c r="H9" s="124">
        <f>'Tempo determinato'!H9/Qualifiche!H28%</f>
        <v>2.0954598370197903</v>
      </c>
      <c r="I9" s="124">
        <f>'Tempo determinato'!I9/Qualifiche!I28%</f>
        <v>1.8244013683010263</v>
      </c>
      <c r="J9" s="124">
        <f>'Tempo determinato'!J9/Qualifiche!J28%</f>
        <v>1.951779563719862</v>
      </c>
      <c r="K9" s="124">
        <f>'Tempo determinato'!K9/Qualifiche!K28%</f>
        <v>1.7162471395881007</v>
      </c>
      <c r="L9" s="124">
        <f>'Tempo determinato'!L9/Qualifiche!L28%</f>
        <v>1.7605633802816902</v>
      </c>
      <c r="M9" s="124">
        <f>'Tempo determinato'!M9/Qualifiche!M28%</f>
        <v>2.4852071005917162</v>
      </c>
      <c r="N9" s="213">
        <f>'Tempo determinato'!N9/Qualifiche!N28%</f>
        <v>3.0023094688221708</v>
      </c>
      <c r="O9" s="197">
        <f>'Tempo determinato'!O9/Qualifiche!O28%</f>
        <v>1.8963337547408343</v>
      </c>
    </row>
    <row r="10" spans="1:15" ht="12.75">
      <c r="A10" s="21" t="s">
        <v>21</v>
      </c>
      <c r="B10" s="71">
        <f>'Tempo determinato'!B10/Qualifiche!B29%</f>
        <v>0.15092061575611226</v>
      </c>
      <c r="C10" s="72">
        <f>'Tempo determinato'!C10/Qualifiche!C29%</f>
        <v>0.08679299869810503</v>
      </c>
      <c r="D10" s="72">
        <f>'Tempo determinato'!D10/Qualifiche!D29%</f>
        <v>0.13319126265316997</v>
      </c>
      <c r="E10" s="72">
        <f>'Tempo determinato'!E10/Qualifiche!E29%</f>
        <v>0.08065600215082672</v>
      </c>
      <c r="F10" s="71">
        <f>'Tempo determinato'!F10/Qualifiche!F29%</f>
        <v>0.7417499243112322</v>
      </c>
      <c r="G10" s="112">
        <f>'Tempo determinato'!G10/Qualifiche!G29%</f>
        <v>0.8199464524765729</v>
      </c>
      <c r="H10" s="124">
        <f>'Tempo determinato'!H10/Qualifiche!H29%</f>
        <v>0.9638116021094744</v>
      </c>
      <c r="I10" s="124">
        <f>'Tempo determinato'!I10/Qualifiche!I29%</f>
        <v>0.3624570774513544</v>
      </c>
      <c r="J10" s="124">
        <f>'Tempo determinato'!J10/Qualifiche!J29%</f>
        <v>0.4933196300102775</v>
      </c>
      <c r="K10" s="124">
        <f>'Tempo determinato'!K10/Qualifiche!K29%</f>
        <v>0.17532325224632916</v>
      </c>
      <c r="L10" s="124">
        <f>'Tempo determinato'!L10/Qualifiche!L29%</f>
        <v>0.07932310946589106</v>
      </c>
      <c r="M10" s="124">
        <f>'Tempo determinato'!M10/Qualifiche!M29%</f>
        <v>0.5585173902005585</v>
      </c>
      <c r="N10" s="213">
        <f>'Tempo determinato'!N10/Qualifiche!N29%</f>
        <v>0.33685156074556477</v>
      </c>
      <c r="O10" s="197">
        <f>'Tempo determinato'!O10/Qualifiche!O29%</f>
        <v>0.47719030349303304</v>
      </c>
    </row>
    <row r="11" spans="1:15" ht="12.75">
      <c r="A11" s="21"/>
      <c r="B11" s="71"/>
      <c r="C11" s="72"/>
      <c r="D11" s="72"/>
      <c r="E11" s="72"/>
      <c r="F11" s="71"/>
      <c r="G11" s="112"/>
      <c r="H11" s="124"/>
      <c r="I11" s="124"/>
      <c r="J11" s="124"/>
      <c r="K11" s="124"/>
      <c r="L11" s="124"/>
      <c r="M11" s="124"/>
      <c r="N11" s="213"/>
      <c r="O11" s="197"/>
    </row>
    <row r="12" spans="1:15" ht="12.75">
      <c r="A12" s="21" t="s">
        <v>22</v>
      </c>
      <c r="B12" s="71">
        <f>'Tempo determinato'!B12/'Classi di età'!B25%</f>
        <v>18.00499921887205</v>
      </c>
      <c r="C12" s="72">
        <f>'Tempo determinato'!C12/'Classi di età'!C25%</f>
        <v>19.995364289577378</v>
      </c>
      <c r="D12" s="72">
        <f>'Tempo determinato'!D12/'Classi di età'!D25%</f>
        <v>24.119976532707536</v>
      </c>
      <c r="E12" s="72">
        <f>'Tempo determinato'!E12/'Classi di età'!E25%</f>
        <v>23.89578355045094</v>
      </c>
      <c r="F12" s="71">
        <f>'Tempo determinato'!F12/'Classi di età'!F25%</f>
        <v>23.737192162502247</v>
      </c>
      <c r="G12" s="112">
        <f>'Tempo determinato'!G12/'Classi di età'!G25%</f>
        <v>28.45322049835449</v>
      </c>
      <c r="H12" s="124">
        <f>'Tempo determinato'!H12/'Classi di età'!H25%</f>
        <v>29.690346083788707</v>
      </c>
      <c r="I12" s="124">
        <f>'Tempo determinato'!I12/'Classi di età'!I25%</f>
        <v>27.402452619843924</v>
      </c>
      <c r="J12" s="124">
        <f>'Tempo determinato'!J12/'Classi di età'!J25%</f>
        <v>27.655724993538385</v>
      </c>
      <c r="K12" s="124">
        <f>'Tempo determinato'!K12/'Classi di età'!K25%</f>
        <v>30.87590208009056</v>
      </c>
      <c r="L12" s="124">
        <f>'Tempo determinato'!L12/'Classi di età'!L25%</f>
        <v>28.57948934969671</v>
      </c>
      <c r="M12" s="124">
        <f>'Tempo determinato'!M12/'Classi di età'!M25%</f>
        <v>28.553186055420763</v>
      </c>
      <c r="N12" s="213">
        <f>'Tempo determinato'!N12/'Classi di età'!N25%</f>
        <v>46.72592259225923</v>
      </c>
      <c r="O12" s="197">
        <f>'Tempo determinato'!O12/'Classi di età'!O25%</f>
        <v>45.65708750403616</v>
      </c>
    </row>
    <row r="13" spans="1:15" ht="12.75">
      <c r="A13" s="21" t="s">
        <v>23</v>
      </c>
      <c r="B13" s="71">
        <f>'Tempo determinato'!B13/'Classi di età'!B26%</f>
        <v>14.762316775244301</v>
      </c>
      <c r="C13" s="72">
        <f>'Tempo determinato'!C13/'Classi di età'!C26%</f>
        <v>16.805192139962035</v>
      </c>
      <c r="D13" s="72">
        <f>'Tempo determinato'!D13/'Classi di età'!D26%</f>
        <v>19.044572949183767</v>
      </c>
      <c r="E13" s="72">
        <f>'Tempo determinato'!E13/'Classi di età'!E26%</f>
        <v>17.496514900444513</v>
      </c>
      <c r="F13" s="71">
        <f>'Tempo determinato'!F13/'Classi di età'!F26%</f>
        <v>16.950128061239173</v>
      </c>
      <c r="G13" s="112">
        <f>'Tempo determinato'!G13/'Classi di età'!G26%</f>
        <v>18.015299109544014</v>
      </c>
      <c r="H13" s="124">
        <f>'Tempo determinato'!H13/'Classi di età'!H26%</f>
        <v>18.46763959390863</v>
      </c>
      <c r="I13" s="124">
        <f>'Tempo determinato'!I13/'Classi di età'!I26%</f>
        <v>17.016029593094945</v>
      </c>
      <c r="J13" s="124">
        <f>'Tempo determinato'!J13/'Classi di età'!J26%</f>
        <v>17.061868732577924</v>
      </c>
      <c r="K13" s="124">
        <f>'Tempo determinato'!K13/'Classi di età'!K26%</f>
        <v>18.00780950922594</v>
      </c>
      <c r="L13" s="124">
        <f>'Tempo determinato'!L13/'Classi di età'!L26%</f>
        <v>15.3869708336523</v>
      </c>
      <c r="M13" s="124">
        <f>'Tempo determinato'!M13/'Classi di età'!M26%</f>
        <v>17.23420355656451</v>
      </c>
      <c r="N13" s="213">
        <f>'Tempo determinato'!N13/'Classi di età'!N26%</f>
        <v>26.7488797541014</v>
      </c>
      <c r="O13" s="197">
        <f>'Tempo determinato'!O13/'Classi di età'!O26%</f>
        <v>26.501950585175553</v>
      </c>
    </row>
    <row r="14" spans="1:15" ht="12.75">
      <c r="A14" s="21" t="s">
        <v>24</v>
      </c>
      <c r="B14" s="71">
        <f>'Tempo determinato'!B14/('Classi di età'!B27+'Classi di età'!B28)%</f>
        <v>8.925872031419972</v>
      </c>
      <c r="C14" s="72">
        <f>'Tempo determinato'!C14/('Classi di età'!C27+'Classi di età'!C28)%</f>
        <v>10.191758465932272</v>
      </c>
      <c r="D14" s="72">
        <f>'Tempo determinato'!D14/('Classi di età'!D27+'Classi di età'!D28)%</f>
        <v>11.736973027883776</v>
      </c>
      <c r="E14" s="72">
        <f>'Tempo determinato'!E14/('Classi di età'!E27+'Classi di età'!E28)%</f>
        <v>10.667654649053325</v>
      </c>
      <c r="F14" s="71">
        <f>'Tempo determinato'!F14/('Classi di età'!F27+'Classi di età'!F28)%</f>
        <v>9.951774421356678</v>
      </c>
      <c r="G14" s="112">
        <f>'Tempo determinato'!G14/('Classi di età'!G27+'Classi di età'!G28)%</f>
        <v>10.450322725068089</v>
      </c>
      <c r="H14" s="124">
        <f>'Tempo determinato'!H14/('Classi di età'!H27+'Classi di età'!H28)%</f>
        <v>10.003095017022593</v>
      </c>
      <c r="I14" s="124">
        <f>'Tempo determinato'!I14/('Classi di età'!I27+'Classi di età'!I28)%</f>
        <v>9.41608032651426</v>
      </c>
      <c r="J14" s="124">
        <f>'Tempo determinato'!J14/('Classi di età'!J27+'Classi di età'!J28)%</f>
        <v>9.172231162018676</v>
      </c>
      <c r="K14" s="124">
        <f>'Tempo determinato'!K14/('Classi di età'!K27+'Classi di età'!K28)%</f>
        <v>10.099438631973344</v>
      </c>
      <c r="L14" s="124">
        <f>'Tempo determinato'!L14/('Classi di età'!L27+'Classi di età'!L28)%</f>
        <v>8.274661508704062</v>
      </c>
      <c r="M14" s="124">
        <f>'Tempo determinato'!M14/('Classi di età'!M27+'Classi di età'!M28)%</f>
        <v>9.10992330931908</v>
      </c>
      <c r="N14" s="213">
        <f>'Tempo determinato'!N14/('Classi di età'!N27+'Classi di età'!N28)%</f>
        <v>13.645987449619918</v>
      </c>
      <c r="O14" s="197">
        <f>'Tempo determinato'!O14/('Classi di età'!O27+'Classi di età'!O28)%</f>
        <v>14.286625259855374</v>
      </c>
    </row>
    <row r="15" spans="1:15" ht="12.75">
      <c r="A15" s="21" t="s">
        <v>25</v>
      </c>
      <c r="B15" s="71">
        <f>'Tempo determinato'!B15/('Classi di età'!B29+'Classi di età'!B30)%</f>
        <v>7.748455923638406</v>
      </c>
      <c r="C15" s="72">
        <f>'Tempo determinato'!C15/('Classi di età'!C29+'Classi di età'!C30)%</f>
        <v>8.956975228161669</v>
      </c>
      <c r="D15" s="72">
        <f>'Tempo determinato'!D15/('Classi di età'!D29+'Classi di età'!D30)%</f>
        <v>9.46521533364884</v>
      </c>
      <c r="E15" s="72">
        <f>'Tempo determinato'!E15/('Classi di età'!E29+'Classi di età'!E30)%</f>
        <v>9.322399654725938</v>
      </c>
      <c r="F15" s="71">
        <f>'Tempo determinato'!F15/('Classi di età'!F29+'Classi di età'!F30)%</f>
        <v>8.904710816346435</v>
      </c>
      <c r="G15" s="112">
        <f>'Tempo determinato'!G15/('Classi di età'!G29+'Classi di età'!G30)%</f>
        <v>9.45219214292225</v>
      </c>
      <c r="H15" s="124">
        <f>'Tempo determinato'!H15/('Classi di età'!H29+'Classi di età'!H30)%</f>
        <v>8.656591099916037</v>
      </c>
      <c r="I15" s="124">
        <f>'Tempo determinato'!I15/('Classi di età'!I29+'Classi di età'!I30)%</f>
        <v>8.684390949950483</v>
      </c>
      <c r="J15" s="124">
        <f>'Tempo determinato'!J15/('Classi di età'!J29+'Classi di età'!J30)%</f>
        <v>6.9655172413793105</v>
      </c>
      <c r="K15" s="124">
        <f>'Tempo determinato'!K15/('Classi di età'!K29+'Classi di età'!K30)%</f>
        <v>7.049740539172256</v>
      </c>
      <c r="L15" s="124">
        <f>'Tempo determinato'!L15/('Classi di età'!L29+'Classi di età'!L30)%</f>
        <v>5.989100185528757</v>
      </c>
      <c r="M15" s="124">
        <f>'Tempo determinato'!M15/('Classi di età'!M29+'Classi di età'!M30)%</f>
        <v>6.625138573615583</v>
      </c>
      <c r="N15" s="213">
        <f>'Tempo determinato'!N15/('Classi di età'!N29+'Classi di età'!N30)%</f>
        <v>9.372445299350806</v>
      </c>
      <c r="O15" s="197">
        <f>'Tempo determinato'!O15/('Classi di età'!O29+'Classi di età'!O30)%</f>
        <v>10.092192580056118</v>
      </c>
    </row>
    <row r="16" spans="1:15" ht="9.75" customHeight="1">
      <c r="A16" s="67"/>
      <c r="B16" s="76"/>
      <c r="C16" s="77"/>
      <c r="D16" s="77"/>
      <c r="E16" s="77"/>
      <c r="F16" s="71"/>
      <c r="G16" s="114"/>
      <c r="H16" s="126"/>
      <c r="I16" s="126"/>
      <c r="J16" s="126"/>
      <c r="K16" s="126"/>
      <c r="L16" s="126"/>
      <c r="M16" s="126"/>
      <c r="N16" s="213"/>
      <c r="O16" s="197"/>
    </row>
    <row r="17" spans="1:15" ht="10.5" customHeight="1">
      <c r="A17" s="31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1:15" ht="9.75" customHeight="1">
      <c r="A18" s="37"/>
      <c r="B18" s="61"/>
      <c r="C18" s="80"/>
      <c r="D18" s="80"/>
      <c r="E18" s="80"/>
      <c r="F18" s="80"/>
      <c r="G18" s="61"/>
      <c r="H18" s="121"/>
      <c r="I18" s="121"/>
      <c r="J18" s="121"/>
      <c r="K18" s="121"/>
      <c r="L18" s="121"/>
      <c r="M18" s="121"/>
      <c r="N18" s="214"/>
      <c r="O18" s="200"/>
    </row>
    <row r="19" spans="1:15" ht="12.75">
      <c r="A19" s="38" t="s">
        <v>0</v>
      </c>
      <c r="B19" s="40">
        <f>'Tempo determinato'!B22/'Classi di età'!B24%</f>
        <v>11.519556940117688</v>
      </c>
      <c r="C19" s="81">
        <f>'Tempo determinato'!C22/'Classi di età'!C24%</f>
        <v>13.010328638497652</v>
      </c>
      <c r="D19" s="81">
        <f>'Tempo determinato'!D22/'Classi di età'!D24%</f>
        <v>14.892028444470219</v>
      </c>
      <c r="E19" s="81">
        <f>'Tempo determinato'!E22/'Classi di età'!E24%</f>
        <v>13.690501970635369</v>
      </c>
      <c r="F19" s="81">
        <f>'Tempo determinato'!F22/'Classi di età'!F24%</f>
        <v>12.815754507597408</v>
      </c>
      <c r="G19" s="40">
        <f>'Tempo determinato'!G22/'Classi di età'!G24%</f>
        <v>13.651360707405466</v>
      </c>
      <c r="H19" s="122">
        <f>'Tempo determinato'!H22/'Classi di età'!H24%</f>
        <v>13.324185044038574</v>
      </c>
      <c r="I19" s="122">
        <f>'Tempo determinato'!I22/'Classi di età'!I24%</f>
        <v>12.26451775217852</v>
      </c>
      <c r="J19" s="122">
        <f>'Tempo determinato'!J22/'Classi di età'!J24%</f>
        <v>11.726612001490869</v>
      </c>
      <c r="K19" s="122">
        <f>'Tempo determinato'!K22/'Classi di età'!K24%</f>
        <v>12.51942532745552</v>
      </c>
      <c r="L19" s="122">
        <f>'Tempo determinato'!L22/'Classi di età'!L24%</f>
        <v>10.542679259137742</v>
      </c>
      <c r="M19" s="122">
        <f>'Tempo determinato'!M22/'Classi di età'!M24%</f>
        <v>11.559950404873794</v>
      </c>
      <c r="N19" s="215">
        <f>'Tempo determinato'!N22/'Classi di età'!N24%</f>
        <v>17.78369975571841</v>
      </c>
      <c r="O19" s="198">
        <f>'Tempo determinato'!O22/'Classi di età'!O24%</f>
        <v>18.124580500189687</v>
      </c>
    </row>
    <row r="20" spans="1:15" ht="7.5" customHeight="1">
      <c r="A20" s="37"/>
      <c r="B20" s="26"/>
      <c r="C20" s="57"/>
      <c r="D20" s="57"/>
      <c r="E20" s="57"/>
      <c r="F20" s="115"/>
      <c r="G20" s="70"/>
      <c r="H20" s="123"/>
      <c r="I20" s="123"/>
      <c r="J20" s="123"/>
      <c r="K20" s="123"/>
      <c r="L20" s="123"/>
      <c r="M20" s="123"/>
      <c r="N20" s="216"/>
      <c r="O20" s="199"/>
    </row>
    <row r="21" spans="1:15" ht="19.5" customHeight="1" thickBot="1">
      <c r="A21" s="185" t="s">
        <v>43</v>
      </c>
      <c r="B21" s="43"/>
      <c r="C21" s="43"/>
      <c r="D21" s="44"/>
      <c r="E21" s="44"/>
      <c r="F21" s="45"/>
      <c r="G21" s="45"/>
      <c r="H21" s="45"/>
      <c r="I21" s="45"/>
      <c r="J21" s="44"/>
      <c r="K21" s="44"/>
      <c r="L21" s="44"/>
      <c r="M21" s="45"/>
      <c r="N21" s="217"/>
      <c r="O21" s="194"/>
    </row>
    <row r="22" spans="14:15" ht="14.25" thickBot="1" thickTop="1">
      <c r="N22" s="35"/>
      <c r="O22" s="35"/>
    </row>
    <row r="23" spans="1:15" ht="18" customHeight="1" thickTop="1">
      <c r="A23" s="1" t="s">
        <v>73</v>
      </c>
      <c r="B23" s="2"/>
      <c r="C23" s="2"/>
      <c r="D23" s="3"/>
      <c r="E23" s="3"/>
      <c r="F23" s="4"/>
      <c r="G23" s="4"/>
      <c r="H23" s="4"/>
      <c r="I23" s="4"/>
      <c r="J23" s="3"/>
      <c r="K23" s="3"/>
      <c r="L23" s="3"/>
      <c r="M23" s="4"/>
      <c r="N23" s="3"/>
      <c r="O23" s="4"/>
    </row>
    <row r="24" spans="1:15" ht="18" customHeight="1">
      <c r="A24" s="6" t="s">
        <v>51</v>
      </c>
      <c r="B24" s="7"/>
      <c r="C24" s="7"/>
      <c r="D24" s="8"/>
      <c r="E24" s="8"/>
      <c r="F24" s="9"/>
      <c r="G24" s="9"/>
      <c r="H24" s="9"/>
      <c r="I24" s="9"/>
      <c r="J24" s="8"/>
      <c r="K24" s="8"/>
      <c r="L24" s="8"/>
      <c r="M24" s="9"/>
      <c r="N24" s="8"/>
      <c r="O24" s="9"/>
    </row>
    <row r="25" spans="1:15" ht="12.75">
      <c r="A25" s="229" t="s">
        <v>49</v>
      </c>
      <c r="B25" s="231">
        <v>2005</v>
      </c>
      <c r="C25" s="233">
        <v>2006</v>
      </c>
      <c r="D25" s="233">
        <v>2007</v>
      </c>
      <c r="E25" s="233">
        <v>2008</v>
      </c>
      <c r="F25" s="231">
        <v>2009</v>
      </c>
      <c r="G25" s="254">
        <v>2010</v>
      </c>
      <c r="H25" s="221">
        <v>2011</v>
      </c>
      <c r="I25" s="221">
        <v>2012</v>
      </c>
      <c r="J25" s="221">
        <v>2013</v>
      </c>
      <c r="K25" s="221">
        <v>2014</v>
      </c>
      <c r="L25" s="221">
        <v>2015</v>
      </c>
      <c r="M25" s="221">
        <v>2016</v>
      </c>
      <c r="N25" s="251">
        <v>2017</v>
      </c>
      <c r="O25" s="256">
        <v>2018</v>
      </c>
    </row>
    <row r="26" spans="1:15" ht="12.75" customHeight="1">
      <c r="A26" s="230"/>
      <c r="B26" s="232"/>
      <c r="C26" s="234"/>
      <c r="D26" s="234"/>
      <c r="E26" s="234"/>
      <c r="F26" s="232"/>
      <c r="G26" s="255"/>
      <c r="H26" s="222"/>
      <c r="I26" s="222"/>
      <c r="J26" s="222"/>
      <c r="K26" s="222"/>
      <c r="L26" s="222"/>
      <c r="M26" s="222"/>
      <c r="N26" s="253"/>
      <c r="O26" s="258"/>
    </row>
    <row r="27" spans="1:15" ht="7.5" customHeight="1">
      <c r="A27" s="21"/>
      <c r="B27" s="61"/>
      <c r="C27" s="73"/>
      <c r="D27" s="73"/>
      <c r="E27" s="73"/>
      <c r="F27" s="61"/>
      <c r="G27" s="113"/>
      <c r="H27" s="125"/>
      <c r="I27" s="125"/>
      <c r="J27" s="125"/>
      <c r="K27" s="125"/>
      <c r="L27" s="125"/>
      <c r="M27" s="125"/>
      <c r="N27" s="212"/>
      <c r="O27" s="196"/>
    </row>
    <row r="28" spans="1:15" ht="12.75">
      <c r="A28" s="21" t="s">
        <v>17</v>
      </c>
      <c r="B28" s="61">
        <f>'Tempo determinato'!B31/Qualifiche!B7%</f>
        <v>11.128606932139402</v>
      </c>
      <c r="C28" s="74">
        <f>'Tempo determinato'!C31/Qualifiche!C7%</f>
        <v>11.880690387085963</v>
      </c>
      <c r="D28" s="74">
        <f>'Tempo determinato'!D31/Qualifiche!D7%</f>
        <v>14.18323389989366</v>
      </c>
      <c r="E28" s="74">
        <f>'Tempo determinato'!E31/Qualifiche!E7%</f>
        <v>12.795513689843492</v>
      </c>
      <c r="F28" s="61">
        <f>'Tempo determinato'!F31/Qualifiche!F7%</f>
        <v>11.63833942417387</v>
      </c>
      <c r="G28" s="113">
        <f>'Tempo determinato'!G31/Qualifiche!G7%</f>
        <v>13.886719122101773</v>
      </c>
      <c r="H28" s="125">
        <f>'Tempo determinato'!H31/Qualifiche!H7%</f>
        <v>13.755950889501378</v>
      </c>
      <c r="I28" s="125">
        <f>'Tempo determinato'!I31/Qualifiche!I7%</f>
        <v>12.535312139418295</v>
      </c>
      <c r="J28" s="125">
        <f>'Tempo determinato'!J31/Qualifiche!J7%</f>
        <v>11.594528378930175</v>
      </c>
      <c r="K28" s="125">
        <f>'Tempo determinato'!K31/Qualifiche!K7%</f>
        <v>13.171179440110143</v>
      </c>
      <c r="L28" s="125">
        <f>'Tempo determinato'!L31/Qualifiche!L7%</f>
        <v>10.58688618585412</v>
      </c>
      <c r="M28" s="125">
        <f>'Tempo determinato'!M31/Qualifiche!M7%</f>
        <v>12.467764332473715</v>
      </c>
      <c r="N28" s="212">
        <f>'Tempo determinato'!N31/Qualifiche!N7%</f>
        <v>19.58359181141439</v>
      </c>
      <c r="O28" s="196">
        <f>'Tempo determinato'!O31/Qualifiche!O7%</f>
        <v>20.17153445015377</v>
      </c>
    </row>
    <row r="29" spans="1:15" ht="12.75">
      <c r="A29" s="21" t="s">
        <v>16</v>
      </c>
      <c r="B29" s="75">
        <f>'Tempo determinato'!B32/Qualifiche!B8%</f>
        <v>9.190066002908603</v>
      </c>
      <c r="C29" s="74">
        <f>'Tempo determinato'!C32/Qualifiche!C8%</f>
        <v>10.251579297351213</v>
      </c>
      <c r="D29" s="74">
        <f>'Tempo determinato'!D32/Qualifiche!D8%</f>
        <v>11.263020833333334</v>
      </c>
      <c r="E29" s="74">
        <f>'Tempo determinato'!E32/Qualifiche!E8%</f>
        <v>10.715989188616248</v>
      </c>
      <c r="F29" s="61">
        <f>'Tempo determinato'!F32/Qualifiche!F8%</f>
        <v>9.612044006948466</v>
      </c>
      <c r="G29" s="113">
        <f>'Tempo determinato'!G32/Qualifiche!G8%</f>
        <v>9.921980091471617</v>
      </c>
      <c r="H29" s="125">
        <f>'Tempo determinato'!H32/Qualifiche!H8%</f>
        <v>9.656698693727735</v>
      </c>
      <c r="I29" s="125">
        <f>'Tempo determinato'!I32/Qualifiche!I8%</f>
        <v>9.575281144229718</v>
      </c>
      <c r="J29" s="125">
        <f>'Tempo determinato'!J32/Qualifiche!J8%</f>
        <v>10.31801738567032</v>
      </c>
      <c r="K29" s="125">
        <f>'Tempo determinato'!K32/Qualifiche!K8%</f>
        <v>9.886912604303909</v>
      </c>
      <c r="L29" s="125">
        <f>'Tempo determinato'!L32/Qualifiche!L8%</f>
        <v>7.816740275634545</v>
      </c>
      <c r="M29" s="125">
        <f>'Tempo determinato'!M32/Qualifiche!M8%</f>
        <v>8.283433133732535</v>
      </c>
      <c r="N29" s="212">
        <f>'Tempo determinato'!N32/Qualifiche!N8%</f>
        <v>11.877534047198253</v>
      </c>
      <c r="O29" s="196">
        <f>'Tempo determinato'!O32/Qualifiche!O8%</f>
        <v>11.831350232798759</v>
      </c>
    </row>
    <row r="30" spans="1:15" ht="12.75" customHeight="1">
      <c r="A30" s="28" t="s">
        <v>18</v>
      </c>
      <c r="B30" s="61">
        <f>'Tempo determinato'!B33/Qualifiche!B9%</f>
        <v>0.9685230024213076</v>
      </c>
      <c r="C30" s="74">
        <f>'Tempo determinato'!C33/Qualifiche!C9%</f>
        <v>1.1004784688995215</v>
      </c>
      <c r="D30" s="74">
        <f>'Tempo determinato'!D33/Qualifiche!D9%</f>
        <v>1.1483253588516746</v>
      </c>
      <c r="E30" s="74">
        <f>'Tempo determinato'!E33/Qualifiche!E9%</f>
        <v>1.4064697609001409</v>
      </c>
      <c r="F30" s="61">
        <f>'Tempo determinato'!F33/Qualifiche!F9%</f>
        <v>1.8357044515832952</v>
      </c>
      <c r="G30" s="113">
        <f>'Tempo determinato'!G33/Qualifiche!G9%</f>
        <v>2.3566029346376167</v>
      </c>
      <c r="H30" s="125">
        <f>'Tempo determinato'!H33/Qualifiche!H9%</f>
        <v>2.250108178277802</v>
      </c>
      <c r="I30" s="125">
        <f>'Tempo determinato'!I33/Qualifiche!I9%</f>
        <v>2.587719298245614</v>
      </c>
      <c r="J30" s="125">
        <f>'Tempo determinato'!J33/Qualifiche!J9%</f>
        <v>2.74822695035461</v>
      </c>
      <c r="K30" s="125">
        <f>'Tempo determinato'!K33/Qualifiche!K9%</f>
        <v>2.3144104803493453</v>
      </c>
      <c r="L30" s="125">
        <f>'Tempo determinato'!L33/Qualifiche!L9%</f>
        <v>1.30605137135394</v>
      </c>
      <c r="M30" s="125">
        <f>'Tempo determinato'!M33/Qualifiche!M9%</f>
        <v>1.0517090271691498</v>
      </c>
      <c r="N30" s="212">
        <f>'Tempo determinato'!N33/Qualifiche!N9%</f>
        <v>0.6097560975609756</v>
      </c>
      <c r="O30" s="196">
        <f>'Tempo determinato'!O33/Qualifiche!O9%</f>
        <v>0.509987250318742</v>
      </c>
    </row>
    <row r="31" spans="1:15" ht="12.75">
      <c r="A31" s="21" t="s">
        <v>19</v>
      </c>
      <c r="B31" s="71">
        <f>'Tempo determinato'!B34/Qualifiche!B10%</f>
        <v>2.142857142857143</v>
      </c>
      <c r="C31" s="72">
        <f>'Tempo determinato'!C34/Qualifiche!C10%</f>
        <v>2.5119617224880386</v>
      </c>
      <c r="D31" s="72">
        <f>'Tempo determinato'!D34/Qualifiche!D10%</f>
        <v>1.6786570743405276</v>
      </c>
      <c r="E31" s="72">
        <f>'Tempo determinato'!E34/Qualifiche!E10%</f>
        <v>2.576112412177986</v>
      </c>
      <c r="F31" s="71">
        <f>'Tempo determinato'!F34/Qualifiche!F10%</f>
        <v>2.8465346534653464</v>
      </c>
      <c r="G31" s="112">
        <f>'Tempo determinato'!G34/Qualifiche!G10%</f>
        <v>2.1822849807445444</v>
      </c>
      <c r="H31" s="124">
        <f>'Tempo determinato'!H34/Qualifiche!H10%</f>
        <v>2.307692307692308</v>
      </c>
      <c r="I31" s="124">
        <f>'Tempo determinato'!I34/Qualifiche!I10%</f>
        <v>2.01765447667087</v>
      </c>
      <c r="J31" s="124">
        <f>'Tempo determinato'!J34/Qualifiche!J10%</f>
        <v>2.0460358056265986</v>
      </c>
      <c r="K31" s="124">
        <f>'Tempo determinato'!K34/Qualifiche!K10%</f>
        <v>1.78343949044586</v>
      </c>
      <c r="L31" s="124">
        <f>'Tempo determinato'!L34/Qualifiche!L10%</f>
        <v>1.8300653594771241</v>
      </c>
      <c r="M31" s="124">
        <f>'Tempo determinato'!M34/Qualifiche!M10%</f>
        <v>2.380952380952381</v>
      </c>
      <c r="N31" s="213">
        <f>'Tempo determinato'!N34/Qualifiche!N10%</f>
        <v>2.963917525773196</v>
      </c>
      <c r="O31" s="197">
        <f>'Tempo determinato'!O34/Qualifiche!O10%</f>
        <v>1.9746121297602257</v>
      </c>
    </row>
    <row r="32" spans="1:15" ht="12.75">
      <c r="A32" s="21" t="s">
        <v>21</v>
      </c>
      <c r="B32" s="71">
        <f>'Tempo determinato'!B35/Qualifiche!B11%</f>
        <v>0.18898488120950324</v>
      </c>
      <c r="C32" s="72">
        <f>'Tempo determinato'!C35/Qualifiche!C11%</f>
        <v>0.15388561169530648</v>
      </c>
      <c r="D32" s="72">
        <f>'Tempo determinato'!D35/Qualifiche!D11%</f>
        <v>0.21342186388427792</v>
      </c>
      <c r="E32" s="72">
        <f>'Tempo determinato'!E35/Qualifiche!E11%</f>
        <v>0.1455604075691412</v>
      </c>
      <c r="F32" s="71">
        <f>'Tempo determinato'!F35/Qualifiche!F11%</f>
        <v>0.9217877094972068</v>
      </c>
      <c r="G32" s="112">
        <f>'Tempo determinato'!G35/Qualifiche!G11%</f>
        <v>1.0849349039057656</v>
      </c>
      <c r="H32" s="124">
        <f>'Tempo determinato'!H35/Qualifiche!H11%</f>
        <v>1.1154855643044619</v>
      </c>
      <c r="I32" s="124">
        <f>'Tempo determinato'!I35/Qualifiche!I11%</f>
        <v>0.4427792915531335</v>
      </c>
      <c r="J32" s="124">
        <f>'Tempo determinato'!J35/Qualifiche!J11%</f>
        <v>0.5586592178770949</v>
      </c>
      <c r="K32" s="124">
        <f>'Tempo determinato'!K35/Qualifiche!K11%</f>
        <v>0.27450980392156865</v>
      </c>
      <c r="L32" s="124">
        <f>'Tempo determinato'!L35/Qualifiche!L11%</f>
        <v>0</v>
      </c>
      <c r="M32" s="124">
        <f>'Tempo determinato'!M35/Qualifiche!M11%</f>
        <v>0.5666957279860505</v>
      </c>
      <c r="N32" s="213">
        <f>'Tempo determinato'!N35/Qualifiche!N11%</f>
        <v>0.22997316979685703</v>
      </c>
      <c r="O32" s="197">
        <f>'Tempo determinato'!O35/Qualifiche!O11%</f>
        <v>0.39075219798111366</v>
      </c>
    </row>
    <row r="33" spans="1:15" ht="12.75">
      <c r="A33" s="21"/>
      <c r="B33" s="71"/>
      <c r="C33" s="72"/>
      <c r="D33" s="72"/>
      <c r="E33" s="72"/>
      <c r="F33" s="71"/>
      <c r="G33" s="112"/>
      <c r="H33" s="124"/>
      <c r="I33" s="124"/>
      <c r="J33" s="124"/>
      <c r="K33" s="124"/>
      <c r="L33" s="124"/>
      <c r="M33" s="124"/>
      <c r="N33" s="213"/>
      <c r="O33" s="197"/>
    </row>
    <row r="34" spans="1:15" ht="12.75">
      <c r="A34" s="21" t="s">
        <v>22</v>
      </c>
      <c r="B34" s="71">
        <f>'Tempo determinato'!B37/'Classi di età'!B7%</f>
        <v>18.57712765957447</v>
      </c>
      <c r="C34" s="72">
        <f>'Tempo determinato'!C37/'Classi di età'!C7%</f>
        <v>19.017288444040034</v>
      </c>
      <c r="D34" s="72">
        <f>'Tempo determinato'!D37/'Classi di età'!D7%</f>
        <v>21.98265179677819</v>
      </c>
      <c r="E34" s="72">
        <f>'Tempo determinato'!E37/'Classi di età'!E7%</f>
        <v>21.96088794926004</v>
      </c>
      <c r="F34" s="71">
        <f>'Tempo determinato'!F37/'Classi di età'!F7%</f>
        <v>21.1993769470405</v>
      </c>
      <c r="G34" s="112">
        <f>'Tempo determinato'!G37/'Classi di età'!G7%</f>
        <v>26.95960083695477</v>
      </c>
      <c r="H34" s="124">
        <f>'Tempo determinato'!H37/'Classi di età'!H7%</f>
        <v>27.527216174183515</v>
      </c>
      <c r="I34" s="124">
        <f>'Tempo determinato'!I37/'Classi di età'!I7%</f>
        <v>25.469528555001915</v>
      </c>
      <c r="J34" s="124">
        <f>'Tempo determinato'!J37/'Classi di età'!J7%</f>
        <v>25.780553077609277</v>
      </c>
      <c r="K34" s="124">
        <f>'Tempo determinato'!K37/'Classi di età'!K7%</f>
        <v>29.72128784238347</v>
      </c>
      <c r="L34" s="124">
        <f>'Tempo determinato'!L37/'Classi di età'!L7%</f>
        <v>25.834127740705433</v>
      </c>
      <c r="M34" s="124">
        <f>'Tempo determinato'!M37/'Classi di età'!M7%</f>
        <v>27.374656230167123</v>
      </c>
      <c r="N34" s="213">
        <f>'Tempo determinato'!N37/'Classi di età'!N7%</f>
        <v>43.944832798035144</v>
      </c>
      <c r="O34" s="197">
        <f>'Tempo determinato'!O37/'Classi di età'!O7%</f>
        <v>42.78499278499279</v>
      </c>
    </row>
    <row r="35" spans="1:15" ht="12.75">
      <c r="A35" s="21" t="s">
        <v>23</v>
      </c>
      <c r="B35" s="71">
        <f>'Tempo determinato'!B38/'Classi di età'!B8%</f>
        <v>12.833272461650841</v>
      </c>
      <c r="C35" s="72">
        <f>'Tempo determinato'!C38/'Classi di età'!C8%</f>
        <v>13.84100729452214</v>
      </c>
      <c r="D35" s="72">
        <f>'Tempo determinato'!D38/'Classi di età'!D8%</f>
        <v>16.19455833022736</v>
      </c>
      <c r="E35" s="72">
        <f>'Tempo determinato'!E38/'Classi di età'!E8%</f>
        <v>14.82218232982388</v>
      </c>
      <c r="F35" s="71">
        <f>'Tempo determinato'!F38/'Classi di età'!F8%</f>
        <v>13.720330791536892</v>
      </c>
      <c r="G35" s="112">
        <f>'Tempo determinato'!G38/'Classi di età'!G8%</f>
        <v>16.147450110864746</v>
      </c>
      <c r="H35" s="124">
        <f>'Tempo determinato'!H38/'Classi di età'!H8%</f>
        <v>16.36809243158079</v>
      </c>
      <c r="I35" s="124">
        <f>'Tempo determinato'!I38/'Classi di età'!I8%</f>
        <v>15.014996250937266</v>
      </c>
      <c r="J35" s="124">
        <f>'Tempo determinato'!J38/'Classi di età'!J8%</f>
        <v>15.17957536874132</v>
      </c>
      <c r="K35" s="124">
        <f>'Tempo determinato'!K38/'Classi di età'!K8%</f>
        <v>16.179133584064633</v>
      </c>
      <c r="L35" s="124">
        <f>'Tempo determinato'!L38/'Classi di età'!L8%</f>
        <v>13.171444475368773</v>
      </c>
      <c r="M35" s="124">
        <f>'Tempo determinato'!M38/'Classi di età'!M8%</f>
        <v>15.333697284018017</v>
      </c>
      <c r="N35" s="213">
        <f>'Tempo determinato'!N38/'Classi di età'!N8%</f>
        <v>23.87036040882195</v>
      </c>
      <c r="O35" s="197">
        <f>'Tempo determinato'!O38/'Classi di età'!O8%</f>
        <v>23.53455229900511</v>
      </c>
    </row>
    <row r="36" spans="1:15" ht="12.75">
      <c r="A36" s="21" t="s">
        <v>24</v>
      </c>
      <c r="B36" s="71">
        <f>'Tempo determinato'!B39/('Classi di età'!B9+'Classi di età'!B10)%</f>
        <v>6.908703111234757</v>
      </c>
      <c r="C36" s="72">
        <f>'Tempo determinato'!C39/('Classi di età'!C9+'Classi di età'!C10)%</f>
        <v>7.643153901734104</v>
      </c>
      <c r="D36" s="72">
        <f>'Tempo determinato'!D39/('Classi di età'!D9+'Classi di età'!D10)%</f>
        <v>9.205422133112496</v>
      </c>
      <c r="E36" s="72">
        <f>'Tempo determinato'!E39/('Classi di età'!E9+'Classi di età'!E10)%</f>
        <v>8.218202227786891</v>
      </c>
      <c r="F36" s="71">
        <f>'Tempo determinato'!F39/('Classi di età'!F9+'Classi di età'!F10)%</f>
        <v>7.531637255331261</v>
      </c>
      <c r="G36" s="112">
        <f>'Tempo determinato'!G39/('Classi di età'!G9+'Classi di età'!G10)%</f>
        <v>8.624612650876546</v>
      </c>
      <c r="H36" s="124">
        <f>'Tempo determinato'!H39/('Classi di età'!H9+'Classi di età'!H10)%</f>
        <v>8.543748239016884</v>
      </c>
      <c r="I36" s="124">
        <f>'Tempo determinato'!I39/('Classi di età'!I9+'Classi di età'!I10)%</f>
        <v>8.13374908777284</v>
      </c>
      <c r="J36" s="124">
        <f>'Tempo determinato'!J39/('Classi di età'!J9+'Classi di età'!J10)%</f>
        <v>8.063829310383468</v>
      </c>
      <c r="K36" s="124">
        <f>'Tempo determinato'!K39/('Classi di età'!K9+'Classi di età'!K10)%</f>
        <v>9.002993322588072</v>
      </c>
      <c r="L36" s="124">
        <f>'Tempo determinato'!L39/('Classi di età'!L9+'Classi di età'!L10)%</f>
        <v>7.023741254731047</v>
      </c>
      <c r="M36" s="124">
        <f>'Tempo determinato'!M39/('Classi di età'!M9+'Classi di età'!M10)%</f>
        <v>8.163545625200312</v>
      </c>
      <c r="N36" s="213">
        <f>'Tempo determinato'!N39/('Classi di età'!N9+'Classi di età'!N10)%</f>
        <v>12.202034053251056</v>
      </c>
      <c r="O36" s="197">
        <f>'Tempo determinato'!O39/('Classi di età'!O9+'Classi di età'!O10)%</f>
        <v>12.736504177955876</v>
      </c>
    </row>
    <row r="37" spans="1:15" ht="12.75">
      <c r="A37" s="21" t="s">
        <v>25</v>
      </c>
      <c r="B37" s="71">
        <f>'Tempo determinato'!B40/('Classi di età'!B11+'Classi di età'!B12)%</f>
        <v>7.8188421277504805</v>
      </c>
      <c r="C37" s="72">
        <f>'Tempo determinato'!C40/('Classi di età'!C11+'Classi di età'!C12)%</f>
        <v>8.87412040656763</v>
      </c>
      <c r="D37" s="72">
        <f>'Tempo determinato'!D40/('Classi di età'!D11+'Classi di età'!D12)%</f>
        <v>9.11169744942832</v>
      </c>
      <c r="E37" s="72">
        <f>'Tempo determinato'!E40/('Classi di età'!E11+'Classi di età'!E12)%</f>
        <v>8.838508296369312</v>
      </c>
      <c r="F37" s="71">
        <f>'Tempo determinato'!F40/('Classi di età'!F11+'Classi di età'!F12)%</f>
        <v>8.844874508618084</v>
      </c>
      <c r="G37" s="112">
        <f>'Tempo determinato'!G40/('Classi di età'!G11+'Classi di età'!G12)%</f>
        <v>9.585121602288984</v>
      </c>
      <c r="H37" s="124">
        <f>'Tempo determinato'!H40/('Classi di età'!H11+'Classi di età'!H12)%</f>
        <v>9.13544287038263</v>
      </c>
      <c r="I37" s="124">
        <f>'Tempo determinato'!I40/('Classi di età'!I11+'Classi di età'!I12)%</f>
        <v>8.924875197857057</v>
      </c>
      <c r="J37" s="124">
        <f>'Tempo determinato'!J40/('Classi di età'!J11+'Classi di età'!J12)%</f>
        <v>6.987765898820676</v>
      </c>
      <c r="K37" s="124">
        <f>'Tempo determinato'!K40/('Classi di età'!K11+'Classi di età'!K12)%</f>
        <v>7.311654211270451</v>
      </c>
      <c r="L37" s="124">
        <f>'Tempo determinato'!L40/('Classi di età'!L11+'Classi di età'!L12)%</f>
        <v>5.988857938718663</v>
      </c>
      <c r="M37" s="124">
        <f>'Tempo determinato'!M40/('Classi di età'!M11+'Classi di età'!M12)%</f>
        <v>6.853846806344897</v>
      </c>
      <c r="N37" s="213">
        <f>'Tempo determinato'!N40/('Classi di età'!N11+'Classi di età'!N12)%</f>
        <v>9.59791452721384</v>
      </c>
      <c r="O37" s="197">
        <f>'Tempo determinato'!O40/('Classi di età'!O11+'Classi di età'!O12)%</f>
        <v>10.466489518748155</v>
      </c>
    </row>
    <row r="38" spans="1:15" ht="9.75" customHeight="1">
      <c r="A38" s="67"/>
      <c r="B38" s="76"/>
      <c r="C38" s="77"/>
      <c r="D38" s="77"/>
      <c r="E38" s="77"/>
      <c r="F38" s="71"/>
      <c r="G38" s="114"/>
      <c r="H38" s="126"/>
      <c r="I38" s="126"/>
      <c r="J38" s="126"/>
      <c r="K38" s="126"/>
      <c r="L38" s="126"/>
      <c r="M38" s="126"/>
      <c r="N38" s="213"/>
      <c r="O38" s="197"/>
    </row>
    <row r="39" spans="1:15" ht="10.5" customHeight="1">
      <c r="A39" s="31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9"/>
    </row>
    <row r="40" spans="1:15" ht="9.75" customHeight="1">
      <c r="A40" s="37"/>
      <c r="B40" s="61"/>
      <c r="C40" s="80"/>
      <c r="D40" s="80"/>
      <c r="E40" s="80"/>
      <c r="F40" s="80"/>
      <c r="G40" s="61"/>
      <c r="H40" s="121"/>
      <c r="I40" s="121"/>
      <c r="J40" s="121"/>
      <c r="K40" s="121"/>
      <c r="L40" s="121"/>
      <c r="M40" s="121"/>
      <c r="N40" s="214"/>
      <c r="O40" s="200"/>
    </row>
    <row r="41" spans="1:15" ht="12.75">
      <c r="A41" s="38" t="s">
        <v>0</v>
      </c>
      <c r="B41" s="40">
        <f>'Tempo determinato'!B47/'Classi di età'!B6%</f>
        <v>9.78003340281464</v>
      </c>
      <c r="C41" s="81">
        <f>'Tempo determinato'!C47/'Classi di età'!C6%</f>
        <v>10.532943271432204</v>
      </c>
      <c r="D41" s="81">
        <f>'Tempo determinato'!D47/'Classi di età'!D6%</f>
        <v>12.319832316133407</v>
      </c>
      <c r="E41" s="81">
        <f>'Tempo determinato'!E47/'Classi di età'!E6%</f>
        <v>11.244571286760145</v>
      </c>
      <c r="F41" s="81">
        <f>'Tempo determinato'!F47/'Classi di età'!F6%</f>
        <v>10.268977111082375</v>
      </c>
      <c r="G41" s="40">
        <f>'Tempo determinato'!G47/'Classi di età'!G6%</f>
        <v>11.936942757462205</v>
      </c>
      <c r="H41" s="122">
        <f>'Tempo determinato'!H47/'Classi di età'!H6%</f>
        <v>11.786049911245692</v>
      </c>
      <c r="I41" s="122">
        <f>'Tempo determinato'!I47/'Classi di età'!I6%</f>
        <v>10.907653977013958</v>
      </c>
      <c r="J41" s="122">
        <f>'Tempo determinato'!J47/'Classi di età'!J6%</f>
        <v>10.48229756463606</v>
      </c>
      <c r="K41" s="122">
        <f>'Tempo determinato'!K47/'Classi di età'!K6%</f>
        <v>11.403997105160608</v>
      </c>
      <c r="L41" s="122">
        <f>'Tempo determinato'!L47/'Classi di età'!L6%</f>
        <v>9.164575706470321</v>
      </c>
      <c r="M41" s="122">
        <f>'Tempo determinato'!M47/'Classi di età'!M6%</f>
        <v>10.576871693475125</v>
      </c>
      <c r="N41" s="215">
        <f>'Tempo determinato'!N47/'Classi di età'!N6%</f>
        <v>16.23160396453336</v>
      </c>
      <c r="O41" s="198">
        <f>'Tempo determinato'!O47/'Classi di età'!O6%</f>
        <v>16.542772406886723</v>
      </c>
    </row>
    <row r="42" spans="1:15" ht="7.5" customHeight="1">
      <c r="A42" s="37"/>
      <c r="B42" s="26"/>
      <c r="C42" s="57"/>
      <c r="D42" s="57"/>
      <c r="E42" s="57"/>
      <c r="F42" s="115"/>
      <c r="G42" s="70"/>
      <c r="H42" s="123"/>
      <c r="I42" s="123"/>
      <c r="J42" s="123"/>
      <c r="K42" s="123"/>
      <c r="L42" s="123"/>
      <c r="M42" s="123"/>
      <c r="N42" s="216"/>
      <c r="O42" s="199"/>
    </row>
    <row r="43" spans="1:15" ht="19.5" customHeight="1" thickBot="1">
      <c r="A43" s="185" t="s">
        <v>43</v>
      </c>
      <c r="B43" s="43"/>
      <c r="C43" s="43"/>
      <c r="D43" s="44"/>
      <c r="E43" s="44"/>
      <c r="F43" s="45"/>
      <c r="G43" s="45"/>
      <c r="H43" s="45"/>
      <c r="I43" s="45"/>
      <c r="J43" s="44"/>
      <c r="K43" s="44"/>
      <c r="L43" s="44"/>
      <c r="M43" s="45"/>
      <c r="N43" s="217"/>
      <c r="O43" s="194"/>
    </row>
    <row r="44" spans="14:15" ht="9.75" customHeight="1" thickBot="1" thickTop="1">
      <c r="N44" s="35"/>
      <c r="O44" s="35"/>
    </row>
    <row r="45" spans="1:15" ht="18" customHeight="1" thickTop="1">
      <c r="A45" s="1" t="s">
        <v>74</v>
      </c>
      <c r="B45" s="2"/>
      <c r="C45" s="2"/>
      <c r="D45" s="3"/>
      <c r="E45" s="3"/>
      <c r="F45" s="4"/>
      <c r="G45" s="4"/>
      <c r="H45" s="4"/>
      <c r="I45" s="4"/>
      <c r="J45" s="3"/>
      <c r="K45" s="3"/>
      <c r="L45" s="3"/>
      <c r="M45" s="4"/>
      <c r="N45" s="3"/>
      <c r="O45" s="4"/>
    </row>
    <row r="46" spans="1:15" ht="18" customHeight="1">
      <c r="A46" s="6" t="s">
        <v>51</v>
      </c>
      <c r="B46" s="7"/>
      <c r="C46" s="7"/>
      <c r="D46" s="8"/>
      <c r="E46" s="8"/>
      <c r="F46" s="9"/>
      <c r="G46" s="9"/>
      <c r="H46" s="9"/>
      <c r="I46" s="9"/>
      <c r="J46" s="8"/>
      <c r="K46" s="8"/>
      <c r="L46" s="8"/>
      <c r="M46" s="9"/>
      <c r="N46" s="8"/>
      <c r="O46" s="9"/>
    </row>
    <row r="47" spans="1:15" ht="12.75">
      <c r="A47" s="229" t="s">
        <v>49</v>
      </c>
      <c r="B47" s="231">
        <v>2005</v>
      </c>
      <c r="C47" s="233">
        <v>2006</v>
      </c>
      <c r="D47" s="233">
        <v>2007</v>
      </c>
      <c r="E47" s="233">
        <v>2008</v>
      </c>
      <c r="F47" s="231">
        <v>2009</v>
      </c>
      <c r="G47" s="254">
        <v>2010</v>
      </c>
      <c r="H47" s="221">
        <v>2011</v>
      </c>
      <c r="I47" s="221">
        <v>2012</v>
      </c>
      <c r="J47" s="221">
        <v>2013</v>
      </c>
      <c r="K47" s="221">
        <v>2014</v>
      </c>
      <c r="L47" s="221">
        <v>2015</v>
      </c>
      <c r="M47" s="221">
        <v>2016</v>
      </c>
      <c r="N47" s="251">
        <v>2017</v>
      </c>
      <c r="O47" s="256">
        <v>2018</v>
      </c>
    </row>
    <row r="48" spans="1:15" ht="12.75" customHeight="1">
      <c r="A48" s="230"/>
      <c r="B48" s="232"/>
      <c r="C48" s="234"/>
      <c r="D48" s="234"/>
      <c r="E48" s="234"/>
      <c r="F48" s="232"/>
      <c r="G48" s="255"/>
      <c r="H48" s="222"/>
      <c r="I48" s="222"/>
      <c r="J48" s="222"/>
      <c r="K48" s="222"/>
      <c r="L48" s="222"/>
      <c r="M48" s="222"/>
      <c r="N48" s="253"/>
      <c r="O48" s="258"/>
    </row>
    <row r="49" spans="1:15" ht="7.5" customHeight="1">
      <c r="A49" s="21"/>
      <c r="B49" s="61"/>
      <c r="C49" s="73"/>
      <c r="D49" s="73"/>
      <c r="E49" s="73"/>
      <c r="F49" s="61"/>
      <c r="G49" s="113"/>
      <c r="H49" s="125"/>
      <c r="I49" s="125"/>
      <c r="J49" s="125"/>
      <c r="K49" s="125"/>
      <c r="L49" s="125"/>
      <c r="M49" s="125"/>
      <c r="N49" s="212"/>
      <c r="O49" s="196"/>
    </row>
    <row r="50" spans="1:15" ht="12.75">
      <c r="A50" s="21" t="s">
        <v>17</v>
      </c>
      <c r="B50" s="61">
        <f>'Tempo determinato'!B56/Qualifiche!B15%</f>
        <v>14.210574460300037</v>
      </c>
      <c r="C50" s="74">
        <f>'Tempo determinato'!C56/Qualifiche!C15%</f>
        <v>16.637866099517037</v>
      </c>
      <c r="D50" s="74">
        <f>'Tempo determinato'!D56/Qualifiche!D15%</f>
        <v>19.72699995773993</v>
      </c>
      <c r="E50" s="74">
        <f>'Tempo determinato'!E56/Qualifiche!E15%</f>
        <v>17.474816458938022</v>
      </c>
      <c r="F50" s="61">
        <f>'Tempo determinato'!F56/Qualifiche!F15%</f>
        <v>17.51590939433047</v>
      </c>
      <c r="G50" s="113">
        <f>'Tempo determinato'!G56/Qualifiche!G15%</f>
        <v>18.159640487909265</v>
      </c>
      <c r="H50" s="125">
        <f>'Tempo determinato'!H56/Qualifiche!H15%</f>
        <v>17.828561646766808</v>
      </c>
      <c r="I50" s="125">
        <f>'Tempo determinato'!I56/Qualifiche!I15%</f>
        <v>15.75488532010271</v>
      </c>
      <c r="J50" s="125">
        <f>'Tempo determinato'!J56/Qualifiche!J15%</f>
        <v>14.664423426700619</v>
      </c>
      <c r="K50" s="125">
        <f>'Tempo determinato'!K56/Qualifiche!K15%</f>
        <v>16.092061125605667</v>
      </c>
      <c r="L50" s="125">
        <f>'Tempo determinato'!L56/Qualifiche!L15%</f>
        <v>13.635740715362479</v>
      </c>
      <c r="M50" s="125">
        <f>'Tempo determinato'!M56/Qualifiche!M15%</f>
        <v>15.415234304324226</v>
      </c>
      <c r="N50" s="212">
        <f>'Tempo determinato'!N56/Qualifiche!N15%</f>
        <v>24.096130208112577</v>
      </c>
      <c r="O50" s="196">
        <f>'Tempo determinato'!O56/Qualifiche!O15%</f>
        <v>25.124889803114897</v>
      </c>
    </row>
    <row r="51" spans="1:15" ht="12.75">
      <c r="A51" s="21" t="s">
        <v>16</v>
      </c>
      <c r="B51" s="75">
        <f>'Tempo determinato'!B57/Qualifiche!B16%</f>
        <v>15.791402499358668</v>
      </c>
      <c r="C51" s="74">
        <f>'Tempo determinato'!C57/Qualifiche!C16%</f>
        <v>18.740241305890702</v>
      </c>
      <c r="D51" s="74">
        <f>'Tempo determinato'!D57/Qualifiche!D16%</f>
        <v>20.190986534762295</v>
      </c>
      <c r="E51" s="74">
        <f>'Tempo determinato'!E57/Qualifiche!E16%</f>
        <v>19.117598602919372</v>
      </c>
      <c r="F51" s="61">
        <f>'Tempo determinato'!F57/Qualifiche!F16%</f>
        <v>17.335618875125327</v>
      </c>
      <c r="G51" s="113">
        <f>'Tempo determinato'!G57/Qualifiche!G16%</f>
        <v>16.117772534824343</v>
      </c>
      <c r="H51" s="125">
        <f>'Tempo determinato'!H57/Qualifiche!H16%</f>
        <v>15.209698558322412</v>
      </c>
      <c r="I51" s="125">
        <f>'Tempo determinato'!I57/Qualifiche!I16%</f>
        <v>14.304222170547787</v>
      </c>
      <c r="J51" s="125">
        <f>'Tempo determinato'!J57/Qualifiche!J16%</f>
        <v>13.83981936512153</v>
      </c>
      <c r="K51" s="125">
        <f>'Tempo determinato'!K57/Qualifiche!K16%</f>
        <v>13.924136069114471</v>
      </c>
      <c r="L51" s="125">
        <f>'Tempo determinato'!L57/Qualifiche!L16%</f>
        <v>12.558859363166388</v>
      </c>
      <c r="M51" s="125">
        <f>'Tempo determinato'!M57/Qualifiche!M16%</f>
        <v>12.2103965215134</v>
      </c>
      <c r="N51" s="212">
        <f>'Tempo determinato'!N57/Qualifiche!N16%</f>
        <v>18.51212159276473</v>
      </c>
      <c r="O51" s="196">
        <f>'Tempo determinato'!O57/Qualifiche!O16%</f>
        <v>18.637757336837495</v>
      </c>
    </row>
    <row r="52" spans="1:15" ht="12.75" customHeight="1">
      <c r="A52" s="28" t="s">
        <v>18</v>
      </c>
      <c r="B52" s="61">
        <f>'Tempo determinato'!B58/Qualifiche!B17%</f>
        <v>0.4830917874396135</v>
      </c>
      <c r="C52" s="74">
        <f>'Tempo determinato'!C58/Qualifiche!C17%</f>
        <v>0.3021148036253776</v>
      </c>
      <c r="D52" s="74">
        <f>'Tempo determinato'!D58/Qualifiche!D17%</f>
        <v>0.7122507122507123</v>
      </c>
      <c r="E52" s="74">
        <f>'Tempo determinato'!E58/Qualifiche!E17%</f>
        <v>1.0457516339869282</v>
      </c>
      <c r="F52" s="61">
        <f>'Tempo determinato'!F58/Qualifiche!F17%</f>
        <v>1.3513513513513513</v>
      </c>
      <c r="G52" s="113">
        <f>'Tempo determinato'!G58/Qualifiche!G17%</f>
        <v>1.3641133263378804</v>
      </c>
      <c r="H52" s="125">
        <f>'Tempo determinato'!H58/Qualifiche!H17%</f>
        <v>0.8964143426294822</v>
      </c>
      <c r="I52" s="125">
        <f>'Tempo determinato'!I58/Qualifiche!I17%</f>
        <v>1.2036108324974923</v>
      </c>
      <c r="J52" s="125">
        <f>'Tempo determinato'!J58/Qualifiche!J17%</f>
        <v>1.5841584158415842</v>
      </c>
      <c r="K52" s="125">
        <f>'Tempo determinato'!K58/Qualifiche!K17%</f>
        <v>1.1650485436893203</v>
      </c>
      <c r="L52" s="125">
        <f>'Tempo determinato'!L58/Qualifiche!L17%</f>
        <v>0.6511627906976745</v>
      </c>
      <c r="M52" s="125">
        <f>'Tempo determinato'!M58/Qualifiche!M17%</f>
        <v>0.543970988213962</v>
      </c>
      <c r="N52" s="212">
        <f>'Tempo determinato'!N58/Qualifiche!N17%</f>
        <v>0.18433179723502305</v>
      </c>
      <c r="O52" s="196">
        <f>'Tempo determinato'!O58/Qualifiche!O17%</f>
        <v>0.1813236627379873</v>
      </c>
    </row>
    <row r="53" spans="1:15" ht="12.75">
      <c r="A53" s="21" t="s">
        <v>19</v>
      </c>
      <c r="B53" s="71">
        <f>'Tempo determinato'!B59/Qualifiche!B18%</f>
        <v>0</v>
      </c>
      <c r="C53" s="72">
        <f>'Tempo determinato'!C59/Qualifiche!C18%</f>
        <v>1.4492753623188408</v>
      </c>
      <c r="D53" s="72">
        <f>'Tempo determinato'!D59/Qualifiche!D18%</f>
        <v>0</v>
      </c>
      <c r="E53" s="72">
        <f>'Tempo determinato'!E59/Qualifiche!E18%</f>
        <v>0</v>
      </c>
      <c r="F53" s="71">
        <f>'Tempo determinato'!F59/Qualifiche!F18%</f>
        <v>0</v>
      </c>
      <c r="G53" s="112">
        <f>'Tempo determinato'!G59/Qualifiche!G18%</f>
        <v>0</v>
      </c>
      <c r="H53" s="124">
        <f>'Tempo determinato'!H59/Qualifiche!H18%</f>
        <v>0</v>
      </c>
      <c r="I53" s="124">
        <f>'Tempo determinato'!I59/Qualifiche!I18%</f>
        <v>0</v>
      </c>
      <c r="J53" s="124">
        <f>'Tempo determinato'!J59/Qualifiche!J18%</f>
        <v>1.1235955056179776</v>
      </c>
      <c r="K53" s="124">
        <f>'Tempo determinato'!K59/Qualifiche!K18%</f>
        <v>1.1235955056179776</v>
      </c>
      <c r="L53" s="124">
        <f>'Tempo determinato'!L59/Qualifiche!L18%</f>
        <v>1.1494252873563218</v>
      </c>
      <c r="M53" s="124">
        <f>'Tempo determinato'!M59/Qualifiche!M18%</f>
        <v>3.3707865168539324</v>
      </c>
      <c r="N53" s="213">
        <f>'Tempo determinato'!N59/Qualifiche!N18%</f>
        <v>3.333333333333333</v>
      </c>
      <c r="O53" s="197">
        <f>'Tempo determinato'!O59/Qualifiche!O18%</f>
        <v>1.2195121951219512</v>
      </c>
    </row>
    <row r="54" spans="1:15" ht="12.75">
      <c r="A54" s="21" t="s">
        <v>21</v>
      </c>
      <c r="B54" s="71">
        <f>'Tempo determinato'!B60/Qualifiche!B19%</f>
        <v>0.10266940451745381</v>
      </c>
      <c r="C54" s="72">
        <f>'Tempo determinato'!C60/Qualifiche!C19%</f>
        <v>0</v>
      </c>
      <c r="D54" s="72">
        <f>'Tempo determinato'!D60/Qualifiche!D19%</f>
        <v>0.03038590094196293</v>
      </c>
      <c r="E54" s="72">
        <f>'Tempo determinato'!E60/Qualifiche!E19%</f>
        <v>0</v>
      </c>
      <c r="F54" s="71">
        <f>'Tempo determinato'!F60/Qualifiche!F19%</f>
        <v>0.5287508261731658</v>
      </c>
      <c r="G54" s="112">
        <f>'Tempo determinato'!G60/Qualifiche!G19%</f>
        <v>0.509090909090909</v>
      </c>
      <c r="H54" s="124">
        <f>'Tempo determinato'!H60/Qualifiche!H19%</f>
        <v>0.7751937984496123</v>
      </c>
      <c r="I54" s="124">
        <f>'Tempo determinato'!I60/Qualifiche!I19%</f>
        <v>0.26019080659150046</v>
      </c>
      <c r="J54" s="124">
        <f>'Tempo determinato'!J60/Qualifiche!J19%</f>
        <v>0.4128440366972477</v>
      </c>
      <c r="K54" s="124">
        <f>'Tempo determinato'!K60/Qualifiche!K19%</f>
        <v>0.04967709885742673</v>
      </c>
      <c r="L54" s="124">
        <f>'Tempo determinato'!L60/Qualifiche!L19%</f>
        <v>0.186219739292365</v>
      </c>
      <c r="M54" s="124">
        <f>'Tempo determinato'!M60/Qualifiche!M19%</f>
        <v>0.5471124620060791</v>
      </c>
      <c r="N54" s="213">
        <f>'Tempo determinato'!N60/Qualifiche!N19%</f>
        <v>0.4880694143167028</v>
      </c>
      <c r="O54" s="197">
        <f>'Tempo determinato'!O60/Qualifiche!O19%</f>
        <v>0.5996309963099631</v>
      </c>
    </row>
    <row r="55" spans="1:15" ht="12.75">
      <c r="A55" s="21"/>
      <c r="B55" s="71"/>
      <c r="C55" s="72"/>
      <c r="D55" s="72"/>
      <c r="E55" s="72"/>
      <c r="F55" s="71"/>
      <c r="G55" s="112"/>
      <c r="H55" s="124"/>
      <c r="I55" s="124"/>
      <c r="J55" s="124"/>
      <c r="K55" s="124"/>
      <c r="L55" s="124"/>
      <c r="M55" s="124"/>
      <c r="N55" s="213"/>
      <c r="O55" s="197"/>
    </row>
    <row r="56" spans="1:15" ht="12.75">
      <c r="A56" s="21" t="s">
        <v>22</v>
      </c>
      <c r="B56" s="71">
        <f>'Tempo determinato'!B62/'Classi di età'!B15%</f>
        <v>17.19045815978796</v>
      </c>
      <c r="C56" s="72">
        <f>'Tempo determinato'!C62/'Classi di età'!C15%</f>
        <v>21.428571428571427</v>
      </c>
      <c r="D56" s="72">
        <f>'Tempo determinato'!D62/'Classi di età'!D15%</f>
        <v>27.218828602227813</v>
      </c>
      <c r="E56" s="72">
        <f>'Tempo determinato'!E62/'Classi di età'!E15%</f>
        <v>26.6049953746531</v>
      </c>
      <c r="F56" s="71">
        <f>'Tempo determinato'!F62/'Classi di età'!F15%</f>
        <v>27.199320016999575</v>
      </c>
      <c r="G56" s="112">
        <f>'Tempo determinato'!G62/'Classi di età'!G15%</f>
        <v>30.551786521935778</v>
      </c>
      <c r="H56" s="124">
        <f>'Tempo determinato'!H62/'Classi di età'!H15%</f>
        <v>32.747252747252745</v>
      </c>
      <c r="I56" s="124">
        <f>'Tempo determinato'!I62/'Classi di età'!I15%</f>
        <v>30.09061833688699</v>
      </c>
      <c r="J56" s="124">
        <f>'Tempo determinato'!J62/'Classi di età'!J15%</f>
        <v>30.239704978488014</v>
      </c>
      <c r="K56" s="124">
        <f>'Tempo determinato'!K62/'Classi di età'!K15%</f>
        <v>32.53012048192771</v>
      </c>
      <c r="L56" s="124">
        <f>'Tempo determinato'!L62/'Classi di età'!L15%</f>
        <v>32.56135499481507</v>
      </c>
      <c r="M56" s="124">
        <f>'Tempo determinato'!M62/'Classi di età'!M15%</f>
        <v>30.3479381443299</v>
      </c>
      <c r="N56" s="213">
        <f>'Tempo determinato'!N62/'Classi di età'!N15%</f>
        <v>50.82058414464534</v>
      </c>
      <c r="O56" s="197">
        <f>'Tempo determinato'!O62/'Classi di età'!O15%</f>
        <v>49.906591940218846</v>
      </c>
    </row>
    <row r="57" spans="1:15" ht="12.75">
      <c r="A57" s="21" t="s">
        <v>23</v>
      </c>
      <c r="B57" s="71">
        <f>'Tempo determinato'!B63/'Classi di età'!B16%</f>
        <v>17.191812327506902</v>
      </c>
      <c r="C57" s="72">
        <f>'Tempo determinato'!C63/'Classi di età'!C16%</f>
        <v>20.459361933673176</v>
      </c>
      <c r="D57" s="72">
        <f>'Tempo determinato'!D63/'Classi di età'!D16%</f>
        <v>22.516744238846634</v>
      </c>
      <c r="E57" s="72">
        <f>'Tempo determinato'!E63/'Classi di età'!E16%</f>
        <v>20.662913602941174</v>
      </c>
      <c r="F57" s="71">
        <f>'Tempo determinato'!F63/'Classi di età'!F16%</f>
        <v>20.679605630309418</v>
      </c>
      <c r="G57" s="112">
        <f>'Tempo determinato'!G63/'Classi di età'!G16%</f>
        <v>20.199662906780762</v>
      </c>
      <c r="H57" s="124">
        <f>'Tempo determinato'!H63/'Classi di età'!H16%</f>
        <v>20.96919974970451</v>
      </c>
      <c r="I57" s="124">
        <f>'Tempo determinato'!I63/'Classi di età'!I16%</f>
        <v>19.443602183141298</v>
      </c>
      <c r="J57" s="124">
        <f>'Tempo determinato'!J63/'Classi di età'!J16%</f>
        <v>19.337811900191937</v>
      </c>
      <c r="K57" s="124">
        <f>'Tempo determinato'!K63/'Classi di età'!K16%</f>
        <v>20.23971438286297</v>
      </c>
      <c r="L57" s="124">
        <f>'Tempo determinato'!L63/'Classi di età'!L16%</f>
        <v>18.095967330270547</v>
      </c>
      <c r="M57" s="124">
        <f>'Tempo determinato'!M63/'Classi di età'!M16%</f>
        <v>19.599184782608695</v>
      </c>
      <c r="N57" s="213">
        <f>'Tempo determinato'!N63/'Classi di età'!N16%</f>
        <v>30.277800675954165</v>
      </c>
      <c r="O57" s="197">
        <f>'Tempo determinato'!O63/'Classi di età'!O16%</f>
        <v>30.168618656034553</v>
      </c>
    </row>
    <row r="58" spans="1:15" ht="12.75">
      <c r="A58" s="21" t="s">
        <v>24</v>
      </c>
      <c r="B58" s="71">
        <f>'Tempo determinato'!B64/('Classi di età'!B17+'Classi di età'!B18)%</f>
        <v>12.072769358747152</v>
      </c>
      <c r="C58" s="72">
        <f>'Tempo determinato'!C64/('Classi di età'!C17+'Classi di età'!C18)%</f>
        <v>14.051706449627249</v>
      </c>
      <c r="D58" s="72">
        <f>'Tempo determinato'!D64/('Classi di età'!D17+'Classi di età'!D18)%</f>
        <v>15.496650160209727</v>
      </c>
      <c r="E58" s="72">
        <f>'Tempo determinato'!E64/('Classi di età'!E17+'Classi di età'!E18)%</f>
        <v>14.219092331768389</v>
      </c>
      <c r="F58" s="71">
        <f>'Tempo determinato'!F64/('Classi di età'!F17+'Classi di età'!F18)%</f>
        <v>13.310041014734924</v>
      </c>
      <c r="G58" s="112">
        <f>'Tempo determinato'!G64/('Classi di età'!G17+'Classi di età'!G18)%</f>
        <v>12.90934563072792</v>
      </c>
      <c r="H58" s="124">
        <f>'Tempo determinato'!H64/('Classi di età'!H17+'Classi di età'!H18)%</f>
        <v>11.947107056242059</v>
      </c>
      <c r="I58" s="124">
        <f>'Tempo determinato'!I64/('Classi di età'!I17+'Classi di età'!I18)%</f>
        <v>11.089308902034338</v>
      </c>
      <c r="J58" s="124">
        <f>'Tempo determinato'!J64/('Classi di età'!J17+'Classi di età'!J18)%</f>
        <v>10.613922574626866</v>
      </c>
      <c r="K58" s="124">
        <f>'Tempo determinato'!K64/('Classi di età'!K17+'Classi di età'!K18)%</f>
        <v>11.512328279381657</v>
      </c>
      <c r="L58" s="124">
        <f>'Tempo determinato'!L64/('Classi di età'!L17+'Classi di età'!L18)%</f>
        <v>9.880724488293328</v>
      </c>
      <c r="M58" s="124">
        <f>'Tempo determinato'!M64/('Classi di età'!M17+'Classi di età'!M18)%</f>
        <v>10.334004500769868</v>
      </c>
      <c r="N58" s="213">
        <f>'Tempo determinato'!N64/('Classi di età'!N17+'Classi di età'!N18)%</f>
        <v>15.469421916938439</v>
      </c>
      <c r="O58" s="197">
        <f>'Tempo determinato'!O64/('Classi di età'!O17+'Classi di età'!O18)%</f>
        <v>16.260728369287868</v>
      </c>
    </row>
    <row r="59" spans="1:15" ht="12.75">
      <c r="A59" s="21" t="s">
        <v>25</v>
      </c>
      <c r="B59" s="71">
        <f>'Tempo determinato'!B65/('Classi di età'!B19+'Classi di età'!B20)%</f>
        <v>7.6135898485468685</v>
      </c>
      <c r="C59" s="72">
        <f>'Tempo determinato'!C65/('Classi di età'!C19+'Classi di età'!C20)%</f>
        <v>9.122944400939703</v>
      </c>
      <c r="D59" s="72">
        <f>'Tempo determinato'!D65/('Classi di età'!D19+'Classi di età'!D20)%</f>
        <v>10.191543187567762</v>
      </c>
      <c r="E59" s="72">
        <f>'Tempo determinato'!E65/('Classi di età'!E19+'Classi di età'!E20)%</f>
        <v>10.248349575605156</v>
      </c>
      <c r="F59" s="71">
        <f>'Tempo determinato'!F65/('Classi di età'!F19+'Classi di età'!F20)%</f>
        <v>9.013465237702665</v>
      </c>
      <c r="G59" s="112">
        <f>'Tempo determinato'!G65/('Classi di età'!G19+'Classi di età'!G20)%</f>
        <v>9.218789248932428</v>
      </c>
      <c r="H59" s="124">
        <f>'Tempo determinato'!H65/('Classi di età'!H19+'Classi di età'!H20)%</f>
        <v>7.826486114298829</v>
      </c>
      <c r="I59" s="124">
        <f>'Tempo determinato'!I65/('Classi di età'!I19+'Classi di età'!I20)%</f>
        <v>8.282458282458283</v>
      </c>
      <c r="J59" s="124">
        <f>'Tempo determinato'!J65/('Classi di età'!J19+'Classi di età'!J20)%</f>
        <v>6.928321356182052</v>
      </c>
      <c r="K59" s="124">
        <f>'Tempo determinato'!K65/('Classi di età'!K19+'Classi di età'!K20)%</f>
        <v>6.610169491525424</v>
      </c>
      <c r="L59" s="124">
        <f>'Tempo determinato'!L65/('Classi di età'!L19+'Classi di età'!L20)%</f>
        <v>5.9895029330040135</v>
      </c>
      <c r="M59" s="124">
        <f>'Tempo determinato'!M65/('Classi di età'!M19+'Classi di età'!M20)%</f>
        <v>6.248252725747832</v>
      </c>
      <c r="N59" s="213">
        <f>'Tempo determinato'!N65/('Classi di età'!N19+'Classi di età'!N20)%</f>
        <v>9.021632251720748</v>
      </c>
      <c r="O59" s="197">
        <f>'Tempo determinato'!O65/('Classi di età'!O19+'Classi di età'!O20)%</f>
        <v>9.522740033688939</v>
      </c>
    </row>
    <row r="60" spans="1:15" ht="9.75" customHeight="1">
      <c r="A60" s="67"/>
      <c r="B60" s="76"/>
      <c r="C60" s="77"/>
      <c r="D60" s="77"/>
      <c r="E60" s="77"/>
      <c r="F60" s="71"/>
      <c r="G60" s="114"/>
      <c r="H60" s="126"/>
      <c r="I60" s="126"/>
      <c r="J60" s="126"/>
      <c r="K60" s="126"/>
      <c r="L60" s="126"/>
      <c r="M60" s="126"/>
      <c r="N60" s="213"/>
      <c r="O60" s="197"/>
    </row>
    <row r="61" spans="1:15" ht="10.5" customHeight="1">
      <c r="A61" s="31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9"/>
    </row>
    <row r="62" spans="1:15" ht="9.75" customHeight="1">
      <c r="A62" s="37"/>
      <c r="B62" s="61"/>
      <c r="C62" s="80"/>
      <c r="D62" s="80"/>
      <c r="E62" s="80"/>
      <c r="F62" s="80"/>
      <c r="G62" s="61"/>
      <c r="H62" s="121"/>
      <c r="I62" s="121"/>
      <c r="J62" s="121"/>
      <c r="K62" s="121"/>
      <c r="L62" s="121"/>
      <c r="M62" s="121"/>
      <c r="N62" s="214"/>
      <c r="O62" s="200"/>
    </row>
    <row r="63" spans="1:15" ht="12.75">
      <c r="A63" s="38" t="s">
        <v>0</v>
      </c>
      <c r="B63" s="40">
        <f>'Tempo determinato'!B72/'Classi di età'!B14%</f>
        <v>14.065875753326006</v>
      </c>
      <c r="C63" s="81">
        <f>'Tempo determinato'!C72/'Classi di età'!C14%</f>
        <v>16.58379965140813</v>
      </c>
      <c r="D63" s="81">
        <f>'Tempo determinato'!D72/'Classi di età'!D14%</f>
        <v>18.561778778497043</v>
      </c>
      <c r="E63" s="81">
        <f>'Tempo determinato'!E72/'Classi di età'!E14%</f>
        <v>17.09236504210962</v>
      </c>
      <c r="F63" s="81">
        <f>'Tempo determinato'!F72/'Classi di età'!F14%</f>
        <v>16.247582205029012</v>
      </c>
      <c r="G63" s="40">
        <f>'Tempo determinato'!G72/'Classi di età'!G14%</f>
        <v>15.935342824189634</v>
      </c>
      <c r="H63" s="122">
        <f>'Tempo determinato'!H72/'Classi di età'!H14%</f>
        <v>15.374710723669327</v>
      </c>
      <c r="I63" s="122">
        <f>'Tempo determinato'!I72/'Classi di età'!I14%</f>
        <v>14.056942650363633</v>
      </c>
      <c r="J63" s="122">
        <f>'Tempo determinato'!J72/'Classi di età'!J14%</f>
        <v>13.370217520589668</v>
      </c>
      <c r="K63" s="122">
        <f>'Tempo determinato'!K72/'Classi di età'!K14%</f>
        <v>13.996167452830187</v>
      </c>
      <c r="L63" s="122">
        <f>'Tempo determinato'!L72/'Classi di età'!L14%</f>
        <v>12.367465504720407</v>
      </c>
      <c r="M63" s="122">
        <f>'Tempo determinato'!M72/'Classi di età'!M14%</f>
        <v>12.878543525785759</v>
      </c>
      <c r="N63" s="215">
        <f>'Tempo determinato'!N72/'Classi di età'!N14%</f>
        <v>19.815077506793592</v>
      </c>
      <c r="O63" s="198">
        <f>'Tempo determinato'!O72/'Classi di età'!O14%</f>
        <v>20.206492167829804</v>
      </c>
    </row>
    <row r="64" spans="1:15" ht="7.5" customHeight="1">
      <c r="A64" s="37"/>
      <c r="B64" s="26"/>
      <c r="C64" s="57"/>
      <c r="D64" s="57"/>
      <c r="E64" s="57"/>
      <c r="F64" s="115"/>
      <c r="G64" s="70"/>
      <c r="H64" s="123"/>
      <c r="I64" s="123"/>
      <c r="J64" s="123"/>
      <c r="K64" s="123"/>
      <c r="L64" s="123"/>
      <c r="M64" s="123"/>
      <c r="N64" s="216"/>
      <c r="O64" s="199"/>
    </row>
    <row r="65" spans="1:15" ht="19.5" customHeight="1" thickBot="1">
      <c r="A65" s="185" t="s">
        <v>43</v>
      </c>
      <c r="B65" s="43"/>
      <c r="C65" s="43"/>
      <c r="D65" s="44"/>
      <c r="E65" s="44"/>
      <c r="F65" s="45"/>
      <c r="G65" s="45"/>
      <c r="H65" s="45"/>
      <c r="I65" s="45"/>
      <c r="J65" s="44"/>
      <c r="K65" s="44"/>
      <c r="L65" s="44"/>
      <c r="M65" s="45"/>
      <c r="N65" s="217"/>
      <c r="O65" s="194"/>
    </row>
    <row r="66" ht="13.5" thickTop="1"/>
  </sheetData>
  <sheetProtection/>
  <mergeCells count="45">
    <mergeCell ref="O3:O4"/>
    <mergeCell ref="O25:O26"/>
    <mergeCell ref="O47:O48"/>
    <mergeCell ref="I47:I48"/>
    <mergeCell ref="J47:J48"/>
    <mergeCell ref="K47:K48"/>
    <mergeCell ref="L47:L48"/>
    <mergeCell ref="M25:M26"/>
    <mergeCell ref="M47:M48"/>
    <mergeCell ref="K25:K26"/>
    <mergeCell ref="A47:A48"/>
    <mergeCell ref="B47:B48"/>
    <mergeCell ref="C47:C48"/>
    <mergeCell ref="D47:D48"/>
    <mergeCell ref="E47:E48"/>
    <mergeCell ref="F47:F48"/>
    <mergeCell ref="G47:G48"/>
    <mergeCell ref="H47:H48"/>
    <mergeCell ref="G25:G26"/>
    <mergeCell ref="H25:H26"/>
    <mergeCell ref="I25:I26"/>
    <mergeCell ref="J25:J26"/>
    <mergeCell ref="L25:L26"/>
    <mergeCell ref="A25:A26"/>
    <mergeCell ref="B25:B26"/>
    <mergeCell ref="C25:C26"/>
    <mergeCell ref="D25:D26"/>
    <mergeCell ref="E25:E26"/>
    <mergeCell ref="F25:F26"/>
    <mergeCell ref="H3:H4"/>
    <mergeCell ref="I3:I4"/>
    <mergeCell ref="J3:J4"/>
    <mergeCell ref="K3:K4"/>
    <mergeCell ref="L3:L4"/>
    <mergeCell ref="M3:M4"/>
    <mergeCell ref="N3:N4"/>
    <mergeCell ref="N25:N26"/>
    <mergeCell ref="N47:N48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04077dm</dc:creator>
  <cp:keywords/>
  <dc:description/>
  <cp:lastModifiedBy>Mauro Filippo Durando</cp:lastModifiedBy>
  <cp:lastPrinted>2019-11-27T17:30:17Z</cp:lastPrinted>
  <dcterms:created xsi:type="dcterms:W3CDTF">2011-07-01T14:11:48Z</dcterms:created>
  <dcterms:modified xsi:type="dcterms:W3CDTF">2019-12-06T10:10:50Z</dcterms:modified>
  <cp:category/>
  <cp:version/>
  <cp:contentType/>
  <cp:contentStatus/>
</cp:coreProperties>
</file>