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Nota" sheetId="1" r:id="rId1"/>
    <sheet name="Qualifiche" sheetId="2" r:id="rId2"/>
    <sheet name="Classi di età" sheetId="3" r:id="rId3"/>
    <sheet name="Part-time" sheetId="4" r:id="rId4"/>
    <sheet name="Tempo determinato" sheetId="5" r:id="rId5"/>
    <sheet name="% Ptime" sheetId="6" r:id="rId6"/>
    <sheet name="% T.Determ." sheetId="7" r:id="rId7"/>
  </sheets>
  <definedNames/>
  <calcPr fullCalcOnLoad="1"/>
</workbook>
</file>

<file path=xl/sharedStrings.xml><?xml version="1.0" encoding="utf-8"?>
<sst xmlns="http://schemas.openxmlformats.org/spreadsheetml/2006/main" count="297" uniqueCount="77">
  <si>
    <t>TOTALE</t>
  </si>
  <si>
    <t xml:space="preserve">   v.ass.     val.%</t>
  </si>
  <si>
    <t xml:space="preserve">   v.ass.   val.%</t>
  </si>
  <si>
    <t xml:space="preserve">   Impiegati</t>
  </si>
  <si>
    <t xml:space="preserve">   Operai</t>
  </si>
  <si>
    <t xml:space="preserve">   Quadri</t>
  </si>
  <si>
    <t xml:space="preserve">   Dirigenti</t>
  </si>
  <si>
    <t xml:space="preserve">   Apprendisti</t>
  </si>
  <si>
    <t xml:space="preserve">   Altro</t>
  </si>
  <si>
    <t xml:space="preserve">  TOTALE</t>
  </si>
  <si>
    <t xml:space="preserve">   &lt; 25 anni</t>
  </si>
  <si>
    <t xml:space="preserve">   25-34 anni</t>
  </si>
  <si>
    <t xml:space="preserve">   35-44 anni</t>
  </si>
  <si>
    <t xml:space="preserve">   45-54 anni</t>
  </si>
  <si>
    <t xml:space="preserve">   55-64 anni</t>
  </si>
  <si>
    <t xml:space="preserve">   65 anni e oltre</t>
  </si>
  <si>
    <t>Impiegati</t>
  </si>
  <si>
    <t>Operai</t>
  </si>
  <si>
    <t>Quadri</t>
  </si>
  <si>
    <t>Dirigenti</t>
  </si>
  <si>
    <t>Apprendisti</t>
  </si>
  <si>
    <t>Altro</t>
  </si>
  <si>
    <t>&lt; 25 anni</t>
  </si>
  <si>
    <t>25-34 anni</t>
  </si>
  <si>
    <t>35-54 anni</t>
  </si>
  <si>
    <t>55 anni e oltre</t>
  </si>
  <si>
    <t>Tempo determinato</t>
  </si>
  <si>
    <t>Tempo indeterminato</t>
  </si>
  <si>
    <t>Tempo pieno</t>
  </si>
  <si>
    <t>Tempo parziale</t>
  </si>
  <si>
    <t>Stagionale</t>
  </si>
  <si>
    <t xml:space="preserve">  Le elaborazioni seguenti sono tratte dai dati dell'Osservatorio INPS</t>
  </si>
  <si>
    <t xml:space="preserve">  La base dati è interrogabile liberamente alla pagina web dedicata INPS</t>
  </si>
  <si>
    <t xml:space="preserve">  Nota</t>
  </si>
  <si>
    <t xml:space="preserve">  Ci pare un archivio di particolare interesse, consentendo di seguire</t>
  </si>
  <si>
    <t xml:space="preserve">  qualifica professionale, tempo e durata del lavoro, area territoriale)</t>
  </si>
  <si>
    <r>
      <t xml:space="preserve">  riferite a tutta Italia, che è possibile incrociare </t>
    </r>
    <r>
      <rPr>
        <i/>
        <sz val="11"/>
        <color indexed="8"/>
        <rFont val="Calibri"/>
        <family val="2"/>
      </rPr>
      <t>on-line</t>
    </r>
    <r>
      <rPr>
        <sz val="11"/>
        <color theme="1"/>
        <rFont val="Calibri"/>
        <family val="2"/>
      </rPr>
      <t xml:space="preserve">, svolgendo </t>
    </r>
  </si>
  <si>
    <r>
      <t xml:space="preserve">  </t>
    </r>
    <r>
      <rPr>
        <sz val="11"/>
        <color theme="1"/>
        <rFont val="Calibri"/>
        <family val="2"/>
      </rPr>
      <t>ulteriori approfondimenti.</t>
    </r>
  </si>
  <si>
    <t xml:space="preserve">  Nelle tabelle seguenti si sono riportate anche le annualità dal 2005 al</t>
  </si>
  <si>
    <t xml:space="preserve">  in dettaglio l'andamento dello stock di occupazione nella fase di</t>
  </si>
  <si>
    <t xml:space="preserve">  crisi fino alla disaggregazione provinciale.</t>
  </si>
  <si>
    <t xml:space="preserve">  L'archivio copre la base dati di riferimento INPS, con l'esclusione </t>
  </si>
  <si>
    <t xml:space="preserve">  dell'agricoltura e del pubblico impiego in genere.  I dati per settore</t>
  </si>
  <si>
    <t>Elaborazione Regione Piemonte - Settore Politiche del Lavoro su dati INPS - Osservatorio Lavoratori Dipendenti</t>
  </si>
  <si>
    <t xml:space="preserve"> UOMINI</t>
  </si>
  <si>
    <t>DONNE</t>
  </si>
  <si>
    <t xml:space="preserve">  DONNE</t>
  </si>
  <si>
    <t>Qualifica professionale</t>
  </si>
  <si>
    <t>Classe di età</t>
  </si>
  <si>
    <t>Qualifica
Classe di età</t>
  </si>
  <si>
    <t>INCIDENZA % PART-TIME  -  DATI AL 31.12 DI OGNI ANNO</t>
  </si>
  <si>
    <t>INCIDENZA % TEMPI DETERMINATI  -  DATI AL 31.12 DI OGNI ANNO</t>
  </si>
  <si>
    <t xml:space="preserve">  fino al 2013 costruiti sui codici Ateco 2002, dal 2014 aggiornati all'Ateco</t>
  </si>
  <si>
    <t xml:space="preserve">  a cui si può accedere dal percorso www.inps.it &gt; Dati, ricerche e bilanci </t>
  </si>
  <si>
    <t xml:space="preserve">  (banda blu in alto) &gt; Osservatori Statistici e altre statistiche (elenco a</t>
  </si>
  <si>
    <t xml:space="preserve">  sinistra) &gt; Lavoratori dipendenti, e presenta attualmente informazioni</t>
  </si>
  <si>
    <t xml:space="preserve">  variabili considerate nelle tabelle seguenti (genere, settore, età,</t>
  </si>
  <si>
    <t xml:space="preserve">  2007, che  erano state scaricate a suo tempo.</t>
  </si>
  <si>
    <r>
      <t xml:space="preserve">  2007, sono riportati in un </t>
    </r>
    <r>
      <rPr>
        <i/>
        <sz val="11"/>
        <color indexed="8"/>
        <rFont val="Calibri"/>
        <family val="2"/>
      </rPr>
      <t>file</t>
    </r>
    <r>
      <rPr>
        <sz val="11"/>
        <color theme="1"/>
        <rFont val="Calibri"/>
        <family val="2"/>
      </rPr>
      <t xml:space="preserve"> a parte.</t>
    </r>
  </si>
  <si>
    <t>QUADRANTE NORD-EST</t>
  </si>
  <si>
    <r>
      <t xml:space="preserve">QUADRANTE NORD-EST -  </t>
    </r>
    <r>
      <rPr>
        <b/>
        <sz val="10"/>
        <color indexed="10"/>
        <rFont val="Arial"/>
        <family val="2"/>
      </rPr>
      <t>TOTALE</t>
    </r>
  </si>
  <si>
    <r>
      <t xml:space="preserve">QUADRANTE NORD-EST -  </t>
    </r>
    <r>
      <rPr>
        <b/>
        <sz val="10"/>
        <color indexed="10"/>
        <rFont val="Arial"/>
        <family val="2"/>
      </rPr>
      <t>UOMINI</t>
    </r>
  </si>
  <si>
    <r>
      <t xml:space="preserve">QUADRANTE NORD-EST  -  </t>
    </r>
    <r>
      <rPr>
        <b/>
        <sz val="10"/>
        <color indexed="10"/>
        <rFont val="Arial"/>
        <family val="2"/>
      </rPr>
      <t>DONNE</t>
    </r>
  </si>
  <si>
    <r>
      <t xml:space="preserve">QUADRANTE NORD-EST  -  </t>
    </r>
    <r>
      <rPr>
        <b/>
        <sz val="10"/>
        <color indexed="10"/>
        <rFont val="Arial"/>
        <family val="2"/>
      </rPr>
      <t>TOTALE</t>
    </r>
  </si>
  <si>
    <t>(Province di Biella, Novara, Verbano-Cusio-Ossola e Vercelli)</t>
  </si>
  <si>
    <t xml:space="preserve">  sui lavoratori dipendenti aggiornate a tutto il 2018.</t>
  </si>
  <si>
    <t xml:space="preserve">  su base mensile per le annualità dal 2008 al 2018, articolate per le</t>
  </si>
  <si>
    <t>Variaz.2005-18</t>
  </si>
  <si>
    <t>Variaz.2017-18</t>
  </si>
  <si>
    <t xml:space="preserve">   v.ass.    val.%</t>
  </si>
  <si>
    <t>OCCUPATI DIPENDENTI PRIVATI PER GENERE E QUALIFICA PROFESSIONALE  -  DATI AL 31.12 DI OGNI ANNO</t>
  </si>
  <si>
    <t>OCCUPATI DIPENDENTI PRIVATI PER GENERE E CLASSE DI ETA'  -  DATI AL 31.12 DI OGNI ANNO</t>
  </si>
  <si>
    <t>OCCUPATI DIPENDENTI PRIVATI A TEMPO PARZIALE SECONDO VARIE MODALITA' - DATI AL 31.12 DI OGNI ANNO</t>
  </si>
  <si>
    <t>OCCUPATI DIPENDENTI PRIVATI A TEMPO DETERMINATO SECONDO VARIE MODALITA'  -  DATI AL 31.12 DI OGNI ANNO</t>
  </si>
  <si>
    <r>
      <t xml:space="preserve">QUADRANTE NORD-EST - DIPENDENTI PRIVATI - </t>
    </r>
    <r>
      <rPr>
        <b/>
        <sz val="10"/>
        <color indexed="10"/>
        <rFont val="Arial"/>
        <family val="2"/>
      </rPr>
      <t>TOTALE</t>
    </r>
  </si>
  <si>
    <r>
      <t xml:space="preserve">QUADRANTE NORD-EST - DIPENDENTI PRIVATI - </t>
    </r>
    <r>
      <rPr>
        <b/>
        <sz val="10"/>
        <color indexed="10"/>
        <rFont val="Arial"/>
        <family val="2"/>
      </rPr>
      <t>UOMINI</t>
    </r>
  </si>
  <si>
    <r>
      <t xml:space="preserve">QUADRANTE NORD-EST - DIPENDENTI PRIVATI - </t>
    </r>
    <r>
      <rPr>
        <b/>
        <sz val="10"/>
        <color indexed="10"/>
        <rFont val="Arial"/>
        <family val="2"/>
      </rPr>
      <t>DONNE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</si>
</sst>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_ ;\-0.0\ "/>
    <numFmt numFmtId="174" formatCode="_ * #,##0_ ;_ * \-#,##0_ ;_ * &quot;-&quot;_ ;_ @_ "/>
    <numFmt numFmtId="175" formatCode="_ &quot;L.&quot;\ * #,##0_ ;_ &quot;L.&quot;\ * \-#,##0_ ;_ &quot;L.&quot;\ * &quot;-&quot;_ ;_ @_ "/>
    <numFmt numFmtId="176" formatCode="_-* #,##0.0_-;\-* #,##0.0_-;_-* &quot;-&quot;?_-;_-@_-"/>
    <numFmt numFmtId="177" formatCode="0.00_ ;\-0.00\ "/>
    <numFmt numFmtId="178" formatCode="#,##0.0_ ;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double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medium"/>
      <right style="dotted"/>
      <top/>
      <bottom style="thin"/>
    </border>
    <border>
      <left/>
      <right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dotted"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/>
      <right style="double"/>
      <top>
        <color indexed="63"/>
      </top>
      <bottom style="double"/>
    </border>
    <border>
      <left style="hair"/>
      <right style="double"/>
      <top style="thin"/>
      <bottom/>
    </border>
    <border>
      <left style="hair"/>
      <right style="double"/>
      <top/>
      <bottom/>
    </border>
    <border>
      <left style="hair"/>
      <right style="double"/>
      <top/>
      <bottom style="thin"/>
    </border>
    <border>
      <left/>
      <right>
        <color indexed="63"/>
      </right>
      <top>
        <color indexed="63"/>
      </top>
      <bottom style="double"/>
    </border>
    <border>
      <left style="double"/>
      <right style="medium"/>
      <top/>
      <bottom style="thin"/>
    </border>
  </borders>
  <cellStyleXfs count="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8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Continuous"/>
      <protection/>
    </xf>
    <xf numFmtId="0" fontId="3" fillId="0" borderId="11" xfId="48" applyFont="1" applyBorder="1" applyAlignment="1">
      <alignment horizontal="centerContinuous"/>
      <protection/>
    </xf>
    <xf numFmtId="0" fontId="2" fillId="0" borderId="11" xfId="48" applyBorder="1" applyAlignment="1">
      <alignment horizontal="centerContinuous"/>
      <protection/>
    </xf>
    <xf numFmtId="0" fontId="2" fillId="0" borderId="12" xfId="48" applyBorder="1" applyAlignment="1">
      <alignment horizontal="centerContinuous"/>
      <protection/>
    </xf>
    <xf numFmtId="0" fontId="2" fillId="0" borderId="0" xfId="48">
      <alignment/>
      <protection/>
    </xf>
    <xf numFmtId="0" fontId="3" fillId="0" borderId="13" xfId="48" applyFont="1" applyBorder="1" applyAlignment="1">
      <alignment horizontal="centerContinuous" vertical="top"/>
      <protection/>
    </xf>
    <xf numFmtId="0" fontId="3" fillId="0" borderId="0" xfId="48" applyFont="1" applyBorder="1" applyAlignment="1">
      <alignment horizontal="centerContinuous" vertical="top"/>
      <protection/>
    </xf>
    <xf numFmtId="0" fontId="2" fillId="0" borderId="0" xfId="48" applyBorder="1" applyAlignment="1">
      <alignment horizontal="centerContinuous"/>
      <protection/>
    </xf>
    <xf numFmtId="0" fontId="2" fillId="0" borderId="14" xfId="48" applyBorder="1" applyAlignment="1">
      <alignment horizontal="centerContinuous"/>
      <protection/>
    </xf>
    <xf numFmtId="0" fontId="2" fillId="0" borderId="0" xfId="48" applyAlignment="1">
      <alignment horizontal="centerContinuous"/>
      <protection/>
    </xf>
    <xf numFmtId="0" fontId="2" fillId="0" borderId="15" xfId="48" applyFont="1" applyBorder="1" applyAlignment="1">
      <alignment horizontal="centerContinuous"/>
      <protection/>
    </xf>
    <xf numFmtId="0" fontId="2" fillId="0" borderId="15" xfId="48" applyBorder="1" applyAlignment="1">
      <alignment horizontal="centerContinuous"/>
      <protection/>
    </xf>
    <xf numFmtId="0" fontId="2" fillId="0" borderId="16" xfId="48" applyBorder="1">
      <alignment/>
      <protection/>
    </xf>
    <xf numFmtId="0" fontId="2" fillId="0" borderId="17" xfId="48" applyBorder="1" applyAlignment="1">
      <alignment horizontal="centerContinuous"/>
      <protection/>
    </xf>
    <xf numFmtId="0" fontId="2" fillId="0" borderId="18" xfId="48" applyBorder="1" applyAlignment="1">
      <alignment/>
      <protection/>
    </xf>
    <xf numFmtId="0" fontId="2" fillId="0" borderId="19" xfId="48" applyBorder="1">
      <alignment/>
      <protection/>
    </xf>
    <xf numFmtId="0" fontId="2" fillId="0" borderId="20" xfId="48" applyBorder="1" applyAlignment="1">
      <alignment/>
      <protection/>
    </xf>
    <xf numFmtId="0" fontId="2" fillId="0" borderId="21" xfId="48" applyBorder="1">
      <alignment/>
      <protection/>
    </xf>
    <xf numFmtId="0" fontId="2" fillId="0" borderId="15" xfId="48" applyBorder="1">
      <alignment/>
      <protection/>
    </xf>
    <xf numFmtId="0" fontId="2" fillId="0" borderId="14" xfId="48" applyBorder="1">
      <alignment/>
      <protection/>
    </xf>
    <xf numFmtId="169" fontId="2" fillId="0" borderId="22" xfId="48" applyNumberFormat="1" applyBorder="1">
      <alignment/>
      <protection/>
    </xf>
    <xf numFmtId="172" fontId="2" fillId="0" borderId="0" xfId="48" applyNumberFormat="1" applyFont="1" applyBorder="1" applyAlignment="1">
      <alignment vertical="top"/>
      <protection/>
    </xf>
    <xf numFmtId="172" fontId="2" fillId="0" borderId="0" xfId="48" applyNumberFormat="1">
      <alignment/>
      <protection/>
    </xf>
    <xf numFmtId="173" fontId="2" fillId="0" borderId="14" xfId="48" applyNumberFormat="1" applyBorder="1">
      <alignment/>
      <protection/>
    </xf>
    <xf numFmtId="172" fontId="2" fillId="0" borderId="0" xfId="48" applyNumberFormat="1" applyFont="1" applyBorder="1">
      <alignment/>
      <protection/>
    </xf>
    <xf numFmtId="3" fontId="2" fillId="0" borderId="0" xfId="48" applyNumberFormat="1" applyBorder="1">
      <alignment/>
      <protection/>
    </xf>
    <xf numFmtId="173" fontId="2" fillId="0" borderId="0" xfId="48" applyNumberFormat="1" applyBorder="1">
      <alignment/>
      <protection/>
    </xf>
    <xf numFmtId="169" fontId="2" fillId="0" borderId="22" xfId="48" applyNumberFormat="1" applyFont="1" applyBorder="1">
      <alignment/>
      <protection/>
    </xf>
    <xf numFmtId="172" fontId="2" fillId="0" borderId="0" xfId="48" applyNumberFormat="1" applyFont="1" applyBorder="1" applyAlignment="1">
      <alignment/>
      <protection/>
    </xf>
    <xf numFmtId="3" fontId="2" fillId="0" borderId="0" xfId="48" applyNumberFormat="1" applyBorder="1" applyAlignment="1">
      <alignment vertical="center"/>
      <protection/>
    </xf>
    <xf numFmtId="0" fontId="2" fillId="0" borderId="23" xfId="48" applyBorder="1">
      <alignment/>
      <protection/>
    </xf>
    <xf numFmtId="172" fontId="2" fillId="0" borderId="18" xfId="48" applyNumberFormat="1" applyFont="1" applyBorder="1">
      <alignment/>
      <protection/>
    </xf>
    <xf numFmtId="3" fontId="2" fillId="0" borderId="18" xfId="48" applyNumberFormat="1" applyBorder="1">
      <alignment/>
      <protection/>
    </xf>
    <xf numFmtId="173" fontId="2" fillId="0" borderId="18" xfId="48" applyNumberFormat="1" applyBorder="1" applyAlignment="1">
      <alignment vertical="top"/>
      <protection/>
    </xf>
    <xf numFmtId="0" fontId="2" fillId="0" borderId="0" xfId="48" applyBorder="1">
      <alignment/>
      <protection/>
    </xf>
    <xf numFmtId="0" fontId="2" fillId="0" borderId="20" xfId="48" applyBorder="1">
      <alignment/>
      <protection/>
    </xf>
    <xf numFmtId="0" fontId="2" fillId="0" borderId="22" xfId="48" applyBorder="1">
      <alignment/>
      <protection/>
    </xf>
    <xf numFmtId="0" fontId="3" fillId="0" borderId="22" xfId="48" applyFont="1" applyBorder="1" applyAlignment="1">
      <alignment horizontal="center"/>
      <protection/>
    </xf>
    <xf numFmtId="172" fontId="3" fillId="0" borderId="0" xfId="48" applyNumberFormat="1" applyFont="1" applyBorder="1">
      <alignment/>
      <protection/>
    </xf>
    <xf numFmtId="173" fontId="3" fillId="0" borderId="0" xfId="48" applyNumberFormat="1" applyFont="1" applyBorder="1">
      <alignment/>
      <protection/>
    </xf>
    <xf numFmtId="0" fontId="3" fillId="0" borderId="19" xfId="48" applyFont="1" applyBorder="1">
      <alignment/>
      <protection/>
    </xf>
    <xf numFmtId="173" fontId="3" fillId="0" borderId="14" xfId="48" applyNumberFormat="1" applyFont="1" applyBorder="1">
      <alignment/>
      <protection/>
    </xf>
    <xf numFmtId="0" fontId="2" fillId="0" borderId="24" xfId="48" applyBorder="1" applyAlignment="1">
      <alignment horizontal="centerContinuous" vertical="center"/>
      <protection/>
    </xf>
    <xf numFmtId="0" fontId="2" fillId="0" borderId="24" xfId="48" applyBorder="1" applyAlignment="1">
      <alignment horizontal="centerContinuous"/>
      <protection/>
    </xf>
    <xf numFmtId="0" fontId="2" fillId="0" borderId="25" xfId="48" applyBorder="1" applyAlignment="1">
      <alignment horizontal="centerContinuous"/>
      <protection/>
    </xf>
    <xf numFmtId="3" fontId="4" fillId="0" borderId="0" xfId="48" applyNumberFormat="1" applyFont="1" applyBorder="1" applyAlignment="1">
      <alignment/>
      <protection/>
    </xf>
    <xf numFmtId="0" fontId="4" fillId="0" borderId="19" xfId="48" applyFont="1" applyBorder="1">
      <alignment/>
      <protection/>
    </xf>
    <xf numFmtId="173" fontId="4" fillId="0" borderId="14" xfId="48" applyNumberFormat="1" applyFont="1" applyBorder="1">
      <alignment/>
      <protection/>
    </xf>
    <xf numFmtId="0" fontId="2" fillId="0" borderId="26" xfId="48" applyBorder="1">
      <alignment/>
      <protection/>
    </xf>
    <xf numFmtId="0" fontId="2" fillId="0" borderId="26" xfId="48" applyBorder="1" applyAlignment="1">
      <alignment/>
      <protection/>
    </xf>
    <xf numFmtId="172" fontId="2" fillId="0" borderId="27" xfId="48" applyNumberFormat="1" applyFont="1" applyBorder="1" applyAlignment="1">
      <alignment vertical="top"/>
      <protection/>
    </xf>
    <xf numFmtId="172" fontId="2" fillId="0" borderId="27" xfId="48" applyNumberFormat="1" applyFont="1" applyBorder="1">
      <alignment/>
      <protection/>
    </xf>
    <xf numFmtId="172" fontId="2" fillId="0" borderId="27" xfId="48" applyNumberFormat="1" applyFont="1" applyBorder="1" applyAlignment="1">
      <alignment/>
      <protection/>
    </xf>
    <xf numFmtId="172" fontId="2" fillId="0" borderId="28" xfId="48" applyNumberFormat="1" applyFont="1" applyBorder="1" applyAlignment="1">
      <alignment vertical="top"/>
      <protection/>
    </xf>
    <xf numFmtId="172" fontId="2" fillId="0" borderId="26" xfId="48" applyNumberFormat="1" applyFont="1" applyBorder="1">
      <alignment/>
      <protection/>
    </xf>
    <xf numFmtId="172" fontId="3" fillId="0" borderId="27" xfId="48" applyNumberFormat="1" applyFont="1" applyBorder="1">
      <alignment/>
      <protection/>
    </xf>
    <xf numFmtId="3" fontId="2" fillId="0" borderId="28" xfId="48" applyNumberFormat="1" applyBorder="1">
      <alignment/>
      <protection/>
    </xf>
    <xf numFmtId="169" fontId="4" fillId="0" borderId="22" xfId="48" applyNumberFormat="1" applyFont="1" applyBorder="1">
      <alignment/>
      <protection/>
    </xf>
    <xf numFmtId="173" fontId="4" fillId="0" borderId="0" xfId="48" applyNumberFormat="1" applyFont="1" applyBorder="1" applyAlignment="1">
      <alignment/>
      <protection/>
    </xf>
    <xf numFmtId="0" fontId="3" fillId="0" borderId="22" xfId="48" applyFont="1" applyBorder="1" applyAlignment="1">
      <alignment/>
      <protection/>
    </xf>
    <xf numFmtId="173" fontId="2" fillId="0" borderId="0" xfId="48" applyNumberFormat="1" applyFont="1" applyBorder="1">
      <alignment/>
      <protection/>
    </xf>
    <xf numFmtId="0" fontId="2" fillId="0" borderId="19" xfId="48" applyFont="1" applyBorder="1">
      <alignment/>
      <protection/>
    </xf>
    <xf numFmtId="172" fontId="2" fillId="0" borderId="0" xfId="48" applyNumberFormat="1" applyFont="1">
      <alignment/>
      <protection/>
    </xf>
    <xf numFmtId="173" fontId="2" fillId="0" borderId="14" xfId="48" applyNumberFormat="1" applyFont="1" applyBorder="1">
      <alignment/>
      <protection/>
    </xf>
    <xf numFmtId="172" fontId="5" fillId="0" borderId="0" xfId="48" applyNumberFormat="1" applyFont="1">
      <alignment/>
      <protection/>
    </xf>
    <xf numFmtId="0" fontId="2" fillId="0" borderId="0" xfId="48" applyFill="1">
      <alignment/>
      <protection/>
    </xf>
    <xf numFmtId="169" fontId="2" fillId="0" borderId="13" xfId="48" applyNumberFormat="1" applyBorder="1">
      <alignment/>
      <protection/>
    </xf>
    <xf numFmtId="172" fontId="2" fillId="0" borderId="29" xfId="48" applyNumberFormat="1" applyFont="1" applyBorder="1" applyAlignment="1">
      <alignment vertical="top"/>
      <protection/>
    </xf>
    <xf numFmtId="0" fontId="2" fillId="0" borderId="15" xfId="48" applyBorder="1" applyAlignment="1">
      <alignment/>
      <protection/>
    </xf>
    <xf numFmtId="3" fontId="2" fillId="0" borderId="30" xfId="48" applyNumberFormat="1" applyBorder="1" applyAlignment="1">
      <alignment/>
      <protection/>
    </xf>
    <xf numFmtId="173" fontId="2" fillId="0" borderId="0" xfId="48" applyNumberFormat="1" applyFont="1" applyBorder="1" applyAlignment="1">
      <alignment vertical="top"/>
      <protection/>
    </xf>
    <xf numFmtId="173" fontId="2" fillId="0" borderId="27" xfId="48" applyNumberFormat="1" applyFont="1" applyBorder="1" applyAlignment="1">
      <alignment vertical="top"/>
      <protection/>
    </xf>
    <xf numFmtId="173" fontId="2" fillId="0" borderId="27" xfId="48" applyNumberFormat="1" applyBorder="1">
      <alignment/>
      <protection/>
    </xf>
    <xf numFmtId="173" fontId="2" fillId="0" borderId="27" xfId="48" applyNumberFormat="1" applyFont="1" applyBorder="1">
      <alignment/>
      <protection/>
    </xf>
    <xf numFmtId="173" fontId="2" fillId="0" borderId="0" xfId="48" applyNumberFormat="1" applyFont="1" applyBorder="1" applyAlignment="1">
      <alignment/>
      <protection/>
    </xf>
    <xf numFmtId="173" fontId="2" fillId="0" borderId="29" xfId="48" applyNumberFormat="1" applyFont="1" applyBorder="1" applyAlignment="1">
      <alignment vertical="top"/>
      <protection/>
    </xf>
    <xf numFmtId="173" fontId="2" fillId="0" borderId="28" xfId="48" applyNumberFormat="1" applyFont="1" applyBorder="1" applyAlignment="1">
      <alignment vertical="top"/>
      <protection/>
    </xf>
    <xf numFmtId="173" fontId="2" fillId="0" borderId="18" xfId="48" applyNumberFormat="1" applyFont="1" applyBorder="1">
      <alignment/>
      <protection/>
    </xf>
    <xf numFmtId="173" fontId="2" fillId="0" borderId="20" xfId="48" applyNumberFormat="1" applyFont="1" applyBorder="1">
      <alignment/>
      <protection/>
    </xf>
    <xf numFmtId="173" fontId="2" fillId="0" borderId="26" xfId="48" applyNumberFormat="1" applyFont="1" applyBorder="1">
      <alignment/>
      <protection/>
    </xf>
    <xf numFmtId="173" fontId="3" fillId="0" borderId="27" xfId="48" applyNumberFormat="1" applyFont="1" applyBorder="1">
      <alignment/>
      <protection/>
    </xf>
    <xf numFmtId="0" fontId="8" fillId="0" borderId="0" xfId="0" applyFont="1" applyAlignment="1">
      <alignment/>
    </xf>
    <xf numFmtId="3" fontId="2" fillId="0" borderId="0" xfId="48" applyNumberFormat="1">
      <alignment/>
      <protection/>
    </xf>
    <xf numFmtId="172" fontId="2" fillId="0" borderId="18" xfId="48" applyNumberFormat="1" applyFont="1" applyFill="1" applyBorder="1">
      <alignment/>
      <protection/>
    </xf>
    <xf numFmtId="0" fontId="2" fillId="0" borderId="25" xfId="48" applyFill="1" applyBorder="1" applyAlignment="1">
      <alignment horizontal="centerContinuous"/>
      <protection/>
    </xf>
    <xf numFmtId="3" fontId="3" fillId="0" borderId="0" xfId="48" applyNumberFormat="1" applyFont="1" applyBorder="1" applyAlignment="1">
      <alignment/>
      <protection/>
    </xf>
    <xf numFmtId="173" fontId="3" fillId="0" borderId="0" xfId="48" applyNumberFormat="1" applyFont="1" applyBorder="1" applyAlignment="1">
      <alignment/>
      <protection/>
    </xf>
    <xf numFmtId="0" fontId="2" fillId="0" borderId="11" xfId="48" applyFill="1" applyBorder="1" applyAlignment="1">
      <alignment horizontal="centerContinuous"/>
      <protection/>
    </xf>
    <xf numFmtId="0" fontId="2" fillId="0" borderId="0" xfId="48" applyFill="1" applyBorder="1" applyAlignment="1">
      <alignment horizontal="centerContinuous"/>
      <protection/>
    </xf>
    <xf numFmtId="0" fontId="2" fillId="0" borderId="24" xfId="48" applyFill="1" applyBorder="1" applyAlignment="1">
      <alignment horizontal="centerContinuous"/>
      <protection/>
    </xf>
    <xf numFmtId="0" fontId="2" fillId="0" borderId="26" xfId="48" applyFill="1" applyBorder="1" applyAlignment="1">
      <alignment/>
      <protection/>
    </xf>
    <xf numFmtId="172" fontId="2" fillId="0" borderId="28" xfId="48" applyNumberFormat="1" applyFont="1" applyFill="1" applyBorder="1" applyAlignment="1">
      <alignment vertical="top"/>
      <protection/>
    </xf>
    <xf numFmtId="0" fontId="2" fillId="0" borderId="31" xfId="48" applyFill="1" applyBorder="1" applyAlignment="1">
      <alignment/>
      <protection/>
    </xf>
    <xf numFmtId="172" fontId="2" fillId="0" borderId="32" xfId="48" applyNumberFormat="1" applyFont="1" applyFill="1" applyBorder="1">
      <alignment/>
      <protection/>
    </xf>
    <xf numFmtId="172" fontId="2" fillId="0" borderId="32" xfId="48" applyNumberFormat="1" applyFont="1" applyFill="1" applyBorder="1" applyAlignment="1">
      <alignment/>
      <protection/>
    </xf>
    <xf numFmtId="172" fontId="2" fillId="0" borderId="32" xfId="48" applyNumberFormat="1" applyFont="1" applyFill="1" applyBorder="1" applyAlignment="1">
      <alignment vertical="top"/>
      <protection/>
    </xf>
    <xf numFmtId="172" fontId="2" fillId="0" borderId="33" xfId="48" applyNumberFormat="1" applyFont="1" applyFill="1" applyBorder="1" applyAlignment="1">
      <alignment vertical="top"/>
      <protection/>
    </xf>
    <xf numFmtId="172" fontId="2" fillId="0" borderId="31" xfId="48" applyNumberFormat="1" applyFont="1" applyFill="1" applyBorder="1">
      <alignment/>
      <protection/>
    </xf>
    <xf numFmtId="172" fontId="3" fillId="0" borderId="32" xfId="48" applyNumberFormat="1" applyFont="1" applyFill="1" applyBorder="1">
      <alignment/>
      <protection/>
    </xf>
    <xf numFmtId="3" fontId="2" fillId="0" borderId="33" xfId="48" applyNumberFormat="1" applyFill="1" applyBorder="1" applyAlignment="1">
      <alignment/>
      <protection/>
    </xf>
    <xf numFmtId="0" fontId="2" fillId="0" borderId="34" xfId="48" applyFill="1" applyBorder="1" applyAlignment="1">
      <alignment/>
      <protection/>
    </xf>
    <xf numFmtId="172" fontId="2" fillId="0" borderId="35" xfId="48" applyNumberFormat="1" applyFont="1" applyFill="1" applyBorder="1">
      <alignment/>
      <protection/>
    </xf>
    <xf numFmtId="172" fontId="2" fillId="0" borderId="35" xfId="48" applyNumberFormat="1" applyFont="1" applyFill="1" applyBorder="1" applyAlignment="1">
      <alignment vertical="top"/>
      <protection/>
    </xf>
    <xf numFmtId="172" fontId="2" fillId="0" borderId="36" xfId="48" applyNumberFormat="1" applyFont="1" applyFill="1" applyBorder="1" applyAlignment="1">
      <alignment vertical="top"/>
      <protection/>
    </xf>
    <xf numFmtId="3" fontId="2" fillId="0" borderId="30" xfId="48" applyNumberFormat="1" applyFont="1" applyBorder="1">
      <alignment/>
      <protection/>
    </xf>
    <xf numFmtId="172" fontId="2" fillId="0" borderId="37" xfId="48" applyNumberFormat="1" applyFont="1" applyFill="1" applyBorder="1">
      <alignment/>
      <protection/>
    </xf>
    <xf numFmtId="172" fontId="3" fillId="0" borderId="38" xfId="48" applyNumberFormat="1" applyFont="1" applyFill="1" applyBorder="1">
      <alignment/>
      <protection/>
    </xf>
    <xf numFmtId="3" fontId="2" fillId="0" borderId="39" xfId="48" applyNumberFormat="1" applyFill="1" applyBorder="1" applyAlignment="1">
      <alignment/>
      <protection/>
    </xf>
    <xf numFmtId="173" fontId="2" fillId="0" borderId="32" xfId="48" applyNumberFormat="1" applyFont="1" applyBorder="1" applyAlignment="1">
      <alignment vertical="top"/>
      <protection/>
    </xf>
    <xf numFmtId="173" fontId="2" fillId="0" borderId="32" xfId="48" applyNumberFormat="1" applyFont="1" applyBorder="1">
      <alignment/>
      <protection/>
    </xf>
    <xf numFmtId="173" fontId="2" fillId="0" borderId="33" xfId="48" applyNumberFormat="1" applyFont="1" applyBorder="1" applyAlignment="1">
      <alignment vertical="top"/>
      <protection/>
    </xf>
    <xf numFmtId="3" fontId="2" fillId="0" borderId="28" xfId="48" applyNumberFormat="1" applyBorder="1" applyAlignment="1">
      <alignment/>
      <protection/>
    </xf>
    <xf numFmtId="172" fontId="2" fillId="0" borderId="35" xfId="48" applyNumberFormat="1" applyFont="1" applyFill="1" applyBorder="1" applyAlignment="1">
      <alignment/>
      <protection/>
    </xf>
    <xf numFmtId="3" fontId="2" fillId="0" borderId="36" xfId="48" applyNumberFormat="1" applyFill="1" applyBorder="1" applyAlignment="1">
      <alignment/>
      <protection/>
    </xf>
    <xf numFmtId="172" fontId="2" fillId="0" borderId="34" xfId="48" applyNumberFormat="1" applyFont="1" applyFill="1" applyBorder="1">
      <alignment/>
      <protection/>
    </xf>
    <xf numFmtId="0" fontId="2" fillId="0" borderId="0" xfId="48" applyFont="1">
      <alignment/>
      <protection/>
    </xf>
    <xf numFmtId="0" fontId="4" fillId="0" borderId="0" xfId="48" applyFont="1">
      <alignment/>
      <protection/>
    </xf>
    <xf numFmtId="173" fontId="2" fillId="0" borderId="34" xfId="48" applyNumberFormat="1" applyFont="1" applyBorder="1">
      <alignment/>
      <protection/>
    </xf>
    <xf numFmtId="173" fontId="3" fillId="0" borderId="35" xfId="48" applyNumberFormat="1" applyFont="1" applyBorder="1">
      <alignment/>
      <protection/>
    </xf>
    <xf numFmtId="3" fontId="2" fillId="0" borderId="36" xfId="48" applyNumberFormat="1" applyBorder="1" applyAlignment="1">
      <alignment/>
      <protection/>
    </xf>
    <xf numFmtId="173" fontId="2" fillId="0" borderId="35" xfId="48" applyNumberFormat="1" applyFont="1" applyFill="1" applyBorder="1" applyAlignment="1">
      <alignment vertical="top"/>
      <protection/>
    </xf>
    <xf numFmtId="173" fontId="2" fillId="0" borderId="35" xfId="48" applyNumberFormat="1" applyFont="1" applyFill="1" applyBorder="1">
      <alignment/>
      <protection/>
    </xf>
    <xf numFmtId="173" fontId="2" fillId="0" borderId="36" xfId="48" applyNumberFormat="1" applyFont="1" applyFill="1" applyBorder="1" applyAlignment="1">
      <alignment vertical="top"/>
      <protection/>
    </xf>
    <xf numFmtId="0" fontId="2" fillId="0" borderId="11" xfId="48" applyFont="1" applyFill="1" applyBorder="1" applyAlignment="1">
      <alignment horizontal="centerContinuous"/>
      <protection/>
    </xf>
    <xf numFmtId="0" fontId="2" fillId="0" borderId="0" xfId="48" applyFont="1" applyFill="1" applyBorder="1" applyAlignment="1">
      <alignment horizontal="centerContinuous"/>
      <protection/>
    </xf>
    <xf numFmtId="0" fontId="2" fillId="0" borderId="34" xfId="48" applyFont="1" applyFill="1" applyBorder="1" applyAlignment="1">
      <alignment/>
      <protection/>
    </xf>
    <xf numFmtId="0" fontId="2" fillId="0" borderId="24" xfId="48" applyFont="1" applyFill="1" applyBorder="1" applyAlignment="1">
      <alignment horizontal="centerContinuous"/>
      <protection/>
    </xf>
    <xf numFmtId="0" fontId="2" fillId="0" borderId="0" xfId="48" applyFont="1" applyFill="1">
      <alignment/>
      <protection/>
    </xf>
    <xf numFmtId="3" fontId="2" fillId="0" borderId="36" xfId="48" applyNumberFormat="1" applyFont="1" applyFill="1" applyBorder="1" applyAlignment="1">
      <alignment/>
      <protection/>
    </xf>
    <xf numFmtId="0" fontId="2" fillId="0" borderId="11" xfId="48" applyFont="1" applyBorder="1" applyAlignment="1">
      <alignment horizontal="centerContinuous"/>
      <protection/>
    </xf>
    <xf numFmtId="0" fontId="2" fillId="0" borderId="0" xfId="48" applyFont="1" applyBorder="1" applyAlignment="1">
      <alignment horizontal="centerContinuous"/>
      <protection/>
    </xf>
    <xf numFmtId="172" fontId="2" fillId="0" borderId="40" xfId="48" applyNumberFormat="1" applyFont="1" applyBorder="1">
      <alignment/>
      <protection/>
    </xf>
    <xf numFmtId="172" fontId="3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 vertical="top"/>
      <protection/>
    </xf>
    <xf numFmtId="3" fontId="2" fillId="0" borderId="42" xfId="48" applyNumberFormat="1" applyFont="1" applyBorder="1" applyAlignment="1">
      <alignment/>
      <protection/>
    </xf>
    <xf numFmtId="0" fontId="2" fillId="0" borderId="24" xfId="48" applyFont="1" applyBorder="1" applyAlignment="1">
      <alignment horizontal="centerContinuous"/>
      <protection/>
    </xf>
    <xf numFmtId="0" fontId="2" fillId="0" borderId="40" xfId="48" applyFont="1" applyBorder="1" applyAlignment="1">
      <alignment/>
      <protection/>
    </xf>
    <xf numFmtId="172" fontId="2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/>
      <protection/>
    </xf>
    <xf numFmtId="172" fontId="2" fillId="0" borderId="42" xfId="48" applyNumberFormat="1" applyFont="1" applyBorder="1" applyAlignment="1">
      <alignment vertical="top"/>
      <protection/>
    </xf>
    <xf numFmtId="172" fontId="3" fillId="0" borderId="35" xfId="48" applyNumberFormat="1" applyFont="1" applyFill="1" applyBorder="1">
      <alignment/>
      <protection/>
    </xf>
    <xf numFmtId="0" fontId="2" fillId="0" borderId="12" xfId="48" applyFont="1" applyBorder="1" applyAlignment="1">
      <alignment horizontal="centerContinuous"/>
      <protection/>
    </xf>
    <xf numFmtId="0" fontId="2" fillId="0" borderId="0" xfId="48" applyFont="1" applyAlignment="1">
      <alignment horizontal="centerContinuous"/>
      <protection/>
    </xf>
    <xf numFmtId="0" fontId="2" fillId="0" borderId="14" xfId="48" applyFont="1" applyBorder="1" applyAlignment="1">
      <alignment horizontal="centerContinuous"/>
      <protection/>
    </xf>
    <xf numFmtId="3" fontId="4" fillId="0" borderId="0" xfId="48" applyNumberFormat="1" applyFont="1" applyBorder="1" applyAlignment="1">
      <alignment vertical="center"/>
      <protection/>
    </xf>
    <xf numFmtId="173" fontId="4" fillId="0" borderId="0" xfId="48" applyNumberFormat="1" applyFont="1" applyBorder="1" applyAlignment="1">
      <alignment vertical="center"/>
      <protection/>
    </xf>
    <xf numFmtId="0" fontId="4" fillId="0" borderId="19" xfId="48" applyFont="1" applyBorder="1" applyAlignment="1">
      <alignment vertical="center"/>
      <protection/>
    </xf>
    <xf numFmtId="3" fontId="4" fillId="0" borderId="0" xfId="48" applyNumberFormat="1" applyFont="1" applyAlignment="1">
      <alignment vertical="center"/>
      <protection/>
    </xf>
    <xf numFmtId="173" fontId="4" fillId="0" borderId="14" xfId="48" applyNumberFormat="1" applyFont="1" applyBorder="1" applyAlignment="1">
      <alignment vertical="center"/>
      <protection/>
    </xf>
    <xf numFmtId="3" fontId="2" fillId="0" borderId="0" xfId="48" applyNumberFormat="1" applyFont="1" applyBorder="1" applyAlignment="1">
      <alignment/>
      <protection/>
    </xf>
    <xf numFmtId="3" fontId="2" fillId="0" borderId="0" xfId="48" applyNumberFormat="1" applyFont="1">
      <alignment/>
      <protection/>
    </xf>
    <xf numFmtId="173" fontId="2" fillId="0" borderId="43" xfId="48" applyNumberFormat="1" applyFont="1" applyBorder="1" applyAlignment="1">
      <alignment/>
      <protection/>
    </xf>
    <xf numFmtId="3" fontId="4" fillId="0" borderId="0" xfId="48" applyNumberFormat="1" applyFont="1">
      <alignment/>
      <protection/>
    </xf>
    <xf numFmtId="0" fontId="2" fillId="0" borderId="14" xfId="48" applyFont="1" applyBorder="1">
      <alignment/>
      <protection/>
    </xf>
    <xf numFmtId="3" fontId="2" fillId="0" borderId="18" xfId="48" applyNumberFormat="1" applyFont="1" applyBorder="1">
      <alignment/>
      <protection/>
    </xf>
    <xf numFmtId="173" fontId="2" fillId="0" borderId="18" xfId="48" applyNumberFormat="1" applyFont="1" applyBorder="1" applyAlignment="1">
      <alignment vertical="top"/>
      <protection/>
    </xf>
    <xf numFmtId="0" fontId="2" fillId="0" borderId="0" xfId="48" applyFont="1" applyBorder="1">
      <alignment/>
      <protection/>
    </xf>
    <xf numFmtId="0" fontId="2" fillId="0" borderId="20" xfId="48" applyFont="1" applyBorder="1">
      <alignment/>
      <protection/>
    </xf>
    <xf numFmtId="3" fontId="2" fillId="0" borderId="0" xfId="48" applyNumberFormat="1" applyFont="1" applyBorder="1">
      <alignment/>
      <protection/>
    </xf>
    <xf numFmtId="3" fontId="3" fillId="0" borderId="0" xfId="48" applyNumberFormat="1" applyFont="1">
      <alignment/>
      <protection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2" fillId="0" borderId="11" xfId="48" applyFont="1" applyBorder="1">
      <alignment/>
      <protection/>
    </xf>
    <xf numFmtId="0" fontId="2" fillId="0" borderId="15" xfId="48" applyFont="1" applyBorder="1">
      <alignment/>
      <protection/>
    </xf>
    <xf numFmtId="0" fontId="2" fillId="0" borderId="44" xfId="48" applyFont="1" applyBorder="1">
      <alignment/>
      <protection/>
    </xf>
    <xf numFmtId="173" fontId="2" fillId="0" borderId="43" xfId="48" applyNumberFormat="1" applyBorder="1" applyAlignment="1">
      <alignment vertical="center"/>
      <protection/>
    </xf>
    <xf numFmtId="173" fontId="2" fillId="0" borderId="45" xfId="48" applyNumberFormat="1" applyFont="1" applyBorder="1">
      <alignment/>
      <protection/>
    </xf>
    <xf numFmtId="3" fontId="2" fillId="0" borderId="15" xfId="48" applyNumberFormat="1" applyBorder="1">
      <alignment/>
      <protection/>
    </xf>
    <xf numFmtId="0" fontId="2" fillId="0" borderId="30" xfId="48" applyBorder="1">
      <alignment/>
      <protection/>
    </xf>
    <xf numFmtId="0" fontId="2" fillId="0" borderId="11" xfId="48" applyBorder="1">
      <alignment/>
      <protection/>
    </xf>
    <xf numFmtId="173" fontId="4" fillId="0" borderId="43" xfId="48" applyNumberFormat="1" applyFont="1" applyBorder="1" applyAlignment="1">
      <alignment/>
      <protection/>
    </xf>
    <xf numFmtId="172" fontId="2" fillId="0" borderId="18" xfId="48" applyNumberFormat="1" applyBorder="1">
      <alignment/>
      <protection/>
    </xf>
    <xf numFmtId="0" fontId="2" fillId="0" borderId="34" xfId="48" applyFont="1" applyBorder="1" applyAlignment="1">
      <alignment/>
      <protection/>
    </xf>
    <xf numFmtId="172" fontId="2" fillId="0" borderId="35" xfId="48" applyNumberFormat="1" applyFont="1" applyBorder="1" applyAlignment="1">
      <alignment vertical="top"/>
      <protection/>
    </xf>
    <xf numFmtId="172" fontId="2" fillId="0" borderId="35" xfId="48" applyNumberFormat="1" applyFont="1" applyBorder="1">
      <alignment/>
      <protection/>
    </xf>
    <xf numFmtId="172" fontId="2" fillId="0" borderId="35" xfId="48" applyNumberFormat="1" applyFont="1" applyBorder="1" applyAlignment="1">
      <alignment/>
      <protection/>
    </xf>
    <xf numFmtId="172" fontId="2" fillId="0" borderId="36" xfId="48" applyNumberFormat="1" applyFont="1" applyBorder="1" applyAlignment="1">
      <alignment vertical="top"/>
      <protection/>
    </xf>
    <xf numFmtId="172" fontId="2" fillId="0" borderId="34" xfId="48" applyNumberFormat="1" applyFont="1" applyBorder="1">
      <alignment/>
      <protection/>
    </xf>
    <xf numFmtId="172" fontId="3" fillId="0" borderId="35" xfId="48" applyNumberFormat="1" applyFont="1" applyBorder="1">
      <alignment/>
      <protection/>
    </xf>
    <xf numFmtId="3" fontId="2" fillId="0" borderId="36" xfId="48" applyNumberFormat="1" applyFont="1" applyBorder="1" applyAlignment="1">
      <alignment/>
      <protection/>
    </xf>
    <xf numFmtId="0" fontId="2" fillId="0" borderId="41" xfId="48" applyFont="1" applyBorder="1" applyAlignment="1">
      <alignment/>
      <protection/>
    </xf>
    <xf numFmtId="0" fontId="2" fillId="0" borderId="46" xfId="48" applyFill="1" applyBorder="1" applyAlignment="1">
      <alignment horizontal="centerContinuous" vertical="center"/>
      <protection/>
    </xf>
    <xf numFmtId="172" fontId="2" fillId="0" borderId="30" xfId="48" applyNumberFormat="1" applyFont="1" applyBorder="1" applyAlignment="1">
      <alignment vertical="top"/>
      <protection/>
    </xf>
    <xf numFmtId="0" fontId="2" fillId="0" borderId="35" xfId="48" applyFont="1" applyBorder="1" applyAlignment="1">
      <alignment/>
      <protection/>
    </xf>
    <xf numFmtId="0" fontId="2" fillId="0" borderId="26" xfId="48" applyFont="1" applyBorder="1" applyAlignment="1">
      <alignment/>
      <protection/>
    </xf>
    <xf numFmtId="3" fontId="2" fillId="0" borderId="28" xfId="48" applyNumberFormat="1" applyFont="1" applyBorder="1" applyAlignment="1">
      <alignment/>
      <protection/>
    </xf>
    <xf numFmtId="0" fontId="2" fillId="0" borderId="15" xfId="48" applyFont="1" applyBorder="1" applyAlignment="1">
      <alignment/>
      <protection/>
    </xf>
    <xf numFmtId="172" fontId="2" fillId="0" borderId="28" xfId="48" applyNumberFormat="1" applyFont="1" applyBorder="1" applyAlignment="1">
      <alignment/>
      <protection/>
    </xf>
    <xf numFmtId="172" fontId="2" fillId="0" borderId="15" xfId="48" applyNumberFormat="1" applyFont="1" applyBorder="1">
      <alignment/>
      <protection/>
    </xf>
    <xf numFmtId="3" fontId="2" fillId="0" borderId="30" xfId="48" applyNumberFormat="1" applyFont="1" applyBorder="1" applyAlignment="1">
      <alignment/>
      <protection/>
    </xf>
    <xf numFmtId="0" fontId="2" fillId="0" borderId="47" xfId="48" applyBorder="1" applyAlignment="1">
      <alignment horizontal="centerContinuous"/>
      <protection/>
    </xf>
    <xf numFmtId="173" fontId="2" fillId="0" borderId="48" xfId="48" applyNumberFormat="1" applyFont="1" applyFill="1" applyBorder="1">
      <alignment/>
      <protection/>
    </xf>
    <xf numFmtId="173" fontId="2" fillId="0" borderId="49" xfId="48" applyNumberFormat="1" applyFont="1" applyFill="1" applyBorder="1">
      <alignment/>
      <protection/>
    </xf>
    <xf numFmtId="173" fontId="2" fillId="0" borderId="49" xfId="48" applyNumberFormat="1" applyFont="1" applyFill="1" applyBorder="1" applyAlignment="1">
      <alignment vertical="top"/>
      <protection/>
    </xf>
    <xf numFmtId="173" fontId="3" fillId="0" borderId="49" xfId="48" applyNumberFormat="1" applyFont="1" applyBorder="1">
      <alignment/>
      <protection/>
    </xf>
    <xf numFmtId="3" fontId="2" fillId="0" borderId="50" xfId="48" applyNumberFormat="1" applyBorder="1" applyAlignment="1">
      <alignment/>
      <protection/>
    </xf>
    <xf numFmtId="173" fontId="2" fillId="0" borderId="49" xfId="48" applyNumberFormat="1" applyFont="1" applyBorder="1">
      <alignment/>
      <protection/>
    </xf>
    <xf numFmtId="172" fontId="4" fillId="0" borderId="0" xfId="48" applyNumberFormat="1" applyFont="1" applyBorder="1">
      <alignment/>
      <protection/>
    </xf>
    <xf numFmtId="172" fontId="4" fillId="0" borderId="27" xfId="48" applyNumberFormat="1" applyFont="1" applyBorder="1">
      <alignment/>
      <protection/>
    </xf>
    <xf numFmtId="172" fontId="4" fillId="0" borderId="32" xfId="48" applyNumberFormat="1" applyFont="1" applyFill="1" applyBorder="1">
      <alignment/>
      <protection/>
    </xf>
    <xf numFmtId="172" fontId="4" fillId="0" borderId="35" xfId="48" applyNumberFormat="1" applyFont="1" applyFill="1" applyBorder="1">
      <alignment/>
      <protection/>
    </xf>
    <xf numFmtId="172" fontId="4" fillId="0" borderId="35" xfId="48" applyNumberFormat="1" applyFont="1" applyBorder="1">
      <alignment/>
      <protection/>
    </xf>
    <xf numFmtId="172" fontId="4" fillId="0" borderId="41" xfId="48" applyNumberFormat="1" applyFont="1" applyBorder="1" applyAlignment="1">
      <alignment/>
      <protection/>
    </xf>
    <xf numFmtId="172" fontId="4" fillId="0" borderId="41" xfId="48" applyNumberFormat="1" applyFont="1" applyBorder="1">
      <alignment/>
      <protection/>
    </xf>
    <xf numFmtId="0" fontId="3" fillId="0" borderId="0" xfId="48" applyFont="1" applyBorder="1" applyAlignment="1">
      <alignment horizontal="centerContinuous"/>
      <protection/>
    </xf>
    <xf numFmtId="0" fontId="2" fillId="0" borderId="30" xfId="48" applyFill="1" applyBorder="1" applyAlignment="1">
      <alignment horizontal="centerContinuous"/>
      <protection/>
    </xf>
    <xf numFmtId="0" fontId="4" fillId="0" borderId="13" xfId="48" applyFont="1" applyBorder="1" applyAlignment="1">
      <alignment horizontal="centerContinuous"/>
      <protection/>
    </xf>
    <xf numFmtId="0" fontId="2" fillId="0" borderId="30" xfId="48" applyBorder="1" applyAlignment="1">
      <alignment horizontal="centerContinuous"/>
      <protection/>
    </xf>
    <xf numFmtId="172" fontId="4" fillId="0" borderId="35" xfId="48" applyNumberFormat="1" applyFont="1" applyBorder="1" applyAlignment="1">
      <alignment/>
      <protection/>
    </xf>
    <xf numFmtId="173" fontId="2" fillId="0" borderId="37" xfId="48" applyNumberFormat="1" applyFont="1" applyFill="1" applyBorder="1">
      <alignment/>
      <protection/>
    </xf>
    <xf numFmtId="173" fontId="2" fillId="0" borderId="38" xfId="48" applyNumberFormat="1" applyFont="1" applyFill="1" applyBorder="1">
      <alignment/>
      <protection/>
    </xf>
    <xf numFmtId="173" fontId="2" fillId="0" borderId="38" xfId="48" applyNumberFormat="1" applyFont="1" applyFill="1" applyBorder="1" applyAlignment="1">
      <alignment vertical="top"/>
      <protection/>
    </xf>
    <xf numFmtId="173" fontId="2" fillId="0" borderId="38" xfId="48" applyNumberFormat="1" applyFont="1" applyBorder="1">
      <alignment/>
      <protection/>
    </xf>
    <xf numFmtId="173" fontId="3" fillId="0" borderId="38" xfId="48" applyNumberFormat="1" applyFont="1" applyBorder="1">
      <alignment/>
      <protection/>
    </xf>
    <xf numFmtId="3" fontId="2" fillId="0" borderId="39" xfId="48" applyNumberFormat="1" applyBorder="1" applyAlignment="1">
      <alignment/>
      <protection/>
    </xf>
    <xf numFmtId="0" fontId="2" fillId="0" borderId="51" xfId="48" applyBorder="1" applyAlignment="1">
      <alignment horizontal="centerContinuous"/>
      <protection/>
    </xf>
    <xf numFmtId="177" fontId="3" fillId="0" borderId="0" xfId="48" applyNumberFormat="1" applyFont="1" applyBorder="1" applyAlignment="1">
      <alignment/>
      <protection/>
    </xf>
    <xf numFmtId="178" fontId="2" fillId="0" borderId="14" xfId="48" applyNumberFormat="1" applyFont="1" applyBorder="1">
      <alignment/>
      <protection/>
    </xf>
    <xf numFmtId="0" fontId="2" fillId="0" borderId="40" xfId="48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2" fillId="0" borderId="34" xfId="48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" fillId="0" borderId="31" xfId="48" applyFill="1" applyBorder="1" applyAlignment="1">
      <alignment horizontal="center" vertical="center"/>
      <protection/>
    </xf>
    <xf numFmtId="0" fontId="2" fillId="0" borderId="33" xfId="48" applyFill="1" applyBorder="1" applyAlignment="1">
      <alignment horizontal="center" vertical="center"/>
      <protection/>
    </xf>
    <xf numFmtId="0" fontId="2" fillId="0" borderId="34" xfId="48" applyFill="1" applyBorder="1" applyAlignment="1">
      <alignment horizontal="center" vertical="center"/>
      <protection/>
    </xf>
    <xf numFmtId="0" fontId="2" fillId="0" borderId="36" xfId="48" applyFill="1" applyBorder="1" applyAlignment="1">
      <alignment horizontal="center" vertical="center"/>
      <protection/>
    </xf>
    <xf numFmtId="0" fontId="2" fillId="0" borderId="26" xfId="4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" fillId="0" borderId="21" xfId="48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/>
    </xf>
    <xf numFmtId="0" fontId="2" fillId="0" borderId="15" xfId="48" applyBorder="1" applyAlignment="1">
      <alignment horizontal="center" vertical="center"/>
      <protection/>
    </xf>
    <xf numFmtId="0" fontId="2" fillId="0" borderId="30" xfId="48" applyBorder="1" applyAlignment="1">
      <alignment horizontal="center" vertical="center"/>
      <protection/>
    </xf>
    <xf numFmtId="0" fontId="2" fillId="0" borderId="26" xfId="48" applyBorder="1" applyAlignment="1">
      <alignment horizontal="center" vertical="center"/>
      <protection/>
    </xf>
    <xf numFmtId="0" fontId="2" fillId="0" borderId="28" xfId="48" applyBorder="1" applyAlignment="1">
      <alignment horizontal="center" vertical="center"/>
      <protection/>
    </xf>
    <xf numFmtId="0" fontId="2" fillId="0" borderId="34" xfId="48" applyFont="1" applyFill="1" applyBorder="1" applyAlignment="1">
      <alignment horizontal="center" vertical="center"/>
      <protection/>
    </xf>
    <xf numFmtId="0" fontId="2" fillId="0" borderId="36" xfId="48" applyFont="1" applyFill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" fillId="0" borderId="31" xfId="48" applyFont="1" applyFill="1" applyBorder="1" applyAlignment="1">
      <alignment horizontal="center" vertical="center"/>
      <protection/>
    </xf>
    <xf numFmtId="0" fontId="2" fillId="0" borderId="33" xfId="48" applyFont="1" applyFill="1" applyBorder="1" applyAlignment="1">
      <alignment horizontal="center" vertical="center"/>
      <protection/>
    </xf>
    <xf numFmtId="0" fontId="2" fillId="0" borderId="40" xfId="48" applyFill="1" applyBorder="1" applyAlignment="1">
      <alignment horizontal="center" vertical="center"/>
      <protection/>
    </xf>
    <xf numFmtId="0" fontId="2" fillId="0" borderId="42" xfId="48" applyFill="1" applyBorder="1" applyAlignment="1">
      <alignment horizontal="center" vertical="center"/>
      <protection/>
    </xf>
    <xf numFmtId="0" fontId="2" fillId="0" borderId="21" xfId="48" applyFont="1" applyBorder="1" applyAlignment="1">
      <alignment horizontal="center" vertical="center"/>
      <protection/>
    </xf>
    <xf numFmtId="0" fontId="2" fillId="0" borderId="26" xfId="48" applyFill="1" applyBorder="1" applyAlignment="1">
      <alignment horizontal="center" vertical="center"/>
      <protection/>
    </xf>
    <xf numFmtId="0" fontId="2" fillId="0" borderId="15" xfId="48" applyFill="1" applyBorder="1" applyAlignment="1">
      <alignment horizontal="center" vertical="center"/>
      <protection/>
    </xf>
    <xf numFmtId="0" fontId="2" fillId="0" borderId="34" xfId="48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28" xfId="48" applyFill="1" applyBorder="1" applyAlignment="1">
      <alignment horizontal="center" vertical="center"/>
      <protection/>
    </xf>
    <xf numFmtId="0" fontId="2" fillId="0" borderId="48" xfId="48" applyFill="1" applyBorder="1" applyAlignment="1">
      <alignment horizontal="center" vertical="center"/>
      <protection/>
    </xf>
    <xf numFmtId="0" fontId="2" fillId="0" borderId="49" xfId="48" applyFill="1" applyBorder="1" applyAlignment="1">
      <alignment horizontal="center" vertical="center"/>
      <protection/>
    </xf>
    <xf numFmtId="0" fontId="2" fillId="0" borderId="37" xfId="48" applyFill="1" applyBorder="1" applyAlignment="1">
      <alignment horizontal="center" vertical="center"/>
      <protection/>
    </xf>
    <xf numFmtId="0" fontId="2" fillId="0" borderId="38" xfId="48" applyFill="1" applyBorder="1" applyAlignment="1">
      <alignment horizontal="center" vertical="center"/>
      <protection/>
    </xf>
    <xf numFmtId="0" fontId="2" fillId="0" borderId="39" xfId="48" applyFill="1" applyBorder="1" applyAlignment="1">
      <alignment horizontal="center" vertical="center"/>
      <protection/>
    </xf>
    <xf numFmtId="0" fontId="2" fillId="0" borderId="31" xfId="48" applyBorder="1" applyAlignment="1">
      <alignment horizontal="center" vertical="center"/>
      <protection/>
    </xf>
    <xf numFmtId="0" fontId="2" fillId="0" borderId="33" xfId="48" applyBorder="1" applyAlignment="1">
      <alignment horizontal="center" vertical="center"/>
      <protection/>
    </xf>
    <xf numFmtId="0" fontId="2" fillId="0" borderId="50" xfId="48" applyFill="1" applyBorder="1" applyAlignment="1">
      <alignment horizontal="center" vertical="center"/>
      <protection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2" xfId="47"/>
    <cellStyle name="Normale 3" xfId="48"/>
    <cellStyle name="Nota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Output" xfId="81"/>
    <cellStyle name="Percen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Valore non valido" xfId="91"/>
    <cellStyle name="Valore valido" xfId="92"/>
    <cellStyle name="Currency" xfId="93"/>
    <cellStyle name="Valuta (0)_1°Quadrim." xfId="94"/>
    <cellStyle name="Currency [0]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82" t="s">
        <v>33</v>
      </c>
    </row>
    <row r="3" ht="15">
      <c r="A3" t="s">
        <v>31</v>
      </c>
    </row>
    <row r="4" ht="15">
      <c r="A4" t="s">
        <v>65</v>
      </c>
    </row>
    <row r="5" ht="15">
      <c r="A5" t="s">
        <v>32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66</v>
      </c>
    </row>
    <row r="10" ht="15">
      <c r="A10" t="s">
        <v>56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57</v>
      </c>
    </row>
    <row r="16" ht="15">
      <c r="A16" t="s">
        <v>34</v>
      </c>
    </row>
    <row r="17" ht="15">
      <c r="A17" t="s">
        <v>39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52</v>
      </c>
    </row>
    <row r="22" ht="15">
      <c r="A22" t="s">
        <v>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8515625" style="5" customWidth="1"/>
    <col min="2" max="6" width="8.7109375" style="5" customWidth="1"/>
    <col min="7" max="9" width="8.7109375" style="66" customWidth="1"/>
    <col min="10" max="12" width="8.7109375" style="116" customWidth="1"/>
    <col min="13" max="15" width="9.140625" style="116" customWidth="1"/>
    <col min="16" max="17" width="7.140625" style="116" customWidth="1"/>
    <col min="18" max="18" width="1.7109375" style="116" customWidth="1"/>
    <col min="19" max="19" width="6.7109375" style="116" customWidth="1"/>
    <col min="20" max="20" width="7.140625" style="116" customWidth="1"/>
    <col min="21" max="16384" width="9.140625" style="5" customWidth="1"/>
  </cols>
  <sheetData>
    <row r="1" spans="1:20" ht="19.5" customHeight="1" thickTop="1">
      <c r="A1" s="1" t="s">
        <v>59</v>
      </c>
      <c r="B1" s="2"/>
      <c r="C1" s="2"/>
      <c r="D1" s="3"/>
      <c r="E1" s="3"/>
      <c r="F1" s="3"/>
      <c r="G1" s="88"/>
      <c r="H1" s="88"/>
      <c r="I1" s="88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42"/>
    </row>
    <row r="2" spans="1:20" ht="12.75">
      <c r="A2" s="207" t="s">
        <v>64</v>
      </c>
      <c r="B2" s="205"/>
      <c r="C2" s="205"/>
      <c r="D2" s="8"/>
      <c r="E2" s="8"/>
      <c r="F2" s="8"/>
      <c r="G2" s="89"/>
      <c r="H2" s="89"/>
      <c r="I2" s="89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44"/>
    </row>
    <row r="3" spans="1:20" ht="18" customHeight="1">
      <c r="A3" s="6" t="s">
        <v>70</v>
      </c>
      <c r="B3" s="7"/>
      <c r="C3" s="7"/>
      <c r="D3" s="8"/>
      <c r="E3" s="8"/>
      <c r="F3" s="8"/>
      <c r="G3" s="206"/>
      <c r="H3" s="89"/>
      <c r="I3" s="89"/>
      <c r="J3" s="131"/>
      <c r="K3" s="131"/>
      <c r="L3" s="131"/>
      <c r="M3" s="131"/>
      <c r="N3" s="131"/>
      <c r="O3" s="131"/>
      <c r="P3" s="131"/>
      <c r="Q3" s="131"/>
      <c r="R3" s="143"/>
      <c r="S3" s="143"/>
      <c r="T3" s="144"/>
    </row>
    <row r="4" spans="1:20" ht="13.5" customHeight="1">
      <c r="A4" s="229" t="s">
        <v>47</v>
      </c>
      <c r="B4" s="231">
        <v>2005</v>
      </c>
      <c r="C4" s="233">
        <v>2006</v>
      </c>
      <c r="D4" s="233">
        <v>2007</v>
      </c>
      <c r="E4" s="233">
        <v>2008</v>
      </c>
      <c r="F4" s="231">
        <v>2009</v>
      </c>
      <c r="G4" s="223">
        <v>2010</v>
      </c>
      <c r="H4" s="225">
        <v>2011</v>
      </c>
      <c r="I4" s="225">
        <v>2012</v>
      </c>
      <c r="J4" s="221">
        <v>2013</v>
      </c>
      <c r="K4" s="221">
        <v>2014</v>
      </c>
      <c r="L4" s="227">
        <v>2015</v>
      </c>
      <c r="M4" s="221">
        <v>2016</v>
      </c>
      <c r="N4" s="221">
        <v>2017</v>
      </c>
      <c r="O4" s="219">
        <v>2018</v>
      </c>
      <c r="P4" s="11" t="s">
        <v>67</v>
      </c>
      <c r="Q4" s="12"/>
      <c r="R4" s="13"/>
      <c r="S4" s="11" t="s">
        <v>68</v>
      </c>
      <c r="T4" s="14"/>
    </row>
    <row r="5" spans="1:20" ht="13.5" customHeight="1">
      <c r="A5" s="230"/>
      <c r="B5" s="232"/>
      <c r="C5" s="234"/>
      <c r="D5" s="234"/>
      <c r="E5" s="234"/>
      <c r="F5" s="232"/>
      <c r="G5" s="224"/>
      <c r="H5" s="226"/>
      <c r="I5" s="226"/>
      <c r="J5" s="222"/>
      <c r="K5" s="222"/>
      <c r="L5" s="228"/>
      <c r="M5" s="222"/>
      <c r="N5" s="222"/>
      <c r="O5" s="220"/>
      <c r="P5" s="15" t="s">
        <v>1</v>
      </c>
      <c r="Q5" s="15"/>
      <c r="R5" s="16"/>
      <c r="S5" s="15" t="s">
        <v>69</v>
      </c>
      <c r="T5" s="17"/>
    </row>
    <row r="6" spans="1:20" ht="7.5" customHeight="1">
      <c r="A6" s="18"/>
      <c r="B6" s="19"/>
      <c r="C6" s="49"/>
      <c r="D6" s="49"/>
      <c r="E6" s="50"/>
      <c r="F6" s="69"/>
      <c r="G6" s="93"/>
      <c r="H6" s="101"/>
      <c r="I6" s="101"/>
      <c r="J6" s="173"/>
      <c r="K6" s="184"/>
      <c r="L6" s="185"/>
      <c r="M6" s="184"/>
      <c r="N6" s="184"/>
      <c r="O6" s="181"/>
      <c r="P6" s="19"/>
      <c r="Q6" s="19"/>
      <c r="R6" s="16"/>
      <c r="S6" s="5"/>
      <c r="T6" s="20"/>
    </row>
    <row r="7" spans="1:20" s="116" customFormat="1" ht="12.75">
      <c r="A7" s="58" t="s">
        <v>44</v>
      </c>
      <c r="B7" s="198">
        <v>113038</v>
      </c>
      <c r="C7" s="199">
        <v>113142</v>
      </c>
      <c r="D7" s="199">
        <v>114754</v>
      </c>
      <c r="E7" s="199">
        <v>112019</v>
      </c>
      <c r="F7" s="198">
        <v>107117</v>
      </c>
      <c r="G7" s="200">
        <v>105804</v>
      </c>
      <c r="H7" s="201">
        <v>103932</v>
      </c>
      <c r="I7" s="201">
        <v>100746</v>
      </c>
      <c r="J7" s="202">
        <v>98458</v>
      </c>
      <c r="K7" s="202">
        <v>98054</v>
      </c>
      <c r="L7" s="199">
        <v>100863</v>
      </c>
      <c r="M7" s="202">
        <v>103516</v>
      </c>
      <c r="N7" s="202">
        <v>108325</v>
      </c>
      <c r="O7" s="204">
        <v>110119</v>
      </c>
      <c r="P7" s="145">
        <f aca="true" t="shared" si="0" ref="P7:P21">O7-B7</f>
        <v>-2919</v>
      </c>
      <c r="Q7" s="146">
        <f>P7/B7%</f>
        <v>-2.582317450768768</v>
      </c>
      <c r="R7" s="147"/>
      <c r="S7" s="148">
        <f aca="true" t="shared" si="1" ref="S7:S21">O7-N7</f>
        <v>1794</v>
      </c>
      <c r="T7" s="149">
        <f aca="true" t="shared" si="2" ref="T7:T31">S7/N7%</f>
        <v>1.656127394414955</v>
      </c>
    </row>
    <row r="8" spans="1:20" ht="15" customHeight="1">
      <c r="A8" s="21" t="s">
        <v>4</v>
      </c>
      <c r="B8" s="25">
        <v>76220</v>
      </c>
      <c r="C8" s="52">
        <v>76434</v>
      </c>
      <c r="D8" s="52">
        <v>78187</v>
      </c>
      <c r="E8" s="52">
        <v>75818</v>
      </c>
      <c r="F8" s="25">
        <v>71776</v>
      </c>
      <c r="G8" s="94">
        <v>71726</v>
      </c>
      <c r="H8" s="102">
        <v>70780</v>
      </c>
      <c r="I8" s="102">
        <v>68277</v>
      </c>
      <c r="J8" s="175">
        <v>66336</v>
      </c>
      <c r="K8" s="175">
        <v>64470</v>
      </c>
      <c r="L8" s="52">
        <v>66527</v>
      </c>
      <c r="M8" s="175">
        <v>68634</v>
      </c>
      <c r="N8" s="175">
        <v>72494</v>
      </c>
      <c r="O8" s="138">
        <v>73907</v>
      </c>
      <c r="P8" s="150">
        <f t="shared" si="0"/>
        <v>-2313</v>
      </c>
      <c r="Q8" s="75">
        <f aca="true" t="shared" si="3" ref="Q8:Q13">P8/B8%</f>
        <v>-3.0346365783258986</v>
      </c>
      <c r="R8" s="62"/>
      <c r="S8" s="151">
        <f t="shared" si="1"/>
        <v>1413</v>
      </c>
      <c r="T8" s="64">
        <f t="shared" si="2"/>
        <v>1.9491268242889066</v>
      </c>
    </row>
    <row r="9" spans="1:20" ht="12.75">
      <c r="A9" s="21" t="s">
        <v>3</v>
      </c>
      <c r="B9" s="25">
        <v>25715</v>
      </c>
      <c r="C9" s="52">
        <v>26211</v>
      </c>
      <c r="D9" s="52">
        <v>26425</v>
      </c>
      <c r="E9" s="52">
        <v>26711</v>
      </c>
      <c r="F9" s="25">
        <v>26981</v>
      </c>
      <c r="G9" s="94">
        <v>26631</v>
      </c>
      <c r="H9" s="102">
        <v>26251</v>
      </c>
      <c r="I9" s="102">
        <v>26037</v>
      </c>
      <c r="J9" s="175">
        <v>25982</v>
      </c>
      <c r="K9" s="175">
        <v>25878</v>
      </c>
      <c r="L9" s="52">
        <v>26949</v>
      </c>
      <c r="M9" s="175">
        <v>27563</v>
      </c>
      <c r="N9" s="175">
        <v>28214</v>
      </c>
      <c r="O9" s="138">
        <v>28362</v>
      </c>
      <c r="P9" s="150">
        <f t="shared" si="0"/>
        <v>2647</v>
      </c>
      <c r="Q9" s="75">
        <f t="shared" si="3"/>
        <v>10.29360295547346</v>
      </c>
      <c r="R9" s="62"/>
      <c r="S9" s="151">
        <f t="shared" si="1"/>
        <v>148</v>
      </c>
      <c r="T9" s="64">
        <f t="shared" si="2"/>
        <v>0.5245622740483448</v>
      </c>
    </row>
    <row r="10" spans="1:20" ht="12.75">
      <c r="A10" s="28" t="s">
        <v>5</v>
      </c>
      <c r="B10" s="25">
        <v>3398</v>
      </c>
      <c r="C10" s="52">
        <v>3315</v>
      </c>
      <c r="D10" s="52">
        <v>3333</v>
      </c>
      <c r="E10" s="52">
        <v>3427</v>
      </c>
      <c r="F10" s="25">
        <v>3385</v>
      </c>
      <c r="G10" s="94">
        <v>3390</v>
      </c>
      <c r="H10" s="102">
        <v>3358</v>
      </c>
      <c r="I10" s="102">
        <v>3321</v>
      </c>
      <c r="J10" s="175">
        <v>3286</v>
      </c>
      <c r="K10" s="175">
        <v>3450</v>
      </c>
      <c r="L10" s="52">
        <v>3471</v>
      </c>
      <c r="M10" s="175">
        <v>3389</v>
      </c>
      <c r="N10" s="175">
        <v>3368</v>
      </c>
      <c r="O10" s="138">
        <v>3380</v>
      </c>
      <c r="P10" s="150">
        <f t="shared" si="0"/>
        <v>-18</v>
      </c>
      <c r="Q10" s="75">
        <f t="shared" si="3"/>
        <v>-0.5297233666862861</v>
      </c>
      <c r="R10" s="62"/>
      <c r="S10" s="151">
        <f t="shared" si="1"/>
        <v>12</v>
      </c>
      <c r="T10" s="64">
        <f t="shared" si="2"/>
        <v>0.35629453681710216</v>
      </c>
    </row>
    <row r="11" spans="1:20" ht="12.75" customHeight="1">
      <c r="A11" s="21" t="s">
        <v>6</v>
      </c>
      <c r="B11" s="25">
        <v>1301</v>
      </c>
      <c r="C11" s="52">
        <v>1276</v>
      </c>
      <c r="D11" s="52">
        <v>1295</v>
      </c>
      <c r="E11" s="52">
        <v>1289</v>
      </c>
      <c r="F11" s="25">
        <v>1287</v>
      </c>
      <c r="G11" s="94">
        <v>1201</v>
      </c>
      <c r="H11" s="102">
        <v>1168</v>
      </c>
      <c r="I11" s="102">
        <v>1196</v>
      </c>
      <c r="J11" s="175">
        <v>1160</v>
      </c>
      <c r="K11" s="175">
        <v>1220</v>
      </c>
      <c r="L11" s="52">
        <v>1212</v>
      </c>
      <c r="M11" s="175">
        <v>1191</v>
      </c>
      <c r="N11" s="175">
        <v>1188</v>
      </c>
      <c r="O11" s="138">
        <v>983</v>
      </c>
      <c r="P11" s="150">
        <f t="shared" si="0"/>
        <v>-318</v>
      </c>
      <c r="Q11" s="75">
        <f t="shared" si="3"/>
        <v>-24.442736356648734</v>
      </c>
      <c r="R11" s="62"/>
      <c r="S11" s="151">
        <f t="shared" si="1"/>
        <v>-205</v>
      </c>
      <c r="T11" s="64">
        <f t="shared" si="2"/>
        <v>-17.255892255892256</v>
      </c>
    </row>
    <row r="12" spans="1:20" ht="12.75">
      <c r="A12" s="21" t="s">
        <v>7</v>
      </c>
      <c r="B12" s="25">
        <v>4487</v>
      </c>
      <c r="C12" s="52">
        <v>4747</v>
      </c>
      <c r="D12" s="52">
        <v>5007</v>
      </c>
      <c r="E12" s="52">
        <v>4819</v>
      </c>
      <c r="F12" s="25">
        <v>4253</v>
      </c>
      <c r="G12" s="94">
        <v>3832</v>
      </c>
      <c r="H12" s="102">
        <v>3498</v>
      </c>
      <c r="I12" s="102">
        <v>3396</v>
      </c>
      <c r="J12" s="175">
        <v>3280</v>
      </c>
      <c r="K12" s="175">
        <v>2979</v>
      </c>
      <c r="L12" s="52">
        <v>2640</v>
      </c>
      <c r="M12" s="175">
        <v>2674</v>
      </c>
      <c r="N12" s="175">
        <v>2997</v>
      </c>
      <c r="O12" s="138">
        <v>3423</v>
      </c>
      <c r="P12" s="150">
        <f t="shared" si="0"/>
        <v>-1064</v>
      </c>
      <c r="Q12" s="75">
        <f t="shared" si="3"/>
        <v>-23.71294851794072</v>
      </c>
      <c r="R12" s="62"/>
      <c r="S12" s="151">
        <f t="shared" si="1"/>
        <v>426</v>
      </c>
      <c r="T12" s="64">
        <f t="shared" si="2"/>
        <v>14.214214214214214</v>
      </c>
    </row>
    <row r="13" spans="1:20" ht="12.75">
      <c r="A13" s="21" t="s">
        <v>8</v>
      </c>
      <c r="B13" s="25">
        <v>39</v>
      </c>
      <c r="C13" s="52">
        <v>34</v>
      </c>
      <c r="D13" s="52">
        <v>35</v>
      </c>
      <c r="E13" s="52">
        <v>37</v>
      </c>
      <c r="F13" s="25">
        <v>52</v>
      </c>
      <c r="G13" s="94">
        <v>56</v>
      </c>
      <c r="H13" s="102">
        <v>66</v>
      </c>
      <c r="I13" s="102">
        <v>68</v>
      </c>
      <c r="J13" s="175">
        <v>70</v>
      </c>
      <c r="K13" s="175">
        <v>57</v>
      </c>
      <c r="L13" s="52">
        <v>64</v>
      </c>
      <c r="M13" s="175">
        <v>65</v>
      </c>
      <c r="N13" s="175">
        <v>64</v>
      </c>
      <c r="O13" s="138">
        <v>64</v>
      </c>
      <c r="P13" s="150">
        <f t="shared" si="0"/>
        <v>25</v>
      </c>
      <c r="Q13" s="75">
        <f t="shared" si="3"/>
        <v>64.1025641025641</v>
      </c>
      <c r="R13" s="62"/>
      <c r="S13" s="151">
        <f t="shared" si="1"/>
        <v>0</v>
      </c>
      <c r="T13" s="64">
        <f t="shared" si="2"/>
        <v>0</v>
      </c>
    </row>
    <row r="14" spans="1:20" ht="9.75" customHeight="1">
      <c r="A14" s="28"/>
      <c r="B14" s="25"/>
      <c r="C14" s="52"/>
      <c r="D14" s="52"/>
      <c r="E14" s="52"/>
      <c r="F14" s="25"/>
      <c r="G14" s="94"/>
      <c r="H14" s="102"/>
      <c r="I14" s="102"/>
      <c r="J14" s="175"/>
      <c r="K14" s="175"/>
      <c r="L14" s="52"/>
      <c r="M14" s="175"/>
      <c r="N14" s="175"/>
      <c r="O14" s="138"/>
      <c r="P14" s="150"/>
      <c r="Q14" s="152"/>
      <c r="R14" s="62"/>
      <c r="S14" s="151"/>
      <c r="T14" s="64"/>
    </row>
    <row r="15" spans="1:20" s="117" customFormat="1" ht="12.75">
      <c r="A15" s="58" t="s">
        <v>46</v>
      </c>
      <c r="B15" s="198">
        <v>88663</v>
      </c>
      <c r="C15" s="199">
        <v>90697</v>
      </c>
      <c r="D15" s="199">
        <v>92247</v>
      </c>
      <c r="E15" s="199">
        <v>92064</v>
      </c>
      <c r="F15" s="198">
        <v>89776</v>
      </c>
      <c r="G15" s="200">
        <v>89154</v>
      </c>
      <c r="H15" s="201">
        <v>87872</v>
      </c>
      <c r="I15" s="201">
        <v>85247</v>
      </c>
      <c r="J15" s="202">
        <v>83974</v>
      </c>
      <c r="K15" s="202">
        <v>83147</v>
      </c>
      <c r="L15" s="199">
        <v>85839</v>
      </c>
      <c r="M15" s="202">
        <v>87188</v>
      </c>
      <c r="N15" s="202">
        <v>91028</v>
      </c>
      <c r="O15" s="204">
        <v>91629</v>
      </c>
      <c r="P15" s="46">
        <f t="shared" si="0"/>
        <v>2966</v>
      </c>
      <c r="Q15" s="59">
        <f aca="true" t="shared" si="4" ref="Q15:Q20">P15/B15%</f>
        <v>3.3452511194071937</v>
      </c>
      <c r="R15" s="47"/>
      <c r="S15" s="153">
        <f t="shared" si="1"/>
        <v>601</v>
      </c>
      <c r="T15" s="48">
        <f t="shared" si="2"/>
        <v>0.6602364107747067</v>
      </c>
    </row>
    <row r="16" spans="1:20" ht="15" customHeight="1">
      <c r="A16" s="21" t="s">
        <v>4</v>
      </c>
      <c r="B16" s="25">
        <v>41722</v>
      </c>
      <c r="C16" s="52">
        <v>41713</v>
      </c>
      <c r="D16" s="52">
        <v>42235</v>
      </c>
      <c r="E16" s="52">
        <v>41376</v>
      </c>
      <c r="F16" s="25">
        <v>38993</v>
      </c>
      <c r="G16" s="94">
        <v>39804</v>
      </c>
      <c r="H16" s="102">
        <v>39550</v>
      </c>
      <c r="I16" s="102">
        <v>38004</v>
      </c>
      <c r="J16" s="175">
        <v>37036</v>
      </c>
      <c r="K16" s="175">
        <v>36421</v>
      </c>
      <c r="L16" s="52">
        <v>37846</v>
      </c>
      <c r="M16" s="175">
        <v>38630</v>
      </c>
      <c r="N16" s="175">
        <v>40920</v>
      </c>
      <c r="O16" s="138">
        <v>41123</v>
      </c>
      <c r="P16" s="150">
        <f t="shared" si="0"/>
        <v>-599</v>
      </c>
      <c r="Q16" s="75">
        <f t="shared" si="4"/>
        <v>-1.4356933991659075</v>
      </c>
      <c r="R16" s="62"/>
      <c r="S16" s="151">
        <f t="shared" si="1"/>
        <v>203</v>
      </c>
      <c r="T16" s="64">
        <f t="shared" si="2"/>
        <v>0.49608993157380255</v>
      </c>
    </row>
    <row r="17" spans="1:20" ht="12.75">
      <c r="A17" s="21" t="s">
        <v>3</v>
      </c>
      <c r="B17" s="25">
        <v>42514</v>
      </c>
      <c r="C17" s="52">
        <v>44154</v>
      </c>
      <c r="D17" s="52">
        <v>45007</v>
      </c>
      <c r="E17" s="52">
        <v>45656</v>
      </c>
      <c r="F17" s="25">
        <v>45995</v>
      </c>
      <c r="G17" s="94">
        <v>44928</v>
      </c>
      <c r="H17" s="102">
        <v>44144</v>
      </c>
      <c r="I17" s="102">
        <v>43186</v>
      </c>
      <c r="J17" s="175">
        <v>42892</v>
      </c>
      <c r="K17" s="175">
        <v>42511</v>
      </c>
      <c r="L17" s="52">
        <v>44065</v>
      </c>
      <c r="M17" s="175">
        <v>44591</v>
      </c>
      <c r="N17" s="175">
        <v>45874</v>
      </c>
      <c r="O17" s="138">
        <v>46011</v>
      </c>
      <c r="P17" s="150">
        <f t="shared" si="0"/>
        <v>3497</v>
      </c>
      <c r="Q17" s="75">
        <f t="shared" si="4"/>
        <v>8.225525709178154</v>
      </c>
      <c r="R17" s="62"/>
      <c r="S17" s="151">
        <f t="shared" si="1"/>
        <v>137</v>
      </c>
      <c r="T17" s="64">
        <f t="shared" si="2"/>
        <v>0.2986441121332345</v>
      </c>
    </row>
    <row r="18" spans="1:20" ht="12.75">
      <c r="A18" s="28" t="s">
        <v>5</v>
      </c>
      <c r="B18" s="25">
        <v>1152</v>
      </c>
      <c r="C18" s="52">
        <v>1184</v>
      </c>
      <c r="D18" s="52">
        <v>1236</v>
      </c>
      <c r="E18" s="52">
        <v>1345</v>
      </c>
      <c r="F18" s="25">
        <v>1444</v>
      </c>
      <c r="G18" s="94">
        <v>1494</v>
      </c>
      <c r="H18" s="102">
        <v>1554</v>
      </c>
      <c r="I18" s="102">
        <v>1554</v>
      </c>
      <c r="J18" s="175">
        <v>1552</v>
      </c>
      <c r="K18" s="175">
        <v>1625</v>
      </c>
      <c r="L18" s="52">
        <v>1636</v>
      </c>
      <c r="M18" s="175">
        <v>1620</v>
      </c>
      <c r="N18" s="175">
        <v>1624</v>
      </c>
      <c r="O18" s="138">
        <v>1599</v>
      </c>
      <c r="P18" s="150">
        <f t="shared" si="0"/>
        <v>447</v>
      </c>
      <c r="Q18" s="75">
        <f t="shared" si="4"/>
        <v>38.802083333333336</v>
      </c>
      <c r="R18" s="62"/>
      <c r="S18" s="151">
        <f t="shared" si="1"/>
        <v>-25</v>
      </c>
      <c r="T18" s="64">
        <f t="shared" si="2"/>
        <v>-1.539408866995074</v>
      </c>
    </row>
    <row r="19" spans="1:20" ht="12.75">
      <c r="A19" s="21" t="s">
        <v>6</v>
      </c>
      <c r="B19" s="25">
        <v>159</v>
      </c>
      <c r="C19" s="52">
        <v>165</v>
      </c>
      <c r="D19" s="52">
        <v>176</v>
      </c>
      <c r="E19" s="52">
        <v>175</v>
      </c>
      <c r="F19" s="25">
        <v>217</v>
      </c>
      <c r="G19" s="94">
        <v>208</v>
      </c>
      <c r="H19" s="102">
        <v>208</v>
      </c>
      <c r="I19" s="102">
        <v>213</v>
      </c>
      <c r="J19" s="175">
        <v>212</v>
      </c>
      <c r="K19" s="175">
        <v>212</v>
      </c>
      <c r="L19" s="52">
        <v>201</v>
      </c>
      <c r="M19" s="175">
        <v>201</v>
      </c>
      <c r="N19" s="175">
        <v>211</v>
      </c>
      <c r="O19" s="138">
        <v>164</v>
      </c>
      <c r="P19" s="150">
        <f t="shared" si="0"/>
        <v>5</v>
      </c>
      <c r="Q19" s="75">
        <f t="shared" si="4"/>
        <v>3.144654088050314</v>
      </c>
      <c r="R19" s="62"/>
      <c r="S19" s="151">
        <f t="shared" si="1"/>
        <v>-47</v>
      </c>
      <c r="T19" s="64">
        <f t="shared" si="2"/>
        <v>-22.27488151658768</v>
      </c>
    </row>
    <row r="20" spans="1:20" ht="12.75">
      <c r="A20" s="21" t="s">
        <v>7</v>
      </c>
      <c r="B20" s="25">
        <v>3087</v>
      </c>
      <c r="C20" s="52">
        <v>3449</v>
      </c>
      <c r="D20" s="52">
        <v>3571</v>
      </c>
      <c r="E20" s="52">
        <v>3487</v>
      </c>
      <c r="F20" s="25">
        <v>3101</v>
      </c>
      <c r="G20" s="94">
        <v>2698</v>
      </c>
      <c r="H20" s="102">
        <v>2356</v>
      </c>
      <c r="I20" s="102">
        <v>2234</v>
      </c>
      <c r="J20" s="175">
        <v>2226</v>
      </c>
      <c r="K20" s="175">
        <v>2321</v>
      </c>
      <c r="L20" s="52">
        <v>2029</v>
      </c>
      <c r="M20" s="175">
        <v>2069</v>
      </c>
      <c r="N20" s="175">
        <v>2312</v>
      </c>
      <c r="O20" s="138">
        <v>2646</v>
      </c>
      <c r="P20" s="150">
        <f t="shared" si="0"/>
        <v>-441</v>
      </c>
      <c r="Q20" s="75">
        <f t="shared" si="4"/>
        <v>-14.285714285714285</v>
      </c>
      <c r="R20" s="62"/>
      <c r="S20" s="151">
        <f t="shared" si="1"/>
        <v>334</v>
      </c>
      <c r="T20" s="64">
        <f t="shared" si="2"/>
        <v>14.446366782006919</v>
      </c>
    </row>
    <row r="21" spans="1:20" ht="12.75">
      <c r="A21" s="21" t="s">
        <v>8</v>
      </c>
      <c r="B21" s="25">
        <v>29</v>
      </c>
      <c r="C21" s="52">
        <v>32</v>
      </c>
      <c r="D21" s="52">
        <v>22</v>
      </c>
      <c r="E21" s="52">
        <v>25</v>
      </c>
      <c r="F21" s="25">
        <v>26</v>
      </c>
      <c r="G21" s="94">
        <v>22</v>
      </c>
      <c r="H21" s="102">
        <v>60</v>
      </c>
      <c r="I21" s="102">
        <v>56</v>
      </c>
      <c r="J21" s="175">
        <v>56</v>
      </c>
      <c r="K21" s="175">
        <v>57</v>
      </c>
      <c r="L21" s="52">
        <v>62</v>
      </c>
      <c r="M21" s="175">
        <v>77</v>
      </c>
      <c r="N21" s="175">
        <v>87</v>
      </c>
      <c r="O21" s="138">
        <v>86</v>
      </c>
      <c r="P21" s="150">
        <f t="shared" si="0"/>
        <v>57</v>
      </c>
      <c r="Q21" s="75">
        <v>0</v>
      </c>
      <c r="R21" s="62"/>
      <c r="S21" s="151">
        <f t="shared" si="1"/>
        <v>-1</v>
      </c>
      <c r="T21" s="218">
        <f t="shared" si="2"/>
        <v>-1.1494252873563218</v>
      </c>
    </row>
    <row r="22" spans="1:20" ht="9.75" customHeight="1">
      <c r="A22" s="28"/>
      <c r="B22" s="29"/>
      <c r="C22" s="53"/>
      <c r="D22" s="53"/>
      <c r="E22" s="53"/>
      <c r="F22" s="29"/>
      <c r="G22" s="95"/>
      <c r="H22" s="113"/>
      <c r="I22" s="113"/>
      <c r="J22" s="176"/>
      <c r="K22" s="176"/>
      <c r="L22" s="53"/>
      <c r="M22" s="176"/>
      <c r="N22" s="176"/>
      <c r="O22" s="139"/>
      <c r="P22" s="150"/>
      <c r="Q22" s="152"/>
      <c r="R22" s="62"/>
      <c r="S22" s="151"/>
      <c r="T22" s="64"/>
    </row>
    <row r="23" spans="1:20" ht="10.5" customHeight="1">
      <c r="A23" s="31"/>
      <c r="B23" s="32"/>
      <c r="C23" s="32"/>
      <c r="D23" s="32"/>
      <c r="E23" s="32"/>
      <c r="F23" s="32"/>
      <c r="G23" s="84"/>
      <c r="H23" s="84"/>
      <c r="I23" s="84"/>
      <c r="J23" s="32"/>
      <c r="K23" s="32"/>
      <c r="L23" s="32"/>
      <c r="M23" s="32"/>
      <c r="N23" s="32"/>
      <c r="O23" s="32"/>
      <c r="P23" s="155"/>
      <c r="Q23" s="156"/>
      <c r="R23" s="157"/>
      <c r="S23" s="32"/>
      <c r="T23" s="158"/>
    </row>
    <row r="24" spans="1:20" ht="9.75" customHeight="1">
      <c r="A24" s="37"/>
      <c r="B24" s="25"/>
      <c r="C24" s="55"/>
      <c r="D24" s="55"/>
      <c r="E24" s="55"/>
      <c r="F24" s="25"/>
      <c r="G24" s="98"/>
      <c r="H24" s="115"/>
      <c r="I24" s="115"/>
      <c r="J24" s="178"/>
      <c r="K24" s="178"/>
      <c r="L24" s="55"/>
      <c r="M24" s="178"/>
      <c r="N24" s="178"/>
      <c r="O24" s="132"/>
      <c r="P24" s="159"/>
      <c r="Q24" s="61"/>
      <c r="R24" s="62"/>
      <c r="S24" s="63"/>
      <c r="T24" s="154"/>
    </row>
    <row r="25" spans="1:20" ht="12.75">
      <c r="A25" s="60" t="s">
        <v>9</v>
      </c>
      <c r="B25" s="39">
        <f aca="true" t="shared" si="5" ref="B25:N31">B15+B7</f>
        <v>201701</v>
      </c>
      <c r="C25" s="56">
        <f t="shared" si="5"/>
        <v>203839</v>
      </c>
      <c r="D25" s="56">
        <f t="shared" si="5"/>
        <v>207001</v>
      </c>
      <c r="E25" s="56">
        <f t="shared" si="5"/>
        <v>204083</v>
      </c>
      <c r="F25" s="39">
        <f t="shared" si="5"/>
        <v>196893</v>
      </c>
      <c r="G25" s="99">
        <f t="shared" si="5"/>
        <v>194958</v>
      </c>
      <c r="H25" s="99">
        <f t="shared" si="5"/>
        <v>191804</v>
      </c>
      <c r="I25" s="141">
        <f t="shared" si="5"/>
        <v>185993</v>
      </c>
      <c r="J25" s="179">
        <f t="shared" si="5"/>
        <v>182432</v>
      </c>
      <c r="K25" s="179">
        <f t="shared" si="5"/>
        <v>181201</v>
      </c>
      <c r="L25" s="56">
        <f t="shared" si="5"/>
        <v>186702</v>
      </c>
      <c r="M25" s="179">
        <f t="shared" si="5"/>
        <v>190704</v>
      </c>
      <c r="N25" s="179">
        <f t="shared" si="5"/>
        <v>199353</v>
      </c>
      <c r="O25" s="133">
        <f aca="true" t="shared" si="6" ref="O25:O31">O15+O7</f>
        <v>201748</v>
      </c>
      <c r="P25" s="86">
        <f aca="true" t="shared" si="7" ref="P25:P31">O25-B25</f>
        <v>47</v>
      </c>
      <c r="Q25" s="87">
        <f aca="true" t="shared" si="8" ref="Q25:Q31">P25/B25%</f>
        <v>0.023301818037590294</v>
      </c>
      <c r="R25" s="41"/>
      <c r="S25" s="160">
        <f aca="true" t="shared" si="9" ref="S25:S31">O25-N25</f>
        <v>2395</v>
      </c>
      <c r="T25" s="42">
        <f t="shared" si="2"/>
        <v>1.2013864852798803</v>
      </c>
    </row>
    <row r="26" spans="1:20" ht="15" customHeight="1">
      <c r="A26" s="21" t="s">
        <v>4</v>
      </c>
      <c r="B26" s="29">
        <f t="shared" si="5"/>
        <v>117942</v>
      </c>
      <c r="C26" s="53">
        <f t="shared" si="5"/>
        <v>118147</v>
      </c>
      <c r="D26" s="53">
        <f t="shared" si="5"/>
        <v>120422</v>
      </c>
      <c r="E26" s="53">
        <f t="shared" si="5"/>
        <v>117194</v>
      </c>
      <c r="F26" s="29">
        <f t="shared" si="5"/>
        <v>110769</v>
      </c>
      <c r="G26" s="95">
        <f t="shared" si="5"/>
        <v>111530</v>
      </c>
      <c r="H26" s="95">
        <f t="shared" si="5"/>
        <v>110330</v>
      </c>
      <c r="I26" s="113">
        <f t="shared" si="5"/>
        <v>106281</v>
      </c>
      <c r="J26" s="176">
        <f t="shared" si="5"/>
        <v>103372</v>
      </c>
      <c r="K26" s="176">
        <f t="shared" si="5"/>
        <v>100891</v>
      </c>
      <c r="L26" s="53">
        <f t="shared" si="5"/>
        <v>104373</v>
      </c>
      <c r="M26" s="176">
        <f t="shared" si="5"/>
        <v>107264</v>
      </c>
      <c r="N26" s="176">
        <f t="shared" si="5"/>
        <v>113414</v>
      </c>
      <c r="O26" s="139">
        <f t="shared" si="6"/>
        <v>115030</v>
      </c>
      <c r="P26" s="150">
        <f t="shared" si="7"/>
        <v>-2912</v>
      </c>
      <c r="Q26" s="75">
        <f t="shared" si="8"/>
        <v>-2.4690101914500344</v>
      </c>
      <c r="R26" s="62"/>
      <c r="S26" s="151">
        <f t="shared" si="9"/>
        <v>1616</v>
      </c>
      <c r="T26" s="64">
        <f t="shared" si="2"/>
        <v>1.4248681820586522</v>
      </c>
    </row>
    <row r="27" spans="1:20" ht="12.75">
      <c r="A27" s="21" t="s">
        <v>3</v>
      </c>
      <c r="B27" s="22">
        <f t="shared" si="5"/>
        <v>68229</v>
      </c>
      <c r="C27" s="51">
        <f t="shared" si="5"/>
        <v>70365</v>
      </c>
      <c r="D27" s="51">
        <f t="shared" si="5"/>
        <v>71432</v>
      </c>
      <c r="E27" s="51">
        <f t="shared" si="5"/>
        <v>72367</v>
      </c>
      <c r="F27" s="22">
        <f t="shared" si="5"/>
        <v>72976</v>
      </c>
      <c r="G27" s="96">
        <f t="shared" si="5"/>
        <v>71559</v>
      </c>
      <c r="H27" s="96">
        <f t="shared" si="5"/>
        <v>70395</v>
      </c>
      <c r="I27" s="103">
        <f t="shared" si="5"/>
        <v>69223</v>
      </c>
      <c r="J27" s="174">
        <f t="shared" si="5"/>
        <v>68874</v>
      </c>
      <c r="K27" s="174">
        <f t="shared" si="5"/>
        <v>68389</v>
      </c>
      <c r="L27" s="51">
        <f t="shared" si="5"/>
        <v>71014</v>
      </c>
      <c r="M27" s="174">
        <f t="shared" si="5"/>
        <v>72154</v>
      </c>
      <c r="N27" s="174">
        <f t="shared" si="5"/>
        <v>74088</v>
      </c>
      <c r="O27" s="134">
        <f t="shared" si="6"/>
        <v>74373</v>
      </c>
      <c r="P27" s="150">
        <f t="shared" si="7"/>
        <v>6144</v>
      </c>
      <c r="Q27" s="75">
        <f t="shared" si="8"/>
        <v>9.004968561755266</v>
      </c>
      <c r="R27" s="62"/>
      <c r="S27" s="151">
        <f t="shared" si="9"/>
        <v>285</v>
      </c>
      <c r="T27" s="64">
        <f t="shared" si="2"/>
        <v>0.38467768059604796</v>
      </c>
    </row>
    <row r="28" spans="1:20" ht="12.75">
      <c r="A28" s="28" t="s">
        <v>5</v>
      </c>
      <c r="B28" s="22">
        <f t="shared" si="5"/>
        <v>4550</v>
      </c>
      <c r="C28" s="51">
        <f t="shared" si="5"/>
        <v>4499</v>
      </c>
      <c r="D28" s="51">
        <f t="shared" si="5"/>
        <v>4569</v>
      </c>
      <c r="E28" s="51">
        <f t="shared" si="5"/>
        <v>4772</v>
      </c>
      <c r="F28" s="22">
        <f t="shared" si="5"/>
        <v>4829</v>
      </c>
      <c r="G28" s="96">
        <f t="shared" si="5"/>
        <v>4884</v>
      </c>
      <c r="H28" s="96">
        <f t="shared" si="5"/>
        <v>4912</v>
      </c>
      <c r="I28" s="103">
        <f t="shared" si="5"/>
        <v>4875</v>
      </c>
      <c r="J28" s="174">
        <f t="shared" si="5"/>
        <v>4838</v>
      </c>
      <c r="K28" s="174">
        <f t="shared" si="5"/>
        <v>5075</v>
      </c>
      <c r="L28" s="51">
        <f t="shared" si="5"/>
        <v>5107</v>
      </c>
      <c r="M28" s="174">
        <f t="shared" si="5"/>
        <v>5009</v>
      </c>
      <c r="N28" s="174">
        <f t="shared" si="5"/>
        <v>4992</v>
      </c>
      <c r="O28" s="134">
        <f t="shared" si="6"/>
        <v>4979</v>
      </c>
      <c r="P28" s="150">
        <f t="shared" si="7"/>
        <v>429</v>
      </c>
      <c r="Q28" s="75">
        <f t="shared" si="8"/>
        <v>9.428571428571429</v>
      </c>
      <c r="R28" s="62"/>
      <c r="S28" s="151">
        <f t="shared" si="9"/>
        <v>-13</v>
      </c>
      <c r="T28" s="64">
        <f t="shared" si="2"/>
        <v>-0.2604166666666667</v>
      </c>
    </row>
    <row r="29" spans="1:20" ht="12.75">
      <c r="A29" s="21" t="s">
        <v>6</v>
      </c>
      <c r="B29" s="22">
        <f t="shared" si="5"/>
        <v>1460</v>
      </c>
      <c r="C29" s="51">
        <f t="shared" si="5"/>
        <v>1441</v>
      </c>
      <c r="D29" s="51">
        <f t="shared" si="5"/>
        <v>1471</v>
      </c>
      <c r="E29" s="51">
        <f t="shared" si="5"/>
        <v>1464</v>
      </c>
      <c r="F29" s="22">
        <f t="shared" si="5"/>
        <v>1504</v>
      </c>
      <c r="G29" s="96">
        <f t="shared" si="5"/>
        <v>1409</v>
      </c>
      <c r="H29" s="96">
        <f t="shared" si="5"/>
        <v>1376</v>
      </c>
      <c r="I29" s="103">
        <f t="shared" si="5"/>
        <v>1409</v>
      </c>
      <c r="J29" s="174">
        <f t="shared" si="5"/>
        <v>1372</v>
      </c>
      <c r="K29" s="174">
        <f t="shared" si="5"/>
        <v>1432</v>
      </c>
      <c r="L29" s="51">
        <f t="shared" si="5"/>
        <v>1413</v>
      </c>
      <c r="M29" s="174">
        <f t="shared" si="5"/>
        <v>1392</v>
      </c>
      <c r="N29" s="174">
        <f t="shared" si="5"/>
        <v>1399</v>
      </c>
      <c r="O29" s="134">
        <f t="shared" si="6"/>
        <v>1147</v>
      </c>
      <c r="P29" s="150">
        <f t="shared" si="7"/>
        <v>-313</v>
      </c>
      <c r="Q29" s="75">
        <f t="shared" si="8"/>
        <v>-21.438356164383563</v>
      </c>
      <c r="R29" s="62"/>
      <c r="S29" s="151">
        <f t="shared" si="9"/>
        <v>-252</v>
      </c>
      <c r="T29" s="64">
        <f t="shared" si="2"/>
        <v>-18.01286633309507</v>
      </c>
    </row>
    <row r="30" spans="1:20" ht="12.75">
      <c r="A30" s="21" t="s">
        <v>7</v>
      </c>
      <c r="B30" s="22">
        <f t="shared" si="5"/>
        <v>7574</v>
      </c>
      <c r="C30" s="51">
        <f t="shared" si="5"/>
        <v>8196</v>
      </c>
      <c r="D30" s="51">
        <f t="shared" si="5"/>
        <v>8578</v>
      </c>
      <c r="E30" s="51">
        <f t="shared" si="5"/>
        <v>8306</v>
      </c>
      <c r="F30" s="22">
        <f t="shared" si="5"/>
        <v>7354</v>
      </c>
      <c r="G30" s="96">
        <f t="shared" si="5"/>
        <v>6530</v>
      </c>
      <c r="H30" s="96">
        <f t="shared" si="5"/>
        <v>5854</v>
      </c>
      <c r="I30" s="103">
        <f t="shared" si="5"/>
        <v>5630</v>
      </c>
      <c r="J30" s="174">
        <f t="shared" si="5"/>
        <v>5506</v>
      </c>
      <c r="K30" s="174">
        <f t="shared" si="5"/>
        <v>5300</v>
      </c>
      <c r="L30" s="51">
        <f t="shared" si="5"/>
        <v>4669</v>
      </c>
      <c r="M30" s="174">
        <f t="shared" si="5"/>
        <v>4743</v>
      </c>
      <c r="N30" s="174">
        <f t="shared" si="5"/>
        <v>5309</v>
      </c>
      <c r="O30" s="134">
        <f t="shared" si="6"/>
        <v>6069</v>
      </c>
      <c r="P30" s="150">
        <f t="shared" si="7"/>
        <v>-1505</v>
      </c>
      <c r="Q30" s="75">
        <f t="shared" si="8"/>
        <v>-19.870609981515713</v>
      </c>
      <c r="R30" s="62"/>
      <c r="S30" s="151">
        <f t="shared" si="9"/>
        <v>760</v>
      </c>
      <c r="T30" s="64">
        <f t="shared" si="2"/>
        <v>14.315313618383875</v>
      </c>
    </row>
    <row r="31" spans="1:20" ht="12.75">
      <c r="A31" s="21" t="s">
        <v>8</v>
      </c>
      <c r="B31" s="22">
        <f t="shared" si="5"/>
        <v>68</v>
      </c>
      <c r="C31" s="51">
        <f t="shared" si="5"/>
        <v>66</v>
      </c>
      <c r="D31" s="51">
        <f t="shared" si="5"/>
        <v>57</v>
      </c>
      <c r="E31" s="51">
        <f t="shared" si="5"/>
        <v>62</v>
      </c>
      <c r="F31" s="22">
        <f t="shared" si="5"/>
        <v>78</v>
      </c>
      <c r="G31" s="96">
        <f t="shared" si="5"/>
        <v>78</v>
      </c>
      <c r="H31" s="96">
        <f t="shared" si="5"/>
        <v>126</v>
      </c>
      <c r="I31" s="103">
        <f t="shared" si="5"/>
        <v>124</v>
      </c>
      <c r="J31" s="174">
        <f t="shared" si="5"/>
        <v>126</v>
      </c>
      <c r="K31" s="174">
        <f t="shared" si="5"/>
        <v>114</v>
      </c>
      <c r="L31" s="51">
        <f t="shared" si="5"/>
        <v>126</v>
      </c>
      <c r="M31" s="174">
        <f t="shared" si="5"/>
        <v>142</v>
      </c>
      <c r="N31" s="174">
        <f t="shared" si="5"/>
        <v>151</v>
      </c>
      <c r="O31" s="134">
        <f t="shared" si="6"/>
        <v>150</v>
      </c>
      <c r="P31" s="150">
        <f t="shared" si="7"/>
        <v>82</v>
      </c>
      <c r="Q31" s="75">
        <f t="shared" si="8"/>
        <v>120.58823529411764</v>
      </c>
      <c r="R31" s="62"/>
      <c r="S31" s="151">
        <f t="shared" si="9"/>
        <v>-1</v>
      </c>
      <c r="T31" s="64">
        <f t="shared" si="2"/>
        <v>-0.6622516556291391</v>
      </c>
    </row>
    <row r="32" spans="1:20" ht="7.5" customHeight="1">
      <c r="A32" s="37"/>
      <c r="B32" s="26"/>
      <c r="C32" s="57"/>
      <c r="D32" s="57"/>
      <c r="E32" s="57"/>
      <c r="F32" s="70"/>
      <c r="G32" s="100"/>
      <c r="H32" s="114"/>
      <c r="I32" s="114"/>
      <c r="J32" s="180"/>
      <c r="K32" s="180"/>
      <c r="L32" s="186"/>
      <c r="M32" s="180"/>
      <c r="N32" s="180"/>
      <c r="O32" s="135"/>
      <c r="P32" s="157"/>
      <c r="Q32" s="157"/>
      <c r="R32" s="62"/>
      <c r="T32" s="154"/>
    </row>
    <row r="33" spans="1:20" ht="18" customHeight="1" thickBot="1">
      <c r="A33" s="182" t="s">
        <v>43</v>
      </c>
      <c r="B33" s="43"/>
      <c r="C33" s="43"/>
      <c r="D33" s="44"/>
      <c r="E33" s="44"/>
      <c r="F33" s="45"/>
      <c r="G33" s="85"/>
      <c r="H33" s="90"/>
      <c r="I33" s="90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ht="13.5" thickTop="1"/>
  </sheetData>
  <sheetProtection/>
  <mergeCells count="15">
    <mergeCell ref="A4:A5"/>
    <mergeCell ref="B4:B5"/>
    <mergeCell ref="C4:C5"/>
    <mergeCell ref="D4:D5"/>
    <mergeCell ref="E4:E5"/>
    <mergeCell ref="F4:F5"/>
    <mergeCell ref="O4:O5"/>
    <mergeCell ref="N4:N5"/>
    <mergeCell ref="J4:J5"/>
    <mergeCell ref="G4:G5"/>
    <mergeCell ref="I4:I5"/>
    <mergeCell ref="L4:L5"/>
    <mergeCell ref="M4:M5"/>
    <mergeCell ref="K4:K5"/>
    <mergeCell ref="H4:H5"/>
  </mergeCells>
  <printOptions horizontalCentered="1" verticalCentered="1"/>
  <pageMargins left="0.4724409448818898" right="0.4724409448818898" top="0.787401574803149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8515625" style="5" customWidth="1"/>
    <col min="2" max="6" width="8.7109375" style="5" customWidth="1"/>
    <col min="7" max="9" width="8.7109375" style="66" customWidth="1"/>
    <col min="10" max="15" width="8.7109375" style="116" customWidth="1"/>
    <col min="16" max="17" width="7.140625" style="116" customWidth="1"/>
    <col min="18" max="18" width="1.7109375" style="116" customWidth="1"/>
    <col min="19" max="20" width="7.140625" style="116" customWidth="1"/>
    <col min="21" max="16384" width="9.140625" style="5" customWidth="1"/>
  </cols>
  <sheetData>
    <row r="1" spans="1:20" ht="19.5" customHeight="1" thickTop="1">
      <c r="A1" s="1" t="s">
        <v>59</v>
      </c>
      <c r="B1" s="2"/>
      <c r="C1" s="2"/>
      <c r="D1" s="3"/>
      <c r="E1" s="3"/>
      <c r="F1" s="3"/>
      <c r="G1" s="88"/>
      <c r="H1" s="88"/>
      <c r="I1" s="88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42"/>
    </row>
    <row r="2" spans="1:20" ht="12.75">
      <c r="A2" s="207" t="s">
        <v>64</v>
      </c>
      <c r="B2" s="205"/>
      <c r="C2" s="205"/>
      <c r="D2" s="8"/>
      <c r="E2" s="8"/>
      <c r="F2" s="8"/>
      <c r="G2" s="89"/>
      <c r="H2" s="89"/>
      <c r="I2" s="89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44"/>
    </row>
    <row r="3" spans="1:20" ht="18" customHeight="1">
      <c r="A3" s="6" t="s">
        <v>71</v>
      </c>
      <c r="B3" s="7"/>
      <c r="C3" s="7"/>
      <c r="D3" s="8"/>
      <c r="E3" s="8"/>
      <c r="F3" s="8"/>
      <c r="G3" s="206"/>
      <c r="H3" s="89"/>
      <c r="I3" s="89"/>
      <c r="J3" s="131"/>
      <c r="K3" s="131"/>
      <c r="L3" s="131"/>
      <c r="M3" s="131"/>
      <c r="N3" s="131"/>
      <c r="O3" s="131"/>
      <c r="P3" s="131"/>
      <c r="Q3" s="131"/>
      <c r="R3" s="143"/>
      <c r="S3" s="143"/>
      <c r="T3" s="144"/>
    </row>
    <row r="4" spans="1:20" ht="13.5" customHeight="1">
      <c r="A4" s="229" t="s">
        <v>48</v>
      </c>
      <c r="B4" s="231">
        <v>2005</v>
      </c>
      <c r="C4" s="233">
        <v>2006</v>
      </c>
      <c r="D4" s="233">
        <v>2007</v>
      </c>
      <c r="E4" s="233">
        <v>2008</v>
      </c>
      <c r="F4" s="231">
        <v>2009</v>
      </c>
      <c r="G4" s="223">
        <v>2010</v>
      </c>
      <c r="H4" s="239">
        <v>2011</v>
      </c>
      <c r="I4" s="235">
        <v>2012</v>
      </c>
      <c r="J4" s="221">
        <v>2013</v>
      </c>
      <c r="K4" s="227">
        <v>2014</v>
      </c>
      <c r="L4" s="237">
        <v>2015</v>
      </c>
      <c r="M4" s="227">
        <v>2016</v>
      </c>
      <c r="N4" s="237">
        <v>2017</v>
      </c>
      <c r="O4" s="219">
        <v>2018</v>
      </c>
      <c r="P4" s="11" t="s">
        <v>67</v>
      </c>
      <c r="Q4" s="12"/>
      <c r="R4" s="13"/>
      <c r="S4" s="11" t="s">
        <v>68</v>
      </c>
      <c r="T4" s="14"/>
    </row>
    <row r="5" spans="1:25" ht="13.5" customHeight="1">
      <c r="A5" s="230"/>
      <c r="B5" s="232"/>
      <c r="C5" s="234"/>
      <c r="D5" s="234"/>
      <c r="E5" s="234"/>
      <c r="F5" s="232"/>
      <c r="G5" s="224"/>
      <c r="H5" s="240"/>
      <c r="I5" s="236"/>
      <c r="J5" s="222"/>
      <c r="K5" s="228"/>
      <c r="L5" s="238"/>
      <c r="M5" s="228"/>
      <c r="N5" s="238"/>
      <c r="O5" s="220"/>
      <c r="P5" s="15" t="s">
        <v>1</v>
      </c>
      <c r="Q5" s="15"/>
      <c r="R5" s="16"/>
      <c r="S5" s="15" t="s">
        <v>2</v>
      </c>
      <c r="T5" s="17"/>
      <c r="Y5" s="66"/>
    </row>
    <row r="6" spans="1:20" ht="7.5" customHeight="1">
      <c r="A6" s="18"/>
      <c r="B6" s="19"/>
      <c r="C6" s="49"/>
      <c r="D6" s="49"/>
      <c r="E6" s="50"/>
      <c r="F6" s="69"/>
      <c r="G6" s="93"/>
      <c r="H6" s="101"/>
      <c r="I6" s="101"/>
      <c r="J6" s="173"/>
      <c r="K6" s="185"/>
      <c r="L6" s="187"/>
      <c r="M6" s="185"/>
      <c r="N6" s="187"/>
      <c r="O6" s="137"/>
      <c r="P6" s="19"/>
      <c r="Q6" s="19"/>
      <c r="R6" s="16"/>
      <c r="S6" s="5"/>
      <c r="T6" s="20"/>
    </row>
    <row r="7" spans="1:27" ht="14.25">
      <c r="A7" s="58" t="s">
        <v>44</v>
      </c>
      <c r="B7" s="198">
        <v>113038</v>
      </c>
      <c r="C7" s="199">
        <v>113142</v>
      </c>
      <c r="D7" s="199">
        <v>114754</v>
      </c>
      <c r="E7" s="199">
        <v>112019</v>
      </c>
      <c r="F7" s="198">
        <v>107117</v>
      </c>
      <c r="G7" s="200">
        <v>105804</v>
      </c>
      <c r="H7" s="201">
        <v>104519</v>
      </c>
      <c r="I7" s="201">
        <v>101310</v>
      </c>
      <c r="J7" s="202">
        <v>98458</v>
      </c>
      <c r="K7" s="199">
        <v>98054</v>
      </c>
      <c r="L7" s="198">
        <v>100863</v>
      </c>
      <c r="M7" s="202">
        <v>103516</v>
      </c>
      <c r="N7" s="209">
        <v>108325</v>
      </c>
      <c r="O7" s="203">
        <v>110119</v>
      </c>
      <c r="P7" s="145">
        <f aca="true" t="shared" si="0" ref="P7:P21">O7-B7</f>
        <v>-2919</v>
      </c>
      <c r="Q7" s="146">
        <f>P7/B7%</f>
        <v>-2.582317450768768</v>
      </c>
      <c r="R7" s="147"/>
      <c r="S7" s="148">
        <f aca="true" t="shared" si="1" ref="S7:S21">O7-N7</f>
        <v>1794</v>
      </c>
      <c r="T7" s="149">
        <f>S7/N7%</f>
        <v>1.656127394414955</v>
      </c>
      <c r="AA7" s="65"/>
    </row>
    <row r="8" spans="1:20" ht="15" customHeight="1">
      <c r="A8" s="21" t="s">
        <v>10</v>
      </c>
      <c r="B8" s="25">
        <v>11364</v>
      </c>
      <c r="C8" s="52">
        <v>11243</v>
      </c>
      <c r="D8" s="52">
        <v>11459</v>
      </c>
      <c r="E8" s="52">
        <v>10417</v>
      </c>
      <c r="F8" s="25">
        <v>8801</v>
      </c>
      <c r="G8" s="94">
        <v>8417</v>
      </c>
      <c r="H8" s="102">
        <v>7838</v>
      </c>
      <c r="I8" s="102">
        <v>6914</v>
      </c>
      <c r="J8" s="175">
        <v>5995</v>
      </c>
      <c r="K8" s="52">
        <v>5803</v>
      </c>
      <c r="L8" s="25">
        <v>6331</v>
      </c>
      <c r="M8" s="175">
        <v>6852</v>
      </c>
      <c r="N8" s="176">
        <v>8041</v>
      </c>
      <c r="O8" s="139">
        <v>8590</v>
      </c>
      <c r="P8" s="150">
        <f t="shared" si="0"/>
        <v>-2774</v>
      </c>
      <c r="Q8" s="75">
        <f aca="true" t="shared" si="2" ref="Q8:Q13">P8/B8%</f>
        <v>-24.41041886659627</v>
      </c>
      <c r="R8" s="62"/>
      <c r="S8" s="151">
        <f t="shared" si="1"/>
        <v>549</v>
      </c>
      <c r="T8" s="64">
        <f aca="true" t="shared" si="3" ref="T8:T31">S8/N8%</f>
        <v>6.827509016291506</v>
      </c>
    </row>
    <row r="9" spans="1:20" ht="12.75">
      <c r="A9" s="21" t="s">
        <v>11</v>
      </c>
      <c r="B9" s="25">
        <v>31918</v>
      </c>
      <c r="C9" s="52">
        <v>30771</v>
      </c>
      <c r="D9" s="52">
        <v>30144</v>
      </c>
      <c r="E9" s="52">
        <v>28412</v>
      </c>
      <c r="F9" s="25">
        <v>25765</v>
      </c>
      <c r="G9" s="94">
        <v>24552</v>
      </c>
      <c r="H9" s="102">
        <v>23461</v>
      </c>
      <c r="I9" s="102">
        <v>21861</v>
      </c>
      <c r="J9" s="175">
        <v>20260</v>
      </c>
      <c r="K9" s="52">
        <v>19586</v>
      </c>
      <c r="L9" s="25">
        <v>20074</v>
      </c>
      <c r="M9" s="175">
        <v>20459</v>
      </c>
      <c r="N9" s="176">
        <v>21308</v>
      </c>
      <c r="O9" s="139">
        <v>21724</v>
      </c>
      <c r="P9" s="150">
        <f t="shared" si="0"/>
        <v>-10194</v>
      </c>
      <c r="Q9" s="75">
        <f t="shared" si="2"/>
        <v>-31.938091359107712</v>
      </c>
      <c r="R9" s="62"/>
      <c r="S9" s="151">
        <f t="shared" si="1"/>
        <v>416</v>
      </c>
      <c r="T9" s="64">
        <f t="shared" si="3"/>
        <v>1.9523183780739628</v>
      </c>
    </row>
    <row r="10" spans="1:20" ht="12.75">
      <c r="A10" s="28" t="s">
        <v>12</v>
      </c>
      <c r="B10" s="25">
        <v>36090</v>
      </c>
      <c r="C10" s="52">
        <v>36588</v>
      </c>
      <c r="D10" s="52">
        <v>37011</v>
      </c>
      <c r="E10" s="52">
        <v>36284</v>
      </c>
      <c r="F10" s="25">
        <v>34770</v>
      </c>
      <c r="G10" s="94">
        <v>34025</v>
      </c>
      <c r="H10" s="102">
        <v>33202</v>
      </c>
      <c r="I10" s="102">
        <v>31792</v>
      </c>
      <c r="J10" s="175">
        <v>30496</v>
      </c>
      <c r="K10" s="52">
        <v>29408</v>
      </c>
      <c r="L10" s="25">
        <v>29120</v>
      </c>
      <c r="M10" s="175">
        <v>28419</v>
      </c>
      <c r="N10" s="176">
        <v>28442</v>
      </c>
      <c r="O10" s="139">
        <v>27878</v>
      </c>
      <c r="P10" s="150">
        <f t="shared" si="0"/>
        <v>-8212</v>
      </c>
      <c r="Q10" s="75">
        <f t="shared" si="2"/>
        <v>-22.754225547243006</v>
      </c>
      <c r="R10" s="62"/>
      <c r="S10" s="151">
        <f t="shared" si="1"/>
        <v>-564</v>
      </c>
      <c r="T10" s="64">
        <f t="shared" si="3"/>
        <v>-1.982982912594051</v>
      </c>
    </row>
    <row r="11" spans="1:20" ht="12.75" customHeight="1">
      <c r="A11" s="21" t="s">
        <v>13</v>
      </c>
      <c r="B11" s="25">
        <v>27133</v>
      </c>
      <c r="C11" s="52">
        <v>27646</v>
      </c>
      <c r="D11" s="52">
        <v>28317</v>
      </c>
      <c r="E11" s="52">
        <v>28766</v>
      </c>
      <c r="F11" s="25">
        <v>28772</v>
      </c>
      <c r="G11" s="94">
        <v>29457</v>
      </c>
      <c r="H11" s="102">
        <v>30005</v>
      </c>
      <c r="I11" s="102">
        <v>29950</v>
      </c>
      <c r="J11" s="175">
        <v>29670</v>
      </c>
      <c r="K11" s="52">
        <v>29976</v>
      </c>
      <c r="L11" s="25">
        <v>30973</v>
      </c>
      <c r="M11" s="175">
        <v>31871</v>
      </c>
      <c r="N11" s="176">
        <v>33111</v>
      </c>
      <c r="O11" s="139">
        <v>33453</v>
      </c>
      <c r="P11" s="150">
        <f t="shared" si="0"/>
        <v>6320</v>
      </c>
      <c r="Q11" s="75">
        <f t="shared" si="2"/>
        <v>23.292669443113553</v>
      </c>
      <c r="R11" s="62"/>
      <c r="S11" s="151">
        <f t="shared" si="1"/>
        <v>342</v>
      </c>
      <c r="T11" s="64">
        <f t="shared" si="3"/>
        <v>1.032889372111987</v>
      </c>
    </row>
    <row r="12" spans="1:20" ht="12.75">
      <c r="A12" s="21" t="s">
        <v>14</v>
      </c>
      <c r="B12" s="25">
        <v>6312</v>
      </c>
      <c r="C12" s="52">
        <v>6640</v>
      </c>
      <c r="D12" s="52">
        <v>7506</v>
      </c>
      <c r="E12" s="52">
        <v>7797</v>
      </c>
      <c r="F12" s="25">
        <v>8651</v>
      </c>
      <c r="G12" s="94">
        <v>8952</v>
      </c>
      <c r="H12" s="102">
        <v>9538</v>
      </c>
      <c r="I12" s="102">
        <v>10312</v>
      </c>
      <c r="J12" s="175">
        <v>11557</v>
      </c>
      <c r="K12" s="52">
        <v>12753</v>
      </c>
      <c r="L12" s="25">
        <v>13748</v>
      </c>
      <c r="M12" s="175">
        <v>15138</v>
      </c>
      <c r="N12" s="176">
        <v>16449</v>
      </c>
      <c r="O12" s="139">
        <v>17385</v>
      </c>
      <c r="P12" s="150">
        <f t="shared" si="0"/>
        <v>11073</v>
      </c>
      <c r="Q12" s="75">
        <f t="shared" si="2"/>
        <v>175.4277566539924</v>
      </c>
      <c r="R12" s="62"/>
      <c r="S12" s="151">
        <f t="shared" si="1"/>
        <v>936</v>
      </c>
      <c r="T12" s="64">
        <f t="shared" si="3"/>
        <v>5.690315520700346</v>
      </c>
    </row>
    <row r="13" spans="1:20" ht="12.75">
      <c r="A13" s="21" t="s">
        <v>15</v>
      </c>
      <c r="B13" s="25">
        <v>221</v>
      </c>
      <c r="C13" s="52">
        <v>254</v>
      </c>
      <c r="D13" s="52">
        <v>317</v>
      </c>
      <c r="E13" s="52">
        <v>343</v>
      </c>
      <c r="F13" s="25">
        <v>358</v>
      </c>
      <c r="G13" s="94">
        <v>401</v>
      </c>
      <c r="H13" s="102">
        <v>475</v>
      </c>
      <c r="I13" s="102">
        <v>481</v>
      </c>
      <c r="J13" s="175">
        <v>480</v>
      </c>
      <c r="K13" s="52">
        <v>528</v>
      </c>
      <c r="L13" s="25">
        <v>617</v>
      </c>
      <c r="M13" s="175">
        <v>777</v>
      </c>
      <c r="N13" s="176">
        <v>974</v>
      </c>
      <c r="O13" s="139">
        <v>1089</v>
      </c>
      <c r="P13" s="150">
        <f t="shared" si="0"/>
        <v>868</v>
      </c>
      <c r="Q13" s="75">
        <f t="shared" si="2"/>
        <v>392.76018099547514</v>
      </c>
      <c r="R13" s="62"/>
      <c r="S13" s="151">
        <f t="shared" si="1"/>
        <v>115</v>
      </c>
      <c r="T13" s="64">
        <f t="shared" si="3"/>
        <v>11.806981519507186</v>
      </c>
    </row>
    <row r="14" spans="1:20" ht="9.75" customHeight="1">
      <c r="A14" s="28"/>
      <c r="B14" s="25"/>
      <c r="C14" s="52"/>
      <c r="D14" s="52"/>
      <c r="E14" s="52"/>
      <c r="F14" s="25"/>
      <c r="G14" s="94"/>
      <c r="H14" s="102"/>
      <c r="I14" s="102"/>
      <c r="J14" s="175"/>
      <c r="K14" s="52"/>
      <c r="L14" s="25"/>
      <c r="M14" s="175"/>
      <c r="N14" s="176"/>
      <c r="O14" s="139"/>
      <c r="P14" s="150"/>
      <c r="Q14" s="152"/>
      <c r="R14" s="62"/>
      <c r="S14" s="151"/>
      <c r="T14" s="64"/>
    </row>
    <row r="15" spans="1:21" ht="12.75">
      <c r="A15" s="58" t="s">
        <v>45</v>
      </c>
      <c r="B15" s="198">
        <v>88663</v>
      </c>
      <c r="C15" s="199">
        <v>90697</v>
      </c>
      <c r="D15" s="199">
        <v>92247</v>
      </c>
      <c r="E15" s="199">
        <v>92064</v>
      </c>
      <c r="F15" s="198">
        <v>89776</v>
      </c>
      <c r="G15" s="200">
        <v>89154</v>
      </c>
      <c r="H15" s="201">
        <v>87285</v>
      </c>
      <c r="I15" s="201">
        <v>84683</v>
      </c>
      <c r="J15" s="202">
        <v>83974</v>
      </c>
      <c r="K15" s="199">
        <v>83147</v>
      </c>
      <c r="L15" s="198">
        <v>85839</v>
      </c>
      <c r="M15" s="202">
        <v>87188</v>
      </c>
      <c r="N15" s="209">
        <v>91028</v>
      </c>
      <c r="O15" s="203">
        <v>91629</v>
      </c>
      <c r="P15" s="46">
        <f t="shared" si="0"/>
        <v>2966</v>
      </c>
      <c r="Q15" s="59">
        <f aca="true" t="shared" si="4" ref="Q15:Q21">P15/B15%</f>
        <v>3.3452511194071937</v>
      </c>
      <c r="R15" s="47"/>
      <c r="S15" s="153">
        <f t="shared" si="1"/>
        <v>601</v>
      </c>
      <c r="T15" s="48">
        <f t="shared" si="3"/>
        <v>0.6602364107747067</v>
      </c>
      <c r="U15" s="23"/>
    </row>
    <row r="16" spans="1:20" ht="15" customHeight="1">
      <c r="A16" s="21" t="s">
        <v>10</v>
      </c>
      <c r="B16" s="25">
        <v>8064</v>
      </c>
      <c r="C16" s="52">
        <v>8137</v>
      </c>
      <c r="D16" s="52">
        <v>8114</v>
      </c>
      <c r="E16" s="52">
        <v>7823</v>
      </c>
      <c r="F16" s="25">
        <v>6765</v>
      </c>
      <c r="G16" s="94">
        <v>6266</v>
      </c>
      <c r="H16" s="102">
        <v>5986</v>
      </c>
      <c r="I16" s="102">
        <v>5182</v>
      </c>
      <c r="J16" s="175">
        <v>4436</v>
      </c>
      <c r="K16" s="52">
        <v>4055</v>
      </c>
      <c r="L16" s="25">
        <v>4331</v>
      </c>
      <c r="M16" s="175">
        <v>4706</v>
      </c>
      <c r="N16" s="176">
        <v>5655</v>
      </c>
      <c r="O16" s="139">
        <v>5775</v>
      </c>
      <c r="P16" s="150">
        <f t="shared" si="0"/>
        <v>-2289</v>
      </c>
      <c r="Q16" s="75">
        <f t="shared" si="4"/>
        <v>-28.385416666666668</v>
      </c>
      <c r="R16" s="62"/>
      <c r="S16" s="151">
        <f t="shared" si="1"/>
        <v>120</v>
      </c>
      <c r="T16" s="64">
        <f t="shared" si="3"/>
        <v>2.1220159151193636</v>
      </c>
    </row>
    <row r="17" spans="1:25" ht="12.75">
      <c r="A17" s="21" t="s">
        <v>11</v>
      </c>
      <c r="B17" s="25">
        <v>28059</v>
      </c>
      <c r="C17" s="52">
        <v>27648</v>
      </c>
      <c r="D17" s="52">
        <v>27212</v>
      </c>
      <c r="E17" s="52">
        <v>26119</v>
      </c>
      <c r="F17" s="25">
        <v>23993</v>
      </c>
      <c r="G17" s="94">
        <v>22495</v>
      </c>
      <c r="H17" s="102">
        <v>20621</v>
      </c>
      <c r="I17" s="102">
        <v>18983</v>
      </c>
      <c r="J17" s="175">
        <v>17919</v>
      </c>
      <c r="K17" s="52">
        <v>17089</v>
      </c>
      <c r="L17" s="25">
        <v>17335</v>
      </c>
      <c r="M17" s="175">
        <v>17370</v>
      </c>
      <c r="N17" s="176">
        <v>18017</v>
      </c>
      <c r="O17" s="139">
        <v>17913</v>
      </c>
      <c r="P17" s="150">
        <f t="shared" si="0"/>
        <v>-10146</v>
      </c>
      <c r="Q17" s="75">
        <f t="shared" si="4"/>
        <v>-36.159521009301834</v>
      </c>
      <c r="R17" s="62"/>
      <c r="S17" s="151">
        <f t="shared" si="1"/>
        <v>-104</v>
      </c>
      <c r="T17" s="64">
        <f t="shared" si="3"/>
        <v>-0.5772326136426709</v>
      </c>
      <c r="W17" s="23"/>
      <c r="Y17" s="23"/>
    </row>
    <row r="18" spans="1:20" ht="12.75">
      <c r="A18" s="28" t="s">
        <v>12</v>
      </c>
      <c r="B18" s="25">
        <v>29945</v>
      </c>
      <c r="C18" s="52">
        <v>31017</v>
      </c>
      <c r="D18" s="52">
        <v>31569</v>
      </c>
      <c r="E18" s="52">
        <v>31659</v>
      </c>
      <c r="F18" s="25">
        <v>30824</v>
      </c>
      <c r="G18" s="94">
        <v>30719</v>
      </c>
      <c r="H18" s="102">
        <v>29823</v>
      </c>
      <c r="I18" s="102">
        <v>28585</v>
      </c>
      <c r="J18" s="175">
        <v>27915</v>
      </c>
      <c r="K18" s="52">
        <v>27049</v>
      </c>
      <c r="L18" s="25">
        <v>26944</v>
      </c>
      <c r="M18" s="175">
        <v>26169</v>
      </c>
      <c r="N18" s="176">
        <v>25970</v>
      </c>
      <c r="O18" s="139">
        <v>25110</v>
      </c>
      <c r="P18" s="150">
        <f t="shared" si="0"/>
        <v>-4835</v>
      </c>
      <c r="Q18" s="75">
        <f t="shared" si="4"/>
        <v>-16.146268158290198</v>
      </c>
      <c r="R18" s="62"/>
      <c r="S18" s="151">
        <f t="shared" si="1"/>
        <v>-860</v>
      </c>
      <c r="T18" s="64">
        <f t="shared" si="3"/>
        <v>-3.3115132845591067</v>
      </c>
    </row>
    <row r="19" spans="1:20" ht="12.75">
      <c r="A19" s="21" t="s">
        <v>13</v>
      </c>
      <c r="B19" s="25">
        <v>18719</v>
      </c>
      <c r="C19" s="52">
        <v>19845</v>
      </c>
      <c r="D19" s="52">
        <v>20827</v>
      </c>
      <c r="E19" s="52">
        <v>21516</v>
      </c>
      <c r="F19" s="25">
        <v>22559</v>
      </c>
      <c r="G19" s="94">
        <v>23608</v>
      </c>
      <c r="H19" s="102">
        <v>24184</v>
      </c>
      <c r="I19" s="102">
        <v>24470</v>
      </c>
      <c r="J19" s="175">
        <v>25237</v>
      </c>
      <c r="K19" s="52">
        <v>25802</v>
      </c>
      <c r="L19" s="25">
        <v>27045</v>
      </c>
      <c r="M19" s="175">
        <v>27701</v>
      </c>
      <c r="N19" s="176">
        <v>28921</v>
      </c>
      <c r="O19" s="139">
        <v>29242</v>
      </c>
      <c r="P19" s="150">
        <f t="shared" si="0"/>
        <v>10523</v>
      </c>
      <c r="Q19" s="75">
        <f t="shared" si="4"/>
        <v>56.21560980821625</v>
      </c>
      <c r="R19" s="62"/>
      <c r="S19" s="151">
        <f t="shared" si="1"/>
        <v>321</v>
      </c>
      <c r="T19" s="64">
        <f t="shared" si="3"/>
        <v>1.1099201272431798</v>
      </c>
    </row>
    <row r="20" spans="1:20" ht="12.75">
      <c r="A20" s="21" t="s">
        <v>14</v>
      </c>
      <c r="B20" s="25">
        <v>3771</v>
      </c>
      <c r="C20" s="52">
        <v>3934</v>
      </c>
      <c r="D20" s="52">
        <v>4384</v>
      </c>
      <c r="E20" s="52">
        <v>4791</v>
      </c>
      <c r="F20" s="25">
        <v>5466</v>
      </c>
      <c r="G20" s="94">
        <v>5890</v>
      </c>
      <c r="H20" s="102">
        <v>6470</v>
      </c>
      <c r="I20" s="102">
        <v>7223</v>
      </c>
      <c r="J20" s="175">
        <v>8203</v>
      </c>
      <c r="K20" s="52">
        <v>8866</v>
      </c>
      <c r="L20" s="25">
        <v>9855</v>
      </c>
      <c r="M20" s="175">
        <v>10871</v>
      </c>
      <c r="N20" s="176">
        <v>12007</v>
      </c>
      <c r="O20" s="139">
        <v>13003</v>
      </c>
      <c r="P20" s="150">
        <f t="shared" si="0"/>
        <v>9232</v>
      </c>
      <c r="Q20" s="75">
        <f t="shared" si="4"/>
        <v>244.81569875364625</v>
      </c>
      <c r="R20" s="62"/>
      <c r="S20" s="151">
        <f t="shared" si="1"/>
        <v>996</v>
      </c>
      <c r="T20" s="64">
        <f t="shared" si="3"/>
        <v>8.295161155992337</v>
      </c>
    </row>
    <row r="21" spans="1:20" ht="12.75">
      <c r="A21" s="21" t="s">
        <v>15</v>
      </c>
      <c r="B21" s="25">
        <v>105</v>
      </c>
      <c r="C21" s="52">
        <v>116</v>
      </c>
      <c r="D21" s="52">
        <v>141</v>
      </c>
      <c r="E21" s="52">
        <v>156</v>
      </c>
      <c r="F21" s="25">
        <v>169</v>
      </c>
      <c r="G21" s="94">
        <v>176</v>
      </c>
      <c r="H21" s="102">
        <v>201</v>
      </c>
      <c r="I21" s="102">
        <v>240</v>
      </c>
      <c r="J21" s="175">
        <v>264</v>
      </c>
      <c r="K21" s="52">
        <v>286</v>
      </c>
      <c r="L21" s="25">
        <v>329</v>
      </c>
      <c r="M21" s="175">
        <v>371</v>
      </c>
      <c r="N21" s="176">
        <v>458</v>
      </c>
      <c r="O21" s="139">
        <v>586</v>
      </c>
      <c r="P21" s="150">
        <f t="shared" si="0"/>
        <v>481</v>
      </c>
      <c r="Q21" s="75">
        <f t="shared" si="4"/>
        <v>458.0952380952381</v>
      </c>
      <c r="R21" s="62"/>
      <c r="S21" s="151">
        <f t="shared" si="1"/>
        <v>128</v>
      </c>
      <c r="T21" s="218">
        <f t="shared" si="3"/>
        <v>27.94759825327511</v>
      </c>
    </row>
    <row r="22" spans="1:20" ht="9.75" customHeight="1">
      <c r="A22" s="28"/>
      <c r="B22" s="29"/>
      <c r="C22" s="53"/>
      <c r="D22" s="53"/>
      <c r="E22" s="53"/>
      <c r="F22" s="29"/>
      <c r="G22" s="95"/>
      <c r="H22" s="113"/>
      <c r="I22" s="113"/>
      <c r="J22" s="176"/>
      <c r="K22" s="188"/>
      <c r="L22" s="29"/>
      <c r="M22" s="53"/>
      <c r="N22" s="29"/>
      <c r="O22" s="139"/>
      <c r="P22" s="150"/>
      <c r="Q22" s="152"/>
      <c r="R22" s="62"/>
      <c r="S22" s="151"/>
      <c r="T22" s="64"/>
    </row>
    <row r="23" spans="1:20" ht="10.5" customHeight="1">
      <c r="A23" s="31"/>
      <c r="B23" s="32"/>
      <c r="C23" s="32"/>
      <c r="D23" s="32"/>
      <c r="E23" s="32"/>
      <c r="F23" s="32"/>
      <c r="G23" s="84"/>
      <c r="H23" s="84"/>
      <c r="I23" s="84"/>
      <c r="J23" s="32"/>
      <c r="K23" s="32"/>
      <c r="L23" s="32"/>
      <c r="M23" s="32"/>
      <c r="N23" s="32"/>
      <c r="O23" s="32"/>
      <c r="P23" s="155"/>
      <c r="Q23" s="156"/>
      <c r="R23" s="157"/>
      <c r="S23" s="32"/>
      <c r="T23" s="158"/>
    </row>
    <row r="24" spans="1:20" ht="9.75" customHeight="1">
      <c r="A24" s="37"/>
      <c r="B24" s="25"/>
      <c r="C24" s="55"/>
      <c r="D24" s="55"/>
      <c r="E24" s="55"/>
      <c r="F24" s="25"/>
      <c r="G24" s="98"/>
      <c r="H24" s="115"/>
      <c r="I24" s="115"/>
      <c r="J24" s="178"/>
      <c r="K24" s="55"/>
      <c r="L24" s="189"/>
      <c r="M24" s="55"/>
      <c r="N24" s="189"/>
      <c r="O24" s="138"/>
      <c r="P24" s="159"/>
      <c r="Q24" s="61"/>
      <c r="R24" s="62"/>
      <c r="S24" s="63"/>
      <c r="T24" s="154"/>
    </row>
    <row r="25" spans="1:21" ht="12.75">
      <c r="A25" s="60" t="s">
        <v>9</v>
      </c>
      <c r="B25" s="39">
        <f aca="true" t="shared" si="5" ref="B25:N31">B15+B7</f>
        <v>201701</v>
      </c>
      <c r="C25" s="56">
        <f t="shared" si="5"/>
        <v>203839</v>
      </c>
      <c r="D25" s="56">
        <f t="shared" si="5"/>
        <v>207001</v>
      </c>
      <c r="E25" s="56">
        <f t="shared" si="5"/>
        <v>204083</v>
      </c>
      <c r="F25" s="39">
        <f t="shared" si="5"/>
        <v>196893</v>
      </c>
      <c r="G25" s="99">
        <f t="shared" si="5"/>
        <v>194958</v>
      </c>
      <c r="H25" s="99">
        <f t="shared" si="5"/>
        <v>191804</v>
      </c>
      <c r="I25" s="141">
        <f t="shared" si="5"/>
        <v>185993</v>
      </c>
      <c r="J25" s="179">
        <f t="shared" si="5"/>
        <v>182432</v>
      </c>
      <c r="K25" s="56">
        <f t="shared" si="5"/>
        <v>181201</v>
      </c>
      <c r="L25" s="39">
        <f t="shared" si="5"/>
        <v>186702</v>
      </c>
      <c r="M25" s="56">
        <f t="shared" si="5"/>
        <v>190704</v>
      </c>
      <c r="N25" s="39">
        <f t="shared" si="5"/>
        <v>199353</v>
      </c>
      <c r="O25" s="133">
        <f aca="true" t="shared" si="6" ref="O25:O31">O15+O7</f>
        <v>201748</v>
      </c>
      <c r="P25" s="86">
        <f aca="true" t="shared" si="7" ref="P25:P31">O25-B25</f>
        <v>47</v>
      </c>
      <c r="Q25" s="217">
        <f aca="true" t="shared" si="8" ref="Q25:Q31">P25/B25%</f>
        <v>0.023301818037590294</v>
      </c>
      <c r="R25" s="41"/>
      <c r="S25" s="160">
        <f aca="true" t="shared" si="9" ref="S25:S31">O25-N25</f>
        <v>2395</v>
      </c>
      <c r="T25" s="42">
        <f t="shared" si="3"/>
        <v>1.2013864852798803</v>
      </c>
      <c r="U25" s="83"/>
    </row>
    <row r="26" spans="1:20" ht="15" customHeight="1">
      <c r="A26" s="21" t="s">
        <v>10</v>
      </c>
      <c r="B26" s="29">
        <f t="shared" si="5"/>
        <v>19428</v>
      </c>
      <c r="C26" s="53">
        <f t="shared" si="5"/>
        <v>19380</v>
      </c>
      <c r="D26" s="53">
        <f t="shared" si="5"/>
        <v>19573</v>
      </c>
      <c r="E26" s="53">
        <f t="shared" si="5"/>
        <v>18240</v>
      </c>
      <c r="F26" s="29">
        <f t="shared" si="5"/>
        <v>15566</v>
      </c>
      <c r="G26" s="95">
        <f t="shared" si="5"/>
        <v>14683</v>
      </c>
      <c r="H26" s="95">
        <f t="shared" si="5"/>
        <v>13824</v>
      </c>
      <c r="I26" s="113">
        <f t="shared" si="5"/>
        <v>12096</v>
      </c>
      <c r="J26" s="176">
        <f t="shared" si="5"/>
        <v>10431</v>
      </c>
      <c r="K26" s="53">
        <f t="shared" si="5"/>
        <v>9858</v>
      </c>
      <c r="L26" s="29">
        <f t="shared" si="5"/>
        <v>10662</v>
      </c>
      <c r="M26" s="53">
        <f t="shared" si="5"/>
        <v>11558</v>
      </c>
      <c r="N26" s="29">
        <f t="shared" si="5"/>
        <v>13696</v>
      </c>
      <c r="O26" s="139">
        <f t="shared" si="6"/>
        <v>14365</v>
      </c>
      <c r="P26" s="150">
        <f t="shared" si="7"/>
        <v>-5063</v>
      </c>
      <c r="Q26" s="75">
        <f t="shared" si="8"/>
        <v>-26.060325303685403</v>
      </c>
      <c r="R26" s="62"/>
      <c r="S26" s="151">
        <f t="shared" si="9"/>
        <v>669</v>
      </c>
      <c r="T26" s="64">
        <f t="shared" si="3"/>
        <v>4.884637850467289</v>
      </c>
    </row>
    <row r="27" spans="1:20" ht="12.75">
      <c r="A27" s="21" t="s">
        <v>11</v>
      </c>
      <c r="B27" s="22">
        <f t="shared" si="5"/>
        <v>59977</v>
      </c>
      <c r="C27" s="51">
        <f t="shared" si="5"/>
        <v>58419</v>
      </c>
      <c r="D27" s="51">
        <f t="shared" si="5"/>
        <v>57356</v>
      </c>
      <c r="E27" s="51">
        <f t="shared" si="5"/>
        <v>54531</v>
      </c>
      <c r="F27" s="22">
        <f t="shared" si="5"/>
        <v>49758</v>
      </c>
      <c r="G27" s="96">
        <f t="shared" si="5"/>
        <v>47047</v>
      </c>
      <c r="H27" s="96">
        <f t="shared" si="5"/>
        <v>44082</v>
      </c>
      <c r="I27" s="103">
        <f t="shared" si="5"/>
        <v>40844</v>
      </c>
      <c r="J27" s="174">
        <f t="shared" si="5"/>
        <v>38179</v>
      </c>
      <c r="K27" s="51">
        <f t="shared" si="5"/>
        <v>36675</v>
      </c>
      <c r="L27" s="22">
        <f t="shared" si="5"/>
        <v>37409</v>
      </c>
      <c r="M27" s="51">
        <f t="shared" si="5"/>
        <v>37829</v>
      </c>
      <c r="N27" s="22">
        <f t="shared" si="5"/>
        <v>39325</v>
      </c>
      <c r="O27" s="134">
        <f t="shared" si="6"/>
        <v>39637</v>
      </c>
      <c r="P27" s="150">
        <f t="shared" si="7"/>
        <v>-20340</v>
      </c>
      <c r="Q27" s="75">
        <f t="shared" si="8"/>
        <v>-33.91299998332694</v>
      </c>
      <c r="R27" s="62"/>
      <c r="S27" s="151">
        <f t="shared" si="9"/>
        <v>312</v>
      </c>
      <c r="T27" s="64">
        <f t="shared" si="3"/>
        <v>0.7933884297520661</v>
      </c>
    </row>
    <row r="28" spans="1:20" ht="12.75">
      <c r="A28" s="28" t="s">
        <v>12</v>
      </c>
      <c r="B28" s="22">
        <f t="shared" si="5"/>
        <v>66035</v>
      </c>
      <c r="C28" s="51">
        <f t="shared" si="5"/>
        <v>67605</v>
      </c>
      <c r="D28" s="51">
        <f t="shared" si="5"/>
        <v>68580</v>
      </c>
      <c r="E28" s="51">
        <f t="shared" si="5"/>
        <v>67943</v>
      </c>
      <c r="F28" s="22">
        <f t="shared" si="5"/>
        <v>65594</v>
      </c>
      <c r="G28" s="96">
        <f t="shared" si="5"/>
        <v>64744</v>
      </c>
      <c r="H28" s="96">
        <f t="shared" si="5"/>
        <v>63025</v>
      </c>
      <c r="I28" s="103">
        <f t="shared" si="5"/>
        <v>60377</v>
      </c>
      <c r="J28" s="174">
        <f t="shared" si="5"/>
        <v>58411</v>
      </c>
      <c r="K28" s="51">
        <f t="shared" si="5"/>
        <v>56457</v>
      </c>
      <c r="L28" s="22">
        <f t="shared" si="5"/>
        <v>56064</v>
      </c>
      <c r="M28" s="51">
        <f t="shared" si="5"/>
        <v>54588</v>
      </c>
      <c r="N28" s="22">
        <f t="shared" si="5"/>
        <v>54412</v>
      </c>
      <c r="O28" s="134">
        <f t="shared" si="6"/>
        <v>52988</v>
      </c>
      <c r="P28" s="150">
        <f t="shared" si="7"/>
        <v>-13047</v>
      </c>
      <c r="Q28" s="75">
        <f t="shared" si="8"/>
        <v>-19.757704247747405</v>
      </c>
      <c r="R28" s="62"/>
      <c r="S28" s="151">
        <f t="shared" si="9"/>
        <v>-1424</v>
      </c>
      <c r="T28" s="64">
        <f t="shared" si="3"/>
        <v>-2.617069764022642</v>
      </c>
    </row>
    <row r="29" spans="1:20" ht="12.75">
      <c r="A29" s="21" t="s">
        <v>13</v>
      </c>
      <c r="B29" s="22">
        <f t="shared" si="5"/>
        <v>45852</v>
      </c>
      <c r="C29" s="51">
        <f t="shared" si="5"/>
        <v>47491</v>
      </c>
      <c r="D29" s="51">
        <f t="shared" si="5"/>
        <v>49144</v>
      </c>
      <c r="E29" s="51">
        <f t="shared" si="5"/>
        <v>50282</v>
      </c>
      <c r="F29" s="22">
        <f t="shared" si="5"/>
        <v>51331</v>
      </c>
      <c r="G29" s="96">
        <f t="shared" si="5"/>
        <v>53065</v>
      </c>
      <c r="H29" s="96">
        <f t="shared" si="5"/>
        <v>54189</v>
      </c>
      <c r="I29" s="103">
        <f t="shared" si="5"/>
        <v>54420</v>
      </c>
      <c r="J29" s="174">
        <f t="shared" si="5"/>
        <v>54907</v>
      </c>
      <c r="K29" s="51">
        <f t="shared" si="5"/>
        <v>55778</v>
      </c>
      <c r="L29" s="22">
        <f t="shared" si="5"/>
        <v>58018</v>
      </c>
      <c r="M29" s="51">
        <f t="shared" si="5"/>
        <v>59572</v>
      </c>
      <c r="N29" s="22">
        <f t="shared" si="5"/>
        <v>62032</v>
      </c>
      <c r="O29" s="134">
        <f t="shared" si="6"/>
        <v>62695</v>
      </c>
      <c r="P29" s="150">
        <f t="shared" si="7"/>
        <v>16843</v>
      </c>
      <c r="Q29" s="75">
        <f t="shared" si="8"/>
        <v>36.73340312309169</v>
      </c>
      <c r="R29" s="62"/>
      <c r="S29" s="151">
        <f t="shared" si="9"/>
        <v>663</v>
      </c>
      <c r="T29" s="64">
        <f t="shared" si="3"/>
        <v>1.068803198349239</v>
      </c>
    </row>
    <row r="30" spans="1:20" ht="12.75">
      <c r="A30" s="21" t="s">
        <v>14</v>
      </c>
      <c r="B30" s="22">
        <f t="shared" si="5"/>
        <v>10083</v>
      </c>
      <c r="C30" s="51">
        <f t="shared" si="5"/>
        <v>10574</v>
      </c>
      <c r="D30" s="51">
        <f t="shared" si="5"/>
        <v>11890</v>
      </c>
      <c r="E30" s="51">
        <f t="shared" si="5"/>
        <v>12588</v>
      </c>
      <c r="F30" s="22">
        <f t="shared" si="5"/>
        <v>14117</v>
      </c>
      <c r="G30" s="96">
        <f t="shared" si="5"/>
        <v>14842</v>
      </c>
      <c r="H30" s="96">
        <f t="shared" si="5"/>
        <v>16008</v>
      </c>
      <c r="I30" s="103">
        <f t="shared" si="5"/>
        <v>17535</v>
      </c>
      <c r="J30" s="174">
        <f t="shared" si="5"/>
        <v>19760</v>
      </c>
      <c r="K30" s="51">
        <f t="shared" si="5"/>
        <v>21619</v>
      </c>
      <c r="L30" s="22">
        <f t="shared" si="5"/>
        <v>23603</v>
      </c>
      <c r="M30" s="51">
        <f t="shared" si="5"/>
        <v>26009</v>
      </c>
      <c r="N30" s="22">
        <f t="shared" si="5"/>
        <v>28456</v>
      </c>
      <c r="O30" s="134">
        <f t="shared" si="6"/>
        <v>30388</v>
      </c>
      <c r="P30" s="150">
        <f t="shared" si="7"/>
        <v>20305</v>
      </c>
      <c r="Q30" s="75">
        <f t="shared" si="8"/>
        <v>201.37855796885847</v>
      </c>
      <c r="R30" s="62"/>
      <c r="S30" s="151">
        <f t="shared" si="9"/>
        <v>1932</v>
      </c>
      <c r="T30" s="64">
        <f t="shared" si="3"/>
        <v>6.789429294349171</v>
      </c>
    </row>
    <row r="31" spans="1:20" ht="12.75">
      <c r="A31" s="21" t="s">
        <v>15</v>
      </c>
      <c r="B31" s="22">
        <f t="shared" si="5"/>
        <v>326</v>
      </c>
      <c r="C31" s="51">
        <f t="shared" si="5"/>
        <v>370</v>
      </c>
      <c r="D31" s="51">
        <f t="shared" si="5"/>
        <v>458</v>
      </c>
      <c r="E31" s="51">
        <f t="shared" si="5"/>
        <v>499</v>
      </c>
      <c r="F31" s="22">
        <f t="shared" si="5"/>
        <v>527</v>
      </c>
      <c r="G31" s="96">
        <f t="shared" si="5"/>
        <v>577</v>
      </c>
      <c r="H31" s="96">
        <f t="shared" si="5"/>
        <v>676</v>
      </c>
      <c r="I31" s="103">
        <f t="shared" si="5"/>
        <v>721</v>
      </c>
      <c r="J31" s="174">
        <f t="shared" si="5"/>
        <v>744</v>
      </c>
      <c r="K31" s="51">
        <f t="shared" si="5"/>
        <v>814</v>
      </c>
      <c r="L31" s="22">
        <f t="shared" si="5"/>
        <v>946</v>
      </c>
      <c r="M31" s="51">
        <f t="shared" si="5"/>
        <v>1148</v>
      </c>
      <c r="N31" s="22">
        <f t="shared" si="5"/>
        <v>1432</v>
      </c>
      <c r="O31" s="134">
        <f t="shared" si="6"/>
        <v>1675</v>
      </c>
      <c r="P31" s="150">
        <f t="shared" si="7"/>
        <v>1349</v>
      </c>
      <c r="Q31" s="75">
        <f t="shared" si="8"/>
        <v>413.8036809815951</v>
      </c>
      <c r="R31" s="62"/>
      <c r="S31" s="151">
        <f t="shared" si="9"/>
        <v>243</v>
      </c>
      <c r="T31" s="64">
        <f t="shared" si="3"/>
        <v>16.96927374301676</v>
      </c>
    </row>
    <row r="32" spans="1:20" ht="7.5" customHeight="1">
      <c r="A32" s="37"/>
      <c r="B32" s="26"/>
      <c r="C32" s="57"/>
      <c r="D32" s="57"/>
      <c r="E32" s="57"/>
      <c r="F32" s="70"/>
      <c r="G32" s="100"/>
      <c r="H32" s="114"/>
      <c r="I32" s="114"/>
      <c r="J32" s="180"/>
      <c r="K32" s="186"/>
      <c r="L32" s="190"/>
      <c r="M32" s="186"/>
      <c r="N32" s="190"/>
      <c r="O32" s="135"/>
      <c r="P32" s="157"/>
      <c r="Q32" s="157"/>
      <c r="R32" s="62"/>
      <c r="T32" s="154"/>
    </row>
    <row r="33" spans="1:20" ht="18" customHeight="1" thickBot="1">
      <c r="A33" s="182" t="s">
        <v>43</v>
      </c>
      <c r="B33" s="43"/>
      <c r="C33" s="43"/>
      <c r="D33" s="44"/>
      <c r="E33" s="44"/>
      <c r="F33" s="45"/>
      <c r="G33" s="85"/>
      <c r="H33" s="90"/>
      <c r="I33" s="90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ht="13.5" thickTop="1"/>
  </sheetData>
  <sheetProtection/>
  <mergeCells count="15">
    <mergeCell ref="L4:L5"/>
    <mergeCell ref="K4:K5"/>
    <mergeCell ref="H4:H5"/>
    <mergeCell ref="G4:G5"/>
    <mergeCell ref="F4:F5"/>
    <mergeCell ref="I4:I5"/>
    <mergeCell ref="J4:J5"/>
    <mergeCell ref="O4:O5"/>
    <mergeCell ref="N4:N5"/>
    <mergeCell ref="M4:M5"/>
    <mergeCell ref="A4:A5"/>
    <mergeCell ref="B4:B5"/>
    <mergeCell ref="C4:C5"/>
    <mergeCell ref="D4:D5"/>
    <mergeCell ref="E4:E5"/>
  </mergeCells>
  <printOptions horizontalCentered="1" verticalCentered="1"/>
  <pageMargins left="0.3937007874015748" right="0.3937007874015748" top="0.5905511811023623" bottom="0.7086614173228347" header="0.5118110236220472" footer="0.5118110236220472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7109375" style="5" customWidth="1"/>
    <col min="2" max="5" width="7.7109375" style="5" customWidth="1"/>
    <col min="6" max="6" width="8.140625" style="5" customWidth="1"/>
    <col min="7" max="7" width="8.140625" style="66" customWidth="1"/>
    <col min="8" max="8" width="8.140625" style="128" customWidth="1"/>
    <col min="9" max="9" width="8.140625" style="66" customWidth="1"/>
    <col min="10" max="15" width="8.140625" style="116" customWidth="1"/>
    <col min="16" max="17" width="7.140625" style="5" customWidth="1"/>
    <col min="18" max="18" width="1.7109375" style="5" customWidth="1"/>
    <col min="19" max="19" width="6.140625" style="5" customWidth="1"/>
    <col min="20" max="20" width="7.140625" style="5" customWidth="1"/>
    <col min="21" max="16384" width="9.140625" style="5" customWidth="1"/>
  </cols>
  <sheetData>
    <row r="1" spans="1:20" ht="19.5" customHeight="1" thickTop="1">
      <c r="A1" s="1" t="s">
        <v>60</v>
      </c>
      <c r="B1" s="2"/>
      <c r="C1" s="2"/>
      <c r="D1" s="3"/>
      <c r="E1" s="3"/>
      <c r="F1" s="3"/>
      <c r="G1" s="88"/>
      <c r="H1" s="124"/>
      <c r="I1" s="88"/>
      <c r="J1" s="130"/>
      <c r="K1" s="130"/>
      <c r="L1" s="130"/>
      <c r="M1" s="130"/>
      <c r="N1" s="130"/>
      <c r="O1" s="130"/>
      <c r="P1" s="3"/>
      <c r="Q1" s="3"/>
      <c r="R1" s="3"/>
      <c r="S1" s="3"/>
      <c r="T1" s="4"/>
    </row>
    <row r="2" spans="1:20" ht="12.75">
      <c r="A2" s="207" t="s">
        <v>64</v>
      </c>
      <c r="B2" s="205"/>
      <c r="C2" s="205"/>
      <c r="D2" s="8"/>
      <c r="E2" s="8"/>
      <c r="F2" s="8"/>
      <c r="G2" s="89"/>
      <c r="H2" s="125"/>
      <c r="I2" s="89"/>
      <c r="J2" s="131"/>
      <c r="K2" s="131"/>
      <c r="L2" s="131"/>
      <c r="M2" s="131"/>
      <c r="N2" s="131"/>
      <c r="O2" s="131"/>
      <c r="P2" s="8"/>
      <c r="Q2" s="8"/>
      <c r="R2" s="8"/>
      <c r="S2" s="8"/>
      <c r="T2" s="9"/>
    </row>
    <row r="3" spans="1:20" ht="18" customHeight="1">
      <c r="A3" s="6" t="s">
        <v>72</v>
      </c>
      <c r="B3" s="7"/>
      <c r="C3" s="7"/>
      <c r="D3" s="8"/>
      <c r="E3" s="8"/>
      <c r="F3" s="8"/>
      <c r="G3" s="206"/>
      <c r="H3" s="125"/>
      <c r="I3" s="89"/>
      <c r="J3" s="131"/>
      <c r="K3" s="131"/>
      <c r="L3" s="131"/>
      <c r="M3" s="131"/>
      <c r="N3" s="131"/>
      <c r="O3" s="131"/>
      <c r="P3" s="8"/>
      <c r="Q3" s="8"/>
      <c r="R3" s="10"/>
      <c r="S3" s="10"/>
      <c r="T3" s="9"/>
    </row>
    <row r="4" spans="1:20" ht="12.75">
      <c r="A4" s="243"/>
      <c r="B4" s="231">
        <v>2005</v>
      </c>
      <c r="C4" s="233">
        <v>2006</v>
      </c>
      <c r="D4" s="233">
        <v>2007</v>
      </c>
      <c r="E4" s="233">
        <v>2008</v>
      </c>
      <c r="F4" s="231">
        <v>2009</v>
      </c>
      <c r="G4" s="223">
        <v>2010</v>
      </c>
      <c r="H4" s="239">
        <v>2011</v>
      </c>
      <c r="I4" s="225">
        <v>2012</v>
      </c>
      <c r="J4" s="225">
        <v>2013</v>
      </c>
      <c r="K4" s="244">
        <v>2014</v>
      </c>
      <c r="L4" s="245">
        <v>2015</v>
      </c>
      <c r="M4" s="225">
        <v>2016</v>
      </c>
      <c r="N4" s="225">
        <v>2017</v>
      </c>
      <c r="O4" s="241">
        <v>2018</v>
      </c>
      <c r="P4" s="11" t="s">
        <v>67</v>
      </c>
      <c r="Q4" s="12"/>
      <c r="R4" s="13"/>
      <c r="S4" s="11" t="s">
        <v>68</v>
      </c>
      <c r="T4" s="14"/>
    </row>
    <row r="5" spans="1:20" ht="12.75" customHeight="1">
      <c r="A5" s="230"/>
      <c r="B5" s="232"/>
      <c r="C5" s="234"/>
      <c r="D5" s="234"/>
      <c r="E5" s="234"/>
      <c r="F5" s="232"/>
      <c r="G5" s="224"/>
      <c r="H5" s="240"/>
      <c r="I5" s="226"/>
      <c r="J5" s="222"/>
      <c r="K5" s="228"/>
      <c r="L5" s="238"/>
      <c r="M5" s="222"/>
      <c r="N5" s="222"/>
      <c r="O5" s="220"/>
      <c r="P5" s="15" t="s">
        <v>1</v>
      </c>
      <c r="Q5" s="15"/>
      <c r="R5" s="16"/>
      <c r="S5" s="15" t="s">
        <v>2</v>
      </c>
      <c r="T5" s="17"/>
    </row>
    <row r="6" spans="1:20" ht="7.5" customHeight="1">
      <c r="A6" s="18"/>
      <c r="B6" s="22"/>
      <c r="C6" s="51"/>
      <c r="D6" s="51"/>
      <c r="E6" s="51"/>
      <c r="F6" s="22"/>
      <c r="G6" s="96"/>
      <c r="H6" s="103"/>
      <c r="I6" s="103"/>
      <c r="J6" s="174"/>
      <c r="K6" s="51"/>
      <c r="L6" s="22"/>
      <c r="M6" s="174"/>
      <c r="N6" s="174"/>
      <c r="O6" s="134"/>
      <c r="P6" s="164"/>
      <c r="Q6" s="165"/>
      <c r="R6" s="62"/>
      <c r="S6" s="116"/>
      <c r="T6" s="154"/>
    </row>
    <row r="7" spans="1:20" ht="12.75">
      <c r="A7" s="21" t="s">
        <v>17</v>
      </c>
      <c r="B7" s="22">
        <v>13948</v>
      </c>
      <c r="C7" s="51">
        <v>15185</v>
      </c>
      <c r="D7" s="51">
        <v>16573</v>
      </c>
      <c r="E7" s="51">
        <v>18026</v>
      </c>
      <c r="F7" s="22">
        <v>17849</v>
      </c>
      <c r="G7" s="96">
        <v>18616</v>
      </c>
      <c r="H7" s="103">
        <v>18691</v>
      </c>
      <c r="I7" s="103">
        <v>19589</v>
      </c>
      <c r="J7" s="174">
        <v>20403</v>
      </c>
      <c r="K7" s="51">
        <v>21066</v>
      </c>
      <c r="L7" s="22">
        <v>23165</v>
      </c>
      <c r="M7" s="174">
        <v>24566</v>
      </c>
      <c r="N7" s="174">
        <v>26632</v>
      </c>
      <c r="O7" s="134">
        <v>27938</v>
      </c>
      <c r="P7" s="150">
        <f aca="true" t="shared" si="0" ref="P7:P21">O7-B7</f>
        <v>13990</v>
      </c>
      <c r="Q7" s="75">
        <f aca="true" t="shared" si="1" ref="Q7:Q12">P7/B7%</f>
        <v>100.3011184399197</v>
      </c>
      <c r="R7" s="62"/>
      <c r="S7" s="151">
        <f aca="true" t="shared" si="2" ref="S7:S21">O7-N7</f>
        <v>1306</v>
      </c>
      <c r="T7" s="64">
        <f aca="true" t="shared" si="3" ref="T7:T25">S7/N7%</f>
        <v>4.903875037548813</v>
      </c>
    </row>
    <row r="8" spans="1:20" ht="12.75">
      <c r="A8" s="21" t="s">
        <v>16</v>
      </c>
      <c r="B8" s="22">
        <v>12249</v>
      </c>
      <c r="C8" s="51">
        <v>13163</v>
      </c>
      <c r="D8" s="51">
        <v>14031</v>
      </c>
      <c r="E8" s="51">
        <v>14830</v>
      </c>
      <c r="F8" s="22">
        <v>15411</v>
      </c>
      <c r="G8" s="96">
        <v>15051</v>
      </c>
      <c r="H8" s="103">
        <v>15501</v>
      </c>
      <c r="I8" s="103">
        <v>15725</v>
      </c>
      <c r="J8" s="174">
        <v>15991</v>
      </c>
      <c r="K8" s="51">
        <v>16192</v>
      </c>
      <c r="L8" s="22">
        <v>17670</v>
      </c>
      <c r="M8" s="174">
        <v>18322</v>
      </c>
      <c r="N8" s="174">
        <v>18708</v>
      </c>
      <c r="O8" s="134">
        <v>18675</v>
      </c>
      <c r="P8" s="150">
        <f t="shared" si="0"/>
        <v>6426</v>
      </c>
      <c r="Q8" s="75">
        <f t="shared" si="1"/>
        <v>52.46142542248347</v>
      </c>
      <c r="R8" s="62"/>
      <c r="S8" s="151">
        <f t="shared" si="2"/>
        <v>-33</v>
      </c>
      <c r="T8" s="64">
        <f t="shared" si="3"/>
        <v>-0.1763951250801796</v>
      </c>
    </row>
    <row r="9" spans="1:20" ht="12.75" customHeight="1">
      <c r="A9" s="28" t="s">
        <v>18</v>
      </c>
      <c r="B9" s="22">
        <v>80</v>
      </c>
      <c r="C9" s="51">
        <v>89</v>
      </c>
      <c r="D9" s="51">
        <v>95</v>
      </c>
      <c r="E9" s="51">
        <v>107</v>
      </c>
      <c r="F9" s="22">
        <v>106</v>
      </c>
      <c r="G9" s="96">
        <v>127</v>
      </c>
      <c r="H9" s="103">
        <v>142</v>
      </c>
      <c r="I9" s="103">
        <v>151</v>
      </c>
      <c r="J9" s="174">
        <v>164</v>
      </c>
      <c r="K9" s="51">
        <v>194</v>
      </c>
      <c r="L9" s="22">
        <v>190</v>
      </c>
      <c r="M9" s="174">
        <v>207</v>
      </c>
      <c r="N9" s="174">
        <v>206</v>
      </c>
      <c r="O9" s="134">
        <v>200</v>
      </c>
      <c r="P9" s="150">
        <f t="shared" si="0"/>
        <v>120</v>
      </c>
      <c r="Q9" s="75">
        <f t="shared" si="1"/>
        <v>150</v>
      </c>
      <c r="R9" s="62"/>
      <c r="S9" s="151">
        <f t="shared" si="2"/>
        <v>-6</v>
      </c>
      <c r="T9" s="64">
        <f t="shared" si="3"/>
        <v>-2.912621359223301</v>
      </c>
    </row>
    <row r="10" spans="1:20" ht="12.75">
      <c r="A10" s="21" t="s">
        <v>19</v>
      </c>
      <c r="B10" s="22">
        <v>11</v>
      </c>
      <c r="C10" s="51">
        <v>14</v>
      </c>
      <c r="D10" s="51">
        <v>14</v>
      </c>
      <c r="E10" s="51">
        <v>15</v>
      </c>
      <c r="F10" s="22">
        <v>21</v>
      </c>
      <c r="G10" s="96">
        <v>17</v>
      </c>
      <c r="H10" s="103">
        <v>18</v>
      </c>
      <c r="I10" s="103">
        <v>18</v>
      </c>
      <c r="J10" s="174">
        <v>14</v>
      </c>
      <c r="K10" s="51">
        <v>26</v>
      </c>
      <c r="L10" s="22">
        <v>24</v>
      </c>
      <c r="M10" s="174">
        <v>29</v>
      </c>
      <c r="N10" s="174">
        <v>27</v>
      </c>
      <c r="O10" s="134">
        <v>23</v>
      </c>
      <c r="P10" s="150">
        <f t="shared" si="0"/>
        <v>12</v>
      </c>
      <c r="Q10" s="75">
        <f t="shared" si="1"/>
        <v>109.0909090909091</v>
      </c>
      <c r="R10" s="62"/>
      <c r="S10" s="151">
        <f t="shared" si="2"/>
        <v>-4</v>
      </c>
      <c r="T10" s="64">
        <f t="shared" si="3"/>
        <v>-14.814814814814813</v>
      </c>
    </row>
    <row r="11" spans="1:24" ht="12.75">
      <c r="A11" s="21" t="s">
        <v>20</v>
      </c>
      <c r="B11" s="22">
        <v>832</v>
      </c>
      <c r="C11" s="51">
        <v>1134</v>
      </c>
      <c r="D11" s="51">
        <v>1286</v>
      </c>
      <c r="E11" s="51">
        <v>1451</v>
      </c>
      <c r="F11" s="22">
        <v>1468</v>
      </c>
      <c r="G11" s="96">
        <v>1316</v>
      </c>
      <c r="H11" s="103">
        <v>1199</v>
      </c>
      <c r="I11" s="103">
        <v>1183</v>
      </c>
      <c r="J11" s="174">
        <v>1193</v>
      </c>
      <c r="K11" s="51">
        <v>1326</v>
      </c>
      <c r="L11" s="22">
        <v>1143</v>
      </c>
      <c r="M11" s="174">
        <v>1237</v>
      </c>
      <c r="N11" s="174">
        <v>1430</v>
      </c>
      <c r="O11" s="134">
        <v>1570</v>
      </c>
      <c r="P11" s="150">
        <f t="shared" si="0"/>
        <v>738</v>
      </c>
      <c r="Q11" s="75">
        <f t="shared" si="1"/>
        <v>88.70192307692308</v>
      </c>
      <c r="R11" s="62"/>
      <c r="S11" s="151">
        <f t="shared" si="2"/>
        <v>140</v>
      </c>
      <c r="T11" s="64">
        <f t="shared" si="3"/>
        <v>9.79020979020979</v>
      </c>
      <c r="U11" s="23"/>
      <c r="V11" s="23"/>
      <c r="W11" s="23"/>
      <c r="X11" s="23"/>
    </row>
    <row r="12" spans="1:20" ht="12.75">
      <c r="A12" s="21" t="s">
        <v>21</v>
      </c>
      <c r="B12" s="22">
        <v>16</v>
      </c>
      <c r="C12" s="51">
        <v>16</v>
      </c>
      <c r="D12" s="51">
        <v>4</v>
      </c>
      <c r="E12" s="51">
        <v>7</v>
      </c>
      <c r="F12" s="22">
        <v>7</v>
      </c>
      <c r="G12" s="96">
        <v>6</v>
      </c>
      <c r="H12" s="103">
        <v>47</v>
      </c>
      <c r="I12" s="103">
        <v>44</v>
      </c>
      <c r="J12" s="174">
        <v>42</v>
      </c>
      <c r="K12" s="51">
        <v>41</v>
      </c>
      <c r="L12" s="22">
        <v>43</v>
      </c>
      <c r="M12" s="174">
        <v>45</v>
      </c>
      <c r="N12" s="174">
        <v>52</v>
      </c>
      <c r="O12" s="134">
        <v>51</v>
      </c>
      <c r="P12" s="150">
        <f t="shared" si="0"/>
        <v>35</v>
      </c>
      <c r="Q12" s="75">
        <f t="shared" si="1"/>
        <v>218.75</v>
      </c>
      <c r="R12" s="62"/>
      <c r="S12" s="151">
        <f t="shared" si="2"/>
        <v>-1</v>
      </c>
      <c r="T12" s="64">
        <f t="shared" si="3"/>
        <v>-1.923076923076923</v>
      </c>
    </row>
    <row r="13" spans="1:21" ht="12.75">
      <c r="A13" s="21"/>
      <c r="B13" s="22"/>
      <c r="C13" s="51"/>
      <c r="D13" s="51"/>
      <c r="E13" s="51"/>
      <c r="F13" s="22"/>
      <c r="G13" s="96"/>
      <c r="H13" s="103"/>
      <c r="I13" s="103"/>
      <c r="J13" s="174"/>
      <c r="K13" s="51"/>
      <c r="L13" s="22"/>
      <c r="M13" s="174"/>
      <c r="N13" s="174"/>
      <c r="O13" s="134"/>
      <c r="P13" s="30"/>
      <c r="Q13" s="166"/>
      <c r="R13" s="16"/>
      <c r="S13" s="23"/>
      <c r="T13" s="24"/>
      <c r="U13" s="23"/>
    </row>
    <row r="14" spans="1:20" ht="12.75">
      <c r="A14" s="21" t="s">
        <v>22</v>
      </c>
      <c r="B14" s="22">
        <v>3198</v>
      </c>
      <c r="C14" s="51">
        <v>3677</v>
      </c>
      <c r="D14" s="51">
        <v>4138</v>
      </c>
      <c r="E14" s="51">
        <v>4549</v>
      </c>
      <c r="F14" s="22">
        <v>4241</v>
      </c>
      <c r="G14" s="96">
        <v>3963</v>
      </c>
      <c r="H14" s="103">
        <v>3772</v>
      </c>
      <c r="I14" s="103">
        <v>3692</v>
      </c>
      <c r="J14" s="174">
        <v>3446</v>
      </c>
      <c r="K14" s="51">
        <v>3385</v>
      </c>
      <c r="L14" s="22">
        <v>3763</v>
      </c>
      <c r="M14" s="174">
        <v>4162</v>
      </c>
      <c r="N14" s="174">
        <v>4734</v>
      </c>
      <c r="O14" s="134">
        <v>4765</v>
      </c>
      <c r="P14" s="150">
        <f t="shared" si="0"/>
        <v>1567</v>
      </c>
      <c r="Q14" s="75">
        <f>P14/B14%</f>
        <v>48.999374609130705</v>
      </c>
      <c r="R14" s="62"/>
      <c r="S14" s="151">
        <f t="shared" si="2"/>
        <v>31</v>
      </c>
      <c r="T14" s="64">
        <f t="shared" si="3"/>
        <v>0.6548373468525559</v>
      </c>
    </row>
    <row r="15" spans="1:20" ht="12.75">
      <c r="A15" s="21" t="s">
        <v>23</v>
      </c>
      <c r="B15" s="22">
        <v>8004</v>
      </c>
      <c r="C15" s="51">
        <v>8307</v>
      </c>
      <c r="D15" s="51">
        <v>8546</v>
      </c>
      <c r="E15" s="51">
        <v>8974</v>
      </c>
      <c r="F15" s="22">
        <v>8901</v>
      </c>
      <c r="G15" s="96">
        <v>8732</v>
      </c>
      <c r="H15" s="103">
        <v>8543</v>
      </c>
      <c r="I15" s="103">
        <v>8680</v>
      </c>
      <c r="J15" s="174">
        <v>8721</v>
      </c>
      <c r="K15" s="51">
        <v>8937</v>
      </c>
      <c r="L15" s="22">
        <v>9649</v>
      </c>
      <c r="M15" s="174">
        <v>10033</v>
      </c>
      <c r="N15" s="174">
        <v>10326</v>
      </c>
      <c r="O15" s="134">
        <v>10395</v>
      </c>
      <c r="P15" s="150">
        <f t="shared" si="0"/>
        <v>2391</v>
      </c>
      <c r="Q15" s="75">
        <f>P15/B15%</f>
        <v>29.872563718140928</v>
      </c>
      <c r="R15" s="62"/>
      <c r="S15" s="151">
        <f t="shared" si="2"/>
        <v>69</v>
      </c>
      <c r="T15" s="64">
        <f t="shared" si="3"/>
        <v>0.6682161533991865</v>
      </c>
    </row>
    <row r="16" spans="1:20" ht="12.75">
      <c r="A16" s="21" t="s">
        <v>24</v>
      </c>
      <c r="B16" s="22">
        <v>14382</v>
      </c>
      <c r="C16" s="51">
        <v>15880</v>
      </c>
      <c r="D16" s="51">
        <v>17306</v>
      </c>
      <c r="E16" s="51">
        <v>18638</v>
      </c>
      <c r="F16" s="22">
        <v>19202</v>
      </c>
      <c r="G16" s="96">
        <v>19761</v>
      </c>
      <c r="H16" s="103">
        <v>20406</v>
      </c>
      <c r="I16" s="103">
        <v>21020</v>
      </c>
      <c r="J16" s="174">
        <v>21816</v>
      </c>
      <c r="K16" s="51">
        <v>22305</v>
      </c>
      <c r="L16" s="22">
        <v>23938</v>
      </c>
      <c r="M16" s="174">
        <v>24618</v>
      </c>
      <c r="N16" s="174">
        <v>25535</v>
      </c>
      <c r="O16" s="134">
        <v>25984</v>
      </c>
      <c r="P16" s="150">
        <f t="shared" si="0"/>
        <v>11602</v>
      </c>
      <c r="Q16" s="75">
        <f>P16/B16%</f>
        <v>80.67028229731609</v>
      </c>
      <c r="R16" s="62"/>
      <c r="S16" s="151">
        <f t="shared" si="2"/>
        <v>449</v>
      </c>
      <c r="T16" s="64">
        <f t="shared" si="3"/>
        <v>1.7583708635206579</v>
      </c>
    </row>
    <row r="17" spans="1:24" ht="12.75">
      <c r="A17" s="21" t="s">
        <v>25</v>
      </c>
      <c r="B17" s="22">
        <v>1552</v>
      </c>
      <c r="C17" s="51">
        <v>1737</v>
      </c>
      <c r="D17" s="51">
        <v>2013</v>
      </c>
      <c r="E17" s="51">
        <v>2275</v>
      </c>
      <c r="F17" s="22">
        <v>2518</v>
      </c>
      <c r="G17" s="96">
        <v>2677</v>
      </c>
      <c r="H17" s="103">
        <v>2877</v>
      </c>
      <c r="I17" s="103">
        <v>3318</v>
      </c>
      <c r="J17" s="174">
        <v>3824</v>
      </c>
      <c r="K17" s="51">
        <v>4218</v>
      </c>
      <c r="L17" s="22">
        <v>4885</v>
      </c>
      <c r="M17" s="174">
        <v>5593</v>
      </c>
      <c r="N17" s="174">
        <v>6460</v>
      </c>
      <c r="O17" s="134">
        <v>7313</v>
      </c>
      <c r="P17" s="150">
        <f t="shared" si="0"/>
        <v>5761</v>
      </c>
      <c r="Q17" s="75">
        <f>P17/B17%</f>
        <v>371.1984536082474</v>
      </c>
      <c r="R17" s="62"/>
      <c r="S17" s="151">
        <f t="shared" si="2"/>
        <v>853</v>
      </c>
      <c r="T17" s="64">
        <f t="shared" si="3"/>
        <v>13.204334365325078</v>
      </c>
      <c r="U17" s="23"/>
      <c r="V17" s="23"/>
      <c r="W17" s="23"/>
      <c r="X17" s="23"/>
    </row>
    <row r="18" spans="1:22" ht="12.75">
      <c r="A18" s="21"/>
      <c r="B18" s="22"/>
      <c r="C18" s="51"/>
      <c r="D18" s="51"/>
      <c r="E18" s="51"/>
      <c r="F18" s="22"/>
      <c r="G18" s="96"/>
      <c r="H18" s="103"/>
      <c r="I18" s="103"/>
      <c r="J18" s="174"/>
      <c r="K18" s="51"/>
      <c r="L18" s="22"/>
      <c r="M18" s="174"/>
      <c r="N18" s="174"/>
      <c r="O18" s="134"/>
      <c r="P18" s="30"/>
      <c r="Q18" s="166"/>
      <c r="R18" s="16"/>
      <c r="S18" s="23"/>
      <c r="T18" s="24"/>
      <c r="V18" s="23"/>
    </row>
    <row r="19" spans="1:21" ht="12.75">
      <c r="A19" s="21" t="s">
        <v>26</v>
      </c>
      <c r="B19" s="22">
        <v>4187</v>
      </c>
      <c r="C19" s="51">
        <v>5109</v>
      </c>
      <c r="D19" s="51">
        <v>6243</v>
      </c>
      <c r="E19" s="51">
        <v>6831</v>
      </c>
      <c r="F19" s="22">
        <v>6778</v>
      </c>
      <c r="G19" s="96">
        <v>6837</v>
      </c>
      <c r="H19" s="103">
        <v>6655</v>
      </c>
      <c r="I19" s="103">
        <v>6584</v>
      </c>
      <c r="J19" s="174">
        <v>6296</v>
      </c>
      <c r="K19" s="51">
        <v>6917</v>
      </c>
      <c r="L19" s="22">
        <v>5924</v>
      </c>
      <c r="M19" s="174">
        <v>7719</v>
      </c>
      <c r="N19" s="174">
        <v>11224</v>
      </c>
      <c r="O19" s="134">
        <v>11614</v>
      </c>
      <c r="P19" s="150">
        <f t="shared" si="0"/>
        <v>7427</v>
      </c>
      <c r="Q19" s="75">
        <f>P19/B19%</f>
        <v>177.38237401480774</v>
      </c>
      <c r="R19" s="62"/>
      <c r="S19" s="151">
        <f t="shared" si="2"/>
        <v>390</v>
      </c>
      <c r="T19" s="64">
        <f t="shared" si="3"/>
        <v>3.474697077690663</v>
      </c>
      <c r="U19" s="23"/>
    </row>
    <row r="20" spans="1:20" ht="12.75">
      <c r="A20" s="21" t="s">
        <v>27</v>
      </c>
      <c r="B20" s="22">
        <v>22911</v>
      </c>
      <c r="C20" s="51">
        <v>24401</v>
      </c>
      <c r="D20" s="51">
        <v>25678</v>
      </c>
      <c r="E20" s="51">
        <v>27487</v>
      </c>
      <c r="F20" s="22">
        <v>27962</v>
      </c>
      <c r="G20" s="96">
        <v>28177</v>
      </c>
      <c r="H20" s="103">
        <v>28847</v>
      </c>
      <c r="I20" s="103">
        <v>30052</v>
      </c>
      <c r="J20" s="174">
        <v>31341</v>
      </c>
      <c r="K20" s="51">
        <v>31758</v>
      </c>
      <c r="L20" s="22">
        <v>36171</v>
      </c>
      <c r="M20" s="174">
        <v>36503</v>
      </c>
      <c r="N20" s="174">
        <v>35605</v>
      </c>
      <c r="O20" s="134">
        <v>36581</v>
      </c>
      <c r="P20" s="150">
        <f t="shared" si="0"/>
        <v>13670</v>
      </c>
      <c r="Q20" s="75">
        <f>P20/B20%</f>
        <v>59.665662782069745</v>
      </c>
      <c r="R20" s="62"/>
      <c r="S20" s="151">
        <f t="shared" si="2"/>
        <v>976</v>
      </c>
      <c r="T20" s="64">
        <f t="shared" si="3"/>
        <v>2.741188035388288</v>
      </c>
    </row>
    <row r="21" spans="1:20" ht="12.75">
      <c r="A21" s="21" t="s">
        <v>30</v>
      </c>
      <c r="B21" s="22">
        <v>38</v>
      </c>
      <c r="C21" s="51">
        <v>91</v>
      </c>
      <c r="D21" s="51">
        <v>82</v>
      </c>
      <c r="E21" s="51">
        <v>118</v>
      </c>
      <c r="F21" s="22">
        <v>122</v>
      </c>
      <c r="G21" s="96">
        <v>119</v>
      </c>
      <c r="H21" s="103">
        <v>96</v>
      </c>
      <c r="I21" s="103">
        <v>74</v>
      </c>
      <c r="J21" s="174">
        <v>170</v>
      </c>
      <c r="K21" s="51">
        <v>170</v>
      </c>
      <c r="L21" s="22">
        <v>140</v>
      </c>
      <c r="M21" s="174">
        <v>184</v>
      </c>
      <c r="N21" s="174">
        <v>226</v>
      </c>
      <c r="O21" s="134">
        <v>262</v>
      </c>
      <c r="P21" s="150">
        <f t="shared" si="0"/>
        <v>224</v>
      </c>
      <c r="Q21" s="75">
        <f>P21/B21%</f>
        <v>589.4736842105264</v>
      </c>
      <c r="R21" s="62"/>
      <c r="S21" s="151">
        <f t="shared" si="2"/>
        <v>36</v>
      </c>
      <c r="T21" s="64">
        <f t="shared" si="3"/>
        <v>15.92920353982301</v>
      </c>
    </row>
    <row r="22" spans="1:20" ht="9.75" customHeight="1">
      <c r="A22" s="67"/>
      <c r="B22" s="68"/>
      <c r="C22" s="54"/>
      <c r="D22" s="54"/>
      <c r="E22" s="54"/>
      <c r="F22" s="22"/>
      <c r="G22" s="97"/>
      <c r="H22" s="104"/>
      <c r="I22" s="104"/>
      <c r="J22" s="177"/>
      <c r="K22" s="54"/>
      <c r="L22" s="183"/>
      <c r="M22" s="177"/>
      <c r="N22" s="177"/>
      <c r="O22" s="140"/>
      <c r="P22" s="105"/>
      <c r="Q22" s="167"/>
      <c r="R22" s="62"/>
      <c r="S22" s="63"/>
      <c r="T22" s="64"/>
    </row>
    <row r="23" spans="1:20" ht="10.5" customHeight="1">
      <c r="A23" s="31"/>
      <c r="B23" s="32"/>
      <c r="C23" s="32"/>
      <c r="D23" s="32"/>
      <c r="E23" s="32"/>
      <c r="F23" s="32"/>
      <c r="G23" s="84"/>
      <c r="H23" s="84"/>
      <c r="I23" s="84"/>
      <c r="J23" s="32"/>
      <c r="K23" s="32"/>
      <c r="L23" s="32"/>
      <c r="M23" s="32"/>
      <c r="N23" s="32"/>
      <c r="O23" s="32"/>
      <c r="P23" s="33"/>
      <c r="Q23" s="34"/>
      <c r="R23" s="35"/>
      <c r="S23" s="172"/>
      <c r="T23" s="36"/>
    </row>
    <row r="24" spans="1:20" ht="9.75" customHeight="1">
      <c r="A24" s="37"/>
      <c r="B24" s="25"/>
      <c r="C24" s="55"/>
      <c r="D24" s="55"/>
      <c r="E24" s="55"/>
      <c r="F24" s="25"/>
      <c r="G24" s="98"/>
      <c r="H24" s="115"/>
      <c r="I24" s="115"/>
      <c r="J24" s="178"/>
      <c r="K24" s="55"/>
      <c r="L24" s="189"/>
      <c r="M24" s="178"/>
      <c r="N24" s="178"/>
      <c r="O24" s="132"/>
      <c r="P24" s="168"/>
      <c r="Q24" s="27"/>
      <c r="R24" s="16"/>
      <c r="S24" s="23"/>
      <c r="T24" s="20"/>
    </row>
    <row r="25" spans="1:20" ht="12.75">
      <c r="A25" s="38" t="s">
        <v>0</v>
      </c>
      <c r="B25" s="39">
        <f aca="true" t="shared" si="4" ref="B25:H25">SUM(B19:B21)</f>
        <v>27136</v>
      </c>
      <c r="C25" s="56">
        <f t="shared" si="4"/>
        <v>29601</v>
      </c>
      <c r="D25" s="56">
        <f t="shared" si="4"/>
        <v>32003</v>
      </c>
      <c r="E25" s="56">
        <f t="shared" si="4"/>
        <v>34436</v>
      </c>
      <c r="F25" s="39">
        <f t="shared" si="4"/>
        <v>34862</v>
      </c>
      <c r="G25" s="99">
        <f t="shared" si="4"/>
        <v>35133</v>
      </c>
      <c r="H25" s="99">
        <f t="shared" si="4"/>
        <v>35598</v>
      </c>
      <c r="I25" s="141">
        <f aca="true" t="shared" si="5" ref="I25:N25">SUM(I19:I21)</f>
        <v>36710</v>
      </c>
      <c r="J25" s="179">
        <f t="shared" si="5"/>
        <v>37807</v>
      </c>
      <c r="K25" s="56">
        <f t="shared" si="5"/>
        <v>38845</v>
      </c>
      <c r="L25" s="39">
        <f t="shared" si="5"/>
        <v>42235</v>
      </c>
      <c r="M25" s="179">
        <f t="shared" si="5"/>
        <v>44406</v>
      </c>
      <c r="N25" s="179">
        <f t="shared" si="5"/>
        <v>47055</v>
      </c>
      <c r="O25" s="133">
        <f>SUM(O19:O21)</f>
        <v>48457</v>
      </c>
      <c r="P25" s="86">
        <f>O25-B25</f>
        <v>21321</v>
      </c>
      <c r="Q25" s="87">
        <f>P25/B25%</f>
        <v>78.5709021226415</v>
      </c>
      <c r="R25" s="41"/>
      <c r="S25" s="160">
        <f>O25-N25</f>
        <v>1402</v>
      </c>
      <c r="T25" s="42">
        <f t="shared" si="3"/>
        <v>2.9794920837318033</v>
      </c>
    </row>
    <row r="26" spans="1:20" ht="7.5" customHeight="1">
      <c r="A26" s="37"/>
      <c r="B26" s="26"/>
      <c r="C26" s="57"/>
      <c r="D26" s="57"/>
      <c r="E26" s="57"/>
      <c r="F26" s="70"/>
      <c r="G26" s="100"/>
      <c r="H26" s="129"/>
      <c r="I26" s="114"/>
      <c r="J26" s="180"/>
      <c r="K26" s="186"/>
      <c r="L26" s="190"/>
      <c r="M26" s="180"/>
      <c r="N26" s="180"/>
      <c r="O26" s="135"/>
      <c r="P26" s="169"/>
      <c r="Q26" s="35"/>
      <c r="R26" s="16"/>
      <c r="T26" s="20"/>
    </row>
    <row r="27" spans="1:20" ht="18" customHeight="1" thickBot="1">
      <c r="A27" s="182" t="s">
        <v>43</v>
      </c>
      <c r="B27" s="43"/>
      <c r="C27" s="43"/>
      <c r="D27" s="44"/>
      <c r="E27" s="44"/>
      <c r="F27" s="45"/>
      <c r="G27" s="85"/>
      <c r="H27" s="127"/>
      <c r="I27" s="90"/>
      <c r="J27" s="136"/>
      <c r="K27" s="136"/>
      <c r="L27" s="136"/>
      <c r="M27" s="136"/>
      <c r="N27" s="136"/>
      <c r="O27" s="136"/>
      <c r="P27" s="44"/>
      <c r="Q27" s="44"/>
      <c r="R27" s="44"/>
      <c r="S27" s="44"/>
      <c r="T27" s="45"/>
    </row>
    <row r="28" spans="10:20" ht="14.25" thickBot="1" thickTop="1">
      <c r="J28" s="163"/>
      <c r="K28" s="163"/>
      <c r="L28" s="163"/>
      <c r="M28" s="163"/>
      <c r="N28" s="163"/>
      <c r="O28" s="163"/>
      <c r="P28" s="170"/>
      <c r="Q28" s="170"/>
      <c r="R28" s="170"/>
      <c r="S28" s="170"/>
      <c r="T28" s="170"/>
    </row>
    <row r="29" spans="1:20" ht="19.5" customHeight="1" thickTop="1">
      <c r="A29" s="1" t="s">
        <v>61</v>
      </c>
      <c r="B29" s="2"/>
      <c r="C29" s="2"/>
      <c r="D29" s="3"/>
      <c r="E29" s="3"/>
      <c r="F29" s="3"/>
      <c r="G29" s="88"/>
      <c r="H29" s="124"/>
      <c r="I29" s="88"/>
      <c r="J29" s="130"/>
      <c r="K29" s="130"/>
      <c r="L29" s="130"/>
      <c r="M29" s="130"/>
      <c r="N29" s="130"/>
      <c r="O29" s="130"/>
      <c r="P29" s="3"/>
      <c r="Q29" s="3"/>
      <c r="R29" s="3"/>
      <c r="S29" s="3"/>
      <c r="T29" s="4"/>
    </row>
    <row r="30" spans="1:20" ht="12.75">
      <c r="A30" s="207" t="s">
        <v>64</v>
      </c>
      <c r="B30" s="205"/>
      <c r="C30" s="205"/>
      <c r="D30" s="8"/>
      <c r="E30" s="8"/>
      <c r="F30" s="8"/>
      <c r="G30" s="89"/>
      <c r="H30" s="125"/>
      <c r="I30" s="89"/>
      <c r="J30" s="131"/>
      <c r="K30" s="131"/>
      <c r="L30" s="131"/>
      <c r="M30" s="131"/>
      <c r="N30" s="131"/>
      <c r="O30" s="131"/>
      <c r="P30" s="8"/>
      <c r="Q30" s="8"/>
      <c r="R30" s="8"/>
      <c r="S30" s="8"/>
      <c r="T30" s="9"/>
    </row>
    <row r="31" spans="1:20" ht="18" customHeight="1">
      <c r="A31" s="6" t="s">
        <v>72</v>
      </c>
      <c r="B31" s="7"/>
      <c r="C31" s="7"/>
      <c r="D31" s="8"/>
      <c r="E31" s="8"/>
      <c r="F31" s="8"/>
      <c r="G31" s="206"/>
      <c r="H31" s="125"/>
      <c r="I31" s="89"/>
      <c r="J31" s="131"/>
      <c r="K31" s="131"/>
      <c r="L31" s="131"/>
      <c r="M31" s="131"/>
      <c r="N31" s="131"/>
      <c r="O31" s="131"/>
      <c r="P31" s="8"/>
      <c r="Q31" s="8"/>
      <c r="R31" s="10"/>
      <c r="S31" s="10"/>
      <c r="T31" s="9"/>
    </row>
    <row r="32" spans="1:20" ht="12.75">
      <c r="A32" s="243"/>
      <c r="B32" s="231">
        <v>2005</v>
      </c>
      <c r="C32" s="233">
        <v>2006</v>
      </c>
      <c r="D32" s="233">
        <v>2007</v>
      </c>
      <c r="E32" s="233">
        <v>2008</v>
      </c>
      <c r="F32" s="231">
        <v>2009</v>
      </c>
      <c r="G32" s="225">
        <v>2010</v>
      </c>
      <c r="H32" s="235">
        <v>2011</v>
      </c>
      <c r="I32" s="225">
        <v>2012</v>
      </c>
      <c r="J32" s="225">
        <v>2013</v>
      </c>
      <c r="K32" s="244">
        <v>2014</v>
      </c>
      <c r="L32" s="225">
        <v>2015</v>
      </c>
      <c r="M32" s="225">
        <v>2016</v>
      </c>
      <c r="N32" s="225">
        <v>2017</v>
      </c>
      <c r="O32" s="241">
        <v>2018</v>
      </c>
      <c r="P32" s="11" t="s">
        <v>67</v>
      </c>
      <c r="Q32" s="12"/>
      <c r="R32" s="13"/>
      <c r="S32" s="11" t="s">
        <v>68</v>
      </c>
      <c r="T32" s="14"/>
    </row>
    <row r="33" spans="1:20" ht="12.75" customHeight="1">
      <c r="A33" s="230"/>
      <c r="B33" s="232"/>
      <c r="C33" s="234"/>
      <c r="D33" s="234"/>
      <c r="E33" s="234"/>
      <c r="F33" s="232"/>
      <c r="G33" s="226"/>
      <c r="H33" s="236"/>
      <c r="I33" s="226"/>
      <c r="J33" s="222"/>
      <c r="K33" s="228"/>
      <c r="L33" s="222"/>
      <c r="M33" s="222"/>
      <c r="N33" s="222"/>
      <c r="O33" s="220"/>
      <c r="P33" s="15" t="s">
        <v>1</v>
      </c>
      <c r="Q33" s="15"/>
      <c r="R33" s="16"/>
      <c r="S33" s="15" t="s">
        <v>2</v>
      </c>
      <c r="T33" s="17"/>
    </row>
    <row r="34" spans="1:20" ht="7.5" customHeight="1">
      <c r="A34" s="18"/>
      <c r="B34" s="19"/>
      <c r="C34" s="49"/>
      <c r="D34" s="49"/>
      <c r="E34" s="50"/>
      <c r="F34" s="69"/>
      <c r="G34" s="101"/>
      <c r="H34" s="126"/>
      <c r="I34" s="101"/>
      <c r="J34" s="173"/>
      <c r="K34" s="185"/>
      <c r="L34" s="173"/>
      <c r="M34" s="173"/>
      <c r="N34" s="173"/>
      <c r="O34" s="134"/>
      <c r="P34" s="164"/>
      <c r="Q34" s="165"/>
      <c r="R34" s="62"/>
      <c r="S34" s="116"/>
      <c r="T34" s="154"/>
    </row>
    <row r="35" spans="1:20" ht="12.75">
      <c r="A35" s="21" t="s">
        <v>17</v>
      </c>
      <c r="B35" s="22">
        <v>3235</v>
      </c>
      <c r="C35" s="51">
        <v>3856</v>
      </c>
      <c r="D35" s="51">
        <v>4338</v>
      </c>
      <c r="E35" s="51">
        <v>4459</v>
      </c>
      <c r="F35" s="22">
        <v>4564</v>
      </c>
      <c r="G35" s="96">
        <v>4941</v>
      </c>
      <c r="H35" s="103">
        <v>4861</v>
      </c>
      <c r="I35" s="103">
        <v>5489</v>
      </c>
      <c r="J35" s="174">
        <v>5945</v>
      </c>
      <c r="K35" s="51">
        <v>6324</v>
      </c>
      <c r="L35" s="22">
        <v>7186</v>
      </c>
      <c r="M35" s="174">
        <v>7975</v>
      </c>
      <c r="N35" s="174">
        <v>8837</v>
      </c>
      <c r="O35" s="134">
        <v>9587</v>
      </c>
      <c r="P35" s="150">
        <f aca="true" t="shared" si="6" ref="P35:P49">O35-B35</f>
        <v>6352</v>
      </c>
      <c r="Q35" s="75">
        <f aca="true" t="shared" si="7" ref="Q35:Q40">P35/B35%</f>
        <v>196.35239567233384</v>
      </c>
      <c r="R35" s="62"/>
      <c r="S35" s="151">
        <f aca="true" t="shared" si="8" ref="S35:S49">O35-N35</f>
        <v>750</v>
      </c>
      <c r="T35" s="64">
        <f aca="true" t="shared" si="9" ref="T35:T53">S35/N35%</f>
        <v>8.48704311417902</v>
      </c>
    </row>
    <row r="36" spans="1:20" ht="12.75">
      <c r="A36" s="21" t="s">
        <v>16</v>
      </c>
      <c r="B36" s="22">
        <v>1193</v>
      </c>
      <c r="C36" s="51">
        <v>1333</v>
      </c>
      <c r="D36" s="51">
        <v>1458</v>
      </c>
      <c r="E36" s="51">
        <v>1572</v>
      </c>
      <c r="F36" s="22">
        <v>1770</v>
      </c>
      <c r="G36" s="96">
        <v>1718</v>
      </c>
      <c r="H36" s="103">
        <v>1713</v>
      </c>
      <c r="I36" s="103">
        <v>1827</v>
      </c>
      <c r="J36" s="174">
        <v>1874</v>
      </c>
      <c r="K36" s="51">
        <v>1959</v>
      </c>
      <c r="L36" s="22">
        <v>2336</v>
      </c>
      <c r="M36" s="174">
        <v>2495</v>
      </c>
      <c r="N36" s="174">
        <v>2587</v>
      </c>
      <c r="O36" s="134">
        <v>2550</v>
      </c>
      <c r="P36" s="150">
        <f t="shared" si="6"/>
        <v>1357</v>
      </c>
      <c r="Q36" s="75">
        <f t="shared" si="7"/>
        <v>113.74685666387259</v>
      </c>
      <c r="R36" s="62"/>
      <c r="S36" s="151">
        <f t="shared" si="8"/>
        <v>-37</v>
      </c>
      <c r="T36" s="64">
        <f t="shared" si="9"/>
        <v>-1.4302280633938924</v>
      </c>
    </row>
    <row r="37" spans="1:20" ht="12.75" customHeight="1">
      <c r="A37" s="28" t="s">
        <v>18</v>
      </c>
      <c r="B37" s="22">
        <v>12</v>
      </c>
      <c r="C37" s="51">
        <v>14</v>
      </c>
      <c r="D37" s="51">
        <v>11</v>
      </c>
      <c r="E37" s="51">
        <v>13</v>
      </c>
      <c r="F37" s="22">
        <v>13</v>
      </c>
      <c r="G37" s="96">
        <v>9</v>
      </c>
      <c r="H37" s="103">
        <v>12</v>
      </c>
      <c r="I37" s="103">
        <v>17</v>
      </c>
      <c r="J37" s="174">
        <v>18</v>
      </c>
      <c r="K37" s="51">
        <v>28</v>
      </c>
      <c r="L37" s="22">
        <v>38</v>
      </c>
      <c r="M37" s="174">
        <v>42</v>
      </c>
      <c r="N37" s="174">
        <v>40</v>
      </c>
      <c r="O37" s="134">
        <v>42</v>
      </c>
      <c r="P37" s="150">
        <f t="shared" si="6"/>
        <v>30</v>
      </c>
      <c r="Q37" s="75">
        <f t="shared" si="7"/>
        <v>250</v>
      </c>
      <c r="R37" s="62"/>
      <c r="S37" s="151">
        <f t="shared" si="8"/>
        <v>2</v>
      </c>
      <c r="T37" s="64">
        <f t="shared" si="9"/>
        <v>5</v>
      </c>
    </row>
    <row r="38" spans="1:20" ht="12.75">
      <c r="A38" s="21" t="s">
        <v>19</v>
      </c>
      <c r="B38" s="22">
        <v>8</v>
      </c>
      <c r="C38" s="51">
        <v>9</v>
      </c>
      <c r="D38" s="51">
        <v>8</v>
      </c>
      <c r="E38" s="51">
        <v>9</v>
      </c>
      <c r="F38" s="22">
        <v>11</v>
      </c>
      <c r="G38" s="96">
        <v>10</v>
      </c>
      <c r="H38" s="103">
        <v>10</v>
      </c>
      <c r="I38" s="103">
        <v>12</v>
      </c>
      <c r="J38" s="174">
        <v>7</v>
      </c>
      <c r="K38" s="51">
        <v>17</v>
      </c>
      <c r="L38" s="22">
        <v>16</v>
      </c>
      <c r="M38" s="174">
        <v>22</v>
      </c>
      <c r="N38" s="174">
        <v>20</v>
      </c>
      <c r="O38" s="134">
        <v>15</v>
      </c>
      <c r="P38" s="150">
        <f t="shared" si="6"/>
        <v>7</v>
      </c>
      <c r="Q38" s="75">
        <f t="shared" si="7"/>
        <v>87.5</v>
      </c>
      <c r="R38" s="62"/>
      <c r="S38" s="151">
        <f t="shared" si="8"/>
        <v>-5</v>
      </c>
      <c r="T38" s="64">
        <f t="shared" si="9"/>
        <v>-25</v>
      </c>
    </row>
    <row r="39" spans="1:24" ht="12.75">
      <c r="A39" s="21" t="s">
        <v>20</v>
      </c>
      <c r="B39" s="22">
        <v>174</v>
      </c>
      <c r="C39" s="51">
        <v>251</v>
      </c>
      <c r="D39" s="51">
        <v>289</v>
      </c>
      <c r="E39" s="51">
        <v>328</v>
      </c>
      <c r="F39" s="22">
        <v>350</v>
      </c>
      <c r="G39" s="96">
        <v>336</v>
      </c>
      <c r="H39" s="103">
        <v>293</v>
      </c>
      <c r="I39" s="103">
        <v>332</v>
      </c>
      <c r="J39" s="174">
        <v>321</v>
      </c>
      <c r="K39" s="51">
        <v>387</v>
      </c>
      <c r="L39" s="22">
        <v>328</v>
      </c>
      <c r="M39" s="174">
        <v>400</v>
      </c>
      <c r="N39" s="174">
        <v>503</v>
      </c>
      <c r="O39" s="134">
        <v>555</v>
      </c>
      <c r="P39" s="150">
        <f t="shared" si="6"/>
        <v>381</v>
      </c>
      <c r="Q39" s="75">
        <f t="shared" si="7"/>
        <v>218.9655172413793</v>
      </c>
      <c r="R39" s="62"/>
      <c r="S39" s="151">
        <f t="shared" si="8"/>
        <v>52</v>
      </c>
      <c r="T39" s="64">
        <f t="shared" si="9"/>
        <v>10.33797216699801</v>
      </c>
      <c r="U39" s="23"/>
      <c r="V39" s="23"/>
      <c r="W39" s="23"/>
      <c r="X39" s="23"/>
    </row>
    <row r="40" spans="1:21" ht="12.75">
      <c r="A40" s="21" t="s">
        <v>21</v>
      </c>
      <c r="B40" s="22">
        <v>6</v>
      </c>
      <c r="C40" s="51">
        <v>3</v>
      </c>
      <c r="D40" s="51">
        <v>2</v>
      </c>
      <c r="E40" s="51">
        <v>3</v>
      </c>
      <c r="F40" s="22">
        <v>3</v>
      </c>
      <c r="G40" s="96">
        <v>3</v>
      </c>
      <c r="H40" s="103">
        <v>9</v>
      </c>
      <c r="I40" s="103">
        <v>9</v>
      </c>
      <c r="J40" s="174">
        <v>10</v>
      </c>
      <c r="K40" s="51">
        <v>8</v>
      </c>
      <c r="L40" s="22">
        <v>12</v>
      </c>
      <c r="M40" s="174">
        <v>12</v>
      </c>
      <c r="N40" s="174">
        <v>15</v>
      </c>
      <c r="O40" s="134">
        <v>15</v>
      </c>
      <c r="P40" s="150">
        <f t="shared" si="6"/>
        <v>9</v>
      </c>
      <c r="Q40" s="75">
        <f t="shared" si="7"/>
        <v>150</v>
      </c>
      <c r="R40" s="62"/>
      <c r="S40" s="151">
        <f t="shared" si="8"/>
        <v>0</v>
      </c>
      <c r="T40" s="64">
        <f t="shared" si="9"/>
        <v>0</v>
      </c>
      <c r="U40" s="23"/>
    </row>
    <row r="41" spans="1:20" ht="12.75">
      <c r="A41" s="21"/>
      <c r="B41" s="22"/>
      <c r="C41" s="51"/>
      <c r="D41" s="51"/>
      <c r="E41" s="51"/>
      <c r="F41" s="22"/>
      <c r="G41" s="96"/>
      <c r="H41" s="103"/>
      <c r="I41" s="103"/>
      <c r="J41" s="174"/>
      <c r="K41" s="51"/>
      <c r="L41" s="22"/>
      <c r="M41" s="174"/>
      <c r="N41" s="174"/>
      <c r="O41" s="134"/>
      <c r="P41" s="30"/>
      <c r="Q41" s="166"/>
      <c r="R41" s="16"/>
      <c r="S41" s="23"/>
      <c r="T41" s="24"/>
    </row>
    <row r="42" spans="1:20" ht="12.75">
      <c r="A42" s="21" t="s">
        <v>22</v>
      </c>
      <c r="B42" s="22">
        <v>890</v>
      </c>
      <c r="C42" s="51">
        <v>1113</v>
      </c>
      <c r="D42" s="51">
        <v>1242</v>
      </c>
      <c r="E42" s="51">
        <v>1344</v>
      </c>
      <c r="F42" s="22">
        <v>1304</v>
      </c>
      <c r="G42" s="96">
        <v>1301</v>
      </c>
      <c r="H42" s="103">
        <v>1181</v>
      </c>
      <c r="I42" s="103">
        <v>1236</v>
      </c>
      <c r="J42" s="174">
        <v>1199</v>
      </c>
      <c r="K42" s="51">
        <v>1274</v>
      </c>
      <c r="L42" s="22">
        <v>1463</v>
      </c>
      <c r="M42" s="174">
        <v>1683</v>
      </c>
      <c r="N42" s="174">
        <v>1978</v>
      </c>
      <c r="O42" s="134">
        <v>2069</v>
      </c>
      <c r="P42" s="150">
        <f t="shared" si="6"/>
        <v>1179</v>
      </c>
      <c r="Q42" s="75">
        <f>P42/B42%</f>
        <v>132.47191011235955</v>
      </c>
      <c r="R42" s="62"/>
      <c r="S42" s="151">
        <f t="shared" si="8"/>
        <v>91</v>
      </c>
      <c r="T42" s="64">
        <f t="shared" si="9"/>
        <v>4.600606673407482</v>
      </c>
    </row>
    <row r="43" spans="1:20" ht="12.75">
      <c r="A43" s="21" t="s">
        <v>23</v>
      </c>
      <c r="B43" s="22">
        <v>1438</v>
      </c>
      <c r="C43" s="51">
        <v>1648</v>
      </c>
      <c r="D43" s="51">
        <v>1777</v>
      </c>
      <c r="E43" s="51">
        <v>1848</v>
      </c>
      <c r="F43" s="22">
        <v>1963</v>
      </c>
      <c r="G43" s="96">
        <v>2033</v>
      </c>
      <c r="H43" s="103">
        <v>2014</v>
      </c>
      <c r="I43" s="103">
        <v>2221</v>
      </c>
      <c r="J43" s="174">
        <v>2281</v>
      </c>
      <c r="K43" s="51">
        <v>2469</v>
      </c>
      <c r="L43" s="22">
        <v>2787</v>
      </c>
      <c r="M43" s="174">
        <v>3063</v>
      </c>
      <c r="N43" s="174">
        <v>3210</v>
      </c>
      <c r="O43" s="134">
        <v>3324</v>
      </c>
      <c r="P43" s="150">
        <f t="shared" si="6"/>
        <v>1886</v>
      </c>
      <c r="Q43" s="75">
        <f>P43/B43%</f>
        <v>131.15438108484005</v>
      </c>
      <c r="R43" s="62"/>
      <c r="S43" s="151">
        <f t="shared" si="8"/>
        <v>114</v>
      </c>
      <c r="T43" s="64">
        <f t="shared" si="9"/>
        <v>3.5514018691588785</v>
      </c>
    </row>
    <row r="44" spans="1:20" ht="12.75">
      <c r="A44" s="21" t="s">
        <v>24</v>
      </c>
      <c r="B44" s="22">
        <v>1802</v>
      </c>
      <c r="C44" s="51">
        <v>2136</v>
      </c>
      <c r="D44" s="51">
        <v>2431</v>
      </c>
      <c r="E44" s="51">
        <v>2453</v>
      </c>
      <c r="F44" s="22">
        <v>2618</v>
      </c>
      <c r="G44" s="96">
        <v>2825</v>
      </c>
      <c r="H44" s="103">
        <v>2844</v>
      </c>
      <c r="I44" s="103">
        <v>3253</v>
      </c>
      <c r="J44" s="174">
        <v>3593</v>
      </c>
      <c r="K44" s="51">
        <v>3812</v>
      </c>
      <c r="L44" s="22">
        <v>4312</v>
      </c>
      <c r="M44" s="174">
        <v>4627</v>
      </c>
      <c r="N44" s="174">
        <v>4984</v>
      </c>
      <c r="O44" s="134">
        <v>5319</v>
      </c>
      <c r="P44" s="150">
        <f t="shared" si="6"/>
        <v>3517</v>
      </c>
      <c r="Q44" s="75">
        <f>P44/B44%</f>
        <v>195.1720310765816</v>
      </c>
      <c r="R44" s="62"/>
      <c r="S44" s="151">
        <f t="shared" si="8"/>
        <v>335</v>
      </c>
      <c r="T44" s="64">
        <f t="shared" si="9"/>
        <v>6.721508828250401</v>
      </c>
    </row>
    <row r="45" spans="1:24" ht="12.75">
      <c r="A45" s="21" t="s">
        <v>25</v>
      </c>
      <c r="B45" s="22">
        <v>498</v>
      </c>
      <c r="C45" s="51">
        <v>569</v>
      </c>
      <c r="D45" s="51">
        <v>656</v>
      </c>
      <c r="E45" s="51">
        <v>739</v>
      </c>
      <c r="F45" s="22">
        <v>826</v>
      </c>
      <c r="G45" s="96">
        <v>858</v>
      </c>
      <c r="H45" s="103">
        <v>859</v>
      </c>
      <c r="I45" s="103">
        <v>976</v>
      </c>
      <c r="J45" s="174">
        <v>1102</v>
      </c>
      <c r="K45" s="51">
        <v>1168</v>
      </c>
      <c r="L45" s="22">
        <v>1354</v>
      </c>
      <c r="M45" s="174">
        <v>1573</v>
      </c>
      <c r="N45" s="174">
        <v>1830</v>
      </c>
      <c r="O45" s="134">
        <v>2052</v>
      </c>
      <c r="P45" s="150">
        <f t="shared" si="6"/>
        <v>1554</v>
      </c>
      <c r="Q45" s="75">
        <f>P45/B45%</f>
        <v>312.0481927710843</v>
      </c>
      <c r="R45" s="62"/>
      <c r="S45" s="151">
        <f t="shared" si="8"/>
        <v>222</v>
      </c>
      <c r="T45" s="64">
        <f t="shared" si="9"/>
        <v>12.131147540983607</v>
      </c>
      <c r="U45" s="23"/>
      <c r="V45" s="23"/>
      <c r="W45" s="23"/>
      <c r="X45" s="23"/>
    </row>
    <row r="46" spans="1:21" ht="12.75">
      <c r="A46" s="21"/>
      <c r="B46" s="22"/>
      <c r="C46" s="51"/>
      <c r="D46" s="51"/>
      <c r="E46" s="51"/>
      <c r="F46" s="22"/>
      <c r="G46" s="96"/>
      <c r="H46" s="103"/>
      <c r="I46" s="103"/>
      <c r="J46" s="174"/>
      <c r="K46" s="51"/>
      <c r="L46" s="22"/>
      <c r="M46" s="174"/>
      <c r="N46" s="174"/>
      <c r="O46" s="134"/>
      <c r="P46" s="30"/>
      <c r="Q46" s="166"/>
      <c r="R46" s="16"/>
      <c r="S46" s="23"/>
      <c r="T46" s="24"/>
      <c r="U46" s="23"/>
    </row>
    <row r="47" spans="1:20" ht="12.75">
      <c r="A47" s="21" t="s">
        <v>26</v>
      </c>
      <c r="B47" s="22">
        <v>943</v>
      </c>
      <c r="C47" s="51">
        <v>1253</v>
      </c>
      <c r="D47" s="51">
        <v>1552</v>
      </c>
      <c r="E47" s="51">
        <v>1651</v>
      </c>
      <c r="F47" s="22">
        <v>1893</v>
      </c>
      <c r="G47" s="96">
        <v>1914</v>
      </c>
      <c r="H47" s="103">
        <v>1784</v>
      </c>
      <c r="I47" s="103">
        <v>1970</v>
      </c>
      <c r="J47" s="174">
        <v>1970</v>
      </c>
      <c r="K47" s="51">
        <v>2300</v>
      </c>
      <c r="L47" s="22">
        <v>1942</v>
      </c>
      <c r="M47" s="174">
        <v>2739</v>
      </c>
      <c r="N47" s="174">
        <v>4021</v>
      </c>
      <c r="O47" s="134">
        <v>4298</v>
      </c>
      <c r="P47" s="150">
        <f t="shared" si="6"/>
        <v>3355</v>
      </c>
      <c r="Q47" s="75">
        <f>P47/B47%</f>
        <v>355.779427359491</v>
      </c>
      <c r="R47" s="62"/>
      <c r="S47" s="151">
        <f t="shared" si="8"/>
        <v>277</v>
      </c>
      <c r="T47" s="64">
        <f t="shared" si="9"/>
        <v>6.888833623476747</v>
      </c>
    </row>
    <row r="48" spans="1:20" ht="12.75">
      <c r="A48" s="21" t="s">
        <v>27</v>
      </c>
      <c r="B48" s="22">
        <v>3674</v>
      </c>
      <c r="C48" s="51">
        <v>4173</v>
      </c>
      <c r="D48" s="51">
        <v>4528</v>
      </c>
      <c r="E48" s="51">
        <v>4683</v>
      </c>
      <c r="F48" s="22">
        <v>4773</v>
      </c>
      <c r="G48" s="96">
        <v>5037</v>
      </c>
      <c r="H48" s="103">
        <v>5075</v>
      </c>
      <c r="I48" s="103">
        <v>5686</v>
      </c>
      <c r="J48" s="174">
        <v>6109</v>
      </c>
      <c r="K48" s="51">
        <v>6357</v>
      </c>
      <c r="L48" s="22">
        <v>7921</v>
      </c>
      <c r="M48" s="174">
        <v>8128</v>
      </c>
      <c r="N48" s="174">
        <v>7884</v>
      </c>
      <c r="O48" s="134">
        <v>8361</v>
      </c>
      <c r="P48" s="150">
        <f t="shared" si="6"/>
        <v>4687</v>
      </c>
      <c r="Q48" s="75">
        <f>P48/B48%</f>
        <v>127.57212847033206</v>
      </c>
      <c r="R48" s="62"/>
      <c r="S48" s="151">
        <f t="shared" si="8"/>
        <v>477</v>
      </c>
      <c r="T48" s="64">
        <f t="shared" si="9"/>
        <v>6.050228310502283</v>
      </c>
    </row>
    <row r="49" spans="1:20" ht="12.75">
      <c r="A49" s="21" t="s">
        <v>30</v>
      </c>
      <c r="B49" s="22">
        <v>11</v>
      </c>
      <c r="C49" s="51">
        <v>40</v>
      </c>
      <c r="D49" s="51">
        <v>26</v>
      </c>
      <c r="E49" s="51">
        <v>50</v>
      </c>
      <c r="F49" s="22">
        <v>45</v>
      </c>
      <c r="G49" s="96">
        <v>66</v>
      </c>
      <c r="H49" s="103">
        <v>39</v>
      </c>
      <c r="I49" s="103">
        <v>30</v>
      </c>
      <c r="J49" s="174">
        <v>96</v>
      </c>
      <c r="K49" s="51">
        <v>66</v>
      </c>
      <c r="L49" s="22">
        <v>53</v>
      </c>
      <c r="M49" s="174">
        <v>79</v>
      </c>
      <c r="N49" s="174">
        <v>97</v>
      </c>
      <c r="O49" s="134">
        <v>105</v>
      </c>
      <c r="P49" s="150">
        <f t="shared" si="6"/>
        <v>94</v>
      </c>
      <c r="Q49" s="75">
        <f>P49/B49%</f>
        <v>854.5454545454545</v>
      </c>
      <c r="R49" s="62"/>
      <c r="S49" s="151">
        <f t="shared" si="8"/>
        <v>8</v>
      </c>
      <c r="T49" s="64">
        <f t="shared" si="9"/>
        <v>8.247422680412372</v>
      </c>
    </row>
    <row r="50" spans="1:21" ht="9.75" customHeight="1">
      <c r="A50" s="67"/>
      <c r="B50" s="68"/>
      <c r="C50" s="54"/>
      <c r="D50" s="54"/>
      <c r="E50" s="54"/>
      <c r="F50" s="22"/>
      <c r="G50" s="104"/>
      <c r="H50" s="104"/>
      <c r="I50" s="104"/>
      <c r="J50" s="177"/>
      <c r="K50" s="54"/>
      <c r="L50" s="177"/>
      <c r="M50" s="177"/>
      <c r="N50" s="177"/>
      <c r="O50" s="140"/>
      <c r="P50" s="105"/>
      <c r="Q50" s="167"/>
      <c r="R50" s="62"/>
      <c r="S50" s="63"/>
      <c r="T50" s="64"/>
      <c r="U50" s="23"/>
    </row>
    <row r="51" spans="1:20" ht="10.5" customHeight="1">
      <c r="A51" s="31"/>
      <c r="B51" s="32"/>
      <c r="C51" s="32"/>
      <c r="D51" s="32"/>
      <c r="E51" s="32"/>
      <c r="F51" s="32"/>
      <c r="G51" s="84"/>
      <c r="H51" s="84"/>
      <c r="I51" s="84"/>
      <c r="J51" s="32"/>
      <c r="K51" s="32"/>
      <c r="L51" s="32"/>
      <c r="M51" s="32"/>
      <c r="N51" s="32"/>
      <c r="O51" s="32"/>
      <c r="P51" s="33"/>
      <c r="Q51" s="34"/>
      <c r="R51" s="35"/>
      <c r="S51" s="172"/>
      <c r="T51" s="36"/>
    </row>
    <row r="52" spans="1:20" ht="9.75" customHeight="1">
      <c r="A52" s="37"/>
      <c r="B52" s="25"/>
      <c r="C52" s="55"/>
      <c r="D52" s="55"/>
      <c r="E52" s="55"/>
      <c r="F52" s="25"/>
      <c r="G52" s="98"/>
      <c r="H52" s="115"/>
      <c r="I52" s="115"/>
      <c r="J52" s="178"/>
      <c r="K52" s="55"/>
      <c r="L52" s="178"/>
      <c r="M52" s="178"/>
      <c r="N52" s="178"/>
      <c r="O52" s="132"/>
      <c r="P52" s="168"/>
      <c r="Q52" s="27"/>
      <c r="R52" s="16"/>
      <c r="S52" s="23"/>
      <c r="T52" s="20"/>
    </row>
    <row r="53" spans="1:20" ht="12.75">
      <c r="A53" s="38" t="s">
        <v>0</v>
      </c>
      <c r="B53" s="39">
        <f aca="true" t="shared" si="10" ref="B53:G53">SUM(B47:B49)</f>
        <v>4628</v>
      </c>
      <c r="C53" s="56">
        <f t="shared" si="10"/>
        <v>5466</v>
      </c>
      <c r="D53" s="56">
        <f t="shared" si="10"/>
        <v>6106</v>
      </c>
      <c r="E53" s="56">
        <f t="shared" si="10"/>
        <v>6384</v>
      </c>
      <c r="F53" s="39">
        <f t="shared" si="10"/>
        <v>6711</v>
      </c>
      <c r="G53" s="99">
        <f t="shared" si="10"/>
        <v>7017</v>
      </c>
      <c r="H53" s="99">
        <f aca="true" t="shared" si="11" ref="H53:N53">SUM(H47:H49)</f>
        <v>6898</v>
      </c>
      <c r="I53" s="141">
        <f t="shared" si="11"/>
        <v>7686</v>
      </c>
      <c r="J53" s="179">
        <f t="shared" si="11"/>
        <v>8175</v>
      </c>
      <c r="K53" s="56">
        <f t="shared" si="11"/>
        <v>8723</v>
      </c>
      <c r="L53" s="179">
        <f t="shared" si="11"/>
        <v>9916</v>
      </c>
      <c r="M53" s="179">
        <f t="shared" si="11"/>
        <v>10946</v>
      </c>
      <c r="N53" s="179">
        <f t="shared" si="11"/>
        <v>12002</v>
      </c>
      <c r="O53" s="133">
        <f>SUM(O47:O49)</f>
        <v>12764</v>
      </c>
      <c r="P53" s="86">
        <f>O53-B53</f>
        <v>8136</v>
      </c>
      <c r="Q53" s="87">
        <f>P53/B53%</f>
        <v>175.79948141745894</v>
      </c>
      <c r="R53" s="41"/>
      <c r="S53" s="160">
        <f>O53-N53</f>
        <v>762</v>
      </c>
      <c r="T53" s="42">
        <f t="shared" si="9"/>
        <v>6.348941843026163</v>
      </c>
    </row>
    <row r="54" spans="1:20" ht="7.5" customHeight="1">
      <c r="A54" s="37"/>
      <c r="B54" s="26"/>
      <c r="C54" s="57"/>
      <c r="D54" s="57"/>
      <c r="E54" s="57"/>
      <c r="F54" s="70"/>
      <c r="G54" s="100"/>
      <c r="H54" s="129"/>
      <c r="I54" s="114"/>
      <c r="J54" s="180"/>
      <c r="K54" s="186"/>
      <c r="L54" s="180"/>
      <c r="M54" s="180"/>
      <c r="N54" s="180"/>
      <c r="O54" s="135"/>
      <c r="P54" s="169"/>
      <c r="Q54" s="35"/>
      <c r="R54" s="16"/>
      <c r="T54" s="20"/>
    </row>
    <row r="55" spans="1:20" ht="18" customHeight="1" thickBot="1">
      <c r="A55" s="182" t="s">
        <v>43</v>
      </c>
      <c r="B55" s="43"/>
      <c r="C55" s="43"/>
      <c r="D55" s="44"/>
      <c r="E55" s="44"/>
      <c r="F55" s="45"/>
      <c r="G55" s="85"/>
      <c r="H55" s="127"/>
      <c r="I55" s="90"/>
      <c r="J55" s="136"/>
      <c r="K55" s="136"/>
      <c r="L55" s="136"/>
      <c r="M55" s="136"/>
      <c r="N55" s="136"/>
      <c r="O55" s="136"/>
      <c r="P55" s="44"/>
      <c r="Q55" s="44"/>
      <c r="R55" s="44"/>
      <c r="S55" s="44"/>
      <c r="T55" s="45"/>
    </row>
    <row r="56" ht="9.75" customHeight="1" thickBot="1" thickTop="1"/>
    <row r="57" spans="1:20" ht="19.5" customHeight="1" thickTop="1">
      <c r="A57" s="1" t="s">
        <v>62</v>
      </c>
      <c r="B57" s="2"/>
      <c r="C57" s="2"/>
      <c r="D57" s="3"/>
      <c r="E57" s="3"/>
      <c r="F57" s="3"/>
      <c r="G57" s="88"/>
      <c r="H57" s="124"/>
      <c r="I57" s="88"/>
      <c r="J57" s="130"/>
      <c r="K57" s="130"/>
      <c r="L57" s="130"/>
      <c r="M57" s="130"/>
      <c r="N57" s="130"/>
      <c r="O57" s="130"/>
      <c r="P57" s="3"/>
      <c r="Q57" s="3"/>
      <c r="R57" s="3"/>
      <c r="S57" s="3"/>
      <c r="T57" s="4"/>
    </row>
    <row r="58" spans="1:20" ht="12.75">
      <c r="A58" s="207" t="s">
        <v>64</v>
      </c>
      <c r="B58" s="205"/>
      <c r="C58" s="205"/>
      <c r="D58" s="8"/>
      <c r="E58" s="8"/>
      <c r="F58" s="8"/>
      <c r="G58" s="89"/>
      <c r="H58" s="125"/>
      <c r="I58" s="89"/>
      <c r="J58" s="131"/>
      <c r="K58" s="131"/>
      <c r="L58" s="131"/>
      <c r="M58" s="131"/>
      <c r="N58" s="131"/>
      <c r="O58" s="131"/>
      <c r="P58" s="8"/>
      <c r="Q58" s="8"/>
      <c r="R58" s="8"/>
      <c r="S58" s="8"/>
      <c r="T58" s="9"/>
    </row>
    <row r="59" spans="1:20" ht="18" customHeight="1">
      <c r="A59" s="6" t="s">
        <v>72</v>
      </c>
      <c r="B59" s="7"/>
      <c r="C59" s="7"/>
      <c r="D59" s="8"/>
      <c r="E59" s="8"/>
      <c r="F59" s="8"/>
      <c r="G59" s="206"/>
      <c r="H59" s="125"/>
      <c r="I59" s="89"/>
      <c r="J59" s="131"/>
      <c r="K59" s="131"/>
      <c r="L59" s="131"/>
      <c r="M59" s="131"/>
      <c r="N59" s="131"/>
      <c r="O59" s="131"/>
      <c r="P59" s="8"/>
      <c r="Q59" s="8"/>
      <c r="R59" s="10"/>
      <c r="S59" s="10"/>
      <c r="T59" s="9"/>
    </row>
    <row r="60" spans="1:20" ht="12.75">
      <c r="A60" s="243"/>
      <c r="B60" s="231">
        <v>2005</v>
      </c>
      <c r="C60" s="233">
        <v>2006</v>
      </c>
      <c r="D60" s="233">
        <v>2007</v>
      </c>
      <c r="E60" s="233">
        <v>2008</v>
      </c>
      <c r="F60" s="231">
        <v>2009</v>
      </c>
      <c r="G60" s="223">
        <v>2010</v>
      </c>
      <c r="H60" s="235">
        <v>2011</v>
      </c>
      <c r="I60" s="225">
        <v>2012</v>
      </c>
      <c r="J60" s="225">
        <v>2013</v>
      </c>
      <c r="K60" s="244">
        <v>2014</v>
      </c>
      <c r="L60" s="245">
        <v>2015</v>
      </c>
      <c r="M60" s="225">
        <v>2016</v>
      </c>
      <c r="N60" s="225">
        <v>2017</v>
      </c>
      <c r="O60" s="241">
        <v>2018</v>
      </c>
      <c r="P60" s="11" t="s">
        <v>67</v>
      </c>
      <c r="Q60" s="12"/>
      <c r="R60" s="13"/>
      <c r="S60" s="11" t="s">
        <v>68</v>
      </c>
      <c r="T60" s="14"/>
    </row>
    <row r="61" spans="1:20" ht="12.75" customHeight="1">
      <c r="A61" s="230"/>
      <c r="B61" s="232"/>
      <c r="C61" s="234"/>
      <c r="D61" s="234"/>
      <c r="E61" s="234"/>
      <c r="F61" s="232"/>
      <c r="G61" s="224"/>
      <c r="H61" s="236"/>
      <c r="I61" s="226"/>
      <c r="J61" s="222"/>
      <c r="K61" s="228"/>
      <c r="L61" s="238"/>
      <c r="M61" s="222"/>
      <c r="N61" s="222"/>
      <c r="O61" s="242"/>
      <c r="P61" s="15" t="s">
        <v>1</v>
      </c>
      <c r="Q61" s="15"/>
      <c r="R61" s="16"/>
      <c r="S61" s="15" t="s">
        <v>2</v>
      </c>
      <c r="T61" s="17"/>
    </row>
    <row r="62" spans="1:20" ht="7.5" customHeight="1">
      <c r="A62" s="18"/>
      <c r="B62" s="19"/>
      <c r="C62" s="49"/>
      <c r="D62" s="49"/>
      <c r="E62" s="50"/>
      <c r="F62" s="69"/>
      <c r="G62" s="93"/>
      <c r="H62" s="126"/>
      <c r="I62" s="101"/>
      <c r="J62" s="173"/>
      <c r="K62" s="185"/>
      <c r="L62" s="187"/>
      <c r="M62" s="173"/>
      <c r="N62" s="173"/>
      <c r="O62" s="137"/>
      <c r="P62" s="164"/>
      <c r="Q62" s="165"/>
      <c r="R62" s="62"/>
      <c r="S62" s="116"/>
      <c r="T62" s="154"/>
    </row>
    <row r="63" spans="1:20" ht="12.75">
      <c r="A63" s="21" t="s">
        <v>17</v>
      </c>
      <c r="B63" s="25">
        <f aca="true" t="shared" si="12" ref="B63:L63">B7-B35</f>
        <v>10713</v>
      </c>
      <c r="C63" s="52">
        <f t="shared" si="12"/>
        <v>11329</v>
      </c>
      <c r="D63" s="52">
        <f t="shared" si="12"/>
        <v>12235</v>
      </c>
      <c r="E63" s="52">
        <f t="shared" si="12"/>
        <v>13567</v>
      </c>
      <c r="F63" s="25">
        <f t="shared" si="12"/>
        <v>13285</v>
      </c>
      <c r="G63" s="94">
        <f t="shared" si="12"/>
        <v>13675</v>
      </c>
      <c r="H63" s="102">
        <f t="shared" si="12"/>
        <v>13830</v>
      </c>
      <c r="I63" s="102">
        <f t="shared" si="12"/>
        <v>14100</v>
      </c>
      <c r="J63" s="175">
        <f t="shared" si="12"/>
        <v>14458</v>
      </c>
      <c r="K63" s="52">
        <f t="shared" si="12"/>
        <v>14742</v>
      </c>
      <c r="L63" s="52">
        <f t="shared" si="12"/>
        <v>15979</v>
      </c>
      <c r="M63" s="175">
        <f aca="true" t="shared" si="13" ref="M63:N68">M7-M35</f>
        <v>16591</v>
      </c>
      <c r="N63" s="175">
        <f t="shared" si="13"/>
        <v>17795</v>
      </c>
      <c r="O63" s="138">
        <f aca="true" t="shared" si="14" ref="O63:O68">O7-O35</f>
        <v>18351</v>
      </c>
      <c r="P63" s="150">
        <f aca="true" t="shared" si="15" ref="P63:P68">O63-B63</f>
        <v>7638</v>
      </c>
      <c r="Q63" s="75">
        <f aca="true" t="shared" si="16" ref="Q63:Q68">P63/B63%</f>
        <v>71.29655558667041</v>
      </c>
      <c r="R63" s="62"/>
      <c r="S63" s="151">
        <f aca="true" t="shared" si="17" ref="S63:S68">O63-N63</f>
        <v>556</v>
      </c>
      <c r="T63" s="64">
        <f aca="true" t="shared" si="18" ref="T63:T81">S63/N63%</f>
        <v>3.124473166619837</v>
      </c>
    </row>
    <row r="64" spans="1:20" ht="12.75">
      <c r="A64" s="21" t="s">
        <v>16</v>
      </c>
      <c r="B64" s="29">
        <f aca="true" t="shared" si="19" ref="B64:L64">B8-B36</f>
        <v>11056</v>
      </c>
      <c r="C64" s="52">
        <f t="shared" si="19"/>
        <v>11830</v>
      </c>
      <c r="D64" s="52">
        <f t="shared" si="19"/>
        <v>12573</v>
      </c>
      <c r="E64" s="52">
        <f t="shared" si="19"/>
        <v>13258</v>
      </c>
      <c r="F64" s="25">
        <f t="shared" si="19"/>
        <v>13641</v>
      </c>
      <c r="G64" s="94">
        <f t="shared" si="19"/>
        <v>13333</v>
      </c>
      <c r="H64" s="102">
        <f t="shared" si="19"/>
        <v>13788</v>
      </c>
      <c r="I64" s="102">
        <f t="shared" si="19"/>
        <v>13898</v>
      </c>
      <c r="J64" s="175">
        <f t="shared" si="19"/>
        <v>14117</v>
      </c>
      <c r="K64" s="52">
        <f t="shared" si="19"/>
        <v>14233</v>
      </c>
      <c r="L64" s="52">
        <f t="shared" si="19"/>
        <v>15334</v>
      </c>
      <c r="M64" s="175">
        <f t="shared" si="13"/>
        <v>15827</v>
      </c>
      <c r="N64" s="175">
        <f t="shared" si="13"/>
        <v>16121</v>
      </c>
      <c r="O64" s="138">
        <f t="shared" si="14"/>
        <v>16125</v>
      </c>
      <c r="P64" s="150">
        <f t="shared" si="15"/>
        <v>5069</v>
      </c>
      <c r="Q64" s="75">
        <f t="shared" si="16"/>
        <v>45.848408104196814</v>
      </c>
      <c r="R64" s="62"/>
      <c r="S64" s="151">
        <f t="shared" si="17"/>
        <v>4</v>
      </c>
      <c r="T64" s="64">
        <f t="shared" si="18"/>
        <v>0.024812356553563675</v>
      </c>
    </row>
    <row r="65" spans="1:20" ht="12.75" customHeight="1">
      <c r="A65" s="28" t="s">
        <v>18</v>
      </c>
      <c r="B65" s="25">
        <f aca="true" t="shared" si="20" ref="B65:L65">B9-B37</f>
        <v>68</v>
      </c>
      <c r="C65" s="52">
        <f t="shared" si="20"/>
        <v>75</v>
      </c>
      <c r="D65" s="52">
        <f t="shared" si="20"/>
        <v>84</v>
      </c>
      <c r="E65" s="52">
        <f t="shared" si="20"/>
        <v>94</v>
      </c>
      <c r="F65" s="25">
        <f t="shared" si="20"/>
        <v>93</v>
      </c>
      <c r="G65" s="94">
        <f t="shared" si="20"/>
        <v>118</v>
      </c>
      <c r="H65" s="102">
        <f t="shared" si="20"/>
        <v>130</v>
      </c>
      <c r="I65" s="102">
        <f t="shared" si="20"/>
        <v>134</v>
      </c>
      <c r="J65" s="175">
        <f t="shared" si="20"/>
        <v>146</v>
      </c>
      <c r="K65" s="52">
        <f t="shared" si="20"/>
        <v>166</v>
      </c>
      <c r="L65" s="52">
        <f t="shared" si="20"/>
        <v>152</v>
      </c>
      <c r="M65" s="175">
        <f t="shared" si="13"/>
        <v>165</v>
      </c>
      <c r="N65" s="175">
        <f t="shared" si="13"/>
        <v>166</v>
      </c>
      <c r="O65" s="138">
        <f t="shared" si="14"/>
        <v>158</v>
      </c>
      <c r="P65" s="150">
        <f t="shared" si="15"/>
        <v>90</v>
      </c>
      <c r="Q65" s="75">
        <f t="shared" si="16"/>
        <v>132.35294117647058</v>
      </c>
      <c r="R65" s="62"/>
      <c r="S65" s="151">
        <f t="shared" si="17"/>
        <v>-8</v>
      </c>
      <c r="T65" s="64">
        <f t="shared" si="18"/>
        <v>-4.819277108433735</v>
      </c>
    </row>
    <row r="66" spans="1:20" ht="12.75">
      <c r="A66" s="21" t="s">
        <v>19</v>
      </c>
      <c r="B66" s="22">
        <f aca="true" t="shared" si="21" ref="B66:L66">B10-B38</f>
        <v>3</v>
      </c>
      <c r="C66" s="51">
        <f t="shared" si="21"/>
        <v>5</v>
      </c>
      <c r="D66" s="51">
        <f t="shared" si="21"/>
        <v>6</v>
      </c>
      <c r="E66" s="51">
        <f t="shared" si="21"/>
        <v>6</v>
      </c>
      <c r="F66" s="22">
        <f t="shared" si="21"/>
        <v>10</v>
      </c>
      <c r="G66" s="96">
        <f t="shared" si="21"/>
        <v>7</v>
      </c>
      <c r="H66" s="103">
        <f t="shared" si="21"/>
        <v>8</v>
      </c>
      <c r="I66" s="103">
        <f t="shared" si="21"/>
        <v>6</v>
      </c>
      <c r="J66" s="174">
        <f t="shared" si="21"/>
        <v>7</v>
      </c>
      <c r="K66" s="51">
        <f t="shared" si="21"/>
        <v>9</v>
      </c>
      <c r="L66" s="52">
        <f t="shared" si="21"/>
        <v>8</v>
      </c>
      <c r="M66" s="174">
        <f t="shared" si="13"/>
        <v>7</v>
      </c>
      <c r="N66" s="174">
        <f t="shared" si="13"/>
        <v>7</v>
      </c>
      <c r="O66" s="134">
        <f t="shared" si="14"/>
        <v>8</v>
      </c>
      <c r="P66" s="150">
        <f t="shared" si="15"/>
        <v>5</v>
      </c>
      <c r="Q66" s="75">
        <f t="shared" si="16"/>
        <v>166.66666666666669</v>
      </c>
      <c r="R66" s="62"/>
      <c r="S66" s="151">
        <f t="shared" si="17"/>
        <v>1</v>
      </c>
      <c r="T66" s="64">
        <f t="shared" si="18"/>
        <v>14.285714285714285</v>
      </c>
    </row>
    <row r="67" spans="1:21" ht="12.75">
      <c r="A67" s="21" t="s">
        <v>20</v>
      </c>
      <c r="B67" s="22">
        <f aca="true" t="shared" si="22" ref="B67:L67">B11-B39</f>
        <v>658</v>
      </c>
      <c r="C67" s="51">
        <f t="shared" si="22"/>
        <v>883</v>
      </c>
      <c r="D67" s="51">
        <f t="shared" si="22"/>
        <v>997</v>
      </c>
      <c r="E67" s="51">
        <f t="shared" si="22"/>
        <v>1123</v>
      </c>
      <c r="F67" s="22">
        <f t="shared" si="22"/>
        <v>1118</v>
      </c>
      <c r="G67" s="96">
        <f t="shared" si="22"/>
        <v>980</v>
      </c>
      <c r="H67" s="103">
        <f t="shared" si="22"/>
        <v>906</v>
      </c>
      <c r="I67" s="103">
        <f t="shared" si="22"/>
        <v>851</v>
      </c>
      <c r="J67" s="174">
        <f t="shared" si="22"/>
        <v>872</v>
      </c>
      <c r="K67" s="51">
        <f t="shared" si="22"/>
        <v>939</v>
      </c>
      <c r="L67" s="52">
        <f t="shared" si="22"/>
        <v>815</v>
      </c>
      <c r="M67" s="174">
        <f t="shared" si="13"/>
        <v>837</v>
      </c>
      <c r="N67" s="174">
        <f t="shared" si="13"/>
        <v>927</v>
      </c>
      <c r="O67" s="134">
        <f t="shared" si="14"/>
        <v>1015</v>
      </c>
      <c r="P67" s="150">
        <f t="shared" si="15"/>
        <v>357</v>
      </c>
      <c r="Q67" s="75">
        <f t="shared" si="16"/>
        <v>54.25531914893617</v>
      </c>
      <c r="R67" s="62"/>
      <c r="S67" s="151">
        <f t="shared" si="17"/>
        <v>88</v>
      </c>
      <c r="T67" s="64">
        <f t="shared" si="18"/>
        <v>9.492988133764833</v>
      </c>
      <c r="U67" s="23"/>
    </row>
    <row r="68" spans="1:20" ht="12.75">
      <c r="A68" s="21" t="s">
        <v>21</v>
      </c>
      <c r="B68" s="22">
        <f aca="true" t="shared" si="23" ref="B68:L68">B12-B40</f>
        <v>10</v>
      </c>
      <c r="C68" s="51">
        <f t="shared" si="23"/>
        <v>13</v>
      </c>
      <c r="D68" s="51">
        <f t="shared" si="23"/>
        <v>2</v>
      </c>
      <c r="E68" s="51">
        <f t="shared" si="23"/>
        <v>4</v>
      </c>
      <c r="F68" s="22">
        <f t="shared" si="23"/>
        <v>4</v>
      </c>
      <c r="G68" s="96">
        <f t="shared" si="23"/>
        <v>3</v>
      </c>
      <c r="H68" s="103">
        <f t="shared" si="23"/>
        <v>38</v>
      </c>
      <c r="I68" s="103">
        <f t="shared" si="23"/>
        <v>35</v>
      </c>
      <c r="J68" s="174">
        <f t="shared" si="23"/>
        <v>32</v>
      </c>
      <c r="K68" s="51">
        <f t="shared" si="23"/>
        <v>33</v>
      </c>
      <c r="L68" s="52">
        <f t="shared" si="23"/>
        <v>31</v>
      </c>
      <c r="M68" s="174">
        <f t="shared" si="13"/>
        <v>33</v>
      </c>
      <c r="N68" s="174">
        <f t="shared" si="13"/>
        <v>37</v>
      </c>
      <c r="O68" s="134">
        <f t="shared" si="14"/>
        <v>36</v>
      </c>
      <c r="P68" s="150">
        <f t="shared" si="15"/>
        <v>26</v>
      </c>
      <c r="Q68" s="75">
        <f t="shared" si="16"/>
        <v>260</v>
      </c>
      <c r="R68" s="62"/>
      <c r="S68" s="151">
        <f t="shared" si="17"/>
        <v>-1</v>
      </c>
      <c r="T68" s="64">
        <f t="shared" si="18"/>
        <v>-2.7027027027027026</v>
      </c>
    </row>
    <row r="69" spans="1:22" ht="12.75">
      <c r="A69" s="21"/>
      <c r="B69" s="22"/>
      <c r="C69" s="51"/>
      <c r="D69" s="51"/>
      <c r="E69" s="51"/>
      <c r="F69" s="22"/>
      <c r="G69" s="96"/>
      <c r="H69" s="103"/>
      <c r="I69" s="103"/>
      <c r="J69" s="174"/>
      <c r="K69" s="51"/>
      <c r="L69" s="52">
        <f>L13-L41</f>
        <v>0</v>
      </c>
      <c r="M69" s="174"/>
      <c r="N69" s="174"/>
      <c r="O69" s="134"/>
      <c r="P69" s="30"/>
      <c r="Q69" s="166"/>
      <c r="R69" s="16"/>
      <c r="S69" s="23"/>
      <c r="T69" s="24"/>
      <c r="V69" s="23"/>
    </row>
    <row r="70" spans="1:20" ht="12.75">
      <c r="A70" s="21" t="s">
        <v>22</v>
      </c>
      <c r="B70" s="22">
        <f aca="true" t="shared" si="24" ref="B70:L70">B14-B42</f>
        <v>2308</v>
      </c>
      <c r="C70" s="51">
        <f t="shared" si="24"/>
        <v>2564</v>
      </c>
      <c r="D70" s="51">
        <f t="shared" si="24"/>
        <v>2896</v>
      </c>
      <c r="E70" s="51">
        <f t="shared" si="24"/>
        <v>3205</v>
      </c>
      <c r="F70" s="22">
        <f t="shared" si="24"/>
        <v>2937</v>
      </c>
      <c r="G70" s="96">
        <f t="shared" si="24"/>
        <v>2662</v>
      </c>
      <c r="H70" s="103">
        <f t="shared" si="24"/>
        <v>2591</v>
      </c>
      <c r="I70" s="103">
        <f t="shared" si="24"/>
        <v>2456</v>
      </c>
      <c r="J70" s="174">
        <f t="shared" si="24"/>
        <v>2247</v>
      </c>
      <c r="K70" s="51">
        <f t="shared" si="24"/>
        <v>2111</v>
      </c>
      <c r="L70" s="52">
        <f t="shared" si="24"/>
        <v>2300</v>
      </c>
      <c r="M70" s="174">
        <f aca="true" t="shared" si="25" ref="M70:N73">M14-M42</f>
        <v>2479</v>
      </c>
      <c r="N70" s="174">
        <f t="shared" si="25"/>
        <v>2756</v>
      </c>
      <c r="O70" s="134">
        <f>O14-O42</f>
        <v>2696</v>
      </c>
      <c r="P70" s="150">
        <f>O70-B70</f>
        <v>388</v>
      </c>
      <c r="Q70" s="75">
        <f>P70/B70%</f>
        <v>16.811091854419413</v>
      </c>
      <c r="R70" s="62"/>
      <c r="S70" s="151">
        <f>O70-N70</f>
        <v>-60</v>
      </c>
      <c r="T70" s="64">
        <f t="shared" si="18"/>
        <v>-2.177068214804064</v>
      </c>
    </row>
    <row r="71" spans="1:20" ht="12.75">
      <c r="A71" s="21" t="s">
        <v>23</v>
      </c>
      <c r="B71" s="22">
        <f aca="true" t="shared" si="26" ref="B71:L71">B15-B43</f>
        <v>6566</v>
      </c>
      <c r="C71" s="51">
        <f t="shared" si="26"/>
        <v>6659</v>
      </c>
      <c r="D71" s="51">
        <f t="shared" si="26"/>
        <v>6769</v>
      </c>
      <c r="E71" s="51">
        <f t="shared" si="26"/>
        <v>7126</v>
      </c>
      <c r="F71" s="22">
        <f t="shared" si="26"/>
        <v>6938</v>
      </c>
      <c r="G71" s="96">
        <f t="shared" si="26"/>
        <v>6699</v>
      </c>
      <c r="H71" s="103">
        <f t="shared" si="26"/>
        <v>6529</v>
      </c>
      <c r="I71" s="103">
        <f t="shared" si="26"/>
        <v>6459</v>
      </c>
      <c r="J71" s="174">
        <f t="shared" si="26"/>
        <v>6440</v>
      </c>
      <c r="K71" s="51">
        <f t="shared" si="26"/>
        <v>6468</v>
      </c>
      <c r="L71" s="52">
        <f t="shared" si="26"/>
        <v>6862</v>
      </c>
      <c r="M71" s="174">
        <f t="shared" si="25"/>
        <v>6970</v>
      </c>
      <c r="N71" s="174">
        <f t="shared" si="25"/>
        <v>7116</v>
      </c>
      <c r="O71" s="134">
        <f>O15-O43</f>
        <v>7071</v>
      </c>
      <c r="P71" s="150">
        <f>O71-B71</f>
        <v>505</v>
      </c>
      <c r="Q71" s="75">
        <f>P71/B71%</f>
        <v>7.691136155954919</v>
      </c>
      <c r="R71" s="62"/>
      <c r="S71" s="151">
        <f>O71-N71</f>
        <v>-45</v>
      </c>
      <c r="T71" s="64">
        <f t="shared" si="18"/>
        <v>-0.6323777403035413</v>
      </c>
    </row>
    <row r="72" spans="1:20" ht="12.75">
      <c r="A72" s="21" t="s">
        <v>24</v>
      </c>
      <c r="B72" s="22">
        <f aca="true" t="shared" si="27" ref="B72:L72">B16-B44</f>
        <v>12580</v>
      </c>
      <c r="C72" s="51">
        <f t="shared" si="27"/>
        <v>13744</v>
      </c>
      <c r="D72" s="51">
        <f t="shared" si="27"/>
        <v>14875</v>
      </c>
      <c r="E72" s="51">
        <f t="shared" si="27"/>
        <v>16185</v>
      </c>
      <c r="F72" s="22">
        <f t="shared" si="27"/>
        <v>16584</v>
      </c>
      <c r="G72" s="96">
        <f t="shared" si="27"/>
        <v>16936</v>
      </c>
      <c r="H72" s="103">
        <f t="shared" si="27"/>
        <v>17562</v>
      </c>
      <c r="I72" s="103">
        <f t="shared" si="27"/>
        <v>17767</v>
      </c>
      <c r="J72" s="174">
        <f t="shared" si="27"/>
        <v>18223</v>
      </c>
      <c r="K72" s="51">
        <f t="shared" si="27"/>
        <v>18493</v>
      </c>
      <c r="L72" s="52">
        <f t="shared" si="27"/>
        <v>19626</v>
      </c>
      <c r="M72" s="174">
        <f t="shared" si="25"/>
        <v>19991</v>
      </c>
      <c r="N72" s="174">
        <f t="shared" si="25"/>
        <v>20551</v>
      </c>
      <c r="O72" s="134">
        <f>O16-O44</f>
        <v>20665</v>
      </c>
      <c r="P72" s="150">
        <f>O72-B72</f>
        <v>8085</v>
      </c>
      <c r="Q72" s="75">
        <f>P72/B72%</f>
        <v>64.26868044515103</v>
      </c>
      <c r="R72" s="62"/>
      <c r="S72" s="151">
        <f>O72-N72</f>
        <v>114</v>
      </c>
      <c r="T72" s="64">
        <f t="shared" si="18"/>
        <v>0.554717531993577</v>
      </c>
    </row>
    <row r="73" spans="1:22" ht="12.75">
      <c r="A73" s="21" t="s">
        <v>25</v>
      </c>
      <c r="B73" s="22">
        <f aca="true" t="shared" si="28" ref="B73:L73">B17-B45</f>
        <v>1054</v>
      </c>
      <c r="C73" s="51">
        <f t="shared" si="28"/>
        <v>1168</v>
      </c>
      <c r="D73" s="51">
        <f t="shared" si="28"/>
        <v>1357</v>
      </c>
      <c r="E73" s="51">
        <f t="shared" si="28"/>
        <v>1536</v>
      </c>
      <c r="F73" s="22">
        <f t="shared" si="28"/>
        <v>1692</v>
      </c>
      <c r="G73" s="96">
        <f t="shared" si="28"/>
        <v>1819</v>
      </c>
      <c r="H73" s="103">
        <f t="shared" si="28"/>
        <v>2018</v>
      </c>
      <c r="I73" s="103">
        <f t="shared" si="28"/>
        <v>2342</v>
      </c>
      <c r="J73" s="174">
        <f t="shared" si="28"/>
        <v>2722</v>
      </c>
      <c r="K73" s="51">
        <f t="shared" si="28"/>
        <v>3050</v>
      </c>
      <c r="L73" s="52">
        <f t="shared" si="28"/>
        <v>3531</v>
      </c>
      <c r="M73" s="174">
        <f t="shared" si="25"/>
        <v>4020</v>
      </c>
      <c r="N73" s="174">
        <f t="shared" si="25"/>
        <v>4630</v>
      </c>
      <c r="O73" s="134">
        <f>O17-O45</f>
        <v>5261</v>
      </c>
      <c r="P73" s="150">
        <f>O73-B73</f>
        <v>4207</v>
      </c>
      <c r="Q73" s="75">
        <f>P73/B73%</f>
        <v>399.14611005692603</v>
      </c>
      <c r="R73" s="62"/>
      <c r="S73" s="151">
        <f>O73-N73</f>
        <v>631</v>
      </c>
      <c r="T73" s="64">
        <f t="shared" si="18"/>
        <v>13.628509719222462</v>
      </c>
      <c r="V73" s="23"/>
    </row>
    <row r="74" spans="1:20" ht="12.75">
      <c r="A74" s="21"/>
      <c r="B74" s="22"/>
      <c r="C74" s="51"/>
      <c r="D74" s="51"/>
      <c r="E74" s="51"/>
      <c r="F74" s="22"/>
      <c r="G74" s="96"/>
      <c r="H74" s="103"/>
      <c r="I74" s="103"/>
      <c r="J74" s="174"/>
      <c r="K74" s="51"/>
      <c r="L74" s="52">
        <f>L18-L46</f>
        <v>0</v>
      </c>
      <c r="M74" s="174"/>
      <c r="N74" s="174"/>
      <c r="O74" s="134"/>
      <c r="P74" s="30"/>
      <c r="Q74" s="166"/>
      <c r="R74" s="16"/>
      <c r="S74" s="23"/>
      <c r="T74" s="24"/>
    </row>
    <row r="75" spans="1:20" ht="12.75">
      <c r="A75" s="21" t="s">
        <v>26</v>
      </c>
      <c r="B75" s="22">
        <f aca="true" t="shared" si="29" ref="B75:L75">B19-B47</f>
        <v>3244</v>
      </c>
      <c r="C75" s="51">
        <f t="shared" si="29"/>
        <v>3856</v>
      </c>
      <c r="D75" s="51">
        <f t="shared" si="29"/>
        <v>4691</v>
      </c>
      <c r="E75" s="51">
        <f t="shared" si="29"/>
        <v>5180</v>
      </c>
      <c r="F75" s="22">
        <f t="shared" si="29"/>
        <v>4885</v>
      </c>
      <c r="G75" s="96">
        <f t="shared" si="29"/>
        <v>4923</v>
      </c>
      <c r="H75" s="103">
        <f t="shared" si="29"/>
        <v>4871</v>
      </c>
      <c r="I75" s="103">
        <f t="shared" si="29"/>
        <v>4614</v>
      </c>
      <c r="J75" s="174">
        <f t="shared" si="29"/>
        <v>4326</v>
      </c>
      <c r="K75" s="51">
        <f t="shared" si="29"/>
        <v>4617</v>
      </c>
      <c r="L75" s="52">
        <f t="shared" si="29"/>
        <v>3982</v>
      </c>
      <c r="M75" s="174">
        <f aca="true" t="shared" si="30" ref="M75:N77">M19-M47</f>
        <v>4980</v>
      </c>
      <c r="N75" s="174">
        <f t="shared" si="30"/>
        <v>7203</v>
      </c>
      <c r="O75" s="134">
        <f>O19-O47</f>
        <v>7316</v>
      </c>
      <c r="P75" s="150">
        <f>O75-B75</f>
        <v>4072</v>
      </c>
      <c r="Q75" s="75">
        <f>P75/B75%</f>
        <v>125.52404438964243</v>
      </c>
      <c r="R75" s="62"/>
      <c r="S75" s="151">
        <f>O75-N75</f>
        <v>113</v>
      </c>
      <c r="T75" s="64">
        <f t="shared" si="18"/>
        <v>1.5687907816187698</v>
      </c>
    </row>
    <row r="76" spans="1:20" ht="12.75">
      <c r="A76" s="21" t="s">
        <v>27</v>
      </c>
      <c r="B76" s="22">
        <f aca="true" t="shared" si="31" ref="B76:L76">B20-B48</f>
        <v>19237</v>
      </c>
      <c r="C76" s="51">
        <f t="shared" si="31"/>
        <v>20228</v>
      </c>
      <c r="D76" s="51">
        <f t="shared" si="31"/>
        <v>21150</v>
      </c>
      <c r="E76" s="51">
        <f t="shared" si="31"/>
        <v>22804</v>
      </c>
      <c r="F76" s="22">
        <f t="shared" si="31"/>
        <v>23189</v>
      </c>
      <c r="G76" s="96">
        <f t="shared" si="31"/>
        <v>23140</v>
      </c>
      <c r="H76" s="103">
        <f t="shared" si="31"/>
        <v>23772</v>
      </c>
      <c r="I76" s="103">
        <f t="shared" si="31"/>
        <v>24366</v>
      </c>
      <c r="J76" s="174">
        <f t="shared" si="31"/>
        <v>25232</v>
      </c>
      <c r="K76" s="51">
        <f t="shared" si="31"/>
        <v>25401</v>
      </c>
      <c r="L76" s="52">
        <f t="shared" si="31"/>
        <v>28250</v>
      </c>
      <c r="M76" s="174">
        <f t="shared" si="30"/>
        <v>28375</v>
      </c>
      <c r="N76" s="174">
        <f t="shared" si="30"/>
        <v>27721</v>
      </c>
      <c r="O76" s="134">
        <f>O20-O48</f>
        <v>28220</v>
      </c>
      <c r="P76" s="150">
        <f>O76-B76</f>
        <v>8983</v>
      </c>
      <c r="Q76" s="75">
        <f>P76/B76%</f>
        <v>46.69647034360867</v>
      </c>
      <c r="R76" s="62"/>
      <c r="S76" s="151">
        <f>O76-N76</f>
        <v>499</v>
      </c>
      <c r="T76" s="64">
        <f t="shared" si="18"/>
        <v>1.8000793622163704</v>
      </c>
    </row>
    <row r="77" spans="1:20" ht="12.75">
      <c r="A77" s="21" t="s">
        <v>30</v>
      </c>
      <c r="B77" s="22">
        <f aca="true" t="shared" si="32" ref="B77:L77">B21-B49</f>
        <v>27</v>
      </c>
      <c r="C77" s="51">
        <f t="shared" si="32"/>
        <v>51</v>
      </c>
      <c r="D77" s="51">
        <f t="shared" si="32"/>
        <v>56</v>
      </c>
      <c r="E77" s="51">
        <f t="shared" si="32"/>
        <v>68</v>
      </c>
      <c r="F77" s="22">
        <f t="shared" si="32"/>
        <v>77</v>
      </c>
      <c r="G77" s="96">
        <f t="shared" si="32"/>
        <v>53</v>
      </c>
      <c r="H77" s="103">
        <f t="shared" si="32"/>
        <v>57</v>
      </c>
      <c r="I77" s="103">
        <f t="shared" si="32"/>
        <v>44</v>
      </c>
      <c r="J77" s="174">
        <f t="shared" si="32"/>
        <v>74</v>
      </c>
      <c r="K77" s="51">
        <f t="shared" si="32"/>
        <v>104</v>
      </c>
      <c r="L77" s="52">
        <f t="shared" si="32"/>
        <v>87</v>
      </c>
      <c r="M77" s="174">
        <f t="shared" si="30"/>
        <v>105</v>
      </c>
      <c r="N77" s="174">
        <f t="shared" si="30"/>
        <v>129</v>
      </c>
      <c r="O77" s="134">
        <f>O21-O49</f>
        <v>157</v>
      </c>
      <c r="P77" s="150">
        <f>O77-B77</f>
        <v>130</v>
      </c>
      <c r="Q77" s="75">
        <f>P77/B77%</f>
        <v>481.48148148148147</v>
      </c>
      <c r="R77" s="62"/>
      <c r="S77" s="151">
        <f>O77-N77</f>
        <v>28</v>
      </c>
      <c r="T77" s="64">
        <f t="shared" si="18"/>
        <v>21.705426356589147</v>
      </c>
    </row>
    <row r="78" spans="1:20" ht="9.75" customHeight="1">
      <c r="A78" s="67"/>
      <c r="B78" s="68"/>
      <c r="C78" s="54"/>
      <c r="D78" s="54"/>
      <c r="E78" s="54"/>
      <c r="F78" s="22"/>
      <c r="G78" s="97"/>
      <c r="H78" s="104"/>
      <c r="I78" s="104"/>
      <c r="J78" s="177"/>
      <c r="K78" s="54"/>
      <c r="L78" s="183"/>
      <c r="M78" s="177"/>
      <c r="N78" s="177"/>
      <c r="O78" s="140"/>
      <c r="P78" s="105"/>
      <c r="Q78" s="167"/>
      <c r="R78" s="62"/>
      <c r="S78" s="63"/>
      <c r="T78" s="64"/>
    </row>
    <row r="79" spans="1:20" ht="10.5" customHeight="1">
      <c r="A79" s="31"/>
      <c r="B79" s="32"/>
      <c r="C79" s="32"/>
      <c r="D79" s="32"/>
      <c r="E79" s="32"/>
      <c r="F79" s="32"/>
      <c r="G79" s="84"/>
      <c r="H79" s="84"/>
      <c r="I79" s="84"/>
      <c r="J79" s="32"/>
      <c r="K79" s="32"/>
      <c r="L79" s="32"/>
      <c r="M79" s="32"/>
      <c r="N79" s="32"/>
      <c r="O79" s="32"/>
      <c r="P79" s="33"/>
      <c r="Q79" s="34"/>
      <c r="R79" s="35"/>
      <c r="S79" s="172"/>
      <c r="T79" s="36"/>
    </row>
    <row r="80" spans="1:20" ht="9.75" customHeight="1">
      <c r="A80" s="37"/>
      <c r="B80" s="25"/>
      <c r="C80" s="55"/>
      <c r="D80" s="55"/>
      <c r="E80" s="55"/>
      <c r="F80" s="25"/>
      <c r="G80" s="98"/>
      <c r="H80" s="115"/>
      <c r="I80" s="115"/>
      <c r="J80" s="178"/>
      <c r="K80" s="55"/>
      <c r="L80" s="189"/>
      <c r="M80" s="178"/>
      <c r="N80" s="178"/>
      <c r="O80" s="132"/>
      <c r="P80" s="168"/>
      <c r="Q80" s="27"/>
      <c r="R80" s="16"/>
      <c r="S80" s="23"/>
      <c r="T80" s="20"/>
    </row>
    <row r="81" spans="1:20" ht="12.75">
      <c r="A81" s="38" t="s">
        <v>0</v>
      </c>
      <c r="B81" s="39">
        <f aca="true" t="shared" si="33" ref="B81:G81">SUM(B75:B77)</f>
        <v>22508</v>
      </c>
      <c r="C81" s="56">
        <f t="shared" si="33"/>
        <v>24135</v>
      </c>
      <c r="D81" s="56">
        <f t="shared" si="33"/>
        <v>25897</v>
      </c>
      <c r="E81" s="56">
        <f t="shared" si="33"/>
        <v>28052</v>
      </c>
      <c r="F81" s="39">
        <f t="shared" si="33"/>
        <v>28151</v>
      </c>
      <c r="G81" s="99">
        <f t="shared" si="33"/>
        <v>28116</v>
      </c>
      <c r="H81" s="99">
        <f aca="true" t="shared" si="34" ref="H81:N81">SUM(H75:H77)</f>
        <v>28700</v>
      </c>
      <c r="I81" s="141">
        <f t="shared" si="34"/>
        <v>29024</v>
      </c>
      <c r="J81" s="179">
        <f t="shared" si="34"/>
        <v>29632</v>
      </c>
      <c r="K81" s="56">
        <f t="shared" si="34"/>
        <v>30122</v>
      </c>
      <c r="L81" s="39">
        <f t="shared" si="34"/>
        <v>32319</v>
      </c>
      <c r="M81" s="179">
        <f t="shared" si="34"/>
        <v>33460</v>
      </c>
      <c r="N81" s="179">
        <f t="shared" si="34"/>
        <v>35053</v>
      </c>
      <c r="O81" s="133">
        <f>SUM(O75:O77)</f>
        <v>35693</v>
      </c>
      <c r="P81" s="86">
        <f>O81-B81</f>
        <v>13185</v>
      </c>
      <c r="Q81" s="87">
        <f>P81/B81%</f>
        <v>58.57917185000888</v>
      </c>
      <c r="R81" s="41"/>
      <c r="S81" s="160">
        <f>O81-N81</f>
        <v>640</v>
      </c>
      <c r="T81" s="42">
        <f t="shared" si="18"/>
        <v>1.8258066356659917</v>
      </c>
    </row>
    <row r="82" spans="1:20" ht="7.5" customHeight="1">
      <c r="A82" s="37"/>
      <c r="B82" s="26"/>
      <c r="C82" s="57"/>
      <c r="D82" s="57"/>
      <c r="E82" s="57"/>
      <c r="F82" s="70"/>
      <c r="G82" s="100"/>
      <c r="H82" s="129"/>
      <c r="I82" s="114"/>
      <c r="J82" s="180"/>
      <c r="K82" s="186"/>
      <c r="L82" s="190"/>
      <c r="M82" s="180"/>
      <c r="N82" s="180"/>
      <c r="O82" s="135"/>
      <c r="P82" s="169"/>
      <c r="Q82" s="35"/>
      <c r="R82" s="16"/>
      <c r="T82" s="20"/>
    </row>
    <row r="83" spans="1:20" ht="18" customHeight="1" thickBot="1">
      <c r="A83" s="182" t="s">
        <v>43</v>
      </c>
      <c r="B83" s="43"/>
      <c r="C83" s="43"/>
      <c r="D83" s="44"/>
      <c r="E83" s="44"/>
      <c r="F83" s="45"/>
      <c r="G83" s="85"/>
      <c r="H83" s="127"/>
      <c r="I83" s="90"/>
      <c r="J83" s="136"/>
      <c r="K83" s="136"/>
      <c r="L83" s="136"/>
      <c r="M83" s="136"/>
      <c r="N83" s="136"/>
      <c r="O83" s="136"/>
      <c r="P83" s="44"/>
      <c r="Q83" s="44"/>
      <c r="R83" s="44"/>
      <c r="S83" s="44"/>
      <c r="T83" s="45"/>
    </row>
    <row r="84" ht="13.5" thickTop="1"/>
  </sheetData>
  <sheetProtection/>
  <mergeCells count="45">
    <mergeCell ref="L4:L5"/>
    <mergeCell ref="M4:M5"/>
    <mergeCell ref="L32:L33"/>
    <mergeCell ref="M32:M33"/>
    <mergeCell ref="L60:L61"/>
    <mergeCell ref="M60:M61"/>
    <mergeCell ref="K4:K5"/>
    <mergeCell ref="K32:K33"/>
    <mergeCell ref="K60:K61"/>
    <mergeCell ref="G4:G5"/>
    <mergeCell ref="G32:G33"/>
    <mergeCell ref="I4:I5"/>
    <mergeCell ref="I32:I33"/>
    <mergeCell ref="J4:J5"/>
    <mergeCell ref="J32:J33"/>
    <mergeCell ref="J60:J61"/>
    <mergeCell ref="I60:I61"/>
    <mergeCell ref="H60:H61"/>
    <mergeCell ref="H4:H5"/>
    <mergeCell ref="H32:H33"/>
    <mergeCell ref="G60:G61"/>
    <mergeCell ref="F60:F61"/>
    <mergeCell ref="F4:F5"/>
    <mergeCell ref="D32:D33"/>
    <mergeCell ref="E60:E61"/>
    <mergeCell ref="F32:F33"/>
    <mergeCell ref="E32:E33"/>
    <mergeCell ref="D60:D61"/>
    <mergeCell ref="D4:D5"/>
    <mergeCell ref="A60:A61"/>
    <mergeCell ref="B60:B61"/>
    <mergeCell ref="A32:A33"/>
    <mergeCell ref="E4:E5"/>
    <mergeCell ref="C32:C33"/>
    <mergeCell ref="C60:C61"/>
    <mergeCell ref="B32:B33"/>
    <mergeCell ref="A4:A5"/>
    <mergeCell ref="B4:B5"/>
    <mergeCell ref="C4:C5"/>
    <mergeCell ref="O4:O5"/>
    <mergeCell ref="O32:O33"/>
    <mergeCell ref="O60:O61"/>
    <mergeCell ref="N4:N5"/>
    <mergeCell ref="N32:N33"/>
    <mergeCell ref="N60:N61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84" r:id="rId1"/>
  <rowBreaks count="2" manualBreakCount="2">
    <brk id="28" max="255" man="1"/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8515625" style="5" customWidth="1"/>
    <col min="2" max="6" width="7.7109375" style="5" customWidth="1"/>
    <col min="7" max="9" width="7.7109375" style="66" customWidth="1"/>
    <col min="10" max="15" width="7.7109375" style="116" customWidth="1"/>
    <col min="16" max="16" width="7.140625" style="5" customWidth="1"/>
    <col min="17" max="17" width="7.28125" style="5" customWidth="1"/>
    <col min="18" max="18" width="1.7109375" style="5" customWidth="1"/>
    <col min="19" max="19" width="6.421875" style="5" customWidth="1"/>
    <col min="20" max="20" width="7.140625" style="5" customWidth="1"/>
    <col min="21" max="16384" width="9.140625" style="5" customWidth="1"/>
  </cols>
  <sheetData>
    <row r="1" spans="1:20" ht="18" customHeight="1" thickTop="1">
      <c r="A1" s="1" t="s">
        <v>63</v>
      </c>
      <c r="B1" s="2"/>
      <c r="C1" s="2"/>
      <c r="D1" s="3"/>
      <c r="E1" s="3"/>
      <c r="F1" s="3"/>
      <c r="G1" s="88"/>
      <c r="H1" s="88"/>
      <c r="I1" s="88"/>
      <c r="J1" s="130"/>
      <c r="K1" s="130"/>
      <c r="L1" s="130"/>
      <c r="M1" s="130"/>
      <c r="N1" s="130"/>
      <c r="O1" s="130"/>
      <c r="P1" s="3"/>
      <c r="Q1" s="3"/>
      <c r="R1" s="3"/>
      <c r="S1" s="3"/>
      <c r="T1" s="4"/>
    </row>
    <row r="2" spans="1:20" ht="12.75">
      <c r="A2" s="207" t="s">
        <v>64</v>
      </c>
      <c r="B2" s="205"/>
      <c r="C2" s="205"/>
      <c r="D2" s="8"/>
      <c r="E2" s="8"/>
      <c r="F2" s="8"/>
      <c r="G2" s="89"/>
      <c r="H2" s="89"/>
      <c r="I2" s="89"/>
      <c r="J2" s="131"/>
      <c r="K2" s="131"/>
      <c r="L2" s="131"/>
      <c r="M2" s="131"/>
      <c r="N2" s="131"/>
      <c r="O2" s="131"/>
      <c r="P2" s="8"/>
      <c r="Q2" s="8"/>
      <c r="R2" s="8"/>
      <c r="S2" s="8"/>
      <c r="T2" s="9"/>
    </row>
    <row r="3" spans="1:20" ht="18" customHeight="1">
      <c r="A3" s="6" t="s">
        <v>73</v>
      </c>
      <c r="B3" s="7"/>
      <c r="C3" s="7"/>
      <c r="D3" s="8"/>
      <c r="E3" s="8"/>
      <c r="F3" s="8"/>
      <c r="G3" s="206"/>
      <c r="H3" s="89"/>
      <c r="I3" s="89"/>
      <c r="J3" s="131"/>
      <c r="K3" s="131"/>
      <c r="L3" s="131"/>
      <c r="M3" s="131"/>
      <c r="N3" s="131"/>
      <c r="O3" s="131"/>
      <c r="P3" s="8"/>
      <c r="Q3" s="8"/>
      <c r="R3" s="10"/>
      <c r="S3" s="10"/>
      <c r="T3" s="9"/>
    </row>
    <row r="4" spans="1:20" ht="12.75">
      <c r="A4" s="243"/>
      <c r="B4" s="231">
        <v>2005</v>
      </c>
      <c r="C4" s="233">
        <v>2006</v>
      </c>
      <c r="D4" s="233">
        <v>2007</v>
      </c>
      <c r="E4" s="233">
        <v>2008</v>
      </c>
      <c r="F4" s="231">
        <v>2009</v>
      </c>
      <c r="G4" s="244">
        <v>2010</v>
      </c>
      <c r="H4" s="246">
        <v>2011</v>
      </c>
      <c r="I4" s="246">
        <v>2012</v>
      </c>
      <c r="J4" s="221">
        <v>2013</v>
      </c>
      <c r="K4" s="227">
        <v>2014</v>
      </c>
      <c r="L4" s="237">
        <v>2015</v>
      </c>
      <c r="M4" s="221">
        <v>2016</v>
      </c>
      <c r="N4" s="221">
        <v>2017</v>
      </c>
      <c r="O4" s="219">
        <v>2018</v>
      </c>
      <c r="P4" s="11" t="s">
        <v>67</v>
      </c>
      <c r="Q4" s="12"/>
      <c r="R4" s="13"/>
      <c r="S4" s="11" t="s">
        <v>68</v>
      </c>
      <c r="T4" s="14"/>
    </row>
    <row r="5" spans="1:20" ht="12.75" customHeight="1">
      <c r="A5" s="230"/>
      <c r="B5" s="232"/>
      <c r="C5" s="234"/>
      <c r="D5" s="234"/>
      <c r="E5" s="234"/>
      <c r="F5" s="232"/>
      <c r="G5" s="249"/>
      <c r="H5" s="248"/>
      <c r="I5" s="247"/>
      <c r="J5" s="222"/>
      <c r="K5" s="228"/>
      <c r="L5" s="238"/>
      <c r="M5" s="222"/>
      <c r="N5" s="222"/>
      <c r="O5" s="220"/>
      <c r="P5" s="15" t="s">
        <v>1</v>
      </c>
      <c r="Q5" s="15"/>
      <c r="R5" s="16"/>
      <c r="S5" s="15" t="s">
        <v>2</v>
      </c>
      <c r="T5" s="17"/>
    </row>
    <row r="6" spans="1:20" ht="7.5" customHeight="1">
      <c r="A6" s="18"/>
      <c r="B6" s="19"/>
      <c r="C6" s="49"/>
      <c r="D6" s="49"/>
      <c r="E6" s="50"/>
      <c r="F6" s="69"/>
      <c r="G6" s="91"/>
      <c r="H6" s="101"/>
      <c r="I6" s="101"/>
      <c r="J6" s="173"/>
      <c r="K6" s="185"/>
      <c r="L6" s="187"/>
      <c r="M6" s="173"/>
      <c r="N6" s="173"/>
      <c r="O6" s="137"/>
      <c r="P6" s="164"/>
      <c r="Q6" s="165"/>
      <c r="R6" s="62"/>
      <c r="S6" s="116"/>
      <c r="T6" s="154"/>
    </row>
    <row r="7" spans="1:20" ht="12.75">
      <c r="A7" s="21" t="s">
        <v>17</v>
      </c>
      <c r="B7" s="25">
        <v>12805</v>
      </c>
      <c r="C7" s="52">
        <v>14745</v>
      </c>
      <c r="D7" s="52">
        <v>16184</v>
      </c>
      <c r="E7" s="52">
        <v>14999</v>
      </c>
      <c r="F7" s="25">
        <v>13667</v>
      </c>
      <c r="G7" s="94">
        <v>16747</v>
      </c>
      <c r="H7" s="102">
        <v>16556</v>
      </c>
      <c r="I7" s="102">
        <v>14316</v>
      </c>
      <c r="J7" s="175">
        <v>13559</v>
      </c>
      <c r="K7" s="52">
        <v>14816</v>
      </c>
      <c r="L7" s="25">
        <v>12158</v>
      </c>
      <c r="M7" s="175">
        <v>15634</v>
      </c>
      <c r="N7" s="175">
        <v>23867</v>
      </c>
      <c r="O7" s="138">
        <v>24428</v>
      </c>
      <c r="P7" s="150">
        <f aca="true" t="shared" si="0" ref="P7:P19">O7-B7</f>
        <v>11623</v>
      </c>
      <c r="Q7" s="75">
        <f>P7/B7%</f>
        <v>90.76923076923076</v>
      </c>
      <c r="R7" s="62"/>
      <c r="S7" s="151">
        <f aca="true" t="shared" si="1" ref="S7:S19">O7-N7</f>
        <v>561</v>
      </c>
      <c r="T7" s="64">
        <f aca="true" t="shared" si="2" ref="T7:T23">S7/N7%</f>
        <v>2.3505258306448233</v>
      </c>
    </row>
    <row r="8" spans="1:20" ht="12.75">
      <c r="A8" s="21" t="s">
        <v>16</v>
      </c>
      <c r="B8" s="25">
        <v>10114</v>
      </c>
      <c r="C8" s="52">
        <v>11475</v>
      </c>
      <c r="D8" s="52">
        <v>12094</v>
      </c>
      <c r="E8" s="52">
        <v>12123</v>
      </c>
      <c r="F8" s="25">
        <v>11297</v>
      </c>
      <c r="G8" s="94">
        <v>10461</v>
      </c>
      <c r="H8" s="102">
        <v>9271</v>
      </c>
      <c r="I8" s="102">
        <v>8920</v>
      </c>
      <c r="J8" s="175">
        <v>8915</v>
      </c>
      <c r="K8" s="52">
        <v>9372</v>
      </c>
      <c r="L8" s="25">
        <v>8778</v>
      </c>
      <c r="M8" s="175">
        <v>8710</v>
      </c>
      <c r="N8" s="175">
        <v>12408</v>
      </c>
      <c r="O8" s="138">
        <v>12544</v>
      </c>
      <c r="P8" s="150">
        <f t="shared" si="0"/>
        <v>2430</v>
      </c>
      <c r="Q8" s="75">
        <f>P8/B8%</f>
        <v>24.026102432272097</v>
      </c>
      <c r="R8" s="62"/>
      <c r="S8" s="151">
        <f t="shared" si="1"/>
        <v>136</v>
      </c>
      <c r="T8" s="64">
        <f t="shared" si="2"/>
        <v>1.0960670535138621</v>
      </c>
    </row>
    <row r="9" spans="1:20" ht="12.75" customHeight="1">
      <c r="A9" s="28" t="s">
        <v>18</v>
      </c>
      <c r="B9" s="25">
        <v>73</v>
      </c>
      <c r="C9" s="52">
        <v>72</v>
      </c>
      <c r="D9" s="52">
        <v>48</v>
      </c>
      <c r="E9" s="52">
        <v>79</v>
      </c>
      <c r="F9" s="25">
        <v>103</v>
      </c>
      <c r="G9" s="94">
        <v>104</v>
      </c>
      <c r="H9" s="102">
        <v>88</v>
      </c>
      <c r="I9" s="102">
        <v>99</v>
      </c>
      <c r="J9" s="175">
        <v>78</v>
      </c>
      <c r="K9" s="52">
        <v>72</v>
      </c>
      <c r="L9" s="25">
        <v>57</v>
      </c>
      <c r="M9" s="175">
        <v>80</v>
      </c>
      <c r="N9" s="175">
        <v>104</v>
      </c>
      <c r="O9" s="138">
        <v>66</v>
      </c>
      <c r="P9" s="150">
        <f t="shared" si="0"/>
        <v>-7</v>
      </c>
      <c r="Q9" s="75">
        <f>P9/B9%</f>
        <v>-9.589041095890412</v>
      </c>
      <c r="R9" s="62"/>
      <c r="S9" s="151">
        <f t="shared" si="1"/>
        <v>-38</v>
      </c>
      <c r="T9" s="64">
        <f t="shared" si="2"/>
        <v>-36.53846153846154</v>
      </c>
    </row>
    <row r="10" spans="1:20" ht="12.75">
      <c r="A10" s="21" t="s">
        <v>19</v>
      </c>
      <c r="B10" s="25">
        <v>33</v>
      </c>
      <c r="C10" s="52">
        <v>31</v>
      </c>
      <c r="D10" s="52">
        <v>38</v>
      </c>
      <c r="E10" s="52">
        <v>28</v>
      </c>
      <c r="F10" s="25">
        <v>34</v>
      </c>
      <c r="G10" s="94">
        <v>37</v>
      </c>
      <c r="H10" s="102">
        <v>33</v>
      </c>
      <c r="I10" s="102">
        <v>42</v>
      </c>
      <c r="J10" s="175">
        <v>38</v>
      </c>
      <c r="K10" s="52">
        <v>36</v>
      </c>
      <c r="L10" s="25">
        <v>48</v>
      </c>
      <c r="M10" s="175">
        <v>46</v>
      </c>
      <c r="N10" s="175">
        <v>59</v>
      </c>
      <c r="O10" s="138">
        <v>49</v>
      </c>
      <c r="P10" s="150">
        <f t="shared" si="0"/>
        <v>16</v>
      </c>
      <c r="Q10" s="75">
        <f>P10/B10%</f>
        <v>48.484848484848484</v>
      </c>
      <c r="R10" s="62"/>
      <c r="S10" s="151">
        <f t="shared" si="1"/>
        <v>-10</v>
      </c>
      <c r="T10" s="64">
        <f t="shared" si="2"/>
        <v>-16.949152542372882</v>
      </c>
    </row>
    <row r="11" spans="1:24" ht="12.75">
      <c r="A11" s="21" t="s">
        <v>21</v>
      </c>
      <c r="B11" s="25">
        <v>6</v>
      </c>
      <c r="C11" s="52">
        <v>5</v>
      </c>
      <c r="D11" s="52">
        <v>3</v>
      </c>
      <c r="E11" s="52">
        <v>3</v>
      </c>
      <c r="F11" s="25">
        <v>61</v>
      </c>
      <c r="G11" s="94">
        <v>50</v>
      </c>
      <c r="H11" s="102">
        <v>52</v>
      </c>
      <c r="I11" s="102">
        <v>15</v>
      </c>
      <c r="J11" s="175">
        <v>15</v>
      </c>
      <c r="K11" s="52">
        <v>28</v>
      </c>
      <c r="L11" s="25">
        <v>15</v>
      </c>
      <c r="M11" s="175">
        <v>129</v>
      </c>
      <c r="N11" s="175">
        <v>68</v>
      </c>
      <c r="O11" s="138">
        <v>87</v>
      </c>
      <c r="P11" s="150">
        <f t="shared" si="0"/>
        <v>81</v>
      </c>
      <c r="Q11" s="75">
        <f>P11/B11%</f>
        <v>1350</v>
      </c>
      <c r="R11" s="62"/>
      <c r="S11" s="151">
        <f t="shared" si="1"/>
        <v>19</v>
      </c>
      <c r="T11" s="64">
        <f t="shared" si="2"/>
        <v>27.941176470588232</v>
      </c>
      <c r="U11" s="23"/>
      <c r="V11" s="23"/>
      <c r="W11" s="23"/>
      <c r="X11" s="23"/>
    </row>
    <row r="12" spans="1:20" ht="12.75">
      <c r="A12" s="21"/>
      <c r="B12" s="25"/>
      <c r="C12" s="52"/>
      <c r="D12" s="52"/>
      <c r="E12" s="52"/>
      <c r="F12" s="25"/>
      <c r="G12" s="94"/>
      <c r="H12" s="102"/>
      <c r="I12" s="102"/>
      <c r="J12" s="175"/>
      <c r="K12" s="52"/>
      <c r="L12" s="25"/>
      <c r="M12" s="175"/>
      <c r="N12" s="175"/>
      <c r="O12" s="138"/>
      <c r="P12" s="46"/>
      <c r="Q12" s="171"/>
      <c r="R12" s="62"/>
      <c r="S12" s="153"/>
      <c r="T12" s="48"/>
    </row>
    <row r="13" spans="1:20" ht="12.75">
      <c r="A13" s="21" t="s">
        <v>22</v>
      </c>
      <c r="B13" s="25">
        <v>3973</v>
      </c>
      <c r="C13" s="52">
        <v>4587</v>
      </c>
      <c r="D13" s="52">
        <v>5221</v>
      </c>
      <c r="E13" s="52">
        <v>4917</v>
      </c>
      <c r="F13" s="25">
        <v>4255</v>
      </c>
      <c r="G13" s="94">
        <v>4774</v>
      </c>
      <c r="H13" s="102">
        <v>4667</v>
      </c>
      <c r="I13" s="102">
        <v>3910</v>
      </c>
      <c r="J13" s="175">
        <v>3415</v>
      </c>
      <c r="K13" s="52">
        <v>3541</v>
      </c>
      <c r="L13" s="25">
        <v>3205</v>
      </c>
      <c r="M13" s="175">
        <v>3570</v>
      </c>
      <c r="N13" s="175">
        <v>6682</v>
      </c>
      <c r="O13" s="138">
        <v>6509</v>
      </c>
      <c r="P13" s="150">
        <f t="shared" si="0"/>
        <v>2536</v>
      </c>
      <c r="Q13" s="75">
        <f>P13/B13%</f>
        <v>63.830858293481</v>
      </c>
      <c r="R13" s="62"/>
      <c r="S13" s="151">
        <f t="shared" si="1"/>
        <v>-173</v>
      </c>
      <c r="T13" s="64">
        <f t="shared" si="2"/>
        <v>-2.5890451960490872</v>
      </c>
    </row>
    <row r="14" spans="1:20" ht="12.75">
      <c r="A14" s="21" t="s">
        <v>23</v>
      </c>
      <c r="B14" s="25">
        <v>8827</v>
      </c>
      <c r="C14" s="52">
        <v>9688</v>
      </c>
      <c r="D14" s="52">
        <v>10243</v>
      </c>
      <c r="E14" s="52">
        <v>9524</v>
      </c>
      <c r="F14" s="25">
        <v>8599</v>
      </c>
      <c r="G14" s="94">
        <v>8736</v>
      </c>
      <c r="H14" s="102">
        <v>8099</v>
      </c>
      <c r="I14" s="102">
        <v>7269</v>
      </c>
      <c r="J14" s="175">
        <v>6845</v>
      </c>
      <c r="K14" s="52">
        <v>7336</v>
      </c>
      <c r="L14" s="25">
        <v>6341</v>
      </c>
      <c r="M14" s="175">
        <v>7381</v>
      </c>
      <c r="N14" s="175">
        <v>10902</v>
      </c>
      <c r="O14" s="138">
        <v>10985</v>
      </c>
      <c r="P14" s="150">
        <f t="shared" si="0"/>
        <v>2158</v>
      </c>
      <c r="Q14" s="75">
        <f>P14/B14%</f>
        <v>24.447717231222388</v>
      </c>
      <c r="R14" s="62"/>
      <c r="S14" s="151">
        <f t="shared" si="1"/>
        <v>83</v>
      </c>
      <c r="T14" s="64">
        <f t="shared" si="2"/>
        <v>0.7613281966611631</v>
      </c>
    </row>
    <row r="15" spans="1:20" ht="12.75">
      <c r="A15" s="21" t="s">
        <v>24</v>
      </c>
      <c r="B15" s="25">
        <v>9495</v>
      </c>
      <c r="C15" s="52">
        <v>11186</v>
      </c>
      <c r="D15" s="52">
        <v>11888</v>
      </c>
      <c r="E15" s="52">
        <v>11639</v>
      </c>
      <c r="F15" s="25">
        <v>10990</v>
      </c>
      <c r="G15" s="94">
        <v>12358</v>
      </c>
      <c r="H15" s="102">
        <v>11815</v>
      </c>
      <c r="I15" s="102">
        <v>10782</v>
      </c>
      <c r="J15" s="175">
        <v>10929</v>
      </c>
      <c r="K15" s="52">
        <v>11827</v>
      </c>
      <c r="L15" s="25">
        <v>10152</v>
      </c>
      <c r="M15" s="175">
        <v>11679</v>
      </c>
      <c r="N15" s="175">
        <v>16038</v>
      </c>
      <c r="O15" s="138">
        <v>16502</v>
      </c>
      <c r="P15" s="150">
        <f t="shared" si="0"/>
        <v>7007</v>
      </c>
      <c r="Q15" s="75">
        <f>P15/B15%</f>
        <v>73.79673512374934</v>
      </c>
      <c r="R15" s="62"/>
      <c r="S15" s="151">
        <f t="shared" si="1"/>
        <v>464</v>
      </c>
      <c r="T15" s="64">
        <f t="shared" si="2"/>
        <v>2.8931288190547453</v>
      </c>
    </row>
    <row r="16" spans="1:24" ht="12.75">
      <c r="A16" s="21" t="s">
        <v>25</v>
      </c>
      <c r="B16" s="25">
        <v>736</v>
      </c>
      <c r="C16" s="52">
        <v>867</v>
      </c>
      <c r="D16" s="52">
        <v>1015</v>
      </c>
      <c r="E16" s="52">
        <v>1152</v>
      </c>
      <c r="F16" s="25">
        <v>1213</v>
      </c>
      <c r="G16" s="94">
        <v>1531</v>
      </c>
      <c r="H16" s="102">
        <v>1419</v>
      </c>
      <c r="I16" s="102">
        <v>1431</v>
      </c>
      <c r="J16" s="175">
        <v>1416</v>
      </c>
      <c r="K16" s="52">
        <v>1620</v>
      </c>
      <c r="L16" s="25">
        <v>1407</v>
      </c>
      <c r="M16" s="175">
        <v>1972</v>
      </c>
      <c r="N16" s="175">
        <v>2884</v>
      </c>
      <c r="O16" s="138">
        <v>3178</v>
      </c>
      <c r="P16" s="150">
        <f t="shared" si="0"/>
        <v>2442</v>
      </c>
      <c r="Q16" s="75">
        <f>P16/B16%</f>
        <v>331.79347826086956</v>
      </c>
      <c r="R16" s="62"/>
      <c r="S16" s="151">
        <f t="shared" si="1"/>
        <v>294</v>
      </c>
      <c r="T16" s="64">
        <f t="shared" si="2"/>
        <v>10.194174757281553</v>
      </c>
      <c r="U16" s="23"/>
      <c r="V16" s="23"/>
      <c r="W16" s="23"/>
      <c r="X16" s="23"/>
    </row>
    <row r="17" spans="1:20" ht="12.75">
      <c r="A17" s="21"/>
      <c r="B17" s="25"/>
      <c r="C17" s="52"/>
      <c r="D17" s="52"/>
      <c r="E17" s="52"/>
      <c r="F17" s="25"/>
      <c r="G17" s="94"/>
      <c r="H17" s="102"/>
      <c r="I17" s="102"/>
      <c r="J17" s="175"/>
      <c r="K17" s="52"/>
      <c r="L17" s="25"/>
      <c r="M17" s="175"/>
      <c r="N17" s="175"/>
      <c r="O17" s="138"/>
      <c r="P17" s="46"/>
      <c r="Q17" s="171"/>
      <c r="R17" s="62"/>
      <c r="S17" s="153"/>
      <c r="T17" s="48"/>
    </row>
    <row r="18" spans="1:20" ht="12.75">
      <c r="A18" s="21" t="s">
        <v>28</v>
      </c>
      <c r="B18" s="25">
        <v>18844</v>
      </c>
      <c r="C18" s="52">
        <v>21219</v>
      </c>
      <c r="D18" s="52">
        <v>22124</v>
      </c>
      <c r="E18" s="52">
        <v>20401</v>
      </c>
      <c r="F18" s="25">
        <v>18262</v>
      </c>
      <c r="G18" s="94">
        <v>20443</v>
      </c>
      <c r="H18" s="102">
        <v>19249</v>
      </c>
      <c r="I18" s="102">
        <v>16734</v>
      </c>
      <c r="J18" s="175">
        <v>16139</v>
      </c>
      <c r="K18" s="52">
        <v>17237</v>
      </c>
      <c r="L18" s="25">
        <v>15041</v>
      </c>
      <c r="M18" s="175">
        <v>17268</v>
      </c>
      <c r="N18" s="175">
        <v>25056</v>
      </c>
      <c r="O18" s="138">
        <v>25298</v>
      </c>
      <c r="P18" s="150">
        <f t="shared" si="0"/>
        <v>6454</v>
      </c>
      <c r="Q18" s="75">
        <f>P18/B18%</f>
        <v>34.24962852897474</v>
      </c>
      <c r="R18" s="62"/>
      <c r="S18" s="151">
        <f t="shared" si="1"/>
        <v>242</v>
      </c>
      <c r="T18" s="64">
        <f t="shared" si="2"/>
        <v>0.9658365261813537</v>
      </c>
    </row>
    <row r="19" spans="1:20" ht="12.75">
      <c r="A19" s="21" t="s">
        <v>29</v>
      </c>
      <c r="B19" s="25">
        <v>4187</v>
      </c>
      <c r="C19" s="52">
        <v>5109</v>
      </c>
      <c r="D19" s="52">
        <v>6243</v>
      </c>
      <c r="E19" s="52">
        <v>6831</v>
      </c>
      <c r="F19" s="25">
        <v>6900</v>
      </c>
      <c r="G19" s="94">
        <v>6956</v>
      </c>
      <c r="H19" s="102">
        <v>6751</v>
      </c>
      <c r="I19" s="102">
        <v>6658</v>
      </c>
      <c r="J19" s="175">
        <v>6466</v>
      </c>
      <c r="K19" s="52">
        <v>7087</v>
      </c>
      <c r="L19" s="25">
        <v>6064</v>
      </c>
      <c r="M19" s="175">
        <v>7331</v>
      </c>
      <c r="N19" s="175">
        <v>11450</v>
      </c>
      <c r="O19" s="138">
        <v>11876</v>
      </c>
      <c r="P19" s="150">
        <f t="shared" si="0"/>
        <v>7689</v>
      </c>
      <c r="Q19" s="75">
        <f>P19/B19%</f>
        <v>183.6398375925484</v>
      </c>
      <c r="R19" s="62"/>
      <c r="S19" s="151">
        <f t="shared" si="1"/>
        <v>426</v>
      </c>
      <c r="T19" s="64">
        <f t="shared" si="2"/>
        <v>3.7205240174672487</v>
      </c>
    </row>
    <row r="20" spans="1:20" ht="12.75">
      <c r="A20" s="21"/>
      <c r="B20" s="22"/>
      <c r="C20" s="51"/>
      <c r="D20" s="51"/>
      <c r="E20" s="51"/>
      <c r="F20" s="22"/>
      <c r="G20" s="92"/>
      <c r="H20" s="104"/>
      <c r="I20" s="104"/>
      <c r="J20" s="177"/>
      <c r="K20" s="54"/>
      <c r="L20" s="183"/>
      <c r="M20" s="177"/>
      <c r="N20" s="177"/>
      <c r="O20" s="140"/>
      <c r="P20" s="46"/>
      <c r="Q20" s="171"/>
      <c r="R20" s="62"/>
      <c r="S20" s="153"/>
      <c r="T20" s="48"/>
    </row>
    <row r="21" spans="1:20" ht="10.5" customHeight="1">
      <c r="A21" s="31"/>
      <c r="B21" s="32"/>
      <c r="C21" s="32"/>
      <c r="D21" s="32"/>
      <c r="E21" s="32"/>
      <c r="F21" s="32"/>
      <c r="G21" s="84"/>
      <c r="H21" s="84"/>
      <c r="I21" s="84"/>
      <c r="J21" s="32"/>
      <c r="K21" s="32"/>
      <c r="L21" s="32"/>
      <c r="M21" s="32"/>
      <c r="N21" s="32"/>
      <c r="O21" s="32"/>
      <c r="P21" s="33"/>
      <c r="Q21" s="34"/>
      <c r="R21" s="35"/>
      <c r="S21" s="172"/>
      <c r="T21" s="36"/>
    </row>
    <row r="22" spans="1:20" ht="9.75" customHeight="1">
      <c r="A22" s="37"/>
      <c r="B22" s="25"/>
      <c r="C22" s="55"/>
      <c r="D22" s="55"/>
      <c r="E22" s="55"/>
      <c r="F22" s="25"/>
      <c r="G22" s="106"/>
      <c r="H22" s="115"/>
      <c r="I22" s="115"/>
      <c r="J22" s="178"/>
      <c r="K22" s="55"/>
      <c r="L22" s="189"/>
      <c r="M22" s="178"/>
      <c r="N22" s="178"/>
      <c r="O22" s="132"/>
      <c r="P22" s="26"/>
      <c r="Q22" s="27"/>
      <c r="R22" s="16"/>
      <c r="S22" s="23"/>
      <c r="T22" s="20"/>
    </row>
    <row r="23" spans="1:20" ht="12.75">
      <c r="A23" s="38" t="s">
        <v>0</v>
      </c>
      <c r="B23" s="39">
        <f aca="true" t="shared" si="3" ref="B23:H23">SUM(B18:B19)</f>
        <v>23031</v>
      </c>
      <c r="C23" s="56">
        <f t="shared" si="3"/>
        <v>26328</v>
      </c>
      <c r="D23" s="56">
        <f t="shared" si="3"/>
        <v>28367</v>
      </c>
      <c r="E23" s="56">
        <f t="shared" si="3"/>
        <v>27232</v>
      </c>
      <c r="F23" s="39">
        <f t="shared" si="3"/>
        <v>25162</v>
      </c>
      <c r="G23" s="107">
        <f t="shared" si="3"/>
        <v>27399</v>
      </c>
      <c r="H23" s="107">
        <f t="shared" si="3"/>
        <v>26000</v>
      </c>
      <c r="I23" s="141">
        <f aca="true" t="shared" si="4" ref="I23:N23">SUM(I18:I19)</f>
        <v>23392</v>
      </c>
      <c r="J23" s="179">
        <f t="shared" si="4"/>
        <v>22605</v>
      </c>
      <c r="K23" s="56">
        <f t="shared" si="4"/>
        <v>24324</v>
      </c>
      <c r="L23" s="39">
        <f t="shared" si="4"/>
        <v>21105</v>
      </c>
      <c r="M23" s="179">
        <f t="shared" si="4"/>
        <v>24599</v>
      </c>
      <c r="N23" s="179">
        <f t="shared" si="4"/>
        <v>36506</v>
      </c>
      <c r="O23" s="133">
        <f>SUM(O18:O19)</f>
        <v>37174</v>
      </c>
      <c r="P23" s="86">
        <f>O23-B23</f>
        <v>14143</v>
      </c>
      <c r="Q23" s="87">
        <f>P23/B23%</f>
        <v>61.40853632061135</v>
      </c>
      <c r="R23" s="41"/>
      <c r="S23" s="160">
        <f>O23-N23</f>
        <v>668</v>
      </c>
      <c r="T23" s="42">
        <f t="shared" si="2"/>
        <v>1.8298361913110173</v>
      </c>
    </row>
    <row r="24" spans="1:20" ht="7.5" customHeight="1">
      <c r="A24" s="37"/>
      <c r="B24" s="26"/>
      <c r="C24" s="57"/>
      <c r="D24" s="57"/>
      <c r="E24" s="57"/>
      <c r="F24" s="70"/>
      <c r="G24" s="108"/>
      <c r="H24" s="114"/>
      <c r="I24" s="114"/>
      <c r="J24" s="180"/>
      <c r="K24" s="186"/>
      <c r="L24" s="190"/>
      <c r="M24" s="180"/>
      <c r="N24" s="180"/>
      <c r="O24" s="135"/>
      <c r="P24" s="35"/>
      <c r="Q24" s="35"/>
      <c r="R24" s="16"/>
      <c r="T24" s="20"/>
    </row>
    <row r="25" spans="1:20" ht="18" customHeight="1" thickBot="1">
      <c r="A25" s="182" t="s">
        <v>43</v>
      </c>
      <c r="B25" s="43"/>
      <c r="C25" s="43"/>
      <c r="D25" s="44"/>
      <c r="E25" s="44"/>
      <c r="F25" s="45"/>
      <c r="G25" s="85"/>
      <c r="H25" s="90"/>
      <c r="I25" s="90"/>
      <c r="J25" s="136"/>
      <c r="K25" s="136"/>
      <c r="L25" s="136"/>
      <c r="M25" s="136"/>
      <c r="N25" s="136"/>
      <c r="O25" s="136"/>
      <c r="P25" s="44"/>
      <c r="Q25" s="44"/>
      <c r="R25" s="44"/>
      <c r="S25" s="44"/>
      <c r="T25" s="45"/>
    </row>
    <row r="26" spans="10:20" ht="14.25" thickBot="1" thickTop="1">
      <c r="J26" s="163"/>
      <c r="K26" s="163"/>
      <c r="L26" s="163"/>
      <c r="M26" s="163"/>
      <c r="N26" s="163"/>
      <c r="O26" s="163"/>
      <c r="P26" s="170"/>
      <c r="Q26" s="170"/>
      <c r="R26" s="170"/>
      <c r="S26" s="170"/>
      <c r="T26" s="170"/>
    </row>
    <row r="27" spans="1:20" ht="19.5" customHeight="1" thickTop="1">
      <c r="A27" s="1" t="s">
        <v>61</v>
      </c>
      <c r="B27" s="2"/>
      <c r="C27" s="2"/>
      <c r="D27" s="3"/>
      <c r="E27" s="3"/>
      <c r="F27" s="3"/>
      <c r="G27" s="88"/>
      <c r="H27" s="88"/>
      <c r="I27" s="88"/>
      <c r="J27" s="130"/>
      <c r="K27" s="130"/>
      <c r="L27" s="130"/>
      <c r="M27" s="130"/>
      <c r="N27" s="130"/>
      <c r="O27" s="130"/>
      <c r="P27" s="3"/>
      <c r="Q27" s="3"/>
      <c r="R27" s="3"/>
      <c r="S27" s="3"/>
      <c r="T27" s="4"/>
    </row>
    <row r="28" spans="1:20" ht="12.75">
      <c r="A28" s="207" t="s">
        <v>64</v>
      </c>
      <c r="B28" s="205"/>
      <c r="C28" s="205"/>
      <c r="D28" s="8"/>
      <c r="E28" s="8"/>
      <c r="F28" s="8"/>
      <c r="G28" s="89"/>
      <c r="H28" s="89"/>
      <c r="I28" s="89"/>
      <c r="J28" s="131"/>
      <c r="K28" s="131"/>
      <c r="L28" s="131"/>
      <c r="M28" s="131"/>
      <c r="N28" s="131"/>
      <c r="O28" s="131"/>
      <c r="P28" s="8"/>
      <c r="Q28" s="8"/>
      <c r="R28" s="8"/>
      <c r="S28" s="8"/>
      <c r="T28" s="9"/>
    </row>
    <row r="29" spans="1:20" ht="18" customHeight="1">
      <c r="A29" s="6" t="s">
        <v>73</v>
      </c>
      <c r="B29" s="7"/>
      <c r="C29" s="7"/>
      <c r="D29" s="8"/>
      <c r="E29" s="8"/>
      <c r="F29" s="8"/>
      <c r="G29" s="206"/>
      <c r="H29" s="89"/>
      <c r="I29" s="89"/>
      <c r="J29" s="131"/>
      <c r="K29" s="131"/>
      <c r="L29" s="131"/>
      <c r="M29" s="131"/>
      <c r="N29" s="131"/>
      <c r="O29" s="131"/>
      <c r="P29" s="8"/>
      <c r="Q29" s="8"/>
      <c r="R29" s="10"/>
      <c r="S29" s="10"/>
      <c r="T29" s="9"/>
    </row>
    <row r="30" spans="1:20" ht="12.75">
      <c r="A30" s="243"/>
      <c r="B30" s="231">
        <v>2005</v>
      </c>
      <c r="C30" s="233">
        <v>2006</v>
      </c>
      <c r="D30" s="233">
        <v>2007</v>
      </c>
      <c r="E30" s="233">
        <v>2008</v>
      </c>
      <c r="F30" s="231">
        <v>2009</v>
      </c>
      <c r="G30" s="223">
        <v>2010</v>
      </c>
      <c r="H30" s="246">
        <v>2011</v>
      </c>
      <c r="I30" s="246">
        <v>2012</v>
      </c>
      <c r="J30" s="221">
        <v>2013</v>
      </c>
      <c r="K30" s="227">
        <v>2014</v>
      </c>
      <c r="L30" s="237">
        <v>2015</v>
      </c>
      <c r="M30" s="221">
        <v>2016</v>
      </c>
      <c r="N30" s="221">
        <v>2017</v>
      </c>
      <c r="O30" s="219">
        <v>2018</v>
      </c>
      <c r="P30" s="11" t="s">
        <v>67</v>
      </c>
      <c r="Q30" s="12"/>
      <c r="R30" s="13"/>
      <c r="S30" s="11" t="s">
        <v>68</v>
      </c>
      <c r="T30" s="14"/>
    </row>
    <row r="31" spans="1:20" ht="12.75" customHeight="1">
      <c r="A31" s="230"/>
      <c r="B31" s="232"/>
      <c r="C31" s="234"/>
      <c r="D31" s="234"/>
      <c r="E31" s="234"/>
      <c r="F31" s="232"/>
      <c r="G31" s="224"/>
      <c r="H31" s="248"/>
      <c r="I31" s="247"/>
      <c r="J31" s="222"/>
      <c r="K31" s="228"/>
      <c r="L31" s="238"/>
      <c r="M31" s="222"/>
      <c r="N31" s="222"/>
      <c r="O31" s="220"/>
      <c r="P31" s="15" t="s">
        <v>1</v>
      </c>
      <c r="Q31" s="15"/>
      <c r="R31" s="16"/>
      <c r="S31" s="15" t="s">
        <v>2</v>
      </c>
      <c r="T31" s="17"/>
    </row>
    <row r="32" spans="1:20" ht="7.5" customHeight="1">
      <c r="A32" s="18"/>
      <c r="B32" s="19"/>
      <c r="C32" s="49"/>
      <c r="D32" s="49"/>
      <c r="E32" s="50"/>
      <c r="F32" s="69"/>
      <c r="G32" s="93"/>
      <c r="H32" s="101"/>
      <c r="I32" s="101"/>
      <c r="J32" s="173"/>
      <c r="K32" s="185"/>
      <c r="L32" s="187"/>
      <c r="M32" s="173"/>
      <c r="N32" s="173"/>
      <c r="O32" s="137"/>
      <c r="P32" s="164"/>
      <c r="Q32" s="165"/>
      <c r="R32" s="62"/>
      <c r="S32" s="116"/>
      <c r="T32" s="154"/>
    </row>
    <row r="33" spans="1:20" ht="12.75">
      <c r="A33" s="21" t="s">
        <v>17</v>
      </c>
      <c r="B33" s="25">
        <v>7736</v>
      </c>
      <c r="C33" s="52">
        <v>8872</v>
      </c>
      <c r="D33" s="52">
        <v>9643</v>
      </c>
      <c r="E33" s="52">
        <v>8835</v>
      </c>
      <c r="F33" s="25">
        <v>7983</v>
      </c>
      <c r="G33" s="94">
        <v>9872</v>
      </c>
      <c r="H33" s="102">
        <v>9716</v>
      </c>
      <c r="I33" s="102">
        <v>6942</v>
      </c>
      <c r="J33" s="175">
        <v>8186</v>
      </c>
      <c r="K33" s="52">
        <v>9198</v>
      </c>
      <c r="L33" s="25">
        <v>7316</v>
      </c>
      <c r="M33" s="175">
        <v>9455</v>
      </c>
      <c r="N33" s="175">
        <v>14561</v>
      </c>
      <c r="O33" s="138">
        <v>14971</v>
      </c>
      <c r="P33" s="150">
        <f>O33-B33</f>
        <v>7235</v>
      </c>
      <c r="Q33" s="75">
        <f>P33/B33%</f>
        <v>93.52378490175802</v>
      </c>
      <c r="R33" s="62"/>
      <c r="S33" s="151">
        <f>O33-N33</f>
        <v>410</v>
      </c>
      <c r="T33" s="64">
        <f aca="true" t="shared" si="5" ref="T33:T49">S33/N33%</f>
        <v>2.8157406771512945</v>
      </c>
    </row>
    <row r="34" spans="1:20" ht="12.75">
      <c r="A34" s="21" t="s">
        <v>16</v>
      </c>
      <c r="B34" s="25">
        <v>2769</v>
      </c>
      <c r="C34" s="52">
        <v>3078</v>
      </c>
      <c r="D34" s="52">
        <v>3203</v>
      </c>
      <c r="E34" s="52">
        <v>3243</v>
      </c>
      <c r="F34" s="25">
        <v>3041</v>
      </c>
      <c r="G34" s="94">
        <v>2830</v>
      </c>
      <c r="H34" s="102">
        <v>2562</v>
      </c>
      <c r="I34" s="102">
        <v>4132</v>
      </c>
      <c r="J34" s="175">
        <v>2651</v>
      </c>
      <c r="K34" s="52">
        <v>2812</v>
      </c>
      <c r="L34" s="25">
        <v>2699</v>
      </c>
      <c r="M34" s="175">
        <v>2656</v>
      </c>
      <c r="N34" s="175">
        <v>3675</v>
      </c>
      <c r="O34" s="138">
        <v>3833</v>
      </c>
      <c r="P34" s="150">
        <f>O34-B34</f>
        <v>1064</v>
      </c>
      <c r="Q34" s="75">
        <f>P34/B34%</f>
        <v>38.425424340917296</v>
      </c>
      <c r="R34" s="62"/>
      <c r="S34" s="151">
        <f>O34-N34</f>
        <v>158</v>
      </c>
      <c r="T34" s="64">
        <f t="shared" si="5"/>
        <v>4.299319727891157</v>
      </c>
    </row>
    <row r="35" spans="1:20" ht="12.75" customHeight="1">
      <c r="A35" s="28" t="s">
        <v>18</v>
      </c>
      <c r="B35" s="25">
        <v>47</v>
      </c>
      <c r="C35" s="52">
        <v>52</v>
      </c>
      <c r="D35" s="52">
        <v>36</v>
      </c>
      <c r="E35" s="52">
        <v>67</v>
      </c>
      <c r="F35" s="25">
        <v>86</v>
      </c>
      <c r="G35" s="94">
        <v>86</v>
      </c>
      <c r="H35" s="102">
        <v>65</v>
      </c>
      <c r="I35" s="102">
        <v>46</v>
      </c>
      <c r="J35" s="175">
        <v>60</v>
      </c>
      <c r="K35" s="52">
        <v>56</v>
      </c>
      <c r="L35" s="25">
        <v>46</v>
      </c>
      <c r="M35" s="175">
        <v>72</v>
      </c>
      <c r="N35" s="175">
        <v>98</v>
      </c>
      <c r="O35" s="138">
        <v>56</v>
      </c>
      <c r="P35" s="150">
        <f>O35-B35</f>
        <v>9</v>
      </c>
      <c r="Q35" s="75">
        <f>P35/B35%</f>
        <v>19.148936170212767</v>
      </c>
      <c r="R35" s="62"/>
      <c r="S35" s="151">
        <f>O35-N35</f>
        <v>-42</v>
      </c>
      <c r="T35" s="64">
        <f t="shared" si="5"/>
        <v>-42.85714285714286</v>
      </c>
    </row>
    <row r="36" spans="1:20" ht="12.75">
      <c r="A36" s="21" t="s">
        <v>19</v>
      </c>
      <c r="B36" s="25">
        <v>26</v>
      </c>
      <c r="C36" s="52">
        <v>23</v>
      </c>
      <c r="D36" s="52">
        <v>24</v>
      </c>
      <c r="E36" s="52">
        <v>24</v>
      </c>
      <c r="F36" s="25">
        <v>23</v>
      </c>
      <c r="G36" s="94">
        <v>24</v>
      </c>
      <c r="H36" s="102">
        <v>26</v>
      </c>
      <c r="I36" s="102">
        <v>23</v>
      </c>
      <c r="J36" s="175">
        <v>23</v>
      </c>
      <c r="K36" s="52">
        <v>23</v>
      </c>
      <c r="L36" s="25">
        <v>33</v>
      </c>
      <c r="M36" s="175">
        <v>31</v>
      </c>
      <c r="N36" s="175">
        <v>31</v>
      </c>
      <c r="O36" s="138">
        <v>29</v>
      </c>
      <c r="P36" s="150">
        <f>O36-B36</f>
        <v>3</v>
      </c>
      <c r="Q36" s="75">
        <f>P36/B36%</f>
        <v>11.538461538461538</v>
      </c>
      <c r="R36" s="62"/>
      <c r="S36" s="151">
        <f>O36-N36</f>
        <v>-2</v>
      </c>
      <c r="T36" s="64">
        <f t="shared" si="5"/>
        <v>-6.451612903225807</v>
      </c>
    </row>
    <row r="37" spans="1:21" ht="12.75">
      <c r="A37" s="21" t="s">
        <v>21</v>
      </c>
      <c r="B37" s="25">
        <v>4</v>
      </c>
      <c r="C37" s="52">
        <v>0</v>
      </c>
      <c r="D37" s="52">
        <v>1</v>
      </c>
      <c r="E37" s="52">
        <v>1</v>
      </c>
      <c r="F37" s="25">
        <v>25</v>
      </c>
      <c r="G37" s="94">
        <v>27</v>
      </c>
      <c r="H37" s="102">
        <v>24</v>
      </c>
      <c r="I37" s="102">
        <v>11</v>
      </c>
      <c r="J37" s="175">
        <v>4</v>
      </c>
      <c r="K37" s="52">
        <v>16</v>
      </c>
      <c r="L37" s="25">
        <v>5</v>
      </c>
      <c r="M37" s="175">
        <v>51</v>
      </c>
      <c r="N37" s="175">
        <v>32</v>
      </c>
      <c r="O37" s="138">
        <v>32</v>
      </c>
      <c r="P37" s="150">
        <f>O37-B37</f>
        <v>28</v>
      </c>
      <c r="Q37" s="75">
        <f>P37/B37%</f>
        <v>700</v>
      </c>
      <c r="R37" s="62"/>
      <c r="S37" s="151">
        <f>O37-N37</f>
        <v>0</v>
      </c>
      <c r="T37" s="64">
        <f t="shared" si="5"/>
        <v>0</v>
      </c>
      <c r="U37" s="23"/>
    </row>
    <row r="38" spans="1:21" ht="12.75">
      <c r="A38" s="21"/>
      <c r="B38" s="25"/>
      <c r="C38" s="52"/>
      <c r="D38" s="52"/>
      <c r="E38" s="52"/>
      <c r="F38" s="25"/>
      <c r="G38" s="94"/>
      <c r="H38" s="102"/>
      <c r="I38" s="102"/>
      <c r="J38" s="175"/>
      <c r="K38" s="52"/>
      <c r="L38" s="25"/>
      <c r="M38" s="175"/>
      <c r="N38" s="175"/>
      <c r="O38" s="138"/>
      <c r="P38" s="46"/>
      <c r="Q38" s="171"/>
      <c r="R38" s="62"/>
      <c r="S38" s="153"/>
      <c r="T38" s="48"/>
      <c r="U38" s="23"/>
    </row>
    <row r="39" spans="1:20" ht="12.75">
      <c r="A39" s="21" t="s">
        <v>22</v>
      </c>
      <c r="B39" s="25">
        <v>2196</v>
      </c>
      <c r="C39" s="52">
        <v>2458</v>
      </c>
      <c r="D39" s="52">
        <v>2792</v>
      </c>
      <c r="E39" s="52">
        <v>2450</v>
      </c>
      <c r="F39" s="25">
        <v>2110</v>
      </c>
      <c r="G39" s="94">
        <v>2519</v>
      </c>
      <c r="H39" s="102">
        <v>2368</v>
      </c>
      <c r="I39" s="102">
        <v>1969</v>
      </c>
      <c r="J39" s="175">
        <v>1771</v>
      </c>
      <c r="K39" s="52">
        <v>1919</v>
      </c>
      <c r="L39" s="25">
        <v>1664</v>
      </c>
      <c r="M39" s="175">
        <v>1958</v>
      </c>
      <c r="N39" s="175">
        <v>3661</v>
      </c>
      <c r="O39" s="138">
        <v>3601</v>
      </c>
      <c r="P39" s="150">
        <f>O39-B39</f>
        <v>1405</v>
      </c>
      <c r="Q39" s="75">
        <f>P39/B39%</f>
        <v>63.9799635701275</v>
      </c>
      <c r="R39" s="62"/>
      <c r="S39" s="151">
        <f>O39-N39</f>
        <v>-60</v>
      </c>
      <c r="T39" s="64">
        <f t="shared" si="5"/>
        <v>-1.6388964763725757</v>
      </c>
    </row>
    <row r="40" spans="1:20" ht="12.75">
      <c r="A40" s="21" t="s">
        <v>23</v>
      </c>
      <c r="B40" s="25">
        <v>3908</v>
      </c>
      <c r="C40" s="52">
        <v>4211</v>
      </c>
      <c r="D40" s="52">
        <v>4380</v>
      </c>
      <c r="E40" s="52">
        <v>3991</v>
      </c>
      <c r="F40" s="25">
        <v>3611</v>
      </c>
      <c r="G40" s="94">
        <v>3839</v>
      </c>
      <c r="H40" s="102">
        <v>3615</v>
      </c>
      <c r="I40" s="102">
        <v>3262</v>
      </c>
      <c r="J40" s="175">
        <v>3086</v>
      </c>
      <c r="K40" s="52">
        <v>3506</v>
      </c>
      <c r="L40" s="25">
        <v>2937</v>
      </c>
      <c r="M40" s="175">
        <v>3531</v>
      </c>
      <c r="N40" s="175">
        <v>5274</v>
      </c>
      <c r="O40" s="138">
        <v>5319</v>
      </c>
      <c r="P40" s="150">
        <f>O40-B40</f>
        <v>1411</v>
      </c>
      <c r="Q40" s="75">
        <f>P40/B40%</f>
        <v>36.10542476970318</v>
      </c>
      <c r="R40" s="62"/>
      <c r="S40" s="151">
        <f>O40-N40</f>
        <v>45</v>
      </c>
      <c r="T40" s="64">
        <f t="shared" si="5"/>
        <v>0.8532423208191126</v>
      </c>
    </row>
    <row r="41" spans="1:20" ht="12.75">
      <c r="A41" s="21" t="s">
        <v>24</v>
      </c>
      <c r="B41" s="25">
        <v>4008</v>
      </c>
      <c r="C41" s="52">
        <v>4793</v>
      </c>
      <c r="D41" s="52">
        <v>5100</v>
      </c>
      <c r="E41" s="52">
        <v>5003</v>
      </c>
      <c r="F41" s="25">
        <v>4674</v>
      </c>
      <c r="G41" s="94">
        <v>5492</v>
      </c>
      <c r="H41" s="102">
        <v>5471</v>
      </c>
      <c r="I41" s="102">
        <v>5157</v>
      </c>
      <c r="J41" s="175">
        <v>5183</v>
      </c>
      <c r="K41" s="52">
        <v>5680</v>
      </c>
      <c r="L41" s="25">
        <v>4675</v>
      </c>
      <c r="M41" s="175">
        <v>5576</v>
      </c>
      <c r="N41" s="175">
        <v>7650</v>
      </c>
      <c r="O41" s="138">
        <v>8037</v>
      </c>
      <c r="P41" s="150">
        <f>O41-B41</f>
        <v>4029</v>
      </c>
      <c r="Q41" s="75">
        <f>P41/B41%</f>
        <v>100.52395209580838</v>
      </c>
      <c r="R41" s="62"/>
      <c r="S41" s="151">
        <f>O41-N41</f>
        <v>387</v>
      </c>
      <c r="T41" s="64">
        <f t="shared" si="5"/>
        <v>5.0588235294117645</v>
      </c>
    </row>
    <row r="42" spans="1:24" ht="12.75">
      <c r="A42" s="21" t="s">
        <v>25</v>
      </c>
      <c r="B42" s="25">
        <v>470</v>
      </c>
      <c r="C42" s="52">
        <v>563</v>
      </c>
      <c r="D42" s="52">
        <v>635</v>
      </c>
      <c r="E42" s="52">
        <v>726</v>
      </c>
      <c r="F42" s="25">
        <v>763</v>
      </c>
      <c r="G42" s="94">
        <v>993</v>
      </c>
      <c r="H42" s="102">
        <v>939</v>
      </c>
      <c r="I42" s="102">
        <v>920</v>
      </c>
      <c r="J42" s="175">
        <v>884</v>
      </c>
      <c r="K42" s="52">
        <v>1000</v>
      </c>
      <c r="L42" s="25">
        <v>854</v>
      </c>
      <c r="M42" s="175">
        <v>1205</v>
      </c>
      <c r="N42" s="175">
        <v>1812</v>
      </c>
      <c r="O42" s="138">
        <v>1964</v>
      </c>
      <c r="P42" s="150">
        <f>O42-B42</f>
        <v>1494</v>
      </c>
      <c r="Q42" s="75">
        <f>P42/B42%</f>
        <v>317.8723404255319</v>
      </c>
      <c r="R42" s="62"/>
      <c r="S42" s="151">
        <f>O42-N42</f>
        <v>152</v>
      </c>
      <c r="T42" s="64">
        <f t="shared" si="5"/>
        <v>8.388520971302428</v>
      </c>
      <c r="U42" s="23"/>
      <c r="V42" s="23"/>
      <c r="W42" s="23"/>
      <c r="X42" s="23"/>
    </row>
    <row r="43" spans="1:20" ht="12.75">
      <c r="A43" s="21"/>
      <c r="B43" s="25"/>
      <c r="C43" s="52"/>
      <c r="D43" s="52"/>
      <c r="E43" s="52"/>
      <c r="F43" s="25"/>
      <c r="G43" s="94"/>
      <c r="H43" s="102"/>
      <c r="I43" s="102"/>
      <c r="J43" s="175"/>
      <c r="K43" s="52"/>
      <c r="L43" s="25"/>
      <c r="M43" s="175"/>
      <c r="N43" s="175"/>
      <c r="O43" s="138"/>
      <c r="P43" s="46"/>
      <c r="Q43" s="171"/>
      <c r="R43" s="62"/>
      <c r="S43" s="153"/>
      <c r="T43" s="48"/>
    </row>
    <row r="44" spans="1:20" ht="12.75">
      <c r="A44" s="21" t="s">
        <v>28</v>
      </c>
      <c r="B44" s="25">
        <v>9639</v>
      </c>
      <c r="C44" s="52">
        <v>10772</v>
      </c>
      <c r="D44" s="52">
        <v>11355</v>
      </c>
      <c r="E44" s="52">
        <v>10519</v>
      </c>
      <c r="F44" s="25">
        <v>9221</v>
      </c>
      <c r="G44" s="94">
        <v>10863</v>
      </c>
      <c r="H44" s="102">
        <v>10570</v>
      </c>
      <c r="I44" s="102">
        <v>9308</v>
      </c>
      <c r="J44" s="175">
        <v>8858</v>
      </c>
      <c r="K44" s="52">
        <v>9739</v>
      </c>
      <c r="L44" s="25">
        <v>8135</v>
      </c>
      <c r="M44" s="175">
        <v>9743</v>
      </c>
      <c r="N44" s="175">
        <v>14279</v>
      </c>
      <c r="O44" s="138">
        <v>14518</v>
      </c>
      <c r="P44" s="150">
        <f>O44-B44</f>
        <v>4879</v>
      </c>
      <c r="Q44" s="75">
        <f>P44/B44%</f>
        <v>50.617283950617285</v>
      </c>
      <c r="R44" s="62"/>
      <c r="S44" s="151">
        <f>O44-N44</f>
        <v>239</v>
      </c>
      <c r="T44" s="64">
        <f t="shared" si="5"/>
        <v>1.6737866797394776</v>
      </c>
    </row>
    <row r="45" spans="1:20" ht="12.75">
      <c r="A45" s="21" t="s">
        <v>29</v>
      </c>
      <c r="B45" s="25">
        <v>943</v>
      </c>
      <c r="C45" s="52">
        <v>1253</v>
      </c>
      <c r="D45" s="52">
        <v>1552</v>
      </c>
      <c r="E45" s="52">
        <v>1651</v>
      </c>
      <c r="F45" s="25">
        <v>1937</v>
      </c>
      <c r="G45" s="94">
        <v>1980</v>
      </c>
      <c r="H45" s="102">
        <v>1823</v>
      </c>
      <c r="I45" s="102">
        <v>2000</v>
      </c>
      <c r="J45" s="175">
        <v>2066</v>
      </c>
      <c r="K45" s="52">
        <v>2366</v>
      </c>
      <c r="L45" s="25">
        <v>1995</v>
      </c>
      <c r="M45" s="175">
        <v>2523</v>
      </c>
      <c r="N45" s="175">
        <v>4118</v>
      </c>
      <c r="O45" s="138">
        <v>4403</v>
      </c>
      <c r="P45" s="150">
        <f>O45-B45</f>
        <v>3460</v>
      </c>
      <c r="Q45" s="75">
        <f>P45/B45%</f>
        <v>366.91410392364793</v>
      </c>
      <c r="R45" s="62"/>
      <c r="S45" s="151">
        <f>O45-N45</f>
        <v>285</v>
      </c>
      <c r="T45" s="64">
        <f t="shared" si="5"/>
        <v>6.920835356969403</v>
      </c>
    </row>
    <row r="46" spans="1:21" ht="12.75">
      <c r="A46" s="21"/>
      <c r="B46" s="22"/>
      <c r="C46" s="51"/>
      <c r="D46" s="51"/>
      <c r="E46" s="51"/>
      <c r="F46" s="22"/>
      <c r="G46" s="97"/>
      <c r="H46" s="104"/>
      <c r="I46" s="104"/>
      <c r="J46" s="177"/>
      <c r="K46" s="54"/>
      <c r="L46" s="183"/>
      <c r="M46" s="177"/>
      <c r="N46" s="177"/>
      <c r="O46" s="140"/>
      <c r="P46" s="46"/>
      <c r="Q46" s="171"/>
      <c r="R46" s="62"/>
      <c r="S46" s="153"/>
      <c r="T46" s="48"/>
      <c r="U46" s="23"/>
    </row>
    <row r="47" spans="1:20" ht="10.5" customHeight="1">
      <c r="A47" s="31"/>
      <c r="B47" s="32"/>
      <c r="C47" s="32"/>
      <c r="D47" s="32"/>
      <c r="E47" s="32"/>
      <c r="F47" s="32"/>
      <c r="G47" s="84"/>
      <c r="H47" s="84"/>
      <c r="I47" s="84"/>
      <c r="J47" s="32"/>
      <c r="K47" s="32"/>
      <c r="L47" s="32"/>
      <c r="M47" s="32"/>
      <c r="N47" s="32"/>
      <c r="O47" s="32"/>
      <c r="P47" s="33"/>
      <c r="Q47" s="34"/>
      <c r="R47" s="35"/>
      <c r="S47" s="172"/>
      <c r="T47" s="36"/>
    </row>
    <row r="48" spans="1:20" ht="9.75" customHeight="1">
      <c r="A48" s="37"/>
      <c r="B48" s="25"/>
      <c r="C48" s="55"/>
      <c r="D48" s="55"/>
      <c r="E48" s="55"/>
      <c r="F48" s="25"/>
      <c r="G48" s="98"/>
      <c r="H48" s="98"/>
      <c r="I48" s="115"/>
      <c r="J48" s="178"/>
      <c r="K48" s="55"/>
      <c r="L48" s="189"/>
      <c r="M48" s="178"/>
      <c r="N48" s="178"/>
      <c r="O48" s="132"/>
      <c r="P48" s="26"/>
      <c r="Q48" s="27"/>
      <c r="R48" s="16"/>
      <c r="S48" s="23"/>
      <c r="T48" s="20"/>
    </row>
    <row r="49" spans="1:21" ht="12.75">
      <c r="A49" s="38" t="s">
        <v>0</v>
      </c>
      <c r="B49" s="39">
        <f aca="true" t="shared" si="6" ref="B49:G49">SUM(B44:B45)</f>
        <v>10582</v>
      </c>
      <c r="C49" s="56">
        <f t="shared" si="6"/>
        <v>12025</v>
      </c>
      <c r="D49" s="56">
        <f t="shared" si="6"/>
        <v>12907</v>
      </c>
      <c r="E49" s="56">
        <f t="shared" si="6"/>
        <v>12170</v>
      </c>
      <c r="F49" s="39">
        <f t="shared" si="6"/>
        <v>11158</v>
      </c>
      <c r="G49" s="99">
        <f t="shared" si="6"/>
        <v>12843</v>
      </c>
      <c r="H49" s="99">
        <f aca="true" t="shared" si="7" ref="H49:M49">SUM(H44:H45)</f>
        <v>12393</v>
      </c>
      <c r="I49" s="141">
        <f t="shared" si="7"/>
        <v>11308</v>
      </c>
      <c r="J49" s="179">
        <f t="shared" si="7"/>
        <v>10924</v>
      </c>
      <c r="K49" s="56">
        <f t="shared" si="7"/>
        <v>12105</v>
      </c>
      <c r="L49" s="39">
        <f t="shared" si="7"/>
        <v>10130</v>
      </c>
      <c r="M49" s="179">
        <f t="shared" si="7"/>
        <v>12266</v>
      </c>
      <c r="N49" s="179">
        <f>SUM(N44:N45)</f>
        <v>18397</v>
      </c>
      <c r="O49" s="133">
        <f>SUM(O44:O45)</f>
        <v>18921</v>
      </c>
      <c r="P49" s="86">
        <f>O49-B49</f>
        <v>8339</v>
      </c>
      <c r="Q49" s="87">
        <f>P49/B49%</f>
        <v>78.80362880362881</v>
      </c>
      <c r="R49" s="41"/>
      <c r="S49" s="160">
        <f>O49-N49</f>
        <v>524</v>
      </c>
      <c r="T49" s="42">
        <f t="shared" si="5"/>
        <v>2.848290482143828</v>
      </c>
      <c r="U49" s="23"/>
    </row>
    <row r="50" spans="1:20" ht="7.5" customHeight="1">
      <c r="A50" s="37"/>
      <c r="B50" s="26"/>
      <c r="C50" s="57"/>
      <c r="D50" s="57"/>
      <c r="E50" s="57"/>
      <c r="F50" s="70"/>
      <c r="G50" s="100"/>
      <c r="H50" s="114"/>
      <c r="I50" s="114"/>
      <c r="J50" s="180"/>
      <c r="K50" s="186"/>
      <c r="L50" s="190"/>
      <c r="M50" s="180"/>
      <c r="N50" s="180"/>
      <c r="O50" s="135"/>
      <c r="P50" s="35"/>
      <c r="Q50" s="35"/>
      <c r="R50" s="16"/>
      <c r="T50" s="20"/>
    </row>
    <row r="51" spans="1:20" ht="18" customHeight="1" thickBot="1">
      <c r="A51" s="182" t="s">
        <v>43</v>
      </c>
      <c r="B51" s="43"/>
      <c r="C51" s="43"/>
      <c r="D51" s="44"/>
      <c r="E51" s="44"/>
      <c r="F51" s="45"/>
      <c r="G51" s="85"/>
      <c r="H51" s="90"/>
      <c r="I51" s="90"/>
      <c r="J51" s="136"/>
      <c r="K51" s="136"/>
      <c r="L51" s="136"/>
      <c r="M51" s="136"/>
      <c r="N51" s="136"/>
      <c r="O51" s="136"/>
      <c r="P51" s="44"/>
      <c r="Q51" s="44"/>
      <c r="R51" s="44"/>
      <c r="S51" s="44"/>
      <c r="T51" s="45"/>
    </row>
    <row r="52" spans="10:20" ht="9.75" customHeight="1" thickBot="1" thickTop="1">
      <c r="J52" s="163"/>
      <c r="K52" s="163"/>
      <c r="L52" s="163"/>
      <c r="M52" s="163"/>
      <c r="N52" s="163"/>
      <c r="O52" s="163"/>
      <c r="P52" s="170"/>
      <c r="Q52" s="170"/>
      <c r="R52" s="170"/>
      <c r="S52" s="170"/>
      <c r="T52" s="170"/>
    </row>
    <row r="53" spans="1:20" ht="19.5" customHeight="1" thickTop="1">
      <c r="A53" s="1" t="s">
        <v>62</v>
      </c>
      <c r="B53" s="2"/>
      <c r="C53" s="2"/>
      <c r="D53" s="3"/>
      <c r="E53" s="3"/>
      <c r="F53" s="3"/>
      <c r="G53" s="88"/>
      <c r="H53" s="88"/>
      <c r="I53" s="88"/>
      <c r="J53" s="130"/>
      <c r="K53" s="130"/>
      <c r="L53" s="130"/>
      <c r="M53" s="130"/>
      <c r="N53" s="130"/>
      <c r="O53" s="130"/>
      <c r="P53" s="3"/>
      <c r="Q53" s="3"/>
      <c r="R53" s="3"/>
      <c r="S53" s="3"/>
      <c r="T53" s="4"/>
    </row>
    <row r="54" spans="1:20" ht="12.75">
      <c r="A54" s="207" t="s">
        <v>64</v>
      </c>
      <c r="B54" s="205"/>
      <c r="C54" s="205"/>
      <c r="D54" s="8"/>
      <c r="E54" s="8"/>
      <c r="F54" s="8"/>
      <c r="G54" s="89"/>
      <c r="H54" s="89"/>
      <c r="I54" s="89"/>
      <c r="J54" s="131"/>
      <c r="K54" s="131"/>
      <c r="L54" s="131"/>
      <c r="M54" s="131"/>
      <c r="N54" s="131"/>
      <c r="O54" s="131"/>
      <c r="P54" s="8"/>
      <c r="Q54" s="8"/>
      <c r="R54" s="8"/>
      <c r="S54" s="8"/>
      <c r="T54" s="9"/>
    </row>
    <row r="55" spans="1:20" ht="18" customHeight="1">
      <c r="A55" s="6" t="s">
        <v>73</v>
      </c>
      <c r="B55" s="7"/>
      <c r="C55" s="7"/>
      <c r="D55" s="8"/>
      <c r="E55" s="8"/>
      <c r="F55" s="8"/>
      <c r="G55" s="206"/>
      <c r="H55" s="89"/>
      <c r="I55" s="89"/>
      <c r="J55" s="131"/>
      <c r="K55" s="131"/>
      <c r="L55" s="131"/>
      <c r="M55" s="131"/>
      <c r="N55" s="131"/>
      <c r="O55" s="131"/>
      <c r="P55" s="8"/>
      <c r="Q55" s="8"/>
      <c r="R55" s="10"/>
      <c r="S55" s="10"/>
      <c r="T55" s="9"/>
    </row>
    <row r="56" spans="1:20" ht="12.75">
      <c r="A56" s="243"/>
      <c r="B56" s="231">
        <v>2005</v>
      </c>
      <c r="C56" s="233">
        <v>2006</v>
      </c>
      <c r="D56" s="233">
        <v>2007</v>
      </c>
      <c r="E56" s="233">
        <v>2008</v>
      </c>
      <c r="F56" s="231">
        <v>2009</v>
      </c>
      <c r="G56" s="223">
        <v>2010</v>
      </c>
      <c r="H56" s="246">
        <v>2011</v>
      </c>
      <c r="I56" s="246">
        <v>2012</v>
      </c>
      <c r="J56" s="221">
        <v>2013</v>
      </c>
      <c r="K56" s="227">
        <v>2014</v>
      </c>
      <c r="L56" s="237">
        <v>2015</v>
      </c>
      <c r="M56" s="221">
        <v>2016</v>
      </c>
      <c r="N56" s="221">
        <v>2017</v>
      </c>
      <c r="O56" s="219">
        <v>2018</v>
      </c>
      <c r="P56" s="11" t="s">
        <v>67</v>
      </c>
      <c r="Q56" s="12"/>
      <c r="R56" s="13"/>
      <c r="S56" s="11" t="s">
        <v>68</v>
      </c>
      <c r="T56" s="14"/>
    </row>
    <row r="57" spans="1:20" ht="12.75" customHeight="1">
      <c r="A57" s="230"/>
      <c r="B57" s="232"/>
      <c r="C57" s="234"/>
      <c r="D57" s="234"/>
      <c r="E57" s="234"/>
      <c r="F57" s="232"/>
      <c r="G57" s="224"/>
      <c r="H57" s="248"/>
      <c r="I57" s="247"/>
      <c r="J57" s="222"/>
      <c r="K57" s="228"/>
      <c r="L57" s="238"/>
      <c r="M57" s="222"/>
      <c r="N57" s="222"/>
      <c r="O57" s="220"/>
      <c r="P57" s="15" t="s">
        <v>1</v>
      </c>
      <c r="Q57" s="15"/>
      <c r="R57" s="16"/>
      <c r="S57" s="15" t="s">
        <v>2</v>
      </c>
      <c r="T57" s="17"/>
    </row>
    <row r="58" spans="1:20" ht="7.5" customHeight="1">
      <c r="A58" s="18"/>
      <c r="B58" s="19"/>
      <c r="C58" s="49"/>
      <c r="D58" s="49"/>
      <c r="E58" s="50"/>
      <c r="F58" s="69"/>
      <c r="G58" s="93"/>
      <c r="H58" s="101"/>
      <c r="I58" s="101"/>
      <c r="J58" s="173"/>
      <c r="K58" s="185"/>
      <c r="L58" s="187"/>
      <c r="M58" s="173"/>
      <c r="N58" s="173"/>
      <c r="O58" s="137"/>
      <c r="P58" s="164"/>
      <c r="Q58" s="165"/>
      <c r="R58" s="62"/>
      <c r="S58" s="116"/>
      <c r="T58" s="154"/>
    </row>
    <row r="59" spans="1:20" ht="12.75">
      <c r="A59" s="21" t="s">
        <v>17</v>
      </c>
      <c r="B59" s="25">
        <f aca="true" t="shared" si="8" ref="B59:L59">B7-B33</f>
        <v>5069</v>
      </c>
      <c r="C59" s="52">
        <f t="shared" si="8"/>
        <v>5873</v>
      </c>
      <c r="D59" s="52">
        <f t="shared" si="8"/>
        <v>6541</v>
      </c>
      <c r="E59" s="52">
        <f t="shared" si="8"/>
        <v>6164</v>
      </c>
      <c r="F59" s="25">
        <f t="shared" si="8"/>
        <v>5684</v>
      </c>
      <c r="G59" s="94">
        <f t="shared" si="8"/>
        <v>6875</v>
      </c>
      <c r="H59" s="102">
        <f t="shared" si="8"/>
        <v>6840</v>
      </c>
      <c r="I59" s="102">
        <f t="shared" si="8"/>
        <v>7374</v>
      </c>
      <c r="J59" s="175">
        <f t="shared" si="8"/>
        <v>5373</v>
      </c>
      <c r="K59" s="52">
        <f t="shared" si="8"/>
        <v>5618</v>
      </c>
      <c r="L59" s="52">
        <f t="shared" si="8"/>
        <v>4842</v>
      </c>
      <c r="M59" s="175">
        <f aca="true" t="shared" si="9" ref="M59:N63">M7-M33</f>
        <v>6179</v>
      </c>
      <c r="N59" s="175">
        <f t="shared" si="9"/>
        <v>9306</v>
      </c>
      <c r="O59" s="138">
        <f>O7-O33</f>
        <v>9457</v>
      </c>
      <c r="P59" s="150">
        <f>O59-B59</f>
        <v>4388</v>
      </c>
      <c r="Q59" s="75">
        <f>P59/B59%</f>
        <v>86.56539751430263</v>
      </c>
      <c r="R59" s="62"/>
      <c r="S59" s="151">
        <f>O59-N59</f>
        <v>151</v>
      </c>
      <c r="T59" s="64">
        <f aca="true" t="shared" si="10" ref="T59:T75">S59/N59%</f>
        <v>1.62260906941758</v>
      </c>
    </row>
    <row r="60" spans="1:20" ht="12.75">
      <c r="A60" s="21" t="s">
        <v>16</v>
      </c>
      <c r="B60" s="29">
        <f aca="true" t="shared" si="11" ref="B60:L60">B8-B34</f>
        <v>7345</v>
      </c>
      <c r="C60" s="52">
        <f t="shared" si="11"/>
        <v>8397</v>
      </c>
      <c r="D60" s="52">
        <f t="shared" si="11"/>
        <v>8891</v>
      </c>
      <c r="E60" s="52">
        <f t="shared" si="11"/>
        <v>8880</v>
      </c>
      <c r="F60" s="25">
        <f t="shared" si="11"/>
        <v>8256</v>
      </c>
      <c r="G60" s="94">
        <f t="shared" si="11"/>
        <v>7631</v>
      </c>
      <c r="H60" s="102">
        <f t="shared" si="11"/>
        <v>6709</v>
      </c>
      <c r="I60" s="102">
        <f t="shared" si="11"/>
        <v>4788</v>
      </c>
      <c r="J60" s="175">
        <f t="shared" si="11"/>
        <v>6264</v>
      </c>
      <c r="K60" s="52">
        <f t="shared" si="11"/>
        <v>6560</v>
      </c>
      <c r="L60" s="52">
        <f t="shared" si="11"/>
        <v>6079</v>
      </c>
      <c r="M60" s="175">
        <f t="shared" si="9"/>
        <v>6054</v>
      </c>
      <c r="N60" s="175">
        <f t="shared" si="9"/>
        <v>8733</v>
      </c>
      <c r="O60" s="138">
        <f>O8-O34</f>
        <v>8711</v>
      </c>
      <c r="P60" s="150">
        <f>O60-B60</f>
        <v>1366</v>
      </c>
      <c r="Q60" s="75">
        <f>P60/B60%</f>
        <v>18.59768550034037</v>
      </c>
      <c r="R60" s="62"/>
      <c r="S60" s="151">
        <f>O60-N60</f>
        <v>-22</v>
      </c>
      <c r="T60" s="64">
        <f t="shared" si="10"/>
        <v>-0.25191801213786785</v>
      </c>
    </row>
    <row r="61" spans="1:20" ht="12.75" customHeight="1">
      <c r="A61" s="28" t="s">
        <v>18</v>
      </c>
      <c r="B61" s="25">
        <f aca="true" t="shared" si="12" ref="B61:L61">B9-B35</f>
        <v>26</v>
      </c>
      <c r="C61" s="52">
        <f t="shared" si="12"/>
        <v>20</v>
      </c>
      <c r="D61" s="52">
        <f t="shared" si="12"/>
        <v>12</v>
      </c>
      <c r="E61" s="52">
        <f t="shared" si="12"/>
        <v>12</v>
      </c>
      <c r="F61" s="25">
        <f t="shared" si="12"/>
        <v>17</v>
      </c>
      <c r="G61" s="94">
        <f t="shared" si="12"/>
        <v>18</v>
      </c>
      <c r="H61" s="102">
        <f t="shared" si="12"/>
        <v>23</v>
      </c>
      <c r="I61" s="102">
        <f t="shared" si="12"/>
        <v>53</v>
      </c>
      <c r="J61" s="175">
        <f t="shared" si="12"/>
        <v>18</v>
      </c>
      <c r="K61" s="52">
        <f t="shared" si="12"/>
        <v>16</v>
      </c>
      <c r="L61" s="52">
        <f t="shared" si="12"/>
        <v>11</v>
      </c>
      <c r="M61" s="175">
        <f t="shared" si="9"/>
        <v>8</v>
      </c>
      <c r="N61" s="175">
        <f t="shared" si="9"/>
        <v>6</v>
      </c>
      <c r="O61" s="138">
        <f>O9-O35</f>
        <v>10</v>
      </c>
      <c r="P61" s="150">
        <f>O61-B61</f>
        <v>-16</v>
      </c>
      <c r="Q61" s="75">
        <f>P61/B61%</f>
        <v>-61.53846153846153</v>
      </c>
      <c r="R61" s="62"/>
      <c r="S61" s="151">
        <f>O61-N61</f>
        <v>4</v>
      </c>
      <c r="T61" s="64">
        <f t="shared" si="10"/>
        <v>66.66666666666667</v>
      </c>
    </row>
    <row r="62" spans="1:20" ht="12.75">
      <c r="A62" s="21" t="s">
        <v>19</v>
      </c>
      <c r="B62" s="22">
        <f aca="true" t="shared" si="13" ref="B62:L62">B10-B36</f>
        <v>7</v>
      </c>
      <c r="C62" s="51">
        <f t="shared" si="13"/>
        <v>8</v>
      </c>
      <c r="D62" s="51">
        <f t="shared" si="13"/>
        <v>14</v>
      </c>
      <c r="E62" s="51">
        <f t="shared" si="13"/>
        <v>4</v>
      </c>
      <c r="F62" s="22">
        <f t="shared" si="13"/>
        <v>11</v>
      </c>
      <c r="G62" s="96">
        <f t="shared" si="13"/>
        <v>13</v>
      </c>
      <c r="H62" s="103">
        <f t="shared" si="13"/>
        <v>7</v>
      </c>
      <c r="I62" s="103">
        <f t="shared" si="13"/>
        <v>19</v>
      </c>
      <c r="J62" s="174">
        <f t="shared" si="13"/>
        <v>15</v>
      </c>
      <c r="K62" s="51">
        <f t="shared" si="13"/>
        <v>13</v>
      </c>
      <c r="L62" s="52">
        <f t="shared" si="13"/>
        <v>15</v>
      </c>
      <c r="M62" s="174">
        <f t="shared" si="9"/>
        <v>15</v>
      </c>
      <c r="N62" s="174">
        <f t="shared" si="9"/>
        <v>28</v>
      </c>
      <c r="O62" s="134">
        <f>O10-O36</f>
        <v>20</v>
      </c>
      <c r="P62" s="150">
        <f>O62-B62</f>
        <v>13</v>
      </c>
      <c r="Q62" s="75">
        <f>P62/B62%</f>
        <v>185.7142857142857</v>
      </c>
      <c r="R62" s="62"/>
      <c r="S62" s="151">
        <f>O62-N62</f>
        <v>-8</v>
      </c>
      <c r="T62" s="64">
        <f t="shared" si="10"/>
        <v>-28.57142857142857</v>
      </c>
    </row>
    <row r="63" spans="1:21" ht="12.75">
      <c r="A63" s="21" t="s">
        <v>21</v>
      </c>
      <c r="B63" s="22">
        <f aca="true" t="shared" si="14" ref="B63:L63">B11-B37</f>
        <v>2</v>
      </c>
      <c r="C63" s="51">
        <f t="shared" si="14"/>
        <v>5</v>
      </c>
      <c r="D63" s="51">
        <f t="shared" si="14"/>
        <v>2</v>
      </c>
      <c r="E63" s="51">
        <f t="shared" si="14"/>
        <v>2</v>
      </c>
      <c r="F63" s="22">
        <f t="shared" si="14"/>
        <v>36</v>
      </c>
      <c r="G63" s="96">
        <f t="shared" si="14"/>
        <v>23</v>
      </c>
      <c r="H63" s="103">
        <f t="shared" si="14"/>
        <v>28</v>
      </c>
      <c r="I63" s="103">
        <f t="shared" si="14"/>
        <v>4</v>
      </c>
      <c r="J63" s="174">
        <f t="shared" si="14"/>
        <v>11</v>
      </c>
      <c r="K63" s="51">
        <f t="shared" si="14"/>
        <v>12</v>
      </c>
      <c r="L63" s="52">
        <f t="shared" si="14"/>
        <v>10</v>
      </c>
      <c r="M63" s="174">
        <f t="shared" si="9"/>
        <v>78</v>
      </c>
      <c r="N63" s="174">
        <f t="shared" si="9"/>
        <v>36</v>
      </c>
      <c r="O63" s="134">
        <f>O11-O37</f>
        <v>55</v>
      </c>
      <c r="P63" s="150">
        <f>O63-B63</f>
        <v>53</v>
      </c>
      <c r="Q63" s="75">
        <f>P63/B63%</f>
        <v>2650</v>
      </c>
      <c r="R63" s="62"/>
      <c r="S63" s="151">
        <f>O63-N63</f>
        <v>19</v>
      </c>
      <c r="T63" s="64">
        <f t="shared" si="10"/>
        <v>52.77777777777778</v>
      </c>
      <c r="U63" s="23"/>
    </row>
    <row r="64" spans="1:20" ht="12.75">
      <c r="A64" s="21"/>
      <c r="B64" s="22"/>
      <c r="C64" s="51"/>
      <c r="D64" s="51"/>
      <c r="E64" s="51"/>
      <c r="F64" s="22"/>
      <c r="G64" s="96"/>
      <c r="H64" s="103"/>
      <c r="I64" s="103"/>
      <c r="J64" s="174"/>
      <c r="K64" s="51"/>
      <c r="L64" s="52"/>
      <c r="M64" s="174"/>
      <c r="N64" s="174"/>
      <c r="O64" s="134"/>
      <c r="P64" s="46"/>
      <c r="Q64" s="171"/>
      <c r="R64" s="62"/>
      <c r="S64" s="153"/>
      <c r="T64" s="48"/>
    </row>
    <row r="65" spans="1:20" ht="12.75">
      <c r="A65" s="21" t="s">
        <v>22</v>
      </c>
      <c r="B65" s="22">
        <f aca="true" t="shared" si="15" ref="B65:L65">B13-B39</f>
        <v>1777</v>
      </c>
      <c r="C65" s="51">
        <f t="shared" si="15"/>
        <v>2129</v>
      </c>
      <c r="D65" s="51">
        <f t="shared" si="15"/>
        <v>2429</v>
      </c>
      <c r="E65" s="51">
        <f t="shared" si="15"/>
        <v>2467</v>
      </c>
      <c r="F65" s="22">
        <f t="shared" si="15"/>
        <v>2145</v>
      </c>
      <c r="G65" s="96">
        <f t="shared" si="15"/>
        <v>2255</v>
      </c>
      <c r="H65" s="103">
        <f t="shared" si="15"/>
        <v>2299</v>
      </c>
      <c r="I65" s="103">
        <f t="shared" si="15"/>
        <v>1941</v>
      </c>
      <c r="J65" s="174">
        <f t="shared" si="15"/>
        <v>1644</v>
      </c>
      <c r="K65" s="51">
        <f t="shared" si="15"/>
        <v>1622</v>
      </c>
      <c r="L65" s="52">
        <f t="shared" si="15"/>
        <v>1541</v>
      </c>
      <c r="M65" s="174">
        <f aca="true" t="shared" si="16" ref="M65:N68">M13-M39</f>
        <v>1612</v>
      </c>
      <c r="N65" s="174">
        <f t="shared" si="16"/>
        <v>3021</v>
      </c>
      <c r="O65" s="134">
        <f>O13-O39</f>
        <v>2908</v>
      </c>
      <c r="P65" s="150">
        <f>O65-B65</f>
        <v>1131</v>
      </c>
      <c r="Q65" s="75">
        <f>P65/B65%</f>
        <v>63.64659538548115</v>
      </c>
      <c r="R65" s="62"/>
      <c r="S65" s="151">
        <f>O65-N65</f>
        <v>-113</v>
      </c>
      <c r="T65" s="64">
        <f t="shared" si="10"/>
        <v>-3.7404832836809003</v>
      </c>
    </row>
    <row r="66" spans="1:20" ht="12.75">
      <c r="A66" s="21" t="s">
        <v>23</v>
      </c>
      <c r="B66" s="22">
        <f aca="true" t="shared" si="17" ref="B66:L66">B14-B40</f>
        <v>4919</v>
      </c>
      <c r="C66" s="51">
        <f t="shared" si="17"/>
        <v>5477</v>
      </c>
      <c r="D66" s="51">
        <f t="shared" si="17"/>
        <v>5863</v>
      </c>
      <c r="E66" s="51">
        <f t="shared" si="17"/>
        <v>5533</v>
      </c>
      <c r="F66" s="22">
        <f t="shared" si="17"/>
        <v>4988</v>
      </c>
      <c r="G66" s="96">
        <f t="shared" si="17"/>
        <v>4897</v>
      </c>
      <c r="H66" s="103">
        <f t="shared" si="17"/>
        <v>4484</v>
      </c>
      <c r="I66" s="103">
        <f t="shared" si="17"/>
        <v>4007</v>
      </c>
      <c r="J66" s="174">
        <f t="shared" si="17"/>
        <v>3759</v>
      </c>
      <c r="K66" s="51">
        <f t="shared" si="17"/>
        <v>3830</v>
      </c>
      <c r="L66" s="52">
        <f t="shared" si="17"/>
        <v>3404</v>
      </c>
      <c r="M66" s="174">
        <f t="shared" si="16"/>
        <v>3850</v>
      </c>
      <c r="N66" s="174">
        <f t="shared" si="16"/>
        <v>5628</v>
      </c>
      <c r="O66" s="134">
        <f>O14-O40</f>
        <v>5666</v>
      </c>
      <c r="P66" s="150">
        <f>O66-B66</f>
        <v>747</v>
      </c>
      <c r="Q66" s="75">
        <f>P66/B66%</f>
        <v>15.186013417361252</v>
      </c>
      <c r="R66" s="62"/>
      <c r="S66" s="151">
        <f>O66-N66</f>
        <v>38</v>
      </c>
      <c r="T66" s="64">
        <f t="shared" si="10"/>
        <v>0.6751954513148543</v>
      </c>
    </row>
    <row r="67" spans="1:20" ht="12.75">
      <c r="A67" s="21" t="s">
        <v>24</v>
      </c>
      <c r="B67" s="22">
        <f aca="true" t="shared" si="18" ref="B67:L67">B15-B41</f>
        <v>5487</v>
      </c>
      <c r="C67" s="51">
        <f t="shared" si="18"/>
        <v>6393</v>
      </c>
      <c r="D67" s="51">
        <f t="shared" si="18"/>
        <v>6788</v>
      </c>
      <c r="E67" s="51">
        <f t="shared" si="18"/>
        <v>6636</v>
      </c>
      <c r="F67" s="22">
        <f t="shared" si="18"/>
        <v>6316</v>
      </c>
      <c r="G67" s="96">
        <f t="shared" si="18"/>
        <v>6866</v>
      </c>
      <c r="H67" s="103">
        <f t="shared" si="18"/>
        <v>6344</v>
      </c>
      <c r="I67" s="103">
        <f t="shared" si="18"/>
        <v>5625</v>
      </c>
      <c r="J67" s="174">
        <f t="shared" si="18"/>
        <v>5746</v>
      </c>
      <c r="K67" s="51">
        <f t="shared" si="18"/>
        <v>6147</v>
      </c>
      <c r="L67" s="52">
        <f t="shared" si="18"/>
        <v>5477</v>
      </c>
      <c r="M67" s="174">
        <f t="shared" si="16"/>
        <v>6103</v>
      </c>
      <c r="N67" s="174">
        <f t="shared" si="16"/>
        <v>8388</v>
      </c>
      <c r="O67" s="134">
        <f>O15-O41</f>
        <v>8465</v>
      </c>
      <c r="P67" s="150">
        <f>O67-B67</f>
        <v>2978</v>
      </c>
      <c r="Q67" s="75">
        <f>P67/B67%</f>
        <v>54.27373792600693</v>
      </c>
      <c r="R67" s="62"/>
      <c r="S67" s="151">
        <f>O67-N67</f>
        <v>77</v>
      </c>
      <c r="T67" s="64">
        <f t="shared" si="10"/>
        <v>0.9179780639008107</v>
      </c>
    </row>
    <row r="68" spans="1:21" ht="12.75">
      <c r="A68" s="21" t="s">
        <v>25</v>
      </c>
      <c r="B68" s="22">
        <f aca="true" t="shared" si="19" ref="B68:L68">B16-B42</f>
        <v>266</v>
      </c>
      <c r="C68" s="51">
        <f t="shared" si="19"/>
        <v>304</v>
      </c>
      <c r="D68" s="51">
        <f t="shared" si="19"/>
        <v>380</v>
      </c>
      <c r="E68" s="51">
        <f t="shared" si="19"/>
        <v>426</v>
      </c>
      <c r="F68" s="22">
        <f t="shared" si="19"/>
        <v>450</v>
      </c>
      <c r="G68" s="96">
        <f t="shared" si="19"/>
        <v>538</v>
      </c>
      <c r="H68" s="103">
        <f t="shared" si="19"/>
        <v>480</v>
      </c>
      <c r="I68" s="103">
        <f t="shared" si="19"/>
        <v>511</v>
      </c>
      <c r="J68" s="174">
        <f t="shared" si="19"/>
        <v>532</v>
      </c>
      <c r="K68" s="51">
        <f t="shared" si="19"/>
        <v>620</v>
      </c>
      <c r="L68" s="52">
        <f t="shared" si="19"/>
        <v>553</v>
      </c>
      <c r="M68" s="174">
        <f t="shared" si="16"/>
        <v>767</v>
      </c>
      <c r="N68" s="174">
        <f t="shared" si="16"/>
        <v>1072</v>
      </c>
      <c r="O68" s="134">
        <f>O16-O42</f>
        <v>1214</v>
      </c>
      <c r="P68" s="150">
        <f>O68-B68</f>
        <v>948</v>
      </c>
      <c r="Q68" s="75">
        <f>P68/B68%</f>
        <v>356.390977443609</v>
      </c>
      <c r="R68" s="62"/>
      <c r="S68" s="151">
        <f>O68-N68</f>
        <v>142</v>
      </c>
      <c r="T68" s="64">
        <f t="shared" si="10"/>
        <v>13.246268656716417</v>
      </c>
      <c r="U68" s="23"/>
    </row>
    <row r="69" spans="1:21" ht="12.75">
      <c r="A69" s="21"/>
      <c r="B69" s="22"/>
      <c r="C69" s="51"/>
      <c r="D69" s="51"/>
      <c r="E69" s="51"/>
      <c r="F69" s="22"/>
      <c r="G69" s="96"/>
      <c r="H69" s="103"/>
      <c r="I69" s="103"/>
      <c r="J69" s="174"/>
      <c r="K69" s="51"/>
      <c r="L69" s="52"/>
      <c r="M69" s="174"/>
      <c r="N69" s="174"/>
      <c r="O69" s="134"/>
      <c r="P69" s="46"/>
      <c r="Q69" s="171"/>
      <c r="R69" s="62"/>
      <c r="S69" s="153"/>
      <c r="T69" s="48"/>
      <c r="U69" s="23"/>
    </row>
    <row r="70" spans="1:20" ht="12.75">
      <c r="A70" s="21" t="s">
        <v>28</v>
      </c>
      <c r="B70" s="22">
        <f aca="true" t="shared" si="20" ref="B70:L70">B18-B44</f>
        <v>9205</v>
      </c>
      <c r="C70" s="51">
        <f t="shared" si="20"/>
        <v>10447</v>
      </c>
      <c r="D70" s="51">
        <f t="shared" si="20"/>
        <v>10769</v>
      </c>
      <c r="E70" s="51">
        <f t="shared" si="20"/>
        <v>9882</v>
      </c>
      <c r="F70" s="22">
        <f t="shared" si="20"/>
        <v>9041</v>
      </c>
      <c r="G70" s="96">
        <f t="shared" si="20"/>
        <v>9580</v>
      </c>
      <c r="H70" s="103">
        <f t="shared" si="20"/>
        <v>8679</v>
      </c>
      <c r="I70" s="103">
        <f t="shared" si="20"/>
        <v>7426</v>
      </c>
      <c r="J70" s="174">
        <f t="shared" si="20"/>
        <v>7281</v>
      </c>
      <c r="K70" s="51">
        <f t="shared" si="20"/>
        <v>7498</v>
      </c>
      <c r="L70" s="52">
        <f t="shared" si="20"/>
        <v>6906</v>
      </c>
      <c r="M70" s="174">
        <f aca="true" t="shared" si="21" ref="M70:O71">M18-M44</f>
        <v>7525</v>
      </c>
      <c r="N70" s="174">
        <f t="shared" si="21"/>
        <v>10777</v>
      </c>
      <c r="O70" s="134">
        <f t="shared" si="21"/>
        <v>10780</v>
      </c>
      <c r="P70" s="150">
        <f>O70-B70</f>
        <v>1575</v>
      </c>
      <c r="Q70" s="75">
        <f>P70/B70%</f>
        <v>17.11026615969582</v>
      </c>
      <c r="R70" s="62"/>
      <c r="S70" s="151">
        <f>O70-N70</f>
        <v>3</v>
      </c>
      <c r="T70" s="64">
        <f t="shared" si="10"/>
        <v>0.027837060406421085</v>
      </c>
    </row>
    <row r="71" spans="1:20" ht="12.75">
      <c r="A71" s="21" t="s">
        <v>29</v>
      </c>
      <c r="B71" s="22">
        <f aca="true" t="shared" si="22" ref="B71:L71">B19-B45</f>
        <v>3244</v>
      </c>
      <c r="C71" s="51">
        <f t="shared" si="22"/>
        <v>3856</v>
      </c>
      <c r="D71" s="51">
        <f t="shared" si="22"/>
        <v>4691</v>
      </c>
      <c r="E71" s="51">
        <f t="shared" si="22"/>
        <v>5180</v>
      </c>
      <c r="F71" s="22">
        <f t="shared" si="22"/>
        <v>4963</v>
      </c>
      <c r="G71" s="96">
        <f t="shared" si="22"/>
        <v>4976</v>
      </c>
      <c r="H71" s="103">
        <f t="shared" si="22"/>
        <v>4928</v>
      </c>
      <c r="I71" s="103">
        <f t="shared" si="22"/>
        <v>4658</v>
      </c>
      <c r="J71" s="174">
        <f t="shared" si="22"/>
        <v>4400</v>
      </c>
      <c r="K71" s="51">
        <f t="shared" si="22"/>
        <v>4721</v>
      </c>
      <c r="L71" s="52">
        <f t="shared" si="22"/>
        <v>4069</v>
      </c>
      <c r="M71" s="174">
        <f t="shared" si="21"/>
        <v>4808</v>
      </c>
      <c r="N71" s="174">
        <f t="shared" si="21"/>
        <v>7332</v>
      </c>
      <c r="O71" s="134">
        <f t="shared" si="21"/>
        <v>7473</v>
      </c>
      <c r="P71" s="150">
        <f>O71-B71</f>
        <v>4229</v>
      </c>
      <c r="Q71" s="75">
        <f>P71/B71%</f>
        <v>130.36374845869298</v>
      </c>
      <c r="R71" s="62"/>
      <c r="S71" s="151">
        <f>O71-N71</f>
        <v>141</v>
      </c>
      <c r="T71" s="64">
        <f t="shared" si="10"/>
        <v>1.9230769230769234</v>
      </c>
    </row>
    <row r="72" spans="1:20" ht="12.75">
      <c r="A72" s="21"/>
      <c r="B72" s="22"/>
      <c r="C72" s="51"/>
      <c r="D72" s="51"/>
      <c r="E72" s="51"/>
      <c r="F72" s="22"/>
      <c r="G72" s="97"/>
      <c r="H72" s="104"/>
      <c r="I72" s="104"/>
      <c r="J72" s="177"/>
      <c r="K72" s="54"/>
      <c r="L72" s="183"/>
      <c r="M72" s="177"/>
      <c r="N72" s="177"/>
      <c r="O72" s="140"/>
      <c r="P72" s="46"/>
      <c r="Q72" s="171"/>
      <c r="R72" s="62"/>
      <c r="S72" s="153"/>
      <c r="T72" s="48"/>
    </row>
    <row r="73" spans="1:20" ht="10.5" customHeight="1">
      <c r="A73" s="31"/>
      <c r="B73" s="32"/>
      <c r="C73" s="32"/>
      <c r="D73" s="32"/>
      <c r="E73" s="32"/>
      <c r="F73" s="32"/>
      <c r="G73" s="84"/>
      <c r="H73" s="84"/>
      <c r="I73" s="84"/>
      <c r="J73" s="32"/>
      <c r="K73" s="32"/>
      <c r="L73" s="32"/>
      <c r="M73" s="32"/>
      <c r="N73" s="32"/>
      <c r="O73" s="32"/>
      <c r="P73" s="33"/>
      <c r="Q73" s="34"/>
      <c r="R73" s="35"/>
      <c r="S73" s="172"/>
      <c r="T73" s="36"/>
    </row>
    <row r="74" spans="1:20" ht="12.75">
      <c r="A74" s="37"/>
      <c r="B74" s="25"/>
      <c r="C74" s="55"/>
      <c r="D74" s="55"/>
      <c r="E74" s="55"/>
      <c r="F74" s="25"/>
      <c r="G74" s="98"/>
      <c r="H74" s="98"/>
      <c r="I74" s="115"/>
      <c r="J74" s="178"/>
      <c r="K74" s="55"/>
      <c r="L74" s="189"/>
      <c r="M74" s="178"/>
      <c r="N74" s="178"/>
      <c r="O74" s="132"/>
      <c r="P74" s="26"/>
      <c r="Q74" s="27"/>
      <c r="R74" s="16"/>
      <c r="S74" s="23"/>
      <c r="T74" s="20"/>
    </row>
    <row r="75" spans="1:20" ht="12.75">
      <c r="A75" s="38" t="s">
        <v>0</v>
      </c>
      <c r="B75" s="39">
        <f aca="true" t="shared" si="23" ref="B75:G75">B23-B49</f>
        <v>12449</v>
      </c>
      <c r="C75" s="56">
        <f t="shared" si="23"/>
        <v>14303</v>
      </c>
      <c r="D75" s="56">
        <f t="shared" si="23"/>
        <v>15460</v>
      </c>
      <c r="E75" s="56">
        <f t="shared" si="23"/>
        <v>15062</v>
      </c>
      <c r="F75" s="39">
        <f t="shared" si="23"/>
        <v>14004</v>
      </c>
      <c r="G75" s="99">
        <f t="shared" si="23"/>
        <v>14556</v>
      </c>
      <c r="H75" s="99">
        <f aca="true" t="shared" si="24" ref="H75:M75">SUM(H70:H71)</f>
        <v>13607</v>
      </c>
      <c r="I75" s="141">
        <f t="shared" si="24"/>
        <v>12084</v>
      </c>
      <c r="J75" s="179">
        <f t="shared" si="24"/>
        <v>11681</v>
      </c>
      <c r="K75" s="56">
        <f t="shared" si="24"/>
        <v>12219</v>
      </c>
      <c r="L75" s="39">
        <f t="shared" si="24"/>
        <v>10975</v>
      </c>
      <c r="M75" s="179">
        <f t="shared" si="24"/>
        <v>12333</v>
      </c>
      <c r="N75" s="179">
        <f>SUM(N70:N71)</f>
        <v>18109</v>
      </c>
      <c r="O75" s="133">
        <f>SUM(O70:O71)</f>
        <v>18253</v>
      </c>
      <c r="P75" s="86">
        <f>O75-B75</f>
        <v>5804</v>
      </c>
      <c r="Q75" s="87">
        <f>P75/B75%</f>
        <v>46.62221865210057</v>
      </c>
      <c r="R75" s="41"/>
      <c r="S75" s="160">
        <f>O75-N75</f>
        <v>144</v>
      </c>
      <c r="T75" s="42">
        <f t="shared" si="10"/>
        <v>0.7951847147827047</v>
      </c>
    </row>
    <row r="76" spans="1:20" ht="7.5" customHeight="1">
      <c r="A76" s="37"/>
      <c r="B76" s="26"/>
      <c r="C76" s="57"/>
      <c r="D76" s="57"/>
      <c r="E76" s="57"/>
      <c r="F76" s="70"/>
      <c r="G76" s="100"/>
      <c r="H76" s="114"/>
      <c r="I76" s="114"/>
      <c r="J76" s="180"/>
      <c r="K76" s="186"/>
      <c r="L76" s="190"/>
      <c r="M76" s="180"/>
      <c r="N76" s="180"/>
      <c r="O76" s="135"/>
      <c r="P76" s="35"/>
      <c r="Q76" s="35"/>
      <c r="R76" s="16"/>
      <c r="T76" s="20"/>
    </row>
    <row r="77" spans="1:20" ht="18" customHeight="1" thickBot="1">
      <c r="A77" s="182" t="s">
        <v>43</v>
      </c>
      <c r="B77" s="43"/>
      <c r="C77" s="43"/>
      <c r="D77" s="44"/>
      <c r="E77" s="44"/>
      <c r="F77" s="45"/>
      <c r="G77" s="85"/>
      <c r="H77" s="90"/>
      <c r="I77" s="90"/>
      <c r="J77" s="136"/>
      <c r="K77" s="136"/>
      <c r="L77" s="136"/>
      <c r="M77" s="136"/>
      <c r="N77" s="136"/>
      <c r="O77" s="136"/>
      <c r="P77" s="44"/>
      <c r="Q77" s="44"/>
      <c r="R77" s="44"/>
      <c r="S77" s="44"/>
      <c r="T77" s="45"/>
    </row>
    <row r="78" ht="13.5" thickTop="1"/>
  </sheetData>
  <sheetProtection/>
  <mergeCells count="45">
    <mergeCell ref="G30:G31"/>
    <mergeCell ref="F4:F5"/>
    <mergeCell ref="L56:L57"/>
    <mergeCell ref="M56:M57"/>
    <mergeCell ref="L4:L5"/>
    <mergeCell ref="M4:M5"/>
    <mergeCell ref="L30:L31"/>
    <mergeCell ref="M30:M31"/>
    <mergeCell ref="J30:J31"/>
    <mergeCell ref="A4:A5"/>
    <mergeCell ref="B4:B5"/>
    <mergeCell ref="I30:I31"/>
    <mergeCell ref="I56:I57"/>
    <mergeCell ref="H56:H57"/>
    <mergeCell ref="H4:H5"/>
    <mergeCell ref="H30:H31"/>
    <mergeCell ref="G56:G57"/>
    <mergeCell ref="F56:F57"/>
    <mergeCell ref="A30:A31"/>
    <mergeCell ref="B30:B31"/>
    <mergeCell ref="C30:C31"/>
    <mergeCell ref="D30:D31"/>
    <mergeCell ref="D4:D5"/>
    <mergeCell ref="E56:E57"/>
    <mergeCell ref="A56:A57"/>
    <mergeCell ref="B56:B57"/>
    <mergeCell ref="C56:C57"/>
    <mergeCell ref="D56:D57"/>
    <mergeCell ref="C4:C5"/>
    <mergeCell ref="J56:J57"/>
    <mergeCell ref="E30:E31"/>
    <mergeCell ref="E4:E5"/>
    <mergeCell ref="K56:K57"/>
    <mergeCell ref="K4:K5"/>
    <mergeCell ref="K30:K31"/>
    <mergeCell ref="I4:I5"/>
    <mergeCell ref="J4:J5"/>
    <mergeCell ref="F30:F31"/>
    <mergeCell ref="G4:G5"/>
    <mergeCell ref="O4:O5"/>
    <mergeCell ref="O30:O31"/>
    <mergeCell ref="O56:O57"/>
    <mergeCell ref="N4:N5"/>
    <mergeCell ref="N30:N31"/>
    <mergeCell ref="N56:N57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0" r:id="rId1"/>
  <rowBreaks count="2" manualBreakCount="2">
    <brk id="26" max="255" man="1"/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207" t="s">
        <v>64</v>
      </c>
      <c r="B2" s="205"/>
      <c r="C2" s="20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8" customHeight="1">
      <c r="A3" s="6" t="s">
        <v>50</v>
      </c>
      <c r="B3" s="7"/>
      <c r="C3" s="7"/>
      <c r="D3" s="8"/>
      <c r="E3" s="8"/>
      <c r="F3" s="8"/>
      <c r="G3" s="208"/>
      <c r="H3" s="208"/>
      <c r="I3" s="208"/>
      <c r="J3" s="8"/>
      <c r="K3" s="8"/>
      <c r="L3" s="8"/>
      <c r="M3" s="208"/>
      <c r="N3" s="8"/>
      <c r="O3" s="9"/>
    </row>
    <row r="4" spans="1:15" ht="12.75">
      <c r="A4" s="229" t="s">
        <v>49</v>
      </c>
      <c r="B4" s="231">
        <v>2005</v>
      </c>
      <c r="C4" s="233">
        <v>2006</v>
      </c>
      <c r="D4" s="233">
        <v>2007</v>
      </c>
      <c r="E4" s="233">
        <v>2008</v>
      </c>
      <c r="F4" s="231">
        <v>2009</v>
      </c>
      <c r="G4" s="255">
        <v>2010</v>
      </c>
      <c r="H4" s="225">
        <v>2011</v>
      </c>
      <c r="I4" s="225">
        <v>2012</v>
      </c>
      <c r="J4" s="225">
        <v>2013</v>
      </c>
      <c r="K4" s="225">
        <v>2014</v>
      </c>
      <c r="L4" s="225">
        <v>2015</v>
      </c>
      <c r="M4" s="225">
        <v>2016</v>
      </c>
      <c r="N4" s="252">
        <v>2017</v>
      </c>
      <c r="O4" s="250">
        <v>2018</v>
      </c>
    </row>
    <row r="5" spans="1:15" ht="12.75">
      <c r="A5" s="230"/>
      <c r="B5" s="232"/>
      <c r="C5" s="234"/>
      <c r="D5" s="234"/>
      <c r="E5" s="234"/>
      <c r="F5" s="232"/>
      <c r="G5" s="256"/>
      <c r="H5" s="226"/>
      <c r="I5" s="226"/>
      <c r="J5" s="226"/>
      <c r="K5" s="226"/>
      <c r="L5" s="226"/>
      <c r="M5" s="226"/>
      <c r="N5" s="253"/>
      <c r="O5" s="251"/>
    </row>
    <row r="6" spans="1:15" ht="7.5" customHeight="1">
      <c r="A6" s="21"/>
      <c r="B6" s="61"/>
      <c r="C6" s="73"/>
      <c r="D6" s="73"/>
      <c r="E6" s="73"/>
      <c r="F6" s="61"/>
      <c r="G6" s="110"/>
      <c r="H6" s="122"/>
      <c r="I6" s="122"/>
      <c r="J6" s="122"/>
      <c r="K6" s="122"/>
      <c r="L6" s="122"/>
      <c r="M6" s="122"/>
      <c r="N6" s="210"/>
      <c r="O6" s="192"/>
    </row>
    <row r="7" spans="1:15" ht="12.75">
      <c r="A7" s="21" t="s">
        <v>17</v>
      </c>
      <c r="B7" s="61">
        <f>'Part-time'!B7/Qualifiche!B26%</f>
        <v>11.826151837343778</v>
      </c>
      <c r="C7" s="74">
        <f>'Part-time'!C7/Qualifiche!C26%</f>
        <v>12.85263273718334</v>
      </c>
      <c r="D7" s="74">
        <f>'Part-time'!D7/Qualifiche!D26%</f>
        <v>13.76243543538556</v>
      </c>
      <c r="E7" s="74">
        <f>'Part-time'!E7/Qualifiche!E26%</f>
        <v>15.38133351536768</v>
      </c>
      <c r="F7" s="61">
        <f>'Part-time'!F7/Qualifiche!F26%</f>
        <v>16.113714125793315</v>
      </c>
      <c r="G7" s="110">
        <f>'Part-time'!G7/Qualifiche!G26%</f>
        <v>16.691473146238682</v>
      </c>
      <c r="H7" s="122">
        <f>'Part-time'!H7/Qualifiche!H26%</f>
        <v>16.940995196229494</v>
      </c>
      <c r="I7" s="122">
        <f>'Part-time'!I7/Qualifiche!I26%</f>
        <v>18.43132827128085</v>
      </c>
      <c r="J7" s="122">
        <f>'Part-time'!J7/Qualifiche!J26%</f>
        <v>19.737453082072513</v>
      </c>
      <c r="K7" s="122">
        <f>'Part-time'!K7/Qualifiche!K26%</f>
        <v>20.87995956031757</v>
      </c>
      <c r="L7" s="122">
        <f>'Part-time'!L7/Qualifiche!L26%</f>
        <v>22.19443725867801</v>
      </c>
      <c r="M7" s="122">
        <f>'Part-time'!M7/Qualifiche!M26%</f>
        <v>22.902371718377086</v>
      </c>
      <c r="N7" s="211">
        <f>'Part-time'!N7/Qualifiche!N26%</f>
        <v>23.482109792441847</v>
      </c>
      <c r="O7" s="193">
        <f>'Part-time'!O7/Qualifiche!O26%</f>
        <v>24.28757715378597</v>
      </c>
    </row>
    <row r="8" spans="1:15" ht="12.75">
      <c r="A8" s="21" t="s">
        <v>16</v>
      </c>
      <c r="B8" s="75">
        <f>'Part-time'!B8/Qualifiche!B27%</f>
        <v>17.952776678538452</v>
      </c>
      <c r="C8" s="74">
        <f>'Part-time'!C8/Qualifiche!C27%</f>
        <v>18.70674340936545</v>
      </c>
      <c r="D8" s="74">
        <f>'Part-time'!D8/Qualifiche!D27%</f>
        <v>19.64245716205622</v>
      </c>
      <c r="E8" s="74">
        <f>'Part-time'!E8/Qualifiche!E27%</f>
        <v>20.49276603976951</v>
      </c>
      <c r="F8" s="61">
        <f>'Part-time'!F8/Qualifiche!F27%</f>
        <v>21.11790177592633</v>
      </c>
      <c r="G8" s="110">
        <f>'Part-time'!G8/Qualifiche!G27%</f>
        <v>21.03299375340628</v>
      </c>
      <c r="H8" s="122">
        <f>'Part-time'!H8/Qualifiche!H27%</f>
        <v>22.02002983166418</v>
      </c>
      <c r="I8" s="122">
        <f>'Part-time'!I8/Qualifiche!I27%</f>
        <v>22.716438178062205</v>
      </c>
      <c r="J8" s="122">
        <f>'Part-time'!J8/Qualifiche!J27%</f>
        <v>23.21775996747684</v>
      </c>
      <c r="K8" s="122">
        <f>'Part-time'!K8/Qualifiche!K27%</f>
        <v>23.676322215560983</v>
      </c>
      <c r="L8" s="122">
        <f>'Part-time'!L8/Qualifiche!L27%</f>
        <v>24.882417551468723</v>
      </c>
      <c r="M8" s="122">
        <f>'Part-time'!M8/Qualifiche!M27%</f>
        <v>25.39290961000083</v>
      </c>
      <c r="N8" s="211">
        <f>'Part-time'!N8/Qualifiche!N27%</f>
        <v>25.25105280207321</v>
      </c>
      <c r="O8" s="193">
        <f>'Part-time'!O8/Qualifiche!O27%</f>
        <v>25.109918922189504</v>
      </c>
    </row>
    <row r="9" spans="1:15" ht="12.75" customHeight="1">
      <c r="A9" s="28" t="s">
        <v>18</v>
      </c>
      <c r="B9" s="61">
        <f>'Part-time'!B9/Qualifiche!B28%</f>
        <v>1.7582417582417582</v>
      </c>
      <c r="C9" s="74">
        <f>'Part-time'!C9/Qualifiche!C28%</f>
        <v>1.9782173816403645</v>
      </c>
      <c r="D9" s="74">
        <f>'Part-time'!D9/Qualifiche!D28%</f>
        <v>2.07922959072007</v>
      </c>
      <c r="E9" s="74">
        <f>'Part-time'!E9/Qualifiche!E28%</f>
        <v>2.242246437552389</v>
      </c>
      <c r="F9" s="61">
        <f>'Part-time'!F9/Qualifiche!F28%</f>
        <v>2.195071443363015</v>
      </c>
      <c r="G9" s="110">
        <f>'Part-time'!G9/Qualifiche!G28%</f>
        <v>2.6003276003276</v>
      </c>
      <c r="H9" s="122">
        <f>'Part-time'!H9/Qualifiche!H28%</f>
        <v>2.8908794788273617</v>
      </c>
      <c r="I9" s="122">
        <f>'Part-time'!I9/Qualifiche!I28%</f>
        <v>3.0974358974358975</v>
      </c>
      <c r="J9" s="122">
        <f>'Part-time'!J9/Qualifiche!J28%</f>
        <v>3.389830508474576</v>
      </c>
      <c r="K9" s="122">
        <f>'Part-time'!K9/Qualifiche!K28%</f>
        <v>3.8226600985221677</v>
      </c>
      <c r="L9" s="122">
        <f>'Part-time'!L9/Qualifiche!L28%</f>
        <v>3.7203837869590757</v>
      </c>
      <c r="M9" s="122">
        <f>'Part-time'!M9/Qualifiche!M28%</f>
        <v>4.1325613894989015</v>
      </c>
      <c r="N9" s="211">
        <f>'Part-time'!N9/Qualifiche!N28%</f>
        <v>4.126602564102564</v>
      </c>
      <c r="O9" s="193">
        <f>'Part-time'!O9/Qualifiche!O28%</f>
        <v>4.016870857601928</v>
      </c>
    </row>
    <row r="10" spans="1:15" ht="12.75">
      <c r="A10" s="21" t="s">
        <v>19</v>
      </c>
      <c r="B10" s="71">
        <f>'Part-time'!B10/Qualifiche!B29%</f>
        <v>0.7534246575342466</v>
      </c>
      <c r="C10" s="72">
        <f>'Part-time'!C10/Qualifiche!C29%</f>
        <v>0.9715475364330326</v>
      </c>
      <c r="D10" s="72">
        <f>'Part-time'!D10/Qualifiche!D29%</f>
        <v>0.9517335146159075</v>
      </c>
      <c r="E10" s="72">
        <f>'Part-time'!E10/Qualifiche!E29%</f>
        <v>1.0245901639344261</v>
      </c>
      <c r="F10" s="71">
        <f>'Part-time'!F10/Qualifiche!F29%</f>
        <v>1.396276595744681</v>
      </c>
      <c r="G10" s="109">
        <f>'Part-time'!G10/Qualifiche!G29%</f>
        <v>1.20652945351313</v>
      </c>
      <c r="H10" s="121">
        <f>'Part-time'!H10/Qualifiche!H29%</f>
        <v>1.308139534883721</v>
      </c>
      <c r="I10" s="121">
        <f>'Part-time'!I10/Qualifiche!I29%</f>
        <v>1.27750177430802</v>
      </c>
      <c r="J10" s="121">
        <f>'Part-time'!J10/Qualifiche!J29%</f>
        <v>1.0204081632653061</v>
      </c>
      <c r="K10" s="121">
        <f>'Part-time'!K10/Qualifiche!K29%</f>
        <v>1.8156424581005586</v>
      </c>
      <c r="L10" s="122">
        <f>'Part-time'!L10/Qualifiche!L29%</f>
        <v>1.6985138004246283</v>
      </c>
      <c r="M10" s="122">
        <f>'Part-time'!M10/Qualifiche!M29%</f>
        <v>2.0833333333333335</v>
      </c>
      <c r="N10" s="211">
        <f>'Part-time'!N10/Qualifiche!N29%</f>
        <v>1.9299499642601858</v>
      </c>
      <c r="O10" s="193">
        <f>'Part-time'!O10/Qualifiche!O29%</f>
        <v>2.005231037489102</v>
      </c>
    </row>
    <row r="11" spans="1:15" ht="12.75">
      <c r="A11" s="21" t="s">
        <v>20</v>
      </c>
      <c r="B11" s="71">
        <f>'Part-time'!B11/Qualifiche!B30%</f>
        <v>10.984948508053868</v>
      </c>
      <c r="C11" s="72">
        <f>'Part-time'!C11/Qualifiche!C30%</f>
        <v>13.83601756954612</v>
      </c>
      <c r="D11" s="72">
        <f>'Part-time'!D11/Qualifiche!D30%</f>
        <v>14.991839589647936</v>
      </c>
      <c r="E11" s="72">
        <f>'Part-time'!E11/Qualifiche!E30%</f>
        <v>17.469299301709608</v>
      </c>
      <c r="F11" s="71">
        <f>'Part-time'!F11/Qualifiche!F30%</f>
        <v>19.961925482730486</v>
      </c>
      <c r="G11" s="109">
        <f>'Part-time'!G11/Qualifiche!G30%</f>
        <v>20.1531393568147</v>
      </c>
      <c r="H11" s="121">
        <f>'Part-time'!H11/Qualifiche!H30%</f>
        <v>20.48172189955586</v>
      </c>
      <c r="I11" s="121">
        <f>'Part-time'!I11/Qualifiche!I30%</f>
        <v>21.012433392539965</v>
      </c>
      <c r="J11" s="121">
        <f>'Part-time'!J11/Qualifiche!J30%</f>
        <v>21.667272066836176</v>
      </c>
      <c r="K11" s="121">
        <f>'Part-time'!K11/Qualifiche!K30%</f>
        <v>25.0188679245283</v>
      </c>
      <c r="L11" s="122">
        <f>'Part-time'!L11/Qualifiche!L30%</f>
        <v>24.480616834439925</v>
      </c>
      <c r="M11" s="122">
        <f>'Part-time'!M11/Qualifiche!M30%</f>
        <v>26.080539742778832</v>
      </c>
      <c r="N11" s="211">
        <f>'Part-time'!N11/Qualifiche!N30%</f>
        <v>26.935392729327557</v>
      </c>
      <c r="O11" s="193">
        <f>'Part-time'!O11/Qualifiche!O30%</f>
        <v>25.86917119789092</v>
      </c>
    </row>
    <row r="12" spans="1:15" ht="12.75">
      <c r="A12" s="21"/>
      <c r="B12" s="71"/>
      <c r="C12" s="72"/>
      <c r="D12" s="72"/>
      <c r="E12" s="72"/>
      <c r="F12" s="71"/>
      <c r="G12" s="109"/>
      <c r="H12" s="121"/>
      <c r="I12" s="121"/>
      <c r="J12" s="121"/>
      <c r="K12" s="121"/>
      <c r="L12" s="121"/>
      <c r="M12" s="121"/>
      <c r="N12" s="212"/>
      <c r="O12" s="194"/>
    </row>
    <row r="13" spans="1:15" ht="12.75">
      <c r="A13" s="21" t="s">
        <v>22</v>
      </c>
      <c r="B13" s="71">
        <f>'Part-time'!B14/'Classi di età'!B26%</f>
        <v>16.460778258184064</v>
      </c>
      <c r="C13" s="72">
        <f>'Part-time'!C14/'Classi di età'!C26%</f>
        <v>18.973168214654283</v>
      </c>
      <c r="D13" s="72">
        <f>'Part-time'!D14/'Classi di età'!D26%</f>
        <v>21.1413682113115</v>
      </c>
      <c r="E13" s="72">
        <f>'Part-time'!E14/'Classi di età'!E26%</f>
        <v>24.93969298245614</v>
      </c>
      <c r="F13" s="71">
        <f>'Part-time'!F14/'Classi di età'!F26%</f>
        <v>27.24527817037132</v>
      </c>
      <c r="G13" s="109">
        <f>'Part-time'!G14/'Classi di età'!G26%</f>
        <v>26.99039705782197</v>
      </c>
      <c r="H13" s="121">
        <f>'Part-time'!H14/'Classi di età'!H26%</f>
        <v>27.285879629629626</v>
      </c>
      <c r="I13" s="121">
        <f>'Part-time'!I14/'Classi di età'!I26%</f>
        <v>30.522486772486776</v>
      </c>
      <c r="J13" s="121">
        <f>'Part-time'!J14/'Classi di età'!J26%</f>
        <v>33.036142268238905</v>
      </c>
      <c r="K13" s="121">
        <f>'Part-time'!K14/'Classi di età'!K26%</f>
        <v>34.33759383242037</v>
      </c>
      <c r="L13" s="121">
        <f>'Part-time'!L14/'Classi di età'!L26%</f>
        <v>35.2935659350966</v>
      </c>
      <c r="M13" s="121">
        <f>'Part-time'!M14/'Classi di età'!M26%</f>
        <v>36.00969025783007</v>
      </c>
      <c r="N13" s="212">
        <f>'Part-time'!N14/'Classi di età'!N26%</f>
        <v>34.56483644859813</v>
      </c>
      <c r="O13" s="194">
        <f>'Part-time'!O14/'Classi di età'!O26%</f>
        <v>33.170901496693354</v>
      </c>
    </row>
    <row r="14" spans="1:15" ht="12.75">
      <c r="A14" s="21" t="s">
        <v>23</v>
      </c>
      <c r="B14" s="71">
        <f>'Part-time'!B15/'Classi di età'!B27%</f>
        <v>13.345115627657268</v>
      </c>
      <c r="C14" s="72">
        <f>'Part-time'!C15/'Classi di età'!C27%</f>
        <v>14.219688799876751</v>
      </c>
      <c r="D14" s="72">
        <f>'Part-time'!D15/'Classi di età'!D27%</f>
        <v>14.89992328614269</v>
      </c>
      <c r="E14" s="72">
        <f>'Part-time'!E15/'Classi di età'!E27%</f>
        <v>16.45669435733803</v>
      </c>
      <c r="F14" s="71">
        <f>'Part-time'!F15/'Classi di età'!F27%</f>
        <v>17.888580730736766</v>
      </c>
      <c r="G14" s="109">
        <f>'Part-time'!G15/'Classi di età'!G27%</f>
        <v>18.560163241014305</v>
      </c>
      <c r="H14" s="121">
        <f>'Part-time'!H15/'Classi di età'!H27%</f>
        <v>19.379792205435326</v>
      </c>
      <c r="I14" s="121">
        <f>'Part-time'!I15/'Classi di età'!I27%</f>
        <v>21.251591421016553</v>
      </c>
      <c r="J14" s="121">
        <f>'Part-time'!J15/'Classi di età'!J27%</f>
        <v>22.842400272401058</v>
      </c>
      <c r="K14" s="121">
        <f>'Part-time'!K15/'Classi di età'!K27%</f>
        <v>24.368098159509202</v>
      </c>
      <c r="L14" s="121">
        <f>'Part-time'!L15/'Classi di età'!L27%</f>
        <v>25.793258306824562</v>
      </c>
      <c r="M14" s="121">
        <f>'Part-time'!M15/'Classi di età'!M27%</f>
        <v>26.521980491157578</v>
      </c>
      <c r="N14" s="212">
        <f>'Part-time'!N15/'Classi di età'!N27%</f>
        <v>26.258105530832804</v>
      </c>
      <c r="O14" s="194">
        <f>'Part-time'!O15/'Classi di età'!O27%</f>
        <v>26.225496379645282</v>
      </c>
    </row>
    <row r="15" spans="1:15" ht="12.75">
      <c r="A15" s="21" t="s">
        <v>24</v>
      </c>
      <c r="B15" s="71">
        <f>'Part-time'!B16/SUM('Classi di età'!B28:B29)%</f>
        <v>12.854040237024856</v>
      </c>
      <c r="C15" s="72">
        <f>'Part-time'!C16/SUM('Classi di età'!C28:C29)%</f>
        <v>13.79717800792382</v>
      </c>
      <c r="D15" s="72">
        <f>'Part-time'!D16/SUM('Classi di età'!D28:D29)%</f>
        <v>14.70048588223302</v>
      </c>
      <c r="E15" s="72">
        <f>'Part-time'!E16/SUM('Classi di età'!E28:E29)%</f>
        <v>15.764855149080145</v>
      </c>
      <c r="F15" s="71">
        <f>'Part-time'!F16/SUM('Classi di età'!F28:F29)%</f>
        <v>16.42249305110113</v>
      </c>
      <c r="G15" s="109">
        <f>'Part-time'!G16/SUM('Classi di età'!G28:G29)%</f>
        <v>16.77376091809624</v>
      </c>
      <c r="H15" s="121">
        <f>'Part-time'!H16/SUM('Classi di età'!H28:H29)%</f>
        <v>17.409183203371608</v>
      </c>
      <c r="I15" s="121">
        <f>'Part-time'!I16/SUM('Classi di età'!I28:I29)%</f>
        <v>18.310583029173237</v>
      </c>
      <c r="J15" s="121">
        <f>'Part-time'!J16/SUM('Classi di età'!J28:J29)%</f>
        <v>19.252016449284312</v>
      </c>
      <c r="K15" s="121">
        <f>'Part-time'!K16/SUM('Classi di età'!K28:K29)%</f>
        <v>19.873479752305432</v>
      </c>
      <c r="L15" s="121">
        <f>'Part-time'!L16/SUM('Classi di età'!L28:L29)%</f>
        <v>20.983152469276487</v>
      </c>
      <c r="M15" s="121">
        <f>'Part-time'!M16/SUM('Classi di età'!M28:M29)%</f>
        <v>21.564470918009814</v>
      </c>
      <c r="N15" s="212">
        <f>'Part-time'!N16/SUM('Classi di età'!N28:N29)%</f>
        <v>21.928995912198136</v>
      </c>
      <c r="O15" s="194">
        <f>'Part-time'!O16/SUM('Classi di età'!O28:O29)%</f>
        <v>22.461381534019694</v>
      </c>
    </row>
    <row r="16" spans="1:15" ht="12.75">
      <c r="A16" s="21" t="s">
        <v>25</v>
      </c>
      <c r="B16" s="71">
        <f>'Part-time'!B17/SUM('Classi di età'!B30:B31)%</f>
        <v>14.910173887981554</v>
      </c>
      <c r="C16" s="72">
        <f>'Part-time'!C17/SUM('Classi di età'!C30:C31)%</f>
        <v>15.87171052631579</v>
      </c>
      <c r="D16" s="72">
        <f>'Part-time'!D17/SUM('Classi di età'!D30:D31)%</f>
        <v>16.302235179786198</v>
      </c>
      <c r="E16" s="72">
        <f>'Part-time'!E17/SUM('Classi di età'!E30:E31)%</f>
        <v>17.383663177198745</v>
      </c>
      <c r="F16" s="71">
        <f>'Part-time'!F17/SUM('Classi di età'!F30:F31)%</f>
        <v>17.194755531275607</v>
      </c>
      <c r="G16" s="109">
        <f>'Part-time'!G17/SUM('Classi di età'!G30:G31)%</f>
        <v>17.36169660808094</v>
      </c>
      <c r="H16" s="121">
        <f>'Part-time'!H17/SUM('Classi di età'!H30:H31)%</f>
        <v>17.24406617118197</v>
      </c>
      <c r="I16" s="121">
        <f>'Part-time'!I17/SUM('Classi di età'!I30:I31)%</f>
        <v>18.17484662576687</v>
      </c>
      <c r="J16" s="121">
        <f>'Part-time'!J17/SUM('Classi di età'!J30:J31)%</f>
        <v>18.650019508388606</v>
      </c>
      <c r="K16" s="121">
        <f>'Part-time'!K17/SUM('Classi di età'!K30:K31)%</f>
        <v>18.802656800249633</v>
      </c>
      <c r="L16" s="121">
        <f>'Part-time'!L17/SUM('Classi di età'!L30:L31)%</f>
        <v>19.898977555093893</v>
      </c>
      <c r="M16" s="121">
        <f>'Part-time'!M17/SUM('Classi di età'!M30:M31)%</f>
        <v>20.595058364325958</v>
      </c>
      <c r="N16" s="212">
        <f>'Part-time'!N17/SUM('Classi di età'!N30:N31)%</f>
        <v>21.614025695931478</v>
      </c>
      <c r="O16" s="194">
        <f>'Part-time'!O17/SUM('Classi di età'!O30:O31)%</f>
        <v>22.808221314287497</v>
      </c>
    </row>
    <row r="17" spans="1:15" ht="9.75" customHeight="1">
      <c r="A17" s="67"/>
      <c r="B17" s="76"/>
      <c r="C17" s="77"/>
      <c r="D17" s="77"/>
      <c r="E17" s="77"/>
      <c r="F17" s="71"/>
      <c r="G17" s="111"/>
      <c r="H17" s="123"/>
      <c r="I17" s="123"/>
      <c r="J17" s="123"/>
      <c r="K17" s="123"/>
      <c r="L17" s="123"/>
      <c r="M17" s="123"/>
      <c r="N17" s="212"/>
      <c r="O17" s="194"/>
    </row>
    <row r="18" spans="1:15" ht="10.5" customHeight="1">
      <c r="A18" s="31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15" ht="9.75" customHeight="1">
      <c r="A19" s="37"/>
      <c r="B19" s="61"/>
      <c r="C19" s="80"/>
      <c r="D19" s="80"/>
      <c r="E19" s="80"/>
      <c r="F19" s="80"/>
      <c r="G19" s="61"/>
      <c r="H19" s="118"/>
      <c r="I19" s="118"/>
      <c r="J19" s="118"/>
      <c r="K19" s="118"/>
      <c r="L19" s="118"/>
      <c r="M19" s="118"/>
      <c r="N19" s="213"/>
      <c r="O19" s="197"/>
    </row>
    <row r="20" spans="1:15" ht="12.75">
      <c r="A20" s="38" t="s">
        <v>0</v>
      </c>
      <c r="B20" s="40">
        <f>'Part-time'!B25/'Classi di età'!B25%</f>
        <v>13.453577324852132</v>
      </c>
      <c r="C20" s="81">
        <f>'Part-time'!C25/'Classi di età'!C25%</f>
        <v>14.52175491441775</v>
      </c>
      <c r="D20" s="81">
        <f>'Part-time'!D25/'Classi di età'!D25%</f>
        <v>15.4603117859334</v>
      </c>
      <c r="E20" s="81">
        <f>'Part-time'!E25/'Classi di età'!E25%</f>
        <v>16.873526947369452</v>
      </c>
      <c r="F20" s="81">
        <f>'Part-time'!F25/'Classi di età'!F25%</f>
        <v>17.706063699572862</v>
      </c>
      <c r="G20" s="40">
        <f>'Part-time'!G25/'Classi di età'!G25%</f>
        <v>18.020804480965133</v>
      </c>
      <c r="H20" s="119">
        <f>'Part-time'!H25/'Classi di età'!H25%</f>
        <v>18.5595712289629</v>
      </c>
      <c r="I20" s="119">
        <f>'Part-time'!I25/'Classi di età'!I25%</f>
        <v>19.737301941470914</v>
      </c>
      <c r="J20" s="119">
        <f>'Part-time'!J25/'Classi di età'!J25%</f>
        <v>20.723886160322753</v>
      </c>
      <c r="K20" s="119">
        <f>'Part-time'!K25/'Classi di età'!K25%</f>
        <v>21.437519660487524</v>
      </c>
      <c r="L20" s="119">
        <f>'Part-time'!L25/'Classi di età'!L25%</f>
        <v>22.621610909363586</v>
      </c>
      <c r="M20" s="119">
        <f>'Part-time'!M25/'Classi di età'!M25%</f>
        <v>23.2853007802668</v>
      </c>
      <c r="N20" s="214">
        <f>'Part-time'!N25/'Classi di età'!N25%</f>
        <v>23.603858482189885</v>
      </c>
      <c r="O20" s="195">
        <f>'Part-time'!O25/'Classi di età'!O25%</f>
        <v>24.018577631500683</v>
      </c>
    </row>
    <row r="21" spans="1:15" ht="7.5" customHeight="1">
      <c r="A21" s="37"/>
      <c r="B21" s="26"/>
      <c r="C21" s="57"/>
      <c r="D21" s="57"/>
      <c r="E21" s="57"/>
      <c r="F21" s="112"/>
      <c r="G21" s="70"/>
      <c r="H21" s="120"/>
      <c r="I21" s="120"/>
      <c r="J21" s="120"/>
      <c r="K21" s="120"/>
      <c r="L21" s="120"/>
      <c r="M21" s="120"/>
      <c r="N21" s="215"/>
      <c r="O21" s="196"/>
    </row>
    <row r="22" spans="1:15" ht="19.5" customHeight="1" thickBot="1">
      <c r="A22" s="182" t="s">
        <v>43</v>
      </c>
      <c r="B22" s="43"/>
      <c r="C22" s="43"/>
      <c r="D22" s="44"/>
      <c r="E22" s="44"/>
      <c r="F22" s="45"/>
      <c r="G22" s="45"/>
      <c r="H22" s="45"/>
      <c r="I22" s="45"/>
      <c r="J22" s="44"/>
      <c r="K22" s="44"/>
      <c r="L22" s="44"/>
      <c r="M22" s="45"/>
      <c r="N22" s="216"/>
      <c r="O22" s="191"/>
    </row>
    <row r="23" spans="14:15" ht="18" customHeight="1" thickBot="1" thickTop="1">
      <c r="N23" s="35"/>
      <c r="O23" s="35"/>
    </row>
    <row r="24" spans="1:15" ht="18" customHeight="1" thickTop="1">
      <c r="A24" s="1" t="s">
        <v>75</v>
      </c>
      <c r="B24" s="2"/>
      <c r="C24" s="2"/>
      <c r="D24" s="3"/>
      <c r="E24" s="3"/>
      <c r="F24" s="4"/>
      <c r="G24" s="4"/>
      <c r="H24" s="4"/>
      <c r="I24" s="4"/>
      <c r="J24" s="3"/>
      <c r="K24" s="3"/>
      <c r="L24" s="3"/>
      <c r="M24" s="4"/>
      <c r="N24" s="3"/>
      <c r="O24" s="4"/>
    </row>
    <row r="25" spans="1:15" ht="12.75">
      <c r="A25" s="207" t="s">
        <v>64</v>
      </c>
      <c r="B25" s="205"/>
      <c r="C25" s="20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ht="18" customHeight="1">
      <c r="A26" s="6" t="s">
        <v>50</v>
      </c>
      <c r="B26" s="7"/>
      <c r="C26" s="7"/>
      <c r="D26" s="8"/>
      <c r="E26" s="8"/>
      <c r="F26" s="9"/>
      <c r="G26" s="9"/>
      <c r="H26" s="9"/>
      <c r="I26" s="9"/>
      <c r="J26" s="8"/>
      <c r="K26" s="8"/>
      <c r="L26" s="8"/>
      <c r="M26" s="9"/>
      <c r="N26" s="8"/>
      <c r="O26" s="9"/>
    </row>
    <row r="27" spans="1:15" ht="12.75">
      <c r="A27" s="229" t="s">
        <v>49</v>
      </c>
      <c r="B27" s="231">
        <v>2005</v>
      </c>
      <c r="C27" s="233">
        <v>2006</v>
      </c>
      <c r="D27" s="233">
        <v>2007</v>
      </c>
      <c r="E27" s="233">
        <v>2008</v>
      </c>
      <c r="F27" s="231">
        <v>2009</v>
      </c>
      <c r="G27" s="255">
        <v>2010</v>
      </c>
      <c r="H27" s="225">
        <v>2011</v>
      </c>
      <c r="I27" s="225">
        <v>2012</v>
      </c>
      <c r="J27" s="225">
        <v>2013</v>
      </c>
      <c r="K27" s="225">
        <v>2014</v>
      </c>
      <c r="L27" s="225">
        <v>2015</v>
      </c>
      <c r="M27" s="225">
        <v>2016</v>
      </c>
      <c r="N27" s="252">
        <v>2017</v>
      </c>
      <c r="O27" s="250">
        <v>2018</v>
      </c>
    </row>
    <row r="28" spans="1:15" ht="12.75" customHeight="1">
      <c r="A28" s="230"/>
      <c r="B28" s="232"/>
      <c r="C28" s="234"/>
      <c r="D28" s="234"/>
      <c r="E28" s="234"/>
      <c r="F28" s="232"/>
      <c r="G28" s="256"/>
      <c r="H28" s="226"/>
      <c r="I28" s="226"/>
      <c r="J28" s="226"/>
      <c r="K28" s="226"/>
      <c r="L28" s="226"/>
      <c r="M28" s="226"/>
      <c r="N28" s="253"/>
      <c r="O28" s="251"/>
    </row>
    <row r="29" spans="1:15" ht="7.5" customHeight="1">
      <c r="A29" s="21"/>
      <c r="B29" s="61"/>
      <c r="C29" s="73"/>
      <c r="D29" s="73"/>
      <c r="E29" s="73"/>
      <c r="F29" s="61"/>
      <c r="G29" s="110"/>
      <c r="H29" s="122"/>
      <c r="I29" s="122"/>
      <c r="J29" s="122"/>
      <c r="K29" s="122"/>
      <c r="L29" s="122"/>
      <c r="M29" s="122"/>
      <c r="N29" s="210"/>
      <c r="O29" s="192"/>
    </row>
    <row r="30" spans="1:15" ht="12.75">
      <c r="A30" s="21" t="s">
        <v>17</v>
      </c>
      <c r="B30" s="61">
        <f>'Part-time'!B35/Qualifiche!B8%</f>
        <v>4.244292836525846</v>
      </c>
      <c r="C30" s="74">
        <f>'Part-time'!C35/Qualifiche!C8%</f>
        <v>5.044875317267184</v>
      </c>
      <c r="D30" s="74">
        <f>'Part-time'!D35/Qualifiche!D8%</f>
        <v>5.548236919180938</v>
      </c>
      <c r="E30" s="74">
        <f>'Part-time'!E35/Qualifiche!E8%</f>
        <v>5.881189163523175</v>
      </c>
      <c r="F30" s="61">
        <f>'Part-time'!F35/Qualifiche!F8%</f>
        <v>6.358671422202407</v>
      </c>
      <c r="G30" s="110">
        <f>'Part-time'!G35/Qualifiche!G8%</f>
        <v>6.888715389119706</v>
      </c>
      <c r="H30" s="122">
        <f>'Part-time'!H35/Qualifiche!H8%</f>
        <v>6.867759254026562</v>
      </c>
      <c r="I30" s="122">
        <f>'Part-time'!I35/Qualifiche!I8%</f>
        <v>8.039310455936846</v>
      </c>
      <c r="J30" s="122">
        <f>'Part-time'!J35/Qualifiche!J8%</f>
        <v>8.96195127834057</v>
      </c>
      <c r="K30" s="122">
        <f>'Part-time'!K35/Qualifiche!K8%</f>
        <v>9.809213587715215</v>
      </c>
      <c r="L30" s="122">
        <f>'Part-time'!L35/Qualifiche!L8%</f>
        <v>10.801629413621537</v>
      </c>
      <c r="M30" s="122">
        <f>'Part-time'!M35/Qualifiche!M8%</f>
        <v>11.619605443366261</v>
      </c>
      <c r="N30" s="211">
        <f>'Part-time'!N35/Qualifiche!N8%</f>
        <v>12.189974342704224</v>
      </c>
      <c r="O30" s="193">
        <f>'Part-time'!O35/Qualifiche!O8%</f>
        <v>12.971707686687322</v>
      </c>
    </row>
    <row r="31" spans="1:15" ht="12.75">
      <c r="A31" s="21" t="s">
        <v>16</v>
      </c>
      <c r="B31" s="75">
        <f>'Part-time'!B36/Qualifiche!B9%</f>
        <v>4.639315574567374</v>
      </c>
      <c r="C31" s="74">
        <f>'Part-time'!C36/Qualifiche!C9%</f>
        <v>5.0856510625309985</v>
      </c>
      <c r="D31" s="74">
        <f>'Part-time'!D36/Qualifiche!D9%</f>
        <v>5.517502365184485</v>
      </c>
      <c r="E31" s="74">
        <f>'Part-time'!E36/Qualifiche!E9%</f>
        <v>5.885215828684811</v>
      </c>
      <c r="F31" s="61">
        <f>'Part-time'!F36/Qualifiche!F9%</f>
        <v>6.560171972869798</v>
      </c>
      <c r="G31" s="110">
        <f>'Part-time'!G36/Qualifiche!G9%</f>
        <v>6.451128384213886</v>
      </c>
      <c r="H31" s="122">
        <f>'Part-time'!H36/Qualifiche!H9%</f>
        <v>6.525465696544893</v>
      </c>
      <c r="I31" s="122">
        <f>'Part-time'!I36/Qualifiche!I9%</f>
        <v>7.016937435188385</v>
      </c>
      <c r="J31" s="122">
        <f>'Part-time'!J36/Qualifiche!J9%</f>
        <v>7.212685705488415</v>
      </c>
      <c r="K31" s="122">
        <f>'Part-time'!K36/Qualifiche!K9%</f>
        <v>7.570136795733829</v>
      </c>
      <c r="L31" s="122">
        <f>'Part-time'!L36/Qualifiche!L9%</f>
        <v>8.668225166054398</v>
      </c>
      <c r="M31" s="122">
        <f>'Part-time'!M36/Qualifiche!M9%</f>
        <v>9.051989986576208</v>
      </c>
      <c r="N31" s="211">
        <f>'Part-time'!N36/Qualifiche!N9%</f>
        <v>9.169206776777488</v>
      </c>
      <c r="O31" s="193">
        <f>'Part-time'!O36/Qualifiche!O9%</f>
        <v>8.990903321345462</v>
      </c>
    </row>
    <row r="32" spans="1:15" ht="12.75" customHeight="1">
      <c r="A32" s="28" t="s">
        <v>18</v>
      </c>
      <c r="B32" s="61">
        <f>'Part-time'!B37/Qualifiche!B10%</f>
        <v>0.3531489111241907</v>
      </c>
      <c r="C32" s="74">
        <f>'Part-time'!C37/Qualifiche!C10%</f>
        <v>0.42232277526395173</v>
      </c>
      <c r="D32" s="74">
        <f>'Part-time'!D37/Qualifiche!D10%</f>
        <v>0.33003300330033003</v>
      </c>
      <c r="E32" s="74">
        <f>'Part-time'!E37/Qualifiche!E10%</f>
        <v>0.3793405310767435</v>
      </c>
      <c r="F32" s="61">
        <f>'Part-time'!F37/Qualifiche!F10%</f>
        <v>0.38404726735598227</v>
      </c>
      <c r="G32" s="110">
        <f>'Part-time'!G37/Qualifiche!G10%</f>
        <v>0.26548672566371684</v>
      </c>
      <c r="H32" s="122">
        <f>'Part-time'!H37/Qualifiche!H10%</f>
        <v>0.357355568790947</v>
      </c>
      <c r="I32" s="122">
        <f>'Part-time'!I37/Qualifiche!I10%</f>
        <v>0.5118940078289672</v>
      </c>
      <c r="J32" s="122">
        <f>'Part-time'!J37/Qualifiche!J10%</f>
        <v>0.5477784540474742</v>
      </c>
      <c r="K32" s="122">
        <f>'Part-time'!K37/Qualifiche!K10%</f>
        <v>0.8115942028985508</v>
      </c>
      <c r="L32" s="122">
        <f>'Part-time'!L37/Qualifiche!L10%</f>
        <v>1.0947853644482857</v>
      </c>
      <c r="M32" s="122">
        <f>'Part-time'!M37/Qualifiche!M10%</f>
        <v>1.2393036293892004</v>
      </c>
      <c r="N32" s="211">
        <f>'Part-time'!N37/Qualifiche!N10%</f>
        <v>1.187648456057007</v>
      </c>
      <c r="O32" s="193">
        <f>'Part-time'!O37/Qualifiche!O10%</f>
        <v>1.2426035502958581</v>
      </c>
    </row>
    <row r="33" spans="1:15" ht="12.75">
      <c r="A33" s="21" t="s">
        <v>19</v>
      </c>
      <c r="B33" s="71">
        <f>'Part-time'!B38/Qualifiche!B11%</f>
        <v>0.6149116064565718</v>
      </c>
      <c r="C33" s="72">
        <f>'Part-time'!C38/Qualifiche!C11%</f>
        <v>0.7053291536050157</v>
      </c>
      <c r="D33" s="72">
        <f>'Part-time'!D38/Qualifiche!D11%</f>
        <v>0.6177606177606177</v>
      </c>
      <c r="E33" s="72">
        <f>'Part-time'!E38/Qualifiche!E11%</f>
        <v>0.6982156710628393</v>
      </c>
      <c r="F33" s="71">
        <f>'Part-time'!F38/Qualifiche!F11%</f>
        <v>0.8547008547008548</v>
      </c>
      <c r="G33" s="109">
        <f>'Part-time'!G38/Qualifiche!G11%</f>
        <v>0.8326394671107411</v>
      </c>
      <c r="H33" s="121">
        <f>'Part-time'!H38/Qualifiche!H11%</f>
        <v>0.8561643835616438</v>
      </c>
      <c r="I33" s="121">
        <f>'Part-time'!I38/Qualifiche!I11%</f>
        <v>1.0033444816053512</v>
      </c>
      <c r="J33" s="121">
        <f>'Part-time'!J38/Qualifiche!J11%</f>
        <v>0.603448275862069</v>
      </c>
      <c r="K33" s="121">
        <f>'Part-time'!K38/Qualifiche!K11%</f>
        <v>1.3934426229508197</v>
      </c>
      <c r="L33" s="121">
        <f>'Part-time'!L38/Qualifiche!L11%</f>
        <v>1.3201320132013201</v>
      </c>
      <c r="M33" s="121">
        <f>'Part-time'!M38/Qualifiche!M11%</f>
        <v>1.8471872376154492</v>
      </c>
      <c r="N33" s="212">
        <f>'Part-time'!N38/Qualifiche!N11%</f>
        <v>1.6835016835016834</v>
      </c>
      <c r="O33" s="194">
        <f>'Part-time'!O38/Qualifiche!O11%</f>
        <v>1.525940996948118</v>
      </c>
    </row>
    <row r="34" spans="1:15" ht="12.75">
      <c r="A34" s="21" t="s">
        <v>20</v>
      </c>
      <c r="B34" s="71">
        <f>'Part-time'!B39/Qualifiche!B12%</f>
        <v>3.8778694004903054</v>
      </c>
      <c r="C34" s="72">
        <f>'Part-time'!C39/Qualifiche!C12%</f>
        <v>5.287550031598904</v>
      </c>
      <c r="D34" s="72">
        <f>'Part-time'!D39/Qualifiche!D12%</f>
        <v>5.771919312961853</v>
      </c>
      <c r="E34" s="72">
        <f>'Part-time'!E39/Qualifiche!E12%</f>
        <v>6.806391367503632</v>
      </c>
      <c r="F34" s="71">
        <f>'Part-time'!F39/Qualifiche!F12%</f>
        <v>8.229485069362802</v>
      </c>
      <c r="G34" s="109">
        <f>'Part-time'!G39/Qualifiche!G12%</f>
        <v>8.768267223382045</v>
      </c>
      <c r="H34" s="121">
        <f>'Part-time'!H39/Qualifiche!H12%</f>
        <v>8.376214979988566</v>
      </c>
      <c r="I34" s="121">
        <f>'Part-time'!I39/Qualifiche!I12%</f>
        <v>9.77620730270907</v>
      </c>
      <c r="J34" s="121">
        <f>'Part-time'!J39/Qualifiche!J12%</f>
        <v>9.786585365853659</v>
      </c>
      <c r="K34" s="121">
        <f>'Part-time'!K39/Qualifiche!K12%</f>
        <v>12.990936555891238</v>
      </c>
      <c r="L34" s="121">
        <f>'Part-time'!L39/Qualifiche!L12%</f>
        <v>12.424242424242426</v>
      </c>
      <c r="M34" s="121">
        <f>'Part-time'!M39/Qualifiche!M12%</f>
        <v>14.958863126402393</v>
      </c>
      <c r="N34" s="212">
        <f>'Part-time'!N39/Qualifiche!N12%</f>
        <v>16.783450116783452</v>
      </c>
      <c r="O34" s="194">
        <f>'Part-time'!O39/Qualifiche!O12%</f>
        <v>16.21384750219106</v>
      </c>
    </row>
    <row r="35" spans="1:15" ht="12.75">
      <c r="A35" s="21"/>
      <c r="B35" s="71"/>
      <c r="C35" s="72"/>
      <c r="D35" s="72"/>
      <c r="E35" s="72"/>
      <c r="F35" s="71"/>
      <c r="G35" s="109"/>
      <c r="H35" s="121"/>
      <c r="I35" s="121"/>
      <c r="J35" s="121"/>
      <c r="K35" s="121"/>
      <c r="L35" s="121"/>
      <c r="M35" s="121"/>
      <c r="N35" s="212"/>
      <c r="O35" s="194"/>
    </row>
    <row r="36" spans="1:15" ht="12.75">
      <c r="A36" s="21" t="s">
        <v>22</v>
      </c>
      <c r="B36" s="71">
        <f>'Part-time'!B42/'Classi di età'!B8%</f>
        <v>7.831749384019711</v>
      </c>
      <c r="C36" s="72">
        <f>'Part-time'!C42/'Classi di età'!C8%</f>
        <v>9.89949301787779</v>
      </c>
      <c r="D36" s="72">
        <f>'Part-time'!D42/'Classi di età'!D8%</f>
        <v>10.838642115367833</v>
      </c>
      <c r="E36" s="72">
        <f>'Part-time'!E42/'Classi di età'!E8%</f>
        <v>12.901987136411634</v>
      </c>
      <c r="F36" s="71">
        <f>'Part-time'!F42/'Classi di età'!F8%</f>
        <v>14.816498125213043</v>
      </c>
      <c r="G36" s="109">
        <f>'Part-time'!G42/'Classi di età'!G8%</f>
        <v>15.456813591540929</v>
      </c>
      <c r="H36" s="121">
        <f>'Part-time'!H42/'Classi di età'!H8%</f>
        <v>15.067619290635367</v>
      </c>
      <c r="I36" s="121">
        <f>'Part-time'!I42/'Classi di età'!I8%</f>
        <v>17.876771767428405</v>
      </c>
      <c r="J36" s="121">
        <f>'Part-time'!J42/'Classi di età'!J8%</f>
        <v>20</v>
      </c>
      <c r="K36" s="121">
        <f>'Part-time'!K42/'Classi di età'!K8%</f>
        <v>21.95416164053076</v>
      </c>
      <c r="L36" s="121">
        <f>'Part-time'!L42/'Classi di età'!L8%</f>
        <v>23.108513662928445</v>
      </c>
      <c r="M36" s="121">
        <f>'Part-time'!M42/'Classi di età'!M8%</f>
        <v>24.562171628721543</v>
      </c>
      <c r="N36" s="212">
        <f>'Part-time'!N42/'Classi di età'!N8%</f>
        <v>24.598930481283425</v>
      </c>
      <c r="O36" s="194">
        <f>'Part-time'!O42/'Classi di età'!O8%</f>
        <v>24.08614668218859</v>
      </c>
    </row>
    <row r="37" spans="1:15" ht="12.75">
      <c r="A37" s="21" t="s">
        <v>23</v>
      </c>
      <c r="B37" s="71">
        <f>'Part-time'!B43/'Classi di età'!B9%</f>
        <v>4.505294817971051</v>
      </c>
      <c r="C37" s="72">
        <f>'Part-time'!C43/'Classi di età'!C9%</f>
        <v>5.355692047707257</v>
      </c>
      <c r="D37" s="72">
        <f>'Part-time'!D43/'Classi di età'!D9%</f>
        <v>5.895037154989384</v>
      </c>
      <c r="E37" s="72">
        <f>'Part-time'!E43/'Classi di età'!E9%</f>
        <v>6.504293960298465</v>
      </c>
      <c r="F37" s="71">
        <f>'Part-time'!F43/'Classi di età'!F9%</f>
        <v>7.618862798369882</v>
      </c>
      <c r="G37" s="109">
        <f>'Part-time'!G43/'Classi di età'!G9%</f>
        <v>8.280384490061909</v>
      </c>
      <c r="H37" s="121">
        <f>'Part-time'!H43/'Classi di età'!H9%</f>
        <v>8.584459315459698</v>
      </c>
      <c r="I37" s="121">
        <f>'Part-time'!I43/'Classi di età'!I9%</f>
        <v>10.159645029962032</v>
      </c>
      <c r="J37" s="121">
        <f>'Part-time'!J43/'Classi di età'!J9%</f>
        <v>11.258637709772952</v>
      </c>
      <c r="K37" s="121">
        <f>'Part-time'!K43/'Classi di età'!K9%</f>
        <v>12.605943020524863</v>
      </c>
      <c r="L37" s="121">
        <f>'Part-time'!L43/'Classi di età'!L9%</f>
        <v>13.883630566902461</v>
      </c>
      <c r="M37" s="121">
        <f>'Part-time'!M43/'Classi di età'!M9%</f>
        <v>14.971406227088323</v>
      </c>
      <c r="N37" s="212">
        <f>'Part-time'!N43/'Classi di età'!N9%</f>
        <v>15.064764407734183</v>
      </c>
      <c r="O37" s="194">
        <f>'Part-time'!O43/'Classi di età'!O9%</f>
        <v>15.30104953047321</v>
      </c>
    </row>
    <row r="38" spans="1:15" ht="12.75">
      <c r="A38" s="21" t="s">
        <v>24</v>
      </c>
      <c r="B38" s="71">
        <f>'Part-time'!B44/('Classi di età'!B10+'Classi di età'!B11)%</f>
        <v>2.850228556063458</v>
      </c>
      <c r="C38" s="72">
        <f>'Part-time'!C44/('Classi di età'!C10+'Classi di età'!C11)%</f>
        <v>3.3253417193386676</v>
      </c>
      <c r="D38" s="72">
        <f>'Part-time'!D44/('Classi di età'!D10+'Classi di età'!D11)%</f>
        <v>3.721222140582905</v>
      </c>
      <c r="E38" s="72">
        <f>'Part-time'!E44/('Classi di età'!E10+'Classi di età'!E11)%</f>
        <v>3.770945426594927</v>
      </c>
      <c r="F38" s="71">
        <f>'Part-time'!F44/('Classi di età'!F10+'Classi di età'!F11)%</f>
        <v>4.120109533851626</v>
      </c>
      <c r="G38" s="109">
        <f>'Part-time'!G44/('Classi di età'!G10+'Classi di età'!G11)%</f>
        <v>4.450080337733531</v>
      </c>
      <c r="H38" s="121">
        <f>'Part-time'!H44/('Classi di età'!H10+'Classi di età'!H11)%</f>
        <v>4.499501637476861</v>
      </c>
      <c r="I38" s="121">
        <f>'Part-time'!I44/('Classi di età'!I10+'Classi di età'!I11)%</f>
        <v>5.2686987787891555</v>
      </c>
      <c r="J38" s="121">
        <f>'Part-time'!J44/('Classi di età'!J10+'Classi di età'!J11)%</f>
        <v>5.971811322009108</v>
      </c>
      <c r="K38" s="121">
        <f>'Part-time'!K44/('Classi di età'!K10+'Classi di età'!K11)%</f>
        <v>6.419237505051865</v>
      </c>
      <c r="L38" s="121">
        <f>'Part-time'!L44/('Classi di età'!L10+'Classi di età'!L11)%</f>
        <v>7.175544572579169</v>
      </c>
      <c r="M38" s="121">
        <f>'Part-time'!M44/('Classi di età'!M10+'Classi di età'!M11)%</f>
        <v>7.674572897661304</v>
      </c>
      <c r="N38" s="212">
        <f>'Part-time'!N44/('Classi di età'!N10+'Classi di età'!N11)%</f>
        <v>8.097087063181323</v>
      </c>
      <c r="O38" s="194">
        <f>'Part-time'!O44/('Classi di età'!O10+'Classi di età'!O11)%</f>
        <v>8.672612545042476</v>
      </c>
    </row>
    <row r="39" spans="1:15" ht="12.75">
      <c r="A39" s="21" t="s">
        <v>25</v>
      </c>
      <c r="B39" s="71">
        <f>'Part-time'!B45/('Classi di età'!B12+'Classi di età'!B13)%</f>
        <v>7.622837899892851</v>
      </c>
      <c r="C39" s="72">
        <f>'Part-time'!C45/('Classi di età'!C12+'Classi di età'!C13)%</f>
        <v>8.253553814911518</v>
      </c>
      <c r="D39" s="72">
        <f>'Part-time'!D45/('Classi di età'!D12+'Classi di età'!D13)%</f>
        <v>8.385529847884444</v>
      </c>
      <c r="E39" s="72">
        <f>'Part-time'!E45/('Classi di età'!E12+'Classi di età'!E13)%</f>
        <v>9.078624078624077</v>
      </c>
      <c r="F39" s="71">
        <f>'Part-time'!F45/('Classi di età'!F12+'Classi di età'!F13)%</f>
        <v>9.168609168609168</v>
      </c>
      <c r="G39" s="109">
        <f>'Part-time'!G45/('Classi di età'!G12+'Classi di età'!G13)%</f>
        <v>9.173527210520689</v>
      </c>
      <c r="H39" s="121">
        <f>'Part-time'!H45/('Classi di età'!H12+'Classi di età'!H13)%</f>
        <v>8.578847498252273</v>
      </c>
      <c r="I39" s="121">
        <f>'Part-time'!I45/('Classi di età'!I12+'Classi di età'!I13)%</f>
        <v>9.042898174742888</v>
      </c>
      <c r="J39" s="121">
        <f>'Part-time'!J45/('Classi di età'!J12+'Classi di età'!J13)%</f>
        <v>9.155105092631054</v>
      </c>
      <c r="K39" s="121">
        <f>'Part-time'!K45/('Classi di età'!K12+'Classi di età'!K13)%</f>
        <v>8.794518485053835</v>
      </c>
      <c r="L39" s="121">
        <f>'Part-time'!L45/('Classi di età'!L12+'Classi di età'!L13)%</f>
        <v>9.425687434737208</v>
      </c>
      <c r="M39" s="121">
        <f>'Part-time'!M45/('Classi di età'!M12+'Classi di età'!M13)%</f>
        <v>9.883757461514294</v>
      </c>
      <c r="N39" s="212">
        <f>'Part-time'!N45/('Classi di età'!N12+'Classi di età'!N13)%</f>
        <v>10.503357630718018</v>
      </c>
      <c r="O39" s="194">
        <f>'Part-time'!O45/('Classi di età'!O12+'Classi di età'!O13)%</f>
        <v>11.107502435855796</v>
      </c>
    </row>
    <row r="40" spans="1:15" ht="9.75" customHeight="1">
      <c r="A40" s="67"/>
      <c r="B40" s="76"/>
      <c r="C40" s="77"/>
      <c r="D40" s="77"/>
      <c r="E40" s="77"/>
      <c r="F40" s="71"/>
      <c r="G40" s="111"/>
      <c r="H40" s="123"/>
      <c r="I40" s="123"/>
      <c r="J40" s="123"/>
      <c r="K40" s="123"/>
      <c r="L40" s="123"/>
      <c r="M40" s="123"/>
      <c r="N40" s="212"/>
      <c r="O40" s="194"/>
    </row>
    <row r="41" spans="1:15" ht="10.5" customHeight="1">
      <c r="A41" s="31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</row>
    <row r="42" spans="1:15" ht="9.75" customHeight="1">
      <c r="A42" s="37"/>
      <c r="B42" s="61"/>
      <c r="C42" s="80"/>
      <c r="D42" s="80"/>
      <c r="E42" s="80"/>
      <c r="F42" s="80"/>
      <c r="G42" s="61"/>
      <c r="H42" s="118"/>
      <c r="I42" s="118"/>
      <c r="J42" s="118"/>
      <c r="K42" s="118"/>
      <c r="L42" s="118"/>
      <c r="M42" s="118"/>
      <c r="N42" s="213"/>
      <c r="O42" s="197"/>
    </row>
    <row r="43" spans="1:15" ht="12.75">
      <c r="A43" s="38" t="s">
        <v>0</v>
      </c>
      <c r="B43" s="40">
        <f>'Part-time'!B53/'Classi di età'!B7%</f>
        <v>4.094198411153771</v>
      </c>
      <c r="C43" s="81">
        <f>'Part-time'!C53/'Classi di età'!C7%</f>
        <v>4.831097205281858</v>
      </c>
      <c r="D43" s="81">
        <f>'Part-time'!D53/'Classi di età'!D7%</f>
        <v>5.32094741795493</v>
      </c>
      <c r="E43" s="81">
        <f>'Part-time'!E53/'Classi di età'!E7%</f>
        <v>5.699033199725046</v>
      </c>
      <c r="F43" s="81">
        <f>'Part-time'!F53/'Classi di età'!F7%</f>
        <v>6.265111980357926</v>
      </c>
      <c r="G43" s="40">
        <f>'Part-time'!G53/'Classi di età'!G7%</f>
        <v>6.632074401723942</v>
      </c>
      <c r="H43" s="119">
        <f>'Part-time'!H53/'Classi di età'!H7%</f>
        <v>6.599756981984137</v>
      </c>
      <c r="I43" s="119">
        <f>'Part-time'!I53/'Classi di età'!I7%</f>
        <v>7.586615339058335</v>
      </c>
      <c r="J43" s="119">
        <f>'Part-time'!J53/'Classi di età'!J7%</f>
        <v>8.303032765240001</v>
      </c>
      <c r="K43" s="119">
        <f>'Part-time'!K53/'Classi di età'!K7%</f>
        <v>8.896118465335428</v>
      </c>
      <c r="L43" s="119">
        <f>'Part-time'!L53/'Classi di età'!L7%</f>
        <v>9.831157114105272</v>
      </c>
      <c r="M43" s="119">
        <f>'Part-time'!M53/'Classi di età'!M7%</f>
        <v>10.57421075002898</v>
      </c>
      <c r="N43" s="214">
        <f>'Part-time'!N53/'Classi di età'!N7%</f>
        <v>11.079621509346874</v>
      </c>
      <c r="O43" s="195">
        <f>'Part-time'!O53/'Classi di età'!O7%</f>
        <v>11.59109690425812</v>
      </c>
    </row>
    <row r="44" spans="1:15" ht="7.5" customHeight="1">
      <c r="A44" s="37"/>
      <c r="B44" s="26"/>
      <c r="C44" s="57"/>
      <c r="D44" s="57"/>
      <c r="E44" s="57"/>
      <c r="F44" s="112"/>
      <c r="G44" s="70"/>
      <c r="H44" s="120"/>
      <c r="I44" s="120"/>
      <c r="J44" s="120"/>
      <c r="K44" s="120"/>
      <c r="L44" s="120"/>
      <c r="M44" s="120"/>
      <c r="N44" s="215"/>
      <c r="O44" s="196"/>
    </row>
    <row r="45" spans="1:15" ht="19.5" customHeight="1" thickBot="1">
      <c r="A45" s="182" t="s">
        <v>43</v>
      </c>
      <c r="B45" s="43"/>
      <c r="C45" s="43"/>
      <c r="D45" s="44"/>
      <c r="E45" s="44"/>
      <c r="F45" s="45"/>
      <c r="G45" s="45"/>
      <c r="H45" s="45"/>
      <c r="I45" s="45"/>
      <c r="J45" s="44"/>
      <c r="K45" s="44"/>
      <c r="L45" s="44"/>
      <c r="M45" s="45"/>
      <c r="N45" s="216"/>
      <c r="O45" s="191"/>
    </row>
    <row r="46" spans="14:15" ht="18" customHeight="1" thickBot="1" thickTop="1">
      <c r="N46" s="35"/>
      <c r="O46" s="35"/>
    </row>
    <row r="47" spans="1:15" ht="18" customHeight="1" thickTop="1">
      <c r="A47" s="1" t="s">
        <v>76</v>
      </c>
      <c r="B47" s="2"/>
      <c r="C47" s="2"/>
      <c r="D47" s="3"/>
      <c r="E47" s="3"/>
      <c r="F47" s="4"/>
      <c r="G47" s="4"/>
      <c r="H47" s="4"/>
      <c r="I47" s="4"/>
      <c r="J47" s="3"/>
      <c r="K47" s="3"/>
      <c r="L47" s="3"/>
      <c r="M47" s="4"/>
      <c r="N47" s="3"/>
      <c r="O47" s="4"/>
    </row>
    <row r="48" spans="1:15" ht="12.75">
      <c r="A48" s="207" t="s">
        <v>64</v>
      </c>
      <c r="B48" s="205"/>
      <c r="C48" s="20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8" customHeight="1">
      <c r="A49" s="6" t="s">
        <v>50</v>
      </c>
      <c r="B49" s="7"/>
      <c r="C49" s="7"/>
      <c r="D49" s="8"/>
      <c r="E49" s="8"/>
      <c r="F49" s="9"/>
      <c r="G49" s="9"/>
      <c r="H49" s="9"/>
      <c r="I49" s="9"/>
      <c r="J49" s="8"/>
      <c r="K49" s="8"/>
      <c r="L49" s="8"/>
      <c r="M49" s="9"/>
      <c r="N49" s="8"/>
      <c r="O49" s="9"/>
    </row>
    <row r="50" spans="1:15" ht="12.75">
      <c r="A50" s="229" t="s">
        <v>49</v>
      </c>
      <c r="B50" s="231">
        <v>2005</v>
      </c>
      <c r="C50" s="233">
        <v>2006</v>
      </c>
      <c r="D50" s="233">
        <v>2007</v>
      </c>
      <c r="E50" s="233">
        <v>2008</v>
      </c>
      <c r="F50" s="231">
        <v>2009</v>
      </c>
      <c r="G50" s="255">
        <v>2010</v>
      </c>
      <c r="H50" s="225">
        <v>2011</v>
      </c>
      <c r="I50" s="225">
        <v>2012</v>
      </c>
      <c r="J50" s="225">
        <v>2013</v>
      </c>
      <c r="K50" s="225">
        <v>2014</v>
      </c>
      <c r="L50" s="225">
        <v>2015</v>
      </c>
      <c r="M50" s="225">
        <v>2016</v>
      </c>
      <c r="N50" s="252">
        <v>2017</v>
      </c>
      <c r="O50" s="250">
        <v>2018</v>
      </c>
    </row>
    <row r="51" spans="1:15" ht="12.75" customHeight="1">
      <c r="A51" s="230"/>
      <c r="B51" s="232"/>
      <c r="C51" s="234"/>
      <c r="D51" s="234"/>
      <c r="E51" s="234"/>
      <c r="F51" s="232"/>
      <c r="G51" s="256"/>
      <c r="H51" s="226"/>
      <c r="I51" s="226"/>
      <c r="J51" s="226"/>
      <c r="K51" s="226"/>
      <c r="L51" s="226"/>
      <c r="M51" s="226"/>
      <c r="N51" s="254"/>
      <c r="O51" s="251"/>
    </row>
    <row r="52" spans="1:15" ht="7.5" customHeight="1">
      <c r="A52" s="21"/>
      <c r="B52" s="61"/>
      <c r="C52" s="73"/>
      <c r="D52" s="73"/>
      <c r="E52" s="73"/>
      <c r="F52" s="61"/>
      <c r="G52" s="110"/>
      <c r="H52" s="122"/>
      <c r="I52" s="122"/>
      <c r="J52" s="122"/>
      <c r="K52" s="122"/>
      <c r="L52" s="122"/>
      <c r="M52" s="122"/>
      <c r="N52" s="211"/>
      <c r="O52" s="193"/>
    </row>
    <row r="53" spans="1:15" ht="12.75">
      <c r="A53" s="21" t="s">
        <v>17</v>
      </c>
      <c r="B53" s="61">
        <f>'Part-time'!B63/Qualifiche!B16%</f>
        <v>25.677100810124152</v>
      </c>
      <c r="C53" s="74">
        <f>'Part-time'!C63/Qualifiche!C16%</f>
        <v>27.159398748591567</v>
      </c>
      <c r="D53" s="74">
        <f>'Part-time'!D63/Qualifiche!D16%</f>
        <v>28.968864685687226</v>
      </c>
      <c r="E53" s="74">
        <f>'Part-time'!E63/Qualifiche!E16%</f>
        <v>32.789539829853055</v>
      </c>
      <c r="F53" s="61">
        <f>'Part-time'!F63/Qualifiche!F16%</f>
        <v>34.070217731387686</v>
      </c>
      <c r="G53" s="110">
        <f>'Part-time'!G63/Qualifiche!G16%</f>
        <v>34.35584363380565</v>
      </c>
      <c r="H53" s="122">
        <f>'Part-time'!H63/Qualifiche!H16%</f>
        <v>34.96839443742098</v>
      </c>
      <c r="I53" s="122">
        <f>'Part-time'!I63/Qualifiche!I16%</f>
        <v>37.1013577518156</v>
      </c>
      <c r="J53" s="122">
        <f>'Part-time'!J63/Qualifiche!J16%</f>
        <v>39.03769305540555</v>
      </c>
      <c r="K53" s="122">
        <f>'Part-time'!K63/Qualifiche!K16%</f>
        <v>40.47664808764175</v>
      </c>
      <c r="L53" s="122">
        <f>'Part-time'!L63/Qualifiche!L16%</f>
        <v>42.22110658986419</v>
      </c>
      <c r="M53" s="122">
        <f>'Part-time'!M63/Qualifiche!M16%</f>
        <v>42.94848563292778</v>
      </c>
      <c r="N53" s="211">
        <f>'Part-time'!N63/Qualifiche!N16%</f>
        <v>43.48729227761486</v>
      </c>
      <c r="O53" s="193">
        <f>'Part-time'!O63/Qualifiche!O16%</f>
        <v>44.624662597573135</v>
      </c>
    </row>
    <row r="54" spans="1:15" ht="12.75">
      <c r="A54" s="21" t="s">
        <v>16</v>
      </c>
      <c r="B54" s="75">
        <f>'Part-time'!B64/Qualifiche!B17%</f>
        <v>26.005551112574683</v>
      </c>
      <c r="C54" s="74">
        <f>'Part-time'!C64/Qualifiche!C17%</f>
        <v>26.79258957285863</v>
      </c>
      <c r="D54" s="74">
        <f>'Part-time'!D64/Qualifiche!D17%</f>
        <v>27.93565445375164</v>
      </c>
      <c r="E54" s="74">
        <f>'Part-time'!E64/Qualifiche!E17%</f>
        <v>29.03889959698616</v>
      </c>
      <c r="F54" s="61">
        <f>'Part-time'!F64/Qualifiche!F17%</f>
        <v>29.657571475160346</v>
      </c>
      <c r="G54" s="110">
        <f>'Part-time'!G64/Qualifiche!G17%</f>
        <v>29.676371082621085</v>
      </c>
      <c r="H54" s="122">
        <f>'Part-time'!H64/Qualifiche!H17%</f>
        <v>31.23414280536426</v>
      </c>
      <c r="I54" s="122">
        <f>'Part-time'!I64/Qualifiche!I17%</f>
        <v>32.181725559209</v>
      </c>
      <c r="J54" s="122">
        <f>'Part-time'!J64/Qualifiche!J17%</f>
        <v>32.912897510025175</v>
      </c>
      <c r="K54" s="122">
        <f>'Part-time'!K64/Qualifiche!K17%</f>
        <v>33.48074615981746</v>
      </c>
      <c r="L54" s="122">
        <f>'Part-time'!L64/Qualifiche!L17%</f>
        <v>34.798592987631906</v>
      </c>
      <c r="M54" s="122">
        <f>'Part-time'!M64/Qualifiche!M17%</f>
        <v>35.493709492947005</v>
      </c>
      <c r="N54" s="211">
        <f>'Part-time'!N64/Qualifiche!N17%</f>
        <v>35.14191045036404</v>
      </c>
      <c r="O54" s="193">
        <f>'Part-time'!O64/Qualifiche!O17%</f>
        <v>35.045967268696614</v>
      </c>
    </row>
    <row r="55" spans="1:15" ht="12.75" customHeight="1">
      <c r="A55" s="28" t="s">
        <v>18</v>
      </c>
      <c r="B55" s="61">
        <f>'Part-time'!B65/Qualifiche!B18%</f>
        <v>5.902777777777778</v>
      </c>
      <c r="C55" s="74">
        <f>'Part-time'!C65/Qualifiche!C18%</f>
        <v>6.33445945945946</v>
      </c>
      <c r="D55" s="74">
        <f>'Part-time'!D65/Qualifiche!D18%</f>
        <v>6.7961165048543695</v>
      </c>
      <c r="E55" s="74">
        <f>'Part-time'!E65/Qualifiche!E18%</f>
        <v>6.988847583643123</v>
      </c>
      <c r="F55" s="61">
        <f>'Part-time'!F65/Qualifiche!F18%</f>
        <v>6.440443213296399</v>
      </c>
      <c r="G55" s="110">
        <f>'Part-time'!G65/Qualifiche!G18%</f>
        <v>7.898259705488622</v>
      </c>
      <c r="H55" s="122">
        <f>'Part-time'!H65/Qualifiche!H18%</f>
        <v>8.365508365508367</v>
      </c>
      <c r="I55" s="122">
        <f>'Part-time'!I65/Qualifiche!I18%</f>
        <v>8.622908622908623</v>
      </c>
      <c r="J55" s="122">
        <f>'Part-time'!J65/Qualifiche!J18%</f>
        <v>9.407216494845361</v>
      </c>
      <c r="K55" s="122">
        <f>'Part-time'!K65/Qualifiche!K18%</f>
        <v>10.215384615384615</v>
      </c>
      <c r="L55" s="122">
        <f>'Part-time'!L65/Qualifiche!L18%</f>
        <v>9.290953545232274</v>
      </c>
      <c r="M55" s="122">
        <f>'Part-time'!M65/Qualifiche!M18%</f>
        <v>10.185185185185185</v>
      </c>
      <c r="N55" s="211">
        <f>'Part-time'!N65/Qualifiche!N18%</f>
        <v>10.221674876847292</v>
      </c>
      <c r="O55" s="193">
        <f>'Part-time'!O65/Qualifiche!O18%</f>
        <v>9.88117573483427</v>
      </c>
    </row>
    <row r="56" spans="1:15" ht="12.75">
      <c r="A56" s="21" t="s">
        <v>19</v>
      </c>
      <c r="B56" s="71">
        <f>'Part-time'!B66/Qualifiche!B19%</f>
        <v>1.8867924528301885</v>
      </c>
      <c r="C56" s="72">
        <f>'Part-time'!C66/Qualifiche!C19%</f>
        <v>3.0303030303030303</v>
      </c>
      <c r="D56" s="72">
        <f>'Part-time'!D66/Qualifiche!D19%</f>
        <v>3.409090909090909</v>
      </c>
      <c r="E56" s="72">
        <f>'Part-time'!E66/Qualifiche!E19%</f>
        <v>3.4285714285714284</v>
      </c>
      <c r="F56" s="71">
        <f>'Part-time'!F66/Qualifiche!F19%</f>
        <v>4.6082949308755765</v>
      </c>
      <c r="G56" s="109">
        <f>'Part-time'!G66/Qualifiche!G19%</f>
        <v>3.3653846153846154</v>
      </c>
      <c r="H56" s="121">
        <f>'Part-time'!H66/Qualifiche!H19%</f>
        <v>3.846153846153846</v>
      </c>
      <c r="I56" s="121">
        <f>'Part-time'!I66/Qualifiche!I19%</f>
        <v>2.8169014084507045</v>
      </c>
      <c r="J56" s="121">
        <f>'Part-time'!J66/Qualifiche!J19%</f>
        <v>3.30188679245283</v>
      </c>
      <c r="K56" s="121">
        <f>'Part-time'!K66/Qualifiche!K19%</f>
        <v>4.245283018867925</v>
      </c>
      <c r="L56" s="121">
        <f>'Part-time'!L66/Qualifiche!L19%</f>
        <v>3.9800995024875627</v>
      </c>
      <c r="M56" s="121">
        <f>'Part-time'!M66/Qualifiche!M19%</f>
        <v>3.4825870646766175</v>
      </c>
      <c r="N56" s="212">
        <f>'Part-time'!N66/Qualifiche!N19%</f>
        <v>3.3175355450236967</v>
      </c>
      <c r="O56" s="194">
        <f>'Part-time'!O66/Qualifiche!O19%</f>
        <v>4.878048780487805</v>
      </c>
    </row>
    <row r="57" spans="1:15" ht="12.75">
      <c r="A57" s="21" t="s">
        <v>20</v>
      </c>
      <c r="B57" s="71">
        <f>'Part-time'!B67/Qualifiche!B20%</f>
        <v>21.31519274376417</v>
      </c>
      <c r="C57" s="72">
        <f>'Part-time'!C67/Qualifiche!C20%</f>
        <v>25.601623659031603</v>
      </c>
      <c r="D57" s="72">
        <f>'Part-time'!D67/Qualifiche!D20%</f>
        <v>27.919350322038643</v>
      </c>
      <c r="E57" s="72">
        <f>'Part-time'!E67/Qualifiche!E20%</f>
        <v>32.20533409807858</v>
      </c>
      <c r="F57" s="71">
        <f>'Part-time'!F67/Qualifiche!F20%</f>
        <v>36.05288616575298</v>
      </c>
      <c r="G57" s="109">
        <f>'Part-time'!G67/Qualifiche!G20%</f>
        <v>36.323202372127504</v>
      </c>
      <c r="H57" s="121">
        <f>'Part-time'!H67/Qualifiche!H20%</f>
        <v>38.455008488964346</v>
      </c>
      <c r="I57" s="121">
        <f>'Part-time'!I67/Qualifiche!I20%</f>
        <v>38.09310653536258</v>
      </c>
      <c r="J57" s="121">
        <f>'Part-time'!J67/Qualifiche!J20%</f>
        <v>39.17340521114106</v>
      </c>
      <c r="K57" s="121">
        <f>'Part-time'!K67/Qualifiche!K20%</f>
        <v>40.456699698405856</v>
      </c>
      <c r="L57" s="121">
        <f>'Part-time'!L67/Qualifiche!L20%</f>
        <v>40.16757023164121</v>
      </c>
      <c r="M57" s="121">
        <f>'Part-time'!M67/Qualifiche!M20%</f>
        <v>40.45432576123731</v>
      </c>
      <c r="N57" s="212">
        <f>'Part-time'!N67/Qualifiche!N20%</f>
        <v>40.095155709342556</v>
      </c>
      <c r="O57" s="194">
        <f>'Part-time'!O67/Qualifiche!O20%</f>
        <v>38.35978835978836</v>
      </c>
    </row>
    <row r="58" spans="1:15" ht="12.75">
      <c r="A58" s="21"/>
      <c r="B58" s="71"/>
      <c r="C58" s="72"/>
      <c r="D58" s="72"/>
      <c r="E58" s="72"/>
      <c r="F58" s="71"/>
      <c r="G58" s="109"/>
      <c r="H58" s="121"/>
      <c r="I58" s="121"/>
      <c r="J58" s="121"/>
      <c r="K58" s="121"/>
      <c r="L58" s="121"/>
      <c r="M58" s="121"/>
      <c r="N58" s="212"/>
      <c r="O58" s="194"/>
    </row>
    <row r="59" spans="1:15" ht="12.75">
      <c r="A59" s="21" t="s">
        <v>22</v>
      </c>
      <c r="B59" s="71">
        <f>'Part-time'!B70/'Classi di età'!B16%</f>
        <v>28.621031746031747</v>
      </c>
      <c r="C59" s="72">
        <f>'Part-time'!C70/'Classi di età'!C16%</f>
        <v>31.510384662652083</v>
      </c>
      <c r="D59" s="72">
        <f>'Part-time'!D70/'Classi di età'!D16%</f>
        <v>35.691397584421985</v>
      </c>
      <c r="E59" s="72">
        <f>'Part-time'!E70/'Classi di età'!E16%</f>
        <v>40.968937747667134</v>
      </c>
      <c r="F59" s="71">
        <f>'Part-time'!F70/'Classi di età'!F16%</f>
        <v>43.41463414634146</v>
      </c>
      <c r="G59" s="109">
        <f>'Part-time'!G70/'Classi di età'!G16%</f>
        <v>42.48324289818066</v>
      </c>
      <c r="H59" s="121">
        <f>'Part-time'!H70/'Classi di età'!H16%</f>
        <v>43.28433010357501</v>
      </c>
      <c r="I59" s="121">
        <f>'Part-time'!I70/'Classi di età'!I16%</f>
        <v>47.39482825164029</v>
      </c>
      <c r="J59" s="121">
        <f>'Part-time'!J70/'Classi di età'!J16%</f>
        <v>50.65374211000902</v>
      </c>
      <c r="K59" s="121">
        <f>'Part-time'!K70/'Classi di età'!K16%</f>
        <v>52.05918618988903</v>
      </c>
      <c r="L59" s="121">
        <f>'Part-time'!L70/'Classi di età'!L16%</f>
        <v>53.10551835603786</v>
      </c>
      <c r="M59" s="121">
        <f>'Part-time'!M70/'Classi di età'!M16%</f>
        <v>52.67743306417339</v>
      </c>
      <c r="N59" s="212">
        <f>'Part-time'!N70/'Classi di età'!N16%</f>
        <v>48.735632183908045</v>
      </c>
      <c r="O59" s="194">
        <f>'Part-time'!O70/'Classi di età'!O16%</f>
        <v>46.683982683982684</v>
      </c>
    </row>
    <row r="60" spans="1:15" ht="12.75">
      <c r="A60" s="21" t="s">
        <v>23</v>
      </c>
      <c r="B60" s="71">
        <f>'Part-time'!B71/'Classi di età'!B17%</f>
        <v>23.40069140026373</v>
      </c>
      <c r="C60" s="72">
        <f>'Part-time'!C71/'Classi di età'!C17%</f>
        <v>24.084924768518515</v>
      </c>
      <c r="D60" s="72">
        <f>'Part-time'!D71/'Classi di età'!D17%</f>
        <v>24.87505512273997</v>
      </c>
      <c r="E60" s="72">
        <f>'Part-time'!E71/'Classi di età'!E17%</f>
        <v>27.28282093495157</v>
      </c>
      <c r="F60" s="71">
        <f>'Part-time'!F71/'Classi di età'!F17%</f>
        <v>28.916767390488893</v>
      </c>
      <c r="G60" s="109">
        <f>'Part-time'!G71/'Classi di età'!G17%</f>
        <v>29.7799511002445</v>
      </c>
      <c r="H60" s="121">
        <f>'Part-time'!H71/'Classi di età'!H17%</f>
        <v>31.66189806507929</v>
      </c>
      <c r="I60" s="121">
        <f>'Part-time'!I71/'Classi di età'!I17%</f>
        <v>34.025180424590424</v>
      </c>
      <c r="J60" s="121">
        <f>'Part-time'!J71/'Classi di età'!J17%</f>
        <v>35.93950555276522</v>
      </c>
      <c r="K60" s="121">
        <f>'Part-time'!K71/'Classi di età'!K17%</f>
        <v>37.848908654690156</v>
      </c>
      <c r="L60" s="121">
        <f>'Part-time'!L71/'Classi di età'!L17%</f>
        <v>39.58465532160369</v>
      </c>
      <c r="M60" s="121">
        <f>'Part-time'!M71/'Classi di età'!M17%</f>
        <v>40.12665515256189</v>
      </c>
      <c r="N60" s="212">
        <f>'Part-time'!N71/'Classi di età'!N17%</f>
        <v>39.49603152578121</v>
      </c>
      <c r="O60" s="194">
        <f>'Part-time'!O71/'Classi di età'!O17%</f>
        <v>39.47412493719645</v>
      </c>
    </row>
    <row r="61" spans="1:15" ht="12.75">
      <c r="A61" s="21" t="s">
        <v>24</v>
      </c>
      <c r="B61" s="71">
        <f>'Part-time'!B72/('Classi di età'!B18+'Classi di età'!B19)%</f>
        <v>25.850731546934078</v>
      </c>
      <c r="C61" s="72">
        <f>'Part-time'!C72/('Classi di età'!C18+'Classi di età'!C19)%</f>
        <v>27.022138335102827</v>
      </c>
      <c r="D61" s="72">
        <f>'Part-time'!D72/('Classi di età'!D18+'Classi di età'!D19)%</f>
        <v>28.38957172303229</v>
      </c>
      <c r="E61" s="72">
        <f>'Part-time'!E72/('Classi di età'!E18+'Classi di età'!E19)%</f>
        <v>30.437235543018335</v>
      </c>
      <c r="F61" s="71">
        <f>'Part-time'!F72/('Classi di età'!F18+'Classi di età'!F19)%</f>
        <v>31.06606972257085</v>
      </c>
      <c r="G61" s="109">
        <f>'Part-time'!G72/('Classi di età'!G18+'Classi di età'!G19)%</f>
        <v>31.174185948055296</v>
      </c>
      <c r="H61" s="121">
        <f>'Part-time'!H72/('Classi di età'!H18+'Classi di età'!H19)%</f>
        <v>32.51800692502823</v>
      </c>
      <c r="I61" s="121">
        <f>'Part-time'!I72/('Classi di età'!I18+'Classi di età'!I19)%</f>
        <v>33.48788992554896</v>
      </c>
      <c r="J61" s="121">
        <f>'Part-time'!J72/('Classi di età'!J18+'Classi di età'!J19)%</f>
        <v>34.28469295605057</v>
      </c>
      <c r="K61" s="121">
        <f>'Part-time'!K72/('Classi di età'!K18+'Classi di età'!K19)%</f>
        <v>34.99082325783807</v>
      </c>
      <c r="L61" s="121">
        <f>'Part-time'!L72/('Classi di età'!L18+'Classi di età'!L19)%</f>
        <v>36.35184945081406</v>
      </c>
      <c r="M61" s="121">
        <f>'Part-time'!M72/('Classi di età'!M18+'Classi di età'!M19)%</f>
        <v>37.109708557638754</v>
      </c>
      <c r="N61" s="212">
        <f>'Part-time'!N72/('Classi di età'!N18+'Classi di età'!N19)%</f>
        <v>37.43965313075003</v>
      </c>
      <c r="O61" s="194">
        <f>'Part-time'!O72/('Classi di età'!O18+'Classi di età'!O19)%</f>
        <v>38.0206800117751</v>
      </c>
    </row>
    <row r="62" spans="1:15" ht="12.75">
      <c r="A62" s="21" t="s">
        <v>25</v>
      </c>
      <c r="B62" s="71">
        <f>'Part-time'!B73/('Classi di età'!B20+'Classi di età'!B21)%</f>
        <v>27.192982456140353</v>
      </c>
      <c r="C62" s="72">
        <f>'Part-time'!C73/('Classi di età'!C20+'Classi di età'!C21)%</f>
        <v>28.839506172839506</v>
      </c>
      <c r="D62" s="72">
        <f>'Part-time'!D73/('Classi di età'!D20+'Classi di età'!D21)%</f>
        <v>29.988950276243095</v>
      </c>
      <c r="E62" s="72">
        <f>'Part-time'!E73/('Classi di età'!E20+'Classi di età'!E21)%</f>
        <v>31.049120679199515</v>
      </c>
      <c r="F62" s="71">
        <f>'Part-time'!F73/('Classi di età'!F20+'Classi di età'!F21)%</f>
        <v>30.02661934338953</v>
      </c>
      <c r="G62" s="109">
        <f>'Part-time'!G73/('Classi di età'!G20+'Classi di età'!G21)%</f>
        <v>29.98681173755358</v>
      </c>
      <c r="H62" s="121">
        <f>'Part-time'!H73/('Classi di età'!H20+'Classi di età'!H21)%</f>
        <v>30.250337280767504</v>
      </c>
      <c r="I62" s="121">
        <f>'Part-time'!I73/('Classi di età'!I20+'Classi di età'!I21)%</f>
        <v>31.381481977756938</v>
      </c>
      <c r="J62" s="121">
        <f>'Part-time'!J73/('Classi di età'!J20+'Classi di età'!J21)%</f>
        <v>32.14834061651116</v>
      </c>
      <c r="K62" s="121">
        <f>'Part-time'!K73/('Classi di età'!K20+'Classi di età'!K21)%</f>
        <v>33.32604895104895</v>
      </c>
      <c r="L62" s="121">
        <f>'Part-time'!L73/('Classi di età'!L20+'Classi di età'!L21)%</f>
        <v>34.67203456402199</v>
      </c>
      <c r="M62" s="121">
        <f>'Part-time'!M73/('Classi di età'!M20+'Classi di età'!M21)%</f>
        <v>35.75876178615905</v>
      </c>
      <c r="N62" s="212">
        <f>'Part-time'!N73/('Classi di età'!N20+'Classi di età'!N21)%</f>
        <v>37.144003208985154</v>
      </c>
      <c r="O62" s="194">
        <f>'Part-time'!O73/('Classi di età'!O20+'Classi di età'!O21)%</f>
        <v>38.715137243358605</v>
      </c>
    </row>
    <row r="63" spans="1:15" ht="9.75" customHeight="1">
      <c r="A63" s="67"/>
      <c r="B63" s="76"/>
      <c r="C63" s="77"/>
      <c r="D63" s="77"/>
      <c r="E63" s="77"/>
      <c r="F63" s="71"/>
      <c r="G63" s="111"/>
      <c r="H63" s="123"/>
      <c r="I63" s="123"/>
      <c r="J63" s="123"/>
      <c r="K63" s="123"/>
      <c r="L63" s="123"/>
      <c r="M63" s="123"/>
      <c r="N63" s="212"/>
      <c r="O63" s="194"/>
    </row>
    <row r="64" spans="1:15" ht="10.5" customHeight="1">
      <c r="A64" s="31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9"/>
    </row>
    <row r="65" spans="1:15" ht="9.75" customHeight="1">
      <c r="A65" s="37"/>
      <c r="B65" s="61"/>
      <c r="C65" s="80"/>
      <c r="D65" s="80"/>
      <c r="E65" s="80"/>
      <c r="F65" s="80"/>
      <c r="G65" s="61"/>
      <c r="H65" s="118"/>
      <c r="I65" s="118"/>
      <c r="J65" s="118"/>
      <c r="K65" s="118"/>
      <c r="L65" s="118"/>
      <c r="M65" s="118"/>
      <c r="N65" s="213"/>
      <c r="O65" s="197"/>
    </row>
    <row r="66" spans="1:15" ht="12.75">
      <c r="A66" s="38" t="s">
        <v>0</v>
      </c>
      <c r="B66" s="40">
        <f>'Part-time'!B81/'Classi di età'!B15%</f>
        <v>25.386012203512177</v>
      </c>
      <c r="C66" s="81">
        <f>'Part-time'!C81/'Classi di età'!C15%</f>
        <v>26.61058248894671</v>
      </c>
      <c r="D66" s="81">
        <f>'Part-time'!D81/'Classi di età'!D15%</f>
        <v>28.07354168699253</v>
      </c>
      <c r="E66" s="81">
        <f>'Part-time'!E81/'Classi di età'!E15%</f>
        <v>30.47010775112965</v>
      </c>
      <c r="F66" s="81">
        <f>'Part-time'!F81/'Classi di età'!F15%</f>
        <v>31.356932810550703</v>
      </c>
      <c r="G66" s="40">
        <f>'Part-time'!G81/'Classi di età'!G15%</f>
        <v>31.536442560064607</v>
      </c>
      <c r="H66" s="119">
        <f>'Part-time'!H81/'Classi di età'!H15%</f>
        <v>32.88079280517844</v>
      </c>
      <c r="I66" s="119">
        <f>'Part-time'!I81/'Classi di età'!I15%</f>
        <v>34.27370310451921</v>
      </c>
      <c r="J66" s="119">
        <f>'Part-time'!J81/'Classi di età'!J15%</f>
        <v>35.28711267773358</v>
      </c>
      <c r="K66" s="119">
        <f>'Part-time'!K81/'Classi di età'!K15%</f>
        <v>36.22740447640925</v>
      </c>
      <c r="L66" s="119">
        <f>'Part-time'!L81/'Classi di età'!L15%</f>
        <v>37.65071820501171</v>
      </c>
      <c r="M66" s="119">
        <f>'Part-time'!M81/'Classi di età'!M15%</f>
        <v>38.37684084965821</v>
      </c>
      <c r="N66" s="214">
        <f>'Part-time'!N81/'Classi di età'!N15%</f>
        <v>38.50793162543393</v>
      </c>
      <c r="O66" s="195">
        <f>'Part-time'!O81/'Classi di età'!O15%</f>
        <v>38.95382466249768</v>
      </c>
    </row>
    <row r="67" spans="1:15" ht="7.5" customHeight="1">
      <c r="A67" s="37"/>
      <c r="B67" s="26"/>
      <c r="C67" s="57"/>
      <c r="D67" s="57"/>
      <c r="E67" s="57"/>
      <c r="F67" s="112"/>
      <c r="G67" s="70"/>
      <c r="H67" s="120"/>
      <c r="I67" s="120"/>
      <c r="J67" s="120"/>
      <c r="K67" s="120"/>
      <c r="L67" s="120"/>
      <c r="M67" s="120"/>
      <c r="N67" s="215"/>
      <c r="O67" s="196"/>
    </row>
    <row r="68" spans="1:15" ht="19.5" customHeight="1" thickBot="1">
      <c r="A68" s="182" t="s">
        <v>43</v>
      </c>
      <c r="B68" s="43"/>
      <c r="C68" s="43"/>
      <c r="D68" s="44"/>
      <c r="E68" s="44"/>
      <c r="F68" s="45"/>
      <c r="G68" s="45"/>
      <c r="H68" s="45"/>
      <c r="I68" s="45"/>
      <c r="J68" s="44"/>
      <c r="K68" s="44"/>
      <c r="L68" s="44"/>
      <c r="M68" s="45"/>
      <c r="N68" s="216"/>
      <c r="O68" s="191"/>
    </row>
    <row r="69" ht="13.5" thickTop="1"/>
  </sheetData>
  <sheetProtection/>
  <mergeCells count="45">
    <mergeCell ref="C27:C28"/>
    <mergeCell ref="D27:D28"/>
    <mergeCell ref="E27:E28"/>
    <mergeCell ref="F27:F28"/>
    <mergeCell ref="G27:G28"/>
    <mergeCell ref="H27:H28"/>
    <mergeCell ref="L27:L28"/>
    <mergeCell ref="A50:A51"/>
    <mergeCell ref="B50:B51"/>
    <mergeCell ref="C50:C51"/>
    <mergeCell ref="J50:J51"/>
    <mergeCell ref="H50:H51"/>
    <mergeCell ref="L50:L51"/>
    <mergeCell ref="A27:A28"/>
    <mergeCell ref="B27:B28"/>
    <mergeCell ref="F4:F5"/>
    <mergeCell ref="A4:A5"/>
    <mergeCell ref="L4:L5"/>
    <mergeCell ref="D50:D51"/>
    <mergeCell ref="E50:E51"/>
    <mergeCell ref="G50:G51"/>
    <mergeCell ref="I27:I28"/>
    <mergeCell ref="J27:J28"/>
    <mergeCell ref="K27:K28"/>
    <mergeCell ref="F50:F51"/>
    <mergeCell ref="N4:N5"/>
    <mergeCell ref="I4:I5"/>
    <mergeCell ref="I50:I51"/>
    <mergeCell ref="H4:H5"/>
    <mergeCell ref="K4:K5"/>
    <mergeCell ref="K50:K51"/>
    <mergeCell ref="J4:J5"/>
    <mergeCell ref="M27:M28"/>
    <mergeCell ref="M50:M51"/>
    <mergeCell ref="M4:M5"/>
    <mergeCell ref="O4:O5"/>
    <mergeCell ref="O27:O28"/>
    <mergeCell ref="O50:O51"/>
    <mergeCell ref="N27:N28"/>
    <mergeCell ref="N50:N51"/>
    <mergeCell ref="B4:B5"/>
    <mergeCell ref="C4:C5"/>
    <mergeCell ref="D4:D5"/>
    <mergeCell ref="E4:E5"/>
    <mergeCell ref="G4:G5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207" t="s">
        <v>64</v>
      </c>
      <c r="B2" s="205"/>
      <c r="C2" s="20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8" customHeight="1">
      <c r="A3" s="6" t="s">
        <v>51</v>
      </c>
      <c r="B3" s="7"/>
      <c r="C3" s="7"/>
      <c r="D3" s="8"/>
      <c r="E3" s="8"/>
      <c r="F3" s="8"/>
      <c r="G3" s="208"/>
      <c r="H3" s="208"/>
      <c r="I3" s="208"/>
      <c r="J3" s="208"/>
      <c r="K3" s="208"/>
      <c r="L3" s="208"/>
      <c r="M3" s="208"/>
      <c r="N3" s="8"/>
      <c r="O3" s="9"/>
    </row>
    <row r="4" spans="1:15" ht="12.75">
      <c r="A4" s="229" t="s">
        <v>49</v>
      </c>
      <c r="B4" s="231">
        <v>2005</v>
      </c>
      <c r="C4" s="233">
        <v>2006</v>
      </c>
      <c r="D4" s="233">
        <v>2007</v>
      </c>
      <c r="E4" s="233">
        <v>2008</v>
      </c>
      <c r="F4" s="231">
        <v>2009</v>
      </c>
      <c r="G4" s="255">
        <v>2010</v>
      </c>
      <c r="H4" s="225">
        <v>2011</v>
      </c>
      <c r="I4" s="225">
        <v>2012</v>
      </c>
      <c r="J4" s="225">
        <v>2013</v>
      </c>
      <c r="K4" s="225">
        <v>2014</v>
      </c>
      <c r="L4" s="225">
        <v>2015</v>
      </c>
      <c r="M4" s="225">
        <v>2016</v>
      </c>
      <c r="N4" s="252">
        <v>2017</v>
      </c>
      <c r="O4" s="250">
        <v>2018</v>
      </c>
    </row>
    <row r="5" spans="1:15" ht="12.75">
      <c r="A5" s="230"/>
      <c r="B5" s="232"/>
      <c r="C5" s="234"/>
      <c r="D5" s="234"/>
      <c r="E5" s="234"/>
      <c r="F5" s="232"/>
      <c r="G5" s="256"/>
      <c r="H5" s="226"/>
      <c r="I5" s="226"/>
      <c r="J5" s="226"/>
      <c r="K5" s="226"/>
      <c r="L5" s="226"/>
      <c r="M5" s="226"/>
      <c r="N5" s="254"/>
      <c r="O5" s="257"/>
    </row>
    <row r="6" spans="1:15" ht="7.5" customHeight="1">
      <c r="A6" s="21"/>
      <c r="B6" s="61"/>
      <c r="C6" s="73"/>
      <c r="D6" s="73"/>
      <c r="E6" s="73"/>
      <c r="F6" s="61"/>
      <c r="G6" s="110"/>
      <c r="H6" s="122"/>
      <c r="I6" s="122"/>
      <c r="J6" s="122"/>
      <c r="K6" s="122"/>
      <c r="L6" s="122"/>
      <c r="M6" s="122"/>
      <c r="N6" s="211"/>
      <c r="O6" s="193"/>
    </row>
    <row r="7" spans="1:15" ht="12.75">
      <c r="A7" s="21" t="s">
        <v>17</v>
      </c>
      <c r="B7" s="61">
        <f>'Tempo determinato'!B7/Qualifiche!B26%</f>
        <v>10.857031422224482</v>
      </c>
      <c r="C7" s="74">
        <f>'Tempo determinato'!C7/Qualifiche!C26%</f>
        <v>12.480215324976513</v>
      </c>
      <c r="D7" s="74">
        <f>'Tempo determinato'!D7/Qualifiche!D26%</f>
        <v>13.439404759927587</v>
      </c>
      <c r="E7" s="74">
        <f>'Tempo determinato'!E7/Qualifiche!E26%</f>
        <v>12.798436780039934</v>
      </c>
      <c r="F7" s="61">
        <f>'Tempo determinato'!F7/Qualifiche!F26%</f>
        <v>12.338289593658875</v>
      </c>
      <c r="G7" s="110">
        <f>'Tempo determinato'!G7/Qualifiche!G26%</f>
        <v>15.015690845512419</v>
      </c>
      <c r="H7" s="122">
        <f>'Tempo determinato'!H7/Qualifiche!H26%</f>
        <v>15.005891416659114</v>
      </c>
      <c r="I7" s="122">
        <f>'Tempo determinato'!I7/Qualifiche!I26%</f>
        <v>13.469952296271206</v>
      </c>
      <c r="J7" s="122">
        <f>'Tempo determinato'!J7/Qualifiche!J26%</f>
        <v>13.116704716944627</v>
      </c>
      <c r="K7" s="122">
        <f>'Tempo determinato'!K7/Qualifiche!K26%</f>
        <v>14.685155266574819</v>
      </c>
      <c r="L7" s="122">
        <f>'Tempo determinato'!L7/Qualifiche!L26%</f>
        <v>11.64860644036293</v>
      </c>
      <c r="M7" s="122">
        <f>'Tempo determinato'!M7/Qualifiche!M26%</f>
        <v>14.575253579952266</v>
      </c>
      <c r="N7" s="211">
        <f>'Tempo determinato'!N7/Qualifiche!N26%</f>
        <v>21.04413917153085</v>
      </c>
      <c r="O7" s="193">
        <f>'Tempo determinato'!O7/Qualifiche!O26%</f>
        <v>21.236199252368948</v>
      </c>
    </row>
    <row r="8" spans="1:15" ht="12.75">
      <c r="A8" s="21" t="s">
        <v>16</v>
      </c>
      <c r="B8" s="75">
        <f>'Tempo determinato'!B8/Qualifiche!B27%</f>
        <v>14.823608729425905</v>
      </c>
      <c r="C8" s="74">
        <f>'Tempo determinato'!C8/Qualifiche!C27%</f>
        <v>16.307823491792796</v>
      </c>
      <c r="D8" s="74">
        <f>'Tempo determinato'!D8/Qualifiche!D27%</f>
        <v>16.930787322208534</v>
      </c>
      <c r="E8" s="74">
        <f>'Tempo determinato'!E8/Qualifiche!E27%</f>
        <v>16.75211076872055</v>
      </c>
      <c r="F8" s="61">
        <f>'Tempo determinato'!F8/Qualifiche!F27%</f>
        <v>15.480431922823943</v>
      </c>
      <c r="G8" s="110">
        <f>'Tempo determinato'!G8/Qualifiche!G27%</f>
        <v>14.618706242401375</v>
      </c>
      <c r="H8" s="122">
        <f>'Tempo determinato'!H8/Qualifiche!H27%</f>
        <v>13.1699694580581</v>
      </c>
      <c r="I8" s="122">
        <f>'Tempo determinato'!I8/Qualifiche!I27%</f>
        <v>12.885890527714777</v>
      </c>
      <c r="J8" s="122">
        <f>'Tempo determinato'!J8/Qualifiche!J27%</f>
        <v>12.943926590585708</v>
      </c>
      <c r="K8" s="122">
        <f>'Tempo determinato'!K8/Qualifiche!K27%</f>
        <v>13.70395823889807</v>
      </c>
      <c r="L8" s="122">
        <f>'Tempo determinato'!L8/Qualifiche!L27%</f>
        <v>12.36094291266511</v>
      </c>
      <c r="M8" s="122">
        <f>'Tempo determinato'!M8/Qualifiche!M27%</f>
        <v>12.071402832829781</v>
      </c>
      <c r="N8" s="211">
        <f>'Tempo determinato'!N8/Qualifiche!N27%</f>
        <v>16.747651441528994</v>
      </c>
      <c r="O8" s="193">
        <f>'Tempo determinato'!O8/Qualifiche!O27%</f>
        <v>16.86633590146962</v>
      </c>
    </row>
    <row r="9" spans="1:15" ht="12.75" customHeight="1">
      <c r="A9" s="28" t="s">
        <v>18</v>
      </c>
      <c r="B9" s="61">
        <f>'Tempo determinato'!B9/Qualifiche!B28%</f>
        <v>1.6043956043956045</v>
      </c>
      <c r="C9" s="74">
        <f>'Tempo determinato'!C9/Qualifiche!C28%</f>
        <v>1.6003556345854633</v>
      </c>
      <c r="D9" s="74">
        <f>'Tempo determinato'!D9/Qualifiche!D28%</f>
        <v>1.050558108995404</v>
      </c>
      <c r="E9" s="74">
        <f>'Tempo determinato'!E9/Qualifiche!E28%</f>
        <v>1.655490360435876</v>
      </c>
      <c r="F9" s="61">
        <f>'Tempo determinato'!F9/Qualifiche!F28%</f>
        <v>2.132946779871609</v>
      </c>
      <c r="G9" s="110">
        <f>'Tempo determinato'!G9/Qualifiche!G28%</f>
        <v>2.1294021294021293</v>
      </c>
      <c r="H9" s="122">
        <f>'Tempo determinato'!H9/Qualifiche!H28%</f>
        <v>1.7915309446254073</v>
      </c>
      <c r="I9" s="122">
        <f>'Tempo determinato'!I9/Qualifiche!I28%</f>
        <v>2.0307692307692307</v>
      </c>
      <c r="J9" s="122">
        <f>'Tempo determinato'!J9/Qualifiche!J28%</f>
        <v>1.6122364613476643</v>
      </c>
      <c r="K9" s="122">
        <f>'Tempo determinato'!K9/Qualifiche!K28%</f>
        <v>1.4187192118226601</v>
      </c>
      <c r="L9" s="122">
        <f>'Tempo determinato'!L9/Qualifiche!L28%</f>
        <v>1.1161151360877228</v>
      </c>
      <c r="M9" s="122">
        <f>'Tempo determinato'!M9/Qualifiche!M28%</f>
        <v>1.597125174685566</v>
      </c>
      <c r="N9" s="211">
        <f>'Tempo determinato'!N9/Qualifiche!N28%</f>
        <v>2.0833333333333335</v>
      </c>
      <c r="O9" s="193">
        <f>'Tempo determinato'!O9/Qualifiche!O28%</f>
        <v>1.3255673830086363</v>
      </c>
    </row>
    <row r="10" spans="1:15" ht="12.75">
      <c r="A10" s="21" t="s">
        <v>19</v>
      </c>
      <c r="B10" s="71">
        <f>'Tempo determinato'!B10/Qualifiche!B29%</f>
        <v>2.26027397260274</v>
      </c>
      <c r="C10" s="72">
        <f>'Tempo determinato'!C10/Qualifiche!C29%</f>
        <v>2.1512838306731434</v>
      </c>
      <c r="D10" s="72">
        <f>'Tempo determinato'!D10/Qualifiche!D29%</f>
        <v>2.5832766825288918</v>
      </c>
      <c r="E10" s="72">
        <f>'Tempo determinato'!E10/Qualifiche!E29%</f>
        <v>1.9125683060109289</v>
      </c>
      <c r="F10" s="71">
        <f>'Tempo determinato'!F10/Qualifiche!F29%</f>
        <v>2.2606382978723407</v>
      </c>
      <c r="G10" s="109">
        <f>'Tempo determinato'!G10/Qualifiche!G29%</f>
        <v>2.62597586941093</v>
      </c>
      <c r="H10" s="121">
        <f>'Tempo determinato'!H10/Qualifiche!H29%</f>
        <v>2.3982558139534884</v>
      </c>
      <c r="I10" s="121">
        <f>'Tempo determinato'!I10/Qualifiche!I29%</f>
        <v>2.9808374733853795</v>
      </c>
      <c r="J10" s="121">
        <f>'Tempo determinato'!J10/Qualifiche!J29%</f>
        <v>2.769679300291545</v>
      </c>
      <c r="K10" s="121">
        <f>'Tempo determinato'!K10/Qualifiche!K29%</f>
        <v>2.5139664804469275</v>
      </c>
      <c r="L10" s="121">
        <f>'Tempo determinato'!L10/Qualifiche!L29%</f>
        <v>3.3970276008492566</v>
      </c>
      <c r="M10" s="121">
        <f>'Tempo determinato'!M10/Qualifiche!M29%</f>
        <v>3.3045977011494254</v>
      </c>
      <c r="N10" s="212">
        <f>'Tempo determinato'!N10/Qualifiche!N29%</f>
        <v>4.2172980700500355</v>
      </c>
      <c r="O10" s="194">
        <f>'Tempo determinato'!O10/Qualifiche!O29%</f>
        <v>4.272013949433304</v>
      </c>
    </row>
    <row r="11" spans="1:15" ht="12.75">
      <c r="A11" s="21" t="s">
        <v>21</v>
      </c>
      <c r="B11" s="71">
        <f>'Tempo determinato'!B11/Qualifiche!B30%</f>
        <v>0.07921837866385002</v>
      </c>
      <c r="C11" s="72">
        <f>'Tempo determinato'!C11/Qualifiche!C30%</f>
        <v>0.061005368472425575</v>
      </c>
      <c r="D11" s="72">
        <f>'Tempo determinato'!D11/Qualifiche!D30%</f>
        <v>0.034973187223128935</v>
      </c>
      <c r="E11" s="72">
        <f>'Tempo determinato'!E11/Qualifiche!E30%</f>
        <v>0.036118468576932336</v>
      </c>
      <c r="F11" s="71">
        <f>'Tempo determinato'!F11/Qualifiche!F30%</f>
        <v>0.8294805548001087</v>
      </c>
      <c r="G11" s="109">
        <f>'Tempo determinato'!G11/Qualifiche!G30%</f>
        <v>0.7656967840735069</v>
      </c>
      <c r="H11" s="121">
        <f>'Tempo determinato'!H11/Qualifiche!H30%</f>
        <v>0.8882815169115135</v>
      </c>
      <c r="I11" s="121">
        <f>'Tempo determinato'!I11/Qualifiche!I30%</f>
        <v>0.2664298401420959</v>
      </c>
      <c r="J11" s="121">
        <f>'Tempo determinato'!J11/Qualifiche!J30%</f>
        <v>0.2724300762804214</v>
      </c>
      <c r="K11" s="121">
        <f>'Tempo determinato'!K11/Qualifiche!K30%</f>
        <v>0.5283018867924528</v>
      </c>
      <c r="L11" s="121">
        <f>'Tempo determinato'!L11/Qualifiche!L30%</f>
        <v>0.3212679374598415</v>
      </c>
      <c r="M11" s="121">
        <f>'Tempo determinato'!M11/Qualifiche!M30%</f>
        <v>2.719797596457938</v>
      </c>
      <c r="N11" s="212">
        <f>'Tempo determinato'!N11/Qualifiche!N30%</f>
        <v>1.2808438500659256</v>
      </c>
      <c r="O11" s="194">
        <f>'Tempo determinato'!O11/Qualifiche!O30%</f>
        <v>1.4335145823035096</v>
      </c>
    </row>
    <row r="12" spans="1:15" ht="12.75">
      <c r="A12" s="21"/>
      <c r="B12" s="71"/>
      <c r="C12" s="72"/>
      <c r="D12" s="72"/>
      <c r="E12" s="72"/>
      <c r="F12" s="71"/>
      <c r="G12" s="109"/>
      <c r="H12" s="121"/>
      <c r="I12" s="121"/>
      <c r="J12" s="121"/>
      <c r="K12" s="121"/>
      <c r="L12" s="121"/>
      <c r="M12" s="121"/>
      <c r="N12" s="212"/>
      <c r="O12" s="194"/>
    </row>
    <row r="13" spans="1:15" ht="12.75">
      <c r="A13" s="21" t="s">
        <v>22</v>
      </c>
      <c r="B13" s="71">
        <f>'Tempo determinato'!B13/'Classi di età'!B26%</f>
        <v>20.449866172534485</v>
      </c>
      <c r="C13" s="72">
        <f>'Tempo determinato'!C13/'Classi di età'!C26%</f>
        <v>23.668730650154796</v>
      </c>
      <c r="D13" s="72">
        <f>'Tempo determinato'!D13/'Classi di età'!D26%</f>
        <v>26.674500587544067</v>
      </c>
      <c r="E13" s="72">
        <f>'Tempo determinato'!E13/'Classi di età'!E26%</f>
        <v>26.957236842105264</v>
      </c>
      <c r="F13" s="71">
        <f>'Tempo determinato'!F13/'Classi di età'!F26%</f>
        <v>27.335217782346138</v>
      </c>
      <c r="G13" s="109">
        <f>'Tempo determinato'!G13/'Classi di età'!G26%</f>
        <v>32.513791459511</v>
      </c>
      <c r="H13" s="121">
        <f>'Tempo determinato'!H13/'Classi di età'!H26%</f>
        <v>33.76012731481481</v>
      </c>
      <c r="I13" s="121">
        <f>'Tempo determinato'!I13/'Classi di età'!I26%</f>
        <v>32.32473544973545</v>
      </c>
      <c r="J13" s="121">
        <f>'Tempo determinato'!J13/'Classi di età'!J26%</f>
        <v>32.738951203144474</v>
      </c>
      <c r="K13" s="121">
        <f>'Tempo determinato'!K13/'Classi di età'!K26%</f>
        <v>35.92006492189085</v>
      </c>
      <c r="L13" s="121">
        <f>'Tempo determinato'!L13/'Classi di età'!L26%</f>
        <v>30.0600262614894</v>
      </c>
      <c r="M13" s="121">
        <f>'Tempo determinato'!M13/'Classi di età'!M26%</f>
        <v>30.887696833362174</v>
      </c>
      <c r="N13" s="212">
        <f>'Tempo determinato'!N13/'Classi di età'!N26%</f>
        <v>48.787967289719624</v>
      </c>
      <c r="O13" s="194">
        <f>'Tempo determinato'!O13/'Classi di età'!O26%</f>
        <v>45.31152105812739</v>
      </c>
    </row>
    <row r="14" spans="1:15" ht="12.75">
      <c r="A14" s="21" t="s">
        <v>23</v>
      </c>
      <c r="B14" s="71">
        <f>'Tempo determinato'!B14/'Classi di età'!B27%</f>
        <v>14.717308301515581</v>
      </c>
      <c r="C14" s="72">
        <f>'Tempo determinato'!C14/'Classi di età'!C27%</f>
        <v>16.583645731696876</v>
      </c>
      <c r="D14" s="72">
        <f>'Tempo determinato'!D14/'Classi di età'!D27%</f>
        <v>17.858637282934655</v>
      </c>
      <c r="E14" s="72">
        <f>'Tempo determinato'!E14/'Classi di età'!E27%</f>
        <v>17.465294969833675</v>
      </c>
      <c r="F14" s="71">
        <f>'Tempo determinato'!F14/'Classi di età'!F27%</f>
        <v>17.281643152859843</v>
      </c>
      <c r="G14" s="109">
        <f>'Tempo determinato'!G14/'Classi di età'!G27%</f>
        <v>18.568665377176014</v>
      </c>
      <c r="H14" s="121">
        <f>'Tempo determinato'!H14/'Classi di età'!H27%</f>
        <v>18.372578376661675</v>
      </c>
      <c r="I14" s="121">
        <f>'Tempo determinato'!I14/'Classi di età'!I27%</f>
        <v>17.79698364508863</v>
      </c>
      <c r="J14" s="121">
        <f>'Tempo determinato'!J14/'Classi di età'!J27%</f>
        <v>17.928704261505015</v>
      </c>
      <c r="K14" s="121">
        <f>'Tempo determinato'!K14/'Classi di età'!K27%</f>
        <v>20.002726653033402</v>
      </c>
      <c r="L14" s="121">
        <f>'Tempo determinato'!L14/'Classi di età'!L27%</f>
        <v>16.950466465289104</v>
      </c>
      <c r="M14" s="121">
        <f>'Tempo determinato'!M14/'Classi di età'!M27%</f>
        <v>19.5114858970631</v>
      </c>
      <c r="N14" s="212">
        <f>'Tempo determinato'!N14/'Classi di età'!N27%</f>
        <v>27.72282263191354</v>
      </c>
      <c r="O14" s="194">
        <f>'Tempo determinato'!O14/'Classi di età'!O27%</f>
        <v>27.7140045916694</v>
      </c>
    </row>
    <row r="15" spans="1:15" ht="12.75">
      <c r="A15" s="21" t="s">
        <v>24</v>
      </c>
      <c r="B15" s="71">
        <f>'Tempo determinato'!B15/('Classi di età'!B28+'Classi di età'!B29)%</f>
        <v>8.486240582015785</v>
      </c>
      <c r="C15" s="72">
        <f>'Tempo determinato'!C15/('Classi di età'!C28+'Classi di età'!C29)%</f>
        <v>9.718843400291929</v>
      </c>
      <c r="D15" s="72">
        <f>'Tempo determinato'!D15/('Classi di età'!D28+'Classi di età'!D29)%</f>
        <v>10.098195779959907</v>
      </c>
      <c r="E15" s="72">
        <f>'Tempo determinato'!E15/('Classi di età'!E28+'Classi di età'!E29)%</f>
        <v>9.844787481497145</v>
      </c>
      <c r="F15" s="71">
        <f>'Tempo determinato'!F15/('Classi di età'!F28+'Classi di età'!F29)%</f>
        <v>9.399187513363268</v>
      </c>
      <c r="G15" s="109">
        <f>'Tempo determinato'!G15/('Classi di età'!G28+'Classi di età'!G29)%</f>
        <v>10.489860706737177</v>
      </c>
      <c r="H15" s="121">
        <f>'Tempo determinato'!H15/('Classi di età'!H28+'Classi di età'!H29)%</f>
        <v>10.079853942361833</v>
      </c>
      <c r="I15" s="121">
        <f>'Tempo determinato'!I15/('Classi di età'!I28+'Classi di età'!I29)%</f>
        <v>9.392231504307604</v>
      </c>
      <c r="J15" s="121">
        <f>'Tempo determinato'!J15/('Classi di età'!J28+'Classi di età'!J29)%</f>
        <v>9.644540143666495</v>
      </c>
      <c r="K15" s="121">
        <f>'Tempo determinato'!K15/('Classi di età'!K28+'Classi di età'!K29)%</f>
        <v>10.53771105270192</v>
      </c>
      <c r="L15" s="121">
        <f>'Tempo determinato'!L15/('Classi di età'!L28+'Classi di età'!L29)%</f>
        <v>8.898862221910557</v>
      </c>
      <c r="M15" s="121">
        <f>'Tempo determinato'!M15/('Classi di età'!M28+'Classi di età'!M29)%</f>
        <v>10.230378416257885</v>
      </c>
      <c r="N15" s="212">
        <f>'Tempo determinato'!N15/('Classi di età'!N28+'Classi di età'!N29)%</f>
        <v>13.773144172306</v>
      </c>
      <c r="O15" s="194">
        <f>'Tempo determinato'!O15/('Classi di età'!O28+'Classi di età'!O29)%</f>
        <v>14.26484444559702</v>
      </c>
    </row>
    <row r="16" spans="1:15" ht="12.75">
      <c r="A16" s="21" t="s">
        <v>25</v>
      </c>
      <c r="B16" s="71">
        <f>'Tempo determinato'!B16/('Classi di età'!B30+'Classi di età'!B31)%</f>
        <v>7.070804111826304</v>
      </c>
      <c r="C16" s="72">
        <f>'Tempo determinato'!C16/('Classi di età'!C30+'Classi di età'!C31)%</f>
        <v>7.922149122807018</v>
      </c>
      <c r="D16" s="72">
        <f>'Tempo determinato'!D16/('Classi di età'!D30+'Classi di età'!D31)%</f>
        <v>8.219954648526077</v>
      </c>
      <c r="E16" s="72">
        <f>'Tempo determinato'!E16/('Classi di età'!E30+'Classi di età'!E31)%</f>
        <v>8.802628562695805</v>
      </c>
      <c r="F16" s="71">
        <f>'Tempo determinato'!F16/('Classi di età'!F30+'Classi di età'!F31)%</f>
        <v>8.283255940999727</v>
      </c>
      <c r="G16" s="109">
        <f>'Tempo determinato'!G16/('Classi di età'!G30+'Classi di età'!G31)%</f>
        <v>9.929307996627537</v>
      </c>
      <c r="H16" s="121">
        <f>'Tempo determinato'!H16/('Classi di età'!H30+'Classi di età'!H31)%</f>
        <v>8.505154639175258</v>
      </c>
      <c r="I16" s="121">
        <f>'Tempo determinato'!I16/('Classi di età'!I30+'Classi di età'!I31)%</f>
        <v>7.83851884312007</v>
      </c>
      <c r="J16" s="121">
        <f>'Tempo determinato'!J16/('Classi di età'!J30+'Classi di età'!J31)%</f>
        <v>6.9059695669137735</v>
      </c>
      <c r="K16" s="121">
        <f>'Tempo determinato'!K16/('Classi di età'!K30+'Classi di età'!K31)%</f>
        <v>7.221504034235278</v>
      </c>
      <c r="L16" s="121">
        <f>'Tempo determinato'!L16/('Classi di età'!L30+'Classi di età'!L31)%</f>
        <v>5.731394354148845</v>
      </c>
      <c r="M16" s="121">
        <f>'Tempo determinato'!M16/('Classi di età'!M30+'Classi di età'!M31)%</f>
        <v>7.261479544868727</v>
      </c>
      <c r="N16" s="212">
        <f>'Tempo determinato'!N16/('Classi di età'!N30+'Classi di età'!N31)%</f>
        <v>9.649357601713062</v>
      </c>
      <c r="O16" s="194">
        <f>'Tempo determinato'!O16/('Classi di età'!O30+'Classi di età'!O31)%</f>
        <v>9.911736269219974</v>
      </c>
    </row>
    <row r="17" spans="1:15" ht="9.75" customHeight="1">
      <c r="A17" s="67"/>
      <c r="B17" s="76"/>
      <c r="C17" s="77"/>
      <c r="D17" s="77"/>
      <c r="E17" s="77"/>
      <c r="F17" s="71"/>
      <c r="G17" s="111"/>
      <c r="H17" s="123"/>
      <c r="I17" s="123"/>
      <c r="J17" s="123"/>
      <c r="K17" s="123"/>
      <c r="L17" s="123"/>
      <c r="M17" s="123"/>
      <c r="N17" s="212"/>
      <c r="O17" s="194"/>
    </row>
    <row r="18" spans="1:15" ht="10.5" customHeight="1">
      <c r="A18" s="31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15" ht="9.75" customHeight="1">
      <c r="A19" s="37"/>
      <c r="B19" s="61"/>
      <c r="C19" s="80"/>
      <c r="D19" s="80"/>
      <c r="E19" s="80"/>
      <c r="F19" s="80"/>
      <c r="G19" s="61"/>
      <c r="H19" s="118"/>
      <c r="I19" s="118"/>
      <c r="J19" s="118"/>
      <c r="K19" s="118"/>
      <c r="L19" s="118"/>
      <c r="M19" s="118"/>
      <c r="N19" s="213"/>
      <c r="O19" s="197"/>
    </row>
    <row r="20" spans="1:15" ht="12.75">
      <c r="A20" s="38" t="s">
        <v>0</v>
      </c>
      <c r="B20" s="40">
        <f>'Tempo determinato'!B23/'Classi di età'!B25%</f>
        <v>11.418386621781746</v>
      </c>
      <c r="C20" s="81">
        <f>'Tempo determinato'!C23/'Classi di età'!C25%</f>
        <v>12.916075922664454</v>
      </c>
      <c r="D20" s="81">
        <f>'Tempo determinato'!D23/'Classi di età'!D25%</f>
        <v>13.703798532374238</v>
      </c>
      <c r="E20" s="81">
        <f>'Tempo determinato'!E23/'Classi di età'!E25%</f>
        <v>13.343590597942994</v>
      </c>
      <c r="F20" s="81">
        <f>'Tempo determinato'!F23/'Classi di età'!F25%</f>
        <v>12.779529998527119</v>
      </c>
      <c r="G20" s="40">
        <f>'Tempo determinato'!G23/'Classi di età'!G25%</f>
        <v>14.05379620225895</v>
      </c>
      <c r="H20" s="119">
        <f>'Tempo determinato'!H23/'Classi di età'!H25%</f>
        <v>13.555504577589623</v>
      </c>
      <c r="I20" s="119">
        <f>'Tempo determinato'!I23/'Classi di età'!I25%</f>
        <v>12.576817407106718</v>
      </c>
      <c r="J20" s="119">
        <f>'Tempo determinato'!J23/'Classi di età'!J25%</f>
        <v>12.390918259954395</v>
      </c>
      <c r="K20" s="119">
        <f>'Tempo determinato'!K23/'Classi di età'!K25%</f>
        <v>13.423766977003439</v>
      </c>
      <c r="L20" s="119">
        <f>'Tempo determinato'!L23/'Classi di età'!L25%</f>
        <v>11.304110293408748</v>
      </c>
      <c r="M20" s="119">
        <f>'Tempo determinato'!M23/'Classi di età'!M25%</f>
        <v>12.89904773890427</v>
      </c>
      <c r="N20" s="214">
        <f>'Tempo determinato'!N23/'Classi di età'!N25%</f>
        <v>18.312240096712866</v>
      </c>
      <c r="O20" s="195">
        <f>'Tempo determinato'!O23/'Classi di età'!O25%</f>
        <v>18.42595713464322</v>
      </c>
    </row>
    <row r="21" spans="1:15" ht="7.5" customHeight="1">
      <c r="A21" s="37"/>
      <c r="B21" s="26"/>
      <c r="C21" s="57"/>
      <c r="D21" s="57"/>
      <c r="E21" s="57"/>
      <c r="F21" s="112"/>
      <c r="G21" s="70"/>
      <c r="H21" s="120"/>
      <c r="I21" s="120"/>
      <c r="J21" s="120"/>
      <c r="K21" s="120"/>
      <c r="L21" s="120"/>
      <c r="M21" s="120"/>
      <c r="N21" s="215"/>
      <c r="O21" s="196"/>
    </row>
    <row r="22" spans="1:15" ht="19.5" customHeight="1" thickBot="1">
      <c r="A22" s="182" t="s">
        <v>43</v>
      </c>
      <c r="B22" s="43"/>
      <c r="C22" s="43"/>
      <c r="D22" s="44"/>
      <c r="E22" s="44"/>
      <c r="F22" s="45"/>
      <c r="G22" s="45"/>
      <c r="H22" s="45"/>
      <c r="I22" s="45"/>
      <c r="J22" s="44"/>
      <c r="K22" s="44"/>
      <c r="L22" s="44"/>
      <c r="M22" s="45"/>
      <c r="N22" s="216"/>
      <c r="O22" s="191"/>
    </row>
    <row r="23" spans="14:15" ht="18" customHeight="1" thickBot="1" thickTop="1">
      <c r="N23" s="35"/>
      <c r="O23" s="35"/>
    </row>
    <row r="24" spans="1:15" ht="18" customHeight="1" thickTop="1">
      <c r="A24" s="1" t="s">
        <v>75</v>
      </c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5" ht="12.75">
      <c r="A25" s="207" t="s">
        <v>64</v>
      </c>
      <c r="B25" s="205"/>
      <c r="C25" s="20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ht="18" customHeight="1">
      <c r="A26" s="6" t="s">
        <v>51</v>
      </c>
      <c r="B26" s="7"/>
      <c r="C26" s="7"/>
      <c r="D26" s="8"/>
      <c r="E26" s="8"/>
      <c r="F26" s="8"/>
      <c r="G26" s="208"/>
      <c r="H26" s="208"/>
      <c r="I26" s="208"/>
      <c r="J26" s="208"/>
      <c r="K26" s="208"/>
      <c r="L26" s="208"/>
      <c r="M26" s="208"/>
      <c r="N26" s="8"/>
      <c r="O26" s="9"/>
    </row>
    <row r="27" spans="1:15" ht="12.75">
      <c r="A27" s="229" t="s">
        <v>49</v>
      </c>
      <c r="B27" s="231">
        <v>2005</v>
      </c>
      <c r="C27" s="233">
        <v>2006</v>
      </c>
      <c r="D27" s="233">
        <v>2007</v>
      </c>
      <c r="E27" s="233">
        <v>2008</v>
      </c>
      <c r="F27" s="231">
        <v>2009</v>
      </c>
      <c r="G27" s="255">
        <v>2010</v>
      </c>
      <c r="H27" s="225">
        <v>2011</v>
      </c>
      <c r="I27" s="225">
        <v>2012</v>
      </c>
      <c r="J27" s="225">
        <v>2013</v>
      </c>
      <c r="K27" s="225">
        <v>2014</v>
      </c>
      <c r="L27" s="225">
        <v>2015</v>
      </c>
      <c r="M27" s="225">
        <v>2016</v>
      </c>
      <c r="N27" s="252">
        <v>2017</v>
      </c>
      <c r="O27" s="250">
        <v>2018</v>
      </c>
    </row>
    <row r="28" spans="1:15" ht="12.75" customHeight="1">
      <c r="A28" s="230"/>
      <c r="B28" s="232"/>
      <c r="C28" s="234"/>
      <c r="D28" s="234"/>
      <c r="E28" s="234"/>
      <c r="F28" s="232"/>
      <c r="G28" s="256"/>
      <c r="H28" s="226"/>
      <c r="I28" s="226"/>
      <c r="J28" s="226"/>
      <c r="K28" s="226"/>
      <c r="L28" s="226"/>
      <c r="M28" s="226"/>
      <c r="N28" s="254"/>
      <c r="O28" s="257"/>
    </row>
    <row r="29" spans="1:15" ht="7.5" customHeight="1">
      <c r="A29" s="21"/>
      <c r="B29" s="61"/>
      <c r="C29" s="73"/>
      <c r="D29" s="73"/>
      <c r="E29" s="73"/>
      <c r="F29" s="61"/>
      <c r="G29" s="110"/>
      <c r="H29" s="122"/>
      <c r="I29" s="122"/>
      <c r="J29" s="122"/>
      <c r="K29" s="122"/>
      <c r="L29" s="122"/>
      <c r="M29" s="122"/>
      <c r="N29" s="211"/>
      <c r="O29" s="193"/>
    </row>
    <row r="30" spans="1:15" ht="12.75">
      <c r="A30" s="21" t="s">
        <v>17</v>
      </c>
      <c r="B30" s="61">
        <f>'Tempo determinato'!B33/Qualifiche!B8%</f>
        <v>10.149567042770926</v>
      </c>
      <c r="C30" s="74">
        <f>'Tempo determinato'!C33/Qualifiche!C8%</f>
        <v>11.607399848235078</v>
      </c>
      <c r="D30" s="74">
        <f>'Tempo determinato'!D33/Qualifiche!D8%</f>
        <v>12.333252330950158</v>
      </c>
      <c r="E30" s="74">
        <f>'Tempo determinato'!E33/Qualifiche!E8%</f>
        <v>11.652905642459576</v>
      </c>
      <c r="F30" s="61">
        <f>'Tempo determinato'!F33/Qualifiche!F8%</f>
        <v>11.122102095407936</v>
      </c>
      <c r="G30" s="110">
        <f>'Tempo determinato'!G33/Qualifiche!G8%</f>
        <v>13.763488832501464</v>
      </c>
      <c r="H30" s="122">
        <f>'Tempo determinato'!H33/Qualifiche!H8%</f>
        <v>13.72704153715739</v>
      </c>
      <c r="I30" s="122">
        <f>'Tempo determinato'!I33/Qualifiche!I8%</f>
        <v>10.167406300804078</v>
      </c>
      <c r="J30" s="122">
        <f>'Tempo determinato'!J33/Qualifiche!J8%</f>
        <v>12.340207428847082</v>
      </c>
      <c r="K30" s="122">
        <f>'Tempo determinato'!K33/Qualifiche!K8%</f>
        <v>14.267100977198696</v>
      </c>
      <c r="L30" s="122">
        <f>'Tempo determinato'!L33/Qualifiche!L8%</f>
        <v>10.997038796278202</v>
      </c>
      <c r="M30" s="122">
        <f>'Tempo determinato'!M33/Qualifiche!M8%</f>
        <v>13.775971093044262</v>
      </c>
      <c r="N30" s="211">
        <f>'Tempo determinato'!N33/Qualifiche!N8%</f>
        <v>20.085800204154825</v>
      </c>
      <c r="O30" s="193">
        <f>'Tempo determinato'!O33/Qualifiche!O8%</f>
        <v>20.256538622863868</v>
      </c>
    </row>
    <row r="31" spans="1:15" ht="12.75">
      <c r="A31" s="21" t="s">
        <v>16</v>
      </c>
      <c r="B31" s="75">
        <f>'Tempo determinato'!B34/Qualifiche!B9%</f>
        <v>10.768034221271632</v>
      </c>
      <c r="C31" s="74">
        <f>'Tempo determinato'!C34/Qualifiche!C9%</f>
        <v>11.743161268169851</v>
      </c>
      <c r="D31" s="74">
        <f>'Tempo determinato'!D34/Qualifiche!D9%</f>
        <v>12.121097445600757</v>
      </c>
      <c r="E31" s="74">
        <f>'Tempo determinato'!E34/Qualifiche!E9%</f>
        <v>12.141065478641757</v>
      </c>
      <c r="F31" s="61">
        <f>'Tempo determinato'!F34/Qualifiche!F9%</f>
        <v>11.270894333049183</v>
      </c>
      <c r="G31" s="110">
        <f>'Tempo determinato'!G34/Qualifiche!G9%</f>
        <v>10.626713228943713</v>
      </c>
      <c r="H31" s="122">
        <f>'Tempo determinato'!H34/Qualifiche!H9%</f>
        <v>9.759628204639824</v>
      </c>
      <c r="I31" s="122">
        <f>'Tempo determinato'!I34/Qualifiche!I9%</f>
        <v>15.869723854514728</v>
      </c>
      <c r="J31" s="122">
        <f>'Tempo determinato'!J34/Qualifiche!J9%</f>
        <v>10.203217612193058</v>
      </c>
      <c r="K31" s="122">
        <f>'Tempo determinato'!K34/Qualifiche!K9%</f>
        <v>10.866372980910427</v>
      </c>
      <c r="L31" s="122">
        <f>'Tempo determinato'!L34/Qualifiche!L9%</f>
        <v>10.01521392259453</v>
      </c>
      <c r="M31" s="122">
        <f>'Tempo determinato'!M34/Qualifiche!M9%</f>
        <v>9.636106374487538</v>
      </c>
      <c r="N31" s="211">
        <f>'Tempo determinato'!N34/Qualifiche!N9%</f>
        <v>13.025448358970724</v>
      </c>
      <c r="O31" s="193">
        <f>'Tempo determinato'!O34/Qualifiche!O9%</f>
        <v>13.51456173753614</v>
      </c>
    </row>
    <row r="32" spans="1:15" ht="12.75" customHeight="1">
      <c r="A32" s="28" t="s">
        <v>18</v>
      </c>
      <c r="B32" s="61">
        <f>'Tempo determinato'!B35/Qualifiche!B10%</f>
        <v>1.383166568569747</v>
      </c>
      <c r="C32" s="74">
        <f>'Tempo determinato'!C35/Qualifiche!C10%</f>
        <v>1.5686274509803921</v>
      </c>
      <c r="D32" s="74">
        <f>'Tempo determinato'!D35/Qualifiche!D10%</f>
        <v>1.08010801080108</v>
      </c>
      <c r="E32" s="74">
        <f>'Tempo determinato'!E35/Qualifiche!E10%</f>
        <v>1.9550627370878317</v>
      </c>
      <c r="F32" s="61">
        <f>'Tempo determinato'!F35/Qualifiche!F10%</f>
        <v>2.5406203840472674</v>
      </c>
      <c r="G32" s="110">
        <f>'Tempo determinato'!G35/Qualifiche!G10%</f>
        <v>2.536873156342183</v>
      </c>
      <c r="H32" s="122">
        <f>'Tempo determinato'!H35/Qualifiche!H10%</f>
        <v>1.9356759976176297</v>
      </c>
      <c r="I32" s="122">
        <f>'Tempo determinato'!I35/Qualifiche!I10%</f>
        <v>1.3851249623607347</v>
      </c>
      <c r="J32" s="122">
        <f>'Tempo determinato'!J35/Qualifiche!J10%</f>
        <v>1.8259281801582472</v>
      </c>
      <c r="K32" s="122">
        <f>'Tempo determinato'!K35/Qualifiche!K10%</f>
        <v>1.6231884057971016</v>
      </c>
      <c r="L32" s="122">
        <f>'Tempo determinato'!L35/Qualifiche!L10%</f>
        <v>1.3252664938058196</v>
      </c>
      <c r="M32" s="122">
        <f>'Tempo determinato'!M35/Qualifiche!M10%</f>
        <v>2.1245205075243434</v>
      </c>
      <c r="N32" s="211">
        <f>'Tempo determinato'!N35/Qualifiche!N10%</f>
        <v>2.9097387173396676</v>
      </c>
      <c r="O32" s="193">
        <f>'Tempo determinato'!O35/Qualifiche!O10%</f>
        <v>1.656804733727811</v>
      </c>
    </row>
    <row r="33" spans="1:15" ht="12.75">
      <c r="A33" s="21" t="s">
        <v>19</v>
      </c>
      <c r="B33" s="71">
        <f>'Tempo determinato'!B36/Qualifiche!B11%</f>
        <v>1.9984627209838586</v>
      </c>
      <c r="C33" s="72">
        <f>'Tempo determinato'!C36/Qualifiche!C11%</f>
        <v>1.8025078369905956</v>
      </c>
      <c r="D33" s="72">
        <f>'Tempo determinato'!D36/Qualifiche!D11%</f>
        <v>1.8532818532818534</v>
      </c>
      <c r="E33" s="72">
        <f>'Tempo determinato'!E36/Qualifiche!E11%</f>
        <v>1.8619084561675716</v>
      </c>
      <c r="F33" s="71">
        <f>'Tempo determinato'!F36/Qualifiche!F11%</f>
        <v>1.7871017871017871</v>
      </c>
      <c r="G33" s="109">
        <f>'Tempo determinato'!G36/Qualifiche!G11%</f>
        <v>1.9983347210657785</v>
      </c>
      <c r="H33" s="121">
        <f>'Tempo determinato'!H36/Qualifiche!H11%</f>
        <v>2.226027397260274</v>
      </c>
      <c r="I33" s="121">
        <f>'Tempo determinato'!I36/Qualifiche!I11%</f>
        <v>1.923076923076923</v>
      </c>
      <c r="J33" s="121">
        <f>'Tempo determinato'!J36/Qualifiche!J11%</f>
        <v>1.9827586206896552</v>
      </c>
      <c r="K33" s="121">
        <f>'Tempo determinato'!K36/Qualifiche!K11%</f>
        <v>1.8852459016393444</v>
      </c>
      <c r="L33" s="121">
        <f>'Tempo determinato'!L36/Qualifiche!L11%</f>
        <v>2.722772277227723</v>
      </c>
      <c r="M33" s="121">
        <f>'Tempo determinato'!M36/Qualifiche!M11%</f>
        <v>2.6028547439126783</v>
      </c>
      <c r="N33" s="212">
        <f>'Tempo determinato'!N36/Qualifiche!N11%</f>
        <v>2.6094276094276094</v>
      </c>
      <c r="O33" s="194">
        <f>'Tempo determinato'!O36/Qualifiche!O11%</f>
        <v>2.950152594099695</v>
      </c>
    </row>
    <row r="34" spans="1:15" ht="12.75">
      <c r="A34" s="21" t="s">
        <v>21</v>
      </c>
      <c r="B34" s="71">
        <f>'Tempo determinato'!B37/Qualifiche!B12%</f>
        <v>0.08914642299977714</v>
      </c>
      <c r="C34" s="72">
        <f>'Tempo determinato'!C37/Qualifiche!C12%</f>
        <v>0</v>
      </c>
      <c r="D34" s="72">
        <f>'Tempo determinato'!D37/Qualifiche!D12%</f>
        <v>0.019972039145196723</v>
      </c>
      <c r="E34" s="72">
        <f>'Tempo determinato'!E37/Qualifiche!E12%</f>
        <v>0.020751193193608634</v>
      </c>
      <c r="F34" s="71">
        <f>'Tempo determinato'!F37/Qualifiche!F12%</f>
        <v>0.587820362097343</v>
      </c>
      <c r="G34" s="109">
        <f>'Tempo determinato'!G37/Qualifiche!G12%</f>
        <v>0.7045929018789144</v>
      </c>
      <c r="H34" s="121">
        <f>'Tempo determinato'!H37/Qualifiche!H12%</f>
        <v>0.686106346483705</v>
      </c>
      <c r="I34" s="121">
        <f>'Tempo determinato'!I37/Qualifiche!I12%</f>
        <v>0.3239104829210836</v>
      </c>
      <c r="J34" s="121">
        <f>'Tempo determinato'!J37/Qualifiche!J12%</f>
        <v>0.12195121951219513</v>
      </c>
      <c r="K34" s="121">
        <f>'Tempo determinato'!K37/Qualifiche!K12%</f>
        <v>0.5370929842228936</v>
      </c>
      <c r="L34" s="121">
        <f>'Tempo determinato'!L37/Qualifiche!L12%</f>
        <v>0.1893939393939394</v>
      </c>
      <c r="M34" s="121">
        <f>'Tempo determinato'!M37/Qualifiche!M12%</f>
        <v>1.9072550486163053</v>
      </c>
      <c r="N34" s="212">
        <f>'Tempo determinato'!N37/Qualifiche!N12%</f>
        <v>1.0677344010677345</v>
      </c>
      <c r="O34" s="194">
        <f>'Tempo determinato'!O37/Qualifiche!O12%</f>
        <v>0.9348524685948</v>
      </c>
    </row>
    <row r="35" spans="1:15" ht="12.75">
      <c r="A35" s="21"/>
      <c r="B35" s="71"/>
      <c r="C35" s="72"/>
      <c r="D35" s="72"/>
      <c r="E35" s="72"/>
      <c r="F35" s="71"/>
      <c r="G35" s="109"/>
      <c r="H35" s="121"/>
      <c r="I35" s="121"/>
      <c r="J35" s="121"/>
      <c r="K35" s="121"/>
      <c r="L35" s="121"/>
      <c r="M35" s="121"/>
      <c r="N35" s="212"/>
      <c r="O35" s="194"/>
    </row>
    <row r="36" spans="1:15" ht="12.75">
      <c r="A36" s="21" t="s">
        <v>22</v>
      </c>
      <c r="B36" s="71">
        <f>'Tempo determinato'!B39/'Classi di età'!B8%</f>
        <v>19.32418162618796</v>
      </c>
      <c r="C36" s="72">
        <f>'Tempo determinato'!C39/'Classi di età'!C8%</f>
        <v>21.862492217379703</v>
      </c>
      <c r="D36" s="72">
        <f>'Tempo determinato'!D39/'Classi di età'!D8%</f>
        <v>24.365127847107075</v>
      </c>
      <c r="E36" s="72">
        <f>'Tempo determinato'!E39/'Classi di età'!E8%</f>
        <v>23.51924738408371</v>
      </c>
      <c r="F36" s="71">
        <f>'Tempo determinato'!F39/'Classi di età'!F8%</f>
        <v>23.974548346778775</v>
      </c>
      <c r="G36" s="109">
        <f>'Tempo determinato'!G39/'Classi di età'!G8%</f>
        <v>29.927527622668407</v>
      </c>
      <c r="H36" s="121">
        <f>'Tempo determinato'!H39/'Classi di età'!H8%</f>
        <v>30.21178872161266</v>
      </c>
      <c r="I36" s="121">
        <f>'Tempo determinato'!I39/'Classi di età'!I8%</f>
        <v>28.47844952270755</v>
      </c>
      <c r="J36" s="121">
        <f>'Tempo determinato'!J39/'Classi di età'!J8%</f>
        <v>29.541284403669724</v>
      </c>
      <c r="K36" s="121">
        <f>'Tempo determinato'!K39/'Classi di età'!K8%</f>
        <v>33.069102188523175</v>
      </c>
      <c r="L36" s="121">
        <f>'Tempo determinato'!L39/'Classi di età'!L8%</f>
        <v>26.28336755646817</v>
      </c>
      <c r="M36" s="121">
        <f>'Tempo determinato'!M39/'Classi di età'!M8%</f>
        <v>28.575598365440747</v>
      </c>
      <c r="N36" s="212">
        <f>'Tempo determinato'!N39/'Classi di età'!N8%</f>
        <v>45.52916303942296</v>
      </c>
      <c r="O36" s="194">
        <f>'Tempo determinato'!O39/'Classi di età'!O8%</f>
        <v>41.920838183934805</v>
      </c>
    </row>
    <row r="37" spans="1:15" ht="12.75">
      <c r="A37" s="21" t="s">
        <v>23</v>
      </c>
      <c r="B37" s="71">
        <f>'Tempo determinato'!B40/'Classi di età'!B9%</f>
        <v>12.24387492950686</v>
      </c>
      <c r="C37" s="72">
        <f>'Tempo determinato'!C40/'Classi di età'!C9%</f>
        <v>13.68496311462091</v>
      </c>
      <c r="D37" s="72">
        <f>'Tempo determinato'!D40/'Classi di età'!D9%</f>
        <v>14.530254777070065</v>
      </c>
      <c r="E37" s="72">
        <f>'Tempo determinato'!E40/'Classi di età'!E9%</f>
        <v>14.046881599324228</v>
      </c>
      <c r="F37" s="71">
        <f>'Tempo determinato'!F40/'Classi di età'!F9%</f>
        <v>14.015136813506697</v>
      </c>
      <c r="G37" s="109">
        <f>'Tempo determinato'!G40/'Classi di età'!G9%</f>
        <v>15.636200716845877</v>
      </c>
      <c r="H37" s="121">
        <f>'Tempo determinato'!H40/'Classi di età'!H9%</f>
        <v>15.4085503601722</v>
      </c>
      <c r="I37" s="121">
        <f>'Tempo determinato'!I40/'Classi di età'!I9%</f>
        <v>14.921549791866793</v>
      </c>
      <c r="J37" s="121">
        <f>'Tempo determinato'!J40/'Classi di età'!J9%</f>
        <v>15.2319842053307</v>
      </c>
      <c r="K37" s="121">
        <f>'Tempo determinato'!K40/'Classi di età'!K9%</f>
        <v>17.90054120290003</v>
      </c>
      <c r="L37" s="121">
        <f>'Tempo determinato'!L40/'Classi di età'!L9%</f>
        <v>14.630865796552754</v>
      </c>
      <c r="M37" s="121">
        <f>'Tempo determinato'!M40/'Classi di età'!M9%</f>
        <v>17.258908060022485</v>
      </c>
      <c r="N37" s="212">
        <f>'Tempo determinato'!N40/'Classi di età'!N9%</f>
        <v>24.75126712971654</v>
      </c>
      <c r="O37" s="194">
        <f>'Tempo determinato'!O40/'Classi di età'!O9%</f>
        <v>24.484441171055053</v>
      </c>
    </row>
    <row r="38" spans="1:15" ht="12.75">
      <c r="A38" s="21" t="s">
        <v>24</v>
      </c>
      <c r="B38" s="71">
        <f>'Tempo determinato'!B41/('Classi di età'!B10+'Classi di età'!B11)%</f>
        <v>6.339465068092308</v>
      </c>
      <c r="C38" s="72">
        <f>'Tempo determinato'!C41/('Classi di età'!C10+'Classi di età'!C11)%</f>
        <v>7.461780365538499</v>
      </c>
      <c r="D38" s="72">
        <f>'Tempo determinato'!D41/('Classi di età'!D10+'Classi di età'!D11)%</f>
        <v>7.806759735488612</v>
      </c>
      <c r="E38" s="72">
        <f>'Tempo determinato'!E41/('Classi di età'!E10+'Classi di età'!E11)%</f>
        <v>7.691006917755573</v>
      </c>
      <c r="F38" s="71">
        <f>'Tempo determinato'!F41/('Classi di età'!F10+'Classi di età'!F11)%</f>
        <v>7.3557646910704735</v>
      </c>
      <c r="G38" s="109">
        <f>'Tempo determinato'!G41/('Classi di età'!G10+'Classi di età'!G11)%</f>
        <v>8.651271226489397</v>
      </c>
      <c r="H38" s="121">
        <f>'Tempo determinato'!H41/('Classi di età'!H10+'Classi di età'!H11)%</f>
        <v>8.655686870125143</v>
      </c>
      <c r="I38" s="121">
        <f>'Tempo determinato'!I41/('Classi di età'!I10+'Classi di età'!I11)%</f>
        <v>8.352499109196334</v>
      </c>
      <c r="J38" s="121">
        <f>'Tempo determinato'!J41/('Classi di età'!J10+'Classi di età'!J11)%</f>
        <v>8.61449988365522</v>
      </c>
      <c r="K38" s="121">
        <f>'Tempo determinato'!K41/('Classi di età'!K10+'Classi di età'!K11)%</f>
        <v>9.564865957160178</v>
      </c>
      <c r="L38" s="121">
        <f>'Tempo determinato'!L41/('Classi di età'!L10+'Classi di età'!L11)%</f>
        <v>7.779608273842212</v>
      </c>
      <c r="M38" s="121">
        <f>'Tempo determinato'!M41/('Classi di età'!M10+'Classi di età'!M11)%</f>
        <v>9.248631613866314</v>
      </c>
      <c r="N38" s="212">
        <f>'Tempo determinato'!N41/('Classi di età'!N10+'Classi di età'!N11)%</f>
        <v>12.428313810862184</v>
      </c>
      <c r="O38" s="194">
        <f>'Tempo determinato'!O41/('Classi di età'!O10+'Classi di età'!O11)%</f>
        <v>13.104302881087868</v>
      </c>
    </row>
    <row r="39" spans="1:15" ht="12.75">
      <c r="A39" s="21" t="s">
        <v>25</v>
      </c>
      <c r="B39" s="71">
        <f>'Tempo determinato'!B42/('Classi di età'!B12+'Classi di età'!B13)%</f>
        <v>7.194244604316547</v>
      </c>
      <c r="C39" s="72">
        <f>'Tempo determinato'!C42/('Classi di età'!C12+'Classi di età'!C13)%</f>
        <v>8.166521612996808</v>
      </c>
      <c r="D39" s="72">
        <f>'Tempo determinato'!D42/('Classi di età'!D12+'Classi di età'!D13)%</f>
        <v>8.11709063019302</v>
      </c>
      <c r="E39" s="72">
        <f>'Tempo determinato'!E42/('Classi di età'!E12+'Classi di età'!E13)%</f>
        <v>8.918918918918918</v>
      </c>
      <c r="F39" s="71">
        <f>'Tempo determinato'!F42/('Classi di età'!F12+'Classi di età'!F13)%</f>
        <v>8.46930846930847</v>
      </c>
      <c r="G39" s="109">
        <f>'Tempo determinato'!G42/('Classi di età'!G12+'Classi di età'!G13)%</f>
        <v>10.616914359029188</v>
      </c>
      <c r="H39" s="121">
        <f>'Tempo determinato'!H42/('Classi di età'!H12+'Classi di età'!H13)%</f>
        <v>9.377808848496954</v>
      </c>
      <c r="I39" s="121">
        <f>'Tempo determinato'!I42/('Classi di età'!I12+'Classi di età'!I13)%</f>
        <v>8.524043361437968</v>
      </c>
      <c r="J39" s="121">
        <f>'Tempo determinato'!J42/('Classi di età'!J12+'Classi di età'!J13)%</f>
        <v>7.344022596992606</v>
      </c>
      <c r="K39" s="121">
        <f>'Tempo determinato'!K42/('Classi di età'!K12+'Classi di età'!K13)%</f>
        <v>7.5295534974775995</v>
      </c>
      <c r="L39" s="121">
        <f>'Tempo determinato'!L42/('Classi di età'!L12+'Classi di età'!L13)%</f>
        <v>5.945005221023321</v>
      </c>
      <c r="M39" s="121">
        <f>'Tempo determinato'!M42/('Classi di età'!M12+'Classi di età'!M13)%</f>
        <v>7.571473452717561</v>
      </c>
      <c r="N39" s="212">
        <f>'Tempo determinato'!N42/('Classi di età'!N12+'Classi di età'!N13)%</f>
        <v>10.400045916317511</v>
      </c>
      <c r="O39" s="194">
        <f>'Tempo determinato'!O42/('Classi di età'!O12+'Classi di età'!O13)%</f>
        <v>10.631157302154378</v>
      </c>
    </row>
    <row r="40" spans="1:15" ht="9.75" customHeight="1">
      <c r="A40" s="67"/>
      <c r="B40" s="76"/>
      <c r="C40" s="77"/>
      <c r="D40" s="77"/>
      <c r="E40" s="77"/>
      <c r="F40" s="71"/>
      <c r="G40" s="111"/>
      <c r="H40" s="123"/>
      <c r="I40" s="123"/>
      <c r="J40" s="123"/>
      <c r="K40" s="123"/>
      <c r="L40" s="123"/>
      <c r="M40" s="123"/>
      <c r="N40" s="212"/>
      <c r="O40" s="194"/>
    </row>
    <row r="41" spans="1:15" ht="10.5" customHeight="1">
      <c r="A41" s="31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</row>
    <row r="42" spans="1:15" ht="9.75" customHeight="1">
      <c r="A42" s="37"/>
      <c r="B42" s="61"/>
      <c r="C42" s="80"/>
      <c r="D42" s="80"/>
      <c r="E42" s="80"/>
      <c r="F42" s="80"/>
      <c r="G42" s="61"/>
      <c r="H42" s="118"/>
      <c r="I42" s="118"/>
      <c r="J42" s="118"/>
      <c r="K42" s="118"/>
      <c r="L42" s="118"/>
      <c r="M42" s="118"/>
      <c r="N42" s="213"/>
      <c r="O42" s="197"/>
    </row>
    <row r="43" spans="1:15" ht="12.75">
      <c r="A43" s="38" t="s">
        <v>0</v>
      </c>
      <c r="B43" s="40">
        <f>'Tempo determinato'!B49/'Classi di età'!B7%</f>
        <v>9.361453670447105</v>
      </c>
      <c r="C43" s="81">
        <f>'Tempo determinato'!C49/'Classi di età'!C7%</f>
        <v>10.62823708260416</v>
      </c>
      <c r="D43" s="81">
        <f>'Tempo determinato'!D49/'Classi di età'!D7%</f>
        <v>11.247538212175611</v>
      </c>
      <c r="E43" s="81">
        <f>'Tempo determinato'!E49/'Classi di età'!E7%</f>
        <v>10.864228389826724</v>
      </c>
      <c r="F43" s="81">
        <f>'Tempo determinato'!F49/'Classi di età'!F7%</f>
        <v>10.416647217528496</v>
      </c>
      <c r="G43" s="40">
        <f>'Tempo determinato'!G49/'Classi di età'!G7%</f>
        <v>12.138482477033005</v>
      </c>
      <c r="H43" s="119">
        <f>'Tempo determinato'!H49/'Classi di età'!H7%</f>
        <v>11.857174293669093</v>
      </c>
      <c r="I43" s="119">
        <f>'Tempo determinato'!I49/'Classi di età'!I7%</f>
        <v>11.161780673181324</v>
      </c>
      <c r="J43" s="119">
        <f>'Tempo determinato'!J49/'Classi di età'!J7%</f>
        <v>11.095086229661378</v>
      </c>
      <c r="K43" s="119">
        <f>'Tempo determinato'!K49/'Classi di età'!K7%</f>
        <v>12.345238338058621</v>
      </c>
      <c r="L43" s="119">
        <f>'Tempo determinato'!L49/'Classi di età'!L7%</f>
        <v>10.043326095793304</v>
      </c>
      <c r="M43" s="119">
        <f>'Tempo determinato'!M49/'Classi di età'!M7%</f>
        <v>11.849375941883379</v>
      </c>
      <c r="N43" s="214">
        <f>'Tempo determinato'!N49/'Classi di età'!N7%</f>
        <v>16.98315255019617</v>
      </c>
      <c r="O43" s="195">
        <f>'Tempo determinato'!O49/'Classi di età'!O7%</f>
        <v>17.182320943706355</v>
      </c>
    </row>
    <row r="44" spans="1:15" ht="7.5" customHeight="1">
      <c r="A44" s="37"/>
      <c r="B44" s="26"/>
      <c r="C44" s="57"/>
      <c r="D44" s="57"/>
      <c r="E44" s="57"/>
      <c r="F44" s="112"/>
      <c r="G44" s="70"/>
      <c r="H44" s="120"/>
      <c r="I44" s="120"/>
      <c r="J44" s="120"/>
      <c r="K44" s="120"/>
      <c r="L44" s="120"/>
      <c r="M44" s="120"/>
      <c r="N44" s="215"/>
      <c r="O44" s="196"/>
    </row>
    <row r="45" spans="1:15" ht="19.5" customHeight="1" thickBot="1">
      <c r="A45" s="182" t="s">
        <v>43</v>
      </c>
      <c r="B45" s="43"/>
      <c r="C45" s="43"/>
      <c r="D45" s="44"/>
      <c r="E45" s="44"/>
      <c r="F45" s="45"/>
      <c r="G45" s="45"/>
      <c r="H45" s="45"/>
      <c r="I45" s="45"/>
      <c r="J45" s="44"/>
      <c r="K45" s="44"/>
      <c r="L45" s="44"/>
      <c r="M45" s="45"/>
      <c r="N45" s="216"/>
      <c r="O45" s="191"/>
    </row>
    <row r="46" spans="14:15" ht="18" customHeight="1" thickBot="1" thickTop="1">
      <c r="N46" s="35"/>
      <c r="O46" s="35"/>
    </row>
    <row r="47" spans="1:15" ht="18" customHeight="1" thickTop="1">
      <c r="A47" s="1" t="s">
        <v>76</v>
      </c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1:15" ht="12.75">
      <c r="A48" s="207" t="s">
        <v>64</v>
      </c>
      <c r="B48" s="205"/>
      <c r="C48" s="20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8" customHeight="1">
      <c r="A49" s="6" t="s">
        <v>51</v>
      </c>
      <c r="B49" s="7"/>
      <c r="C49" s="7"/>
      <c r="D49" s="8"/>
      <c r="E49" s="8"/>
      <c r="F49" s="8"/>
      <c r="G49" s="208"/>
      <c r="H49" s="208"/>
      <c r="I49" s="208"/>
      <c r="J49" s="208"/>
      <c r="K49" s="208"/>
      <c r="L49" s="208"/>
      <c r="M49" s="208"/>
      <c r="N49" s="8"/>
      <c r="O49" s="9"/>
    </row>
    <row r="50" spans="1:15" ht="12.75">
      <c r="A50" s="229" t="s">
        <v>49</v>
      </c>
      <c r="B50" s="231">
        <v>2005</v>
      </c>
      <c r="C50" s="233">
        <v>2006</v>
      </c>
      <c r="D50" s="233">
        <v>2007</v>
      </c>
      <c r="E50" s="233">
        <v>2008</v>
      </c>
      <c r="F50" s="231">
        <v>2009</v>
      </c>
      <c r="G50" s="255">
        <v>2010</v>
      </c>
      <c r="H50" s="225">
        <v>2011</v>
      </c>
      <c r="I50" s="225">
        <v>2012</v>
      </c>
      <c r="J50" s="225">
        <v>2013</v>
      </c>
      <c r="K50" s="225">
        <v>2014</v>
      </c>
      <c r="L50" s="225">
        <v>2015</v>
      </c>
      <c r="M50" s="225">
        <v>2016</v>
      </c>
      <c r="N50" s="252">
        <v>2017</v>
      </c>
      <c r="O50" s="250">
        <v>2018</v>
      </c>
    </row>
    <row r="51" spans="1:15" ht="12.75" customHeight="1">
      <c r="A51" s="230"/>
      <c r="B51" s="232"/>
      <c r="C51" s="234"/>
      <c r="D51" s="234"/>
      <c r="E51" s="234"/>
      <c r="F51" s="232"/>
      <c r="G51" s="256"/>
      <c r="H51" s="226"/>
      <c r="I51" s="226"/>
      <c r="J51" s="226"/>
      <c r="K51" s="226"/>
      <c r="L51" s="226"/>
      <c r="M51" s="226"/>
      <c r="N51" s="254"/>
      <c r="O51" s="257"/>
    </row>
    <row r="52" spans="1:15" ht="7.5" customHeight="1">
      <c r="A52" s="21"/>
      <c r="B52" s="61"/>
      <c r="C52" s="73"/>
      <c r="D52" s="73"/>
      <c r="E52" s="73"/>
      <c r="F52" s="61"/>
      <c r="G52" s="110"/>
      <c r="H52" s="122"/>
      <c r="I52" s="122"/>
      <c r="J52" s="122"/>
      <c r="K52" s="122"/>
      <c r="L52" s="122"/>
      <c r="M52" s="122"/>
      <c r="N52" s="211"/>
      <c r="O52" s="193"/>
    </row>
    <row r="53" spans="1:15" ht="12.75">
      <c r="A53" s="21" t="s">
        <v>17</v>
      </c>
      <c r="B53" s="61">
        <f>'Tempo determinato'!B59/Qualifiche!B16%</f>
        <v>12.149465509802981</v>
      </c>
      <c r="C53" s="74">
        <f>'Tempo determinato'!C59/Qualifiche!C16%</f>
        <v>14.079543547575097</v>
      </c>
      <c r="D53" s="74">
        <f>'Tempo determinato'!D59/Qualifiche!D16%</f>
        <v>15.48715520303066</v>
      </c>
      <c r="E53" s="74">
        <f>'Tempo determinato'!E59/Qualifiche!E16%</f>
        <v>14.89752513534416</v>
      </c>
      <c r="F53" s="61">
        <f>'Tempo determinato'!F59/Qualifiche!F16%</f>
        <v>14.576975354550816</v>
      </c>
      <c r="G53" s="110">
        <f>'Tempo determinato'!G59/Qualifiche!G16%</f>
        <v>17.272133453924226</v>
      </c>
      <c r="H53" s="122">
        <f>'Tempo determinato'!H59/Qualifiche!H16%</f>
        <v>17.29456384323641</v>
      </c>
      <c r="I53" s="122">
        <f>'Tempo determinato'!I59/Qualifiche!I16%</f>
        <v>19.40322071360909</v>
      </c>
      <c r="J53" s="122">
        <f>'Tempo determinato'!J59/Qualifiche!J16%</f>
        <v>14.507506210173885</v>
      </c>
      <c r="K53" s="122">
        <f>'Tempo determinato'!K59/Qualifiche!K16%</f>
        <v>15.425166799373988</v>
      </c>
      <c r="L53" s="122">
        <f>'Tempo determinato'!L59/Qualifiche!L16%</f>
        <v>12.793954446969297</v>
      </c>
      <c r="M53" s="122">
        <f>'Tempo determinato'!M59/Qualifiche!M16%</f>
        <v>15.995340409008541</v>
      </c>
      <c r="N53" s="211">
        <f>'Tempo determinato'!N59/Qualifiche!N16%</f>
        <v>22.741935483870968</v>
      </c>
      <c r="O53" s="193">
        <f>'Tempo determinato'!O59/Qualifiche!O16%</f>
        <v>22.996863069328597</v>
      </c>
    </row>
    <row r="54" spans="1:15" ht="12.75">
      <c r="A54" s="21" t="s">
        <v>16</v>
      </c>
      <c r="B54" s="75">
        <f>'Tempo determinato'!B60/Qualifiche!B17%</f>
        <v>17.276661805522888</v>
      </c>
      <c r="C54" s="74">
        <f>'Tempo determinato'!C60/Qualifiche!C17%</f>
        <v>19.017529555646146</v>
      </c>
      <c r="D54" s="74">
        <f>'Tempo determinato'!D60/Qualifiche!D17%</f>
        <v>19.75470482369409</v>
      </c>
      <c r="E54" s="74">
        <f>'Tempo determinato'!E60/Qualifiche!E17%</f>
        <v>19.449798493078674</v>
      </c>
      <c r="F54" s="61">
        <f>'Tempo determinato'!F60/Qualifiche!F17%</f>
        <v>17.949777149690185</v>
      </c>
      <c r="G54" s="110">
        <f>'Tempo determinato'!G60/Qualifiche!G17%</f>
        <v>16.984953703703706</v>
      </c>
      <c r="H54" s="122">
        <f>'Tempo determinato'!H60/Qualifiche!H17%</f>
        <v>15.197988401594781</v>
      </c>
      <c r="I54" s="122">
        <f>'Tempo determinato'!I60/Qualifiche!I17%</f>
        <v>11.086926318714397</v>
      </c>
      <c r="J54" s="122">
        <f>'Tempo determinato'!J60/Qualifiche!J17%</f>
        <v>14.604121980788959</v>
      </c>
      <c r="K54" s="122">
        <f>'Tempo determinato'!K60/Qualifiche!K17%</f>
        <v>15.431300134082942</v>
      </c>
      <c r="L54" s="122">
        <f>'Tempo determinato'!L60/Qualifiche!L17%</f>
        <v>13.795529331669126</v>
      </c>
      <c r="M54" s="122">
        <f>'Tempo determinato'!M60/Qualifiche!M17%</f>
        <v>13.57673073041645</v>
      </c>
      <c r="N54" s="211">
        <f>'Tempo determinato'!N60/Qualifiche!N17%</f>
        <v>19.036927235471072</v>
      </c>
      <c r="O54" s="193">
        <f>'Tempo determinato'!O60/Qualifiche!O17%</f>
        <v>18.932429201712633</v>
      </c>
    </row>
    <row r="55" spans="1:15" ht="12.75" customHeight="1">
      <c r="A55" s="28" t="s">
        <v>18</v>
      </c>
      <c r="B55" s="61">
        <f>'Tempo determinato'!B61/Qualifiche!B18%</f>
        <v>2.2569444444444446</v>
      </c>
      <c r="C55" s="74">
        <f>'Tempo determinato'!C61/Qualifiche!C18%</f>
        <v>1.6891891891891893</v>
      </c>
      <c r="D55" s="74">
        <f>'Tempo determinato'!D61/Qualifiche!D18%</f>
        <v>0.970873786407767</v>
      </c>
      <c r="E55" s="74">
        <f>'Tempo determinato'!E61/Qualifiche!E18%</f>
        <v>0.892193308550186</v>
      </c>
      <c r="F55" s="61">
        <f>'Tempo determinato'!F61/Qualifiche!F18%</f>
        <v>1.1772853185595569</v>
      </c>
      <c r="G55" s="110">
        <f>'Tempo determinato'!G61/Qualifiche!G18%</f>
        <v>1.2048192771084338</v>
      </c>
      <c r="H55" s="122">
        <f>'Tempo determinato'!H61/Qualifiche!H18%</f>
        <v>1.4800514800514801</v>
      </c>
      <c r="I55" s="122">
        <f>'Tempo determinato'!I61/Qualifiche!I18%</f>
        <v>3.4105534105534105</v>
      </c>
      <c r="J55" s="122">
        <f>'Tempo determinato'!J61/Qualifiche!J18%</f>
        <v>1.1597938144329898</v>
      </c>
      <c r="K55" s="122">
        <f>'Tempo determinato'!K61/Qualifiche!K18%</f>
        <v>0.9846153846153847</v>
      </c>
      <c r="L55" s="122">
        <f>'Tempo determinato'!L61/Qualifiche!L18%</f>
        <v>0.6723716381418093</v>
      </c>
      <c r="M55" s="122">
        <f>'Tempo determinato'!M61/Qualifiche!M18%</f>
        <v>0.4938271604938272</v>
      </c>
      <c r="N55" s="211">
        <f>'Tempo determinato'!N61/Qualifiche!N18%</f>
        <v>0.3694581280788178</v>
      </c>
      <c r="O55" s="193">
        <f>'Tempo determinato'!O61/Qualifiche!O18%</f>
        <v>0.6253908692933083</v>
      </c>
    </row>
    <row r="56" spans="1:15" ht="12.75">
      <c r="A56" s="21" t="s">
        <v>19</v>
      </c>
      <c r="B56" s="71">
        <f>'Tempo determinato'!B62/Qualifiche!B19%</f>
        <v>4.40251572327044</v>
      </c>
      <c r="C56" s="72">
        <f>'Tempo determinato'!C62/Qualifiche!C19%</f>
        <v>4.848484848484849</v>
      </c>
      <c r="D56" s="72">
        <f>'Tempo determinato'!D62/Qualifiche!D19%</f>
        <v>7.954545454545454</v>
      </c>
      <c r="E56" s="72">
        <f>'Tempo determinato'!E62/Qualifiche!E19%</f>
        <v>2.2857142857142856</v>
      </c>
      <c r="F56" s="71">
        <f>'Tempo determinato'!F62/Qualifiche!F19%</f>
        <v>5.0691244239631335</v>
      </c>
      <c r="G56" s="109">
        <f>'Tempo determinato'!G62/Qualifiche!G19%</f>
        <v>6.25</v>
      </c>
      <c r="H56" s="121">
        <f>'Tempo determinato'!H62/Qualifiche!H19%</f>
        <v>3.3653846153846154</v>
      </c>
      <c r="I56" s="121">
        <f>'Tempo determinato'!I62/Qualifiche!I19%</f>
        <v>8.92018779342723</v>
      </c>
      <c r="J56" s="121">
        <f>'Tempo determinato'!J62/Qualifiche!J19%</f>
        <v>7.0754716981132075</v>
      </c>
      <c r="K56" s="121">
        <f>'Tempo determinato'!K62/Qualifiche!K19%</f>
        <v>6.132075471698113</v>
      </c>
      <c r="L56" s="121">
        <f>'Tempo determinato'!L62/Qualifiche!L19%</f>
        <v>7.46268656716418</v>
      </c>
      <c r="M56" s="121">
        <f>'Tempo determinato'!M62/Qualifiche!M19%</f>
        <v>7.46268656716418</v>
      </c>
      <c r="N56" s="212">
        <f>'Tempo determinato'!N62/Qualifiche!N19%</f>
        <v>13.270142180094787</v>
      </c>
      <c r="O56" s="194">
        <f>'Tempo determinato'!O62/Qualifiche!O19%</f>
        <v>12.195121951219512</v>
      </c>
    </row>
    <row r="57" spans="1:15" ht="12.75">
      <c r="A57" s="21" t="s">
        <v>21</v>
      </c>
      <c r="B57" s="71">
        <f>'Tempo determinato'!B63/Qualifiche!B20%</f>
        <v>0.06478781988986071</v>
      </c>
      <c r="C57" s="72">
        <f>'Tempo determinato'!C63/Qualifiche!C20%</f>
        <v>0.14496955639315742</v>
      </c>
      <c r="D57" s="72">
        <f>'Tempo determinato'!D63/Qualifiche!D20%</f>
        <v>0.056006720806496775</v>
      </c>
      <c r="E57" s="72">
        <f>'Tempo determinato'!E63/Qualifiche!E20%</f>
        <v>0.057355893318038434</v>
      </c>
      <c r="F57" s="71">
        <f>'Tempo determinato'!F63/Qualifiche!F20%</f>
        <v>1.1609158336020637</v>
      </c>
      <c r="G57" s="109">
        <f>'Tempo determinato'!G63/Qualifiche!G20%</f>
        <v>0.8524833209785025</v>
      </c>
      <c r="H57" s="121">
        <f>'Tempo determinato'!H63/Qualifiche!H20%</f>
        <v>1.1884550084889645</v>
      </c>
      <c r="I57" s="121">
        <f>'Tempo determinato'!I63/Qualifiche!I20%</f>
        <v>0.17905102954341987</v>
      </c>
      <c r="J57" s="121">
        <f>'Tempo determinato'!J63/Qualifiche!J20%</f>
        <v>0.4941599281221922</v>
      </c>
      <c r="K57" s="121">
        <f>'Tempo determinato'!K63/Qualifiche!K20%</f>
        <v>0.5170185264971995</v>
      </c>
      <c r="L57" s="121">
        <f>'Tempo determinato'!L63/Qualifiche!L20%</f>
        <v>0.49285362247412523</v>
      </c>
      <c r="M57" s="121">
        <f>'Tempo determinato'!M63/Qualifiche!M20%</f>
        <v>3.7699371677138713</v>
      </c>
      <c r="N57" s="212">
        <f>'Tempo determinato'!N63/Qualifiche!N20%</f>
        <v>1.5570934256055362</v>
      </c>
      <c r="O57" s="194">
        <f>'Tempo determinato'!O63/Qualifiche!O20%</f>
        <v>2.078609221466364</v>
      </c>
    </row>
    <row r="58" spans="1:15" ht="12.75">
      <c r="A58" s="21"/>
      <c r="B58" s="71"/>
      <c r="C58" s="72"/>
      <c r="D58" s="72"/>
      <c r="E58" s="72"/>
      <c r="F58" s="71"/>
      <c r="G58" s="109"/>
      <c r="H58" s="121"/>
      <c r="I58" s="121"/>
      <c r="J58" s="121"/>
      <c r="K58" s="121"/>
      <c r="L58" s="121"/>
      <c r="M58" s="121"/>
      <c r="N58" s="212"/>
      <c r="O58" s="194"/>
    </row>
    <row r="59" spans="1:15" ht="12.75">
      <c r="A59" s="21" t="s">
        <v>22</v>
      </c>
      <c r="B59" s="71">
        <f>'Tempo determinato'!B65/'Classi di età'!B16%</f>
        <v>22.036210317460316</v>
      </c>
      <c r="C59" s="72">
        <f>'Tempo determinato'!C65/'Classi di età'!C16%</f>
        <v>26.164434066609314</v>
      </c>
      <c r="D59" s="72">
        <f>'Tempo determinato'!D65/'Classi di età'!D16%</f>
        <v>29.935913236381563</v>
      </c>
      <c r="E59" s="72">
        <f>'Tempo determinato'!E65/'Classi di età'!E16%</f>
        <v>31.535216668797133</v>
      </c>
      <c r="F59" s="71">
        <f>'Tempo determinato'!F65/'Classi di età'!F16%</f>
        <v>31.707317073170728</v>
      </c>
      <c r="G59" s="109">
        <f>'Tempo determinato'!G65/'Classi di età'!G16%</f>
        <v>35.987871050111714</v>
      </c>
      <c r="H59" s="121">
        <f>'Tempo determinato'!H65/'Classi di età'!H16%</f>
        <v>38.40628132308721</v>
      </c>
      <c r="I59" s="121">
        <f>'Tempo determinato'!I65/'Classi di età'!I16%</f>
        <v>37.45658047086067</v>
      </c>
      <c r="J59" s="121">
        <f>'Tempo determinato'!J65/'Classi di età'!J16%</f>
        <v>37.06041478809738</v>
      </c>
      <c r="K59" s="121">
        <f>'Tempo determinato'!K65/'Classi di età'!K16%</f>
        <v>40</v>
      </c>
      <c r="L59" s="121">
        <f>'Tempo determinato'!L65/'Classi di età'!L16%</f>
        <v>35.58069729854537</v>
      </c>
      <c r="M59" s="121">
        <f>'Tempo determinato'!M65/'Classi di età'!M16%</f>
        <v>34.254143646408835</v>
      </c>
      <c r="N59" s="212">
        <f>'Tempo determinato'!N65/'Classi di età'!N16%</f>
        <v>53.42175066312998</v>
      </c>
      <c r="O59" s="194">
        <f>'Tempo determinato'!O65/'Classi di età'!O16%</f>
        <v>50.35497835497836</v>
      </c>
    </row>
    <row r="60" spans="1:15" ht="12.75">
      <c r="A60" s="21" t="s">
        <v>23</v>
      </c>
      <c r="B60" s="71">
        <f>'Tempo determinato'!B66/'Classi di età'!B17%</f>
        <v>17.530916996329164</v>
      </c>
      <c r="C60" s="72">
        <f>'Tempo determinato'!C66/'Classi di età'!C17%</f>
        <v>19.809751157407405</v>
      </c>
      <c r="D60" s="72">
        <f>'Tempo determinato'!D66/'Classi di età'!D17%</f>
        <v>21.54564162869322</v>
      </c>
      <c r="E60" s="72">
        <f>'Tempo determinato'!E66/'Classi di età'!E17%</f>
        <v>21.183812550250774</v>
      </c>
      <c r="F60" s="71">
        <f>'Tempo determinato'!F66/'Classi di età'!F17%</f>
        <v>20.789396907431332</v>
      </c>
      <c r="G60" s="109">
        <f>'Tempo determinato'!G66/'Classi di età'!G17%</f>
        <v>21.769282062680595</v>
      </c>
      <c r="H60" s="121">
        <f>'Tempo determinato'!H66/'Classi di età'!H17%</f>
        <v>21.744823238446244</v>
      </c>
      <c r="I60" s="121">
        <f>'Tempo determinato'!I66/'Classi di età'!I17%</f>
        <v>21.10836011167887</v>
      </c>
      <c r="J60" s="121">
        <f>'Tempo determinato'!J66/'Classi di età'!J17%</f>
        <v>20.977733132429265</v>
      </c>
      <c r="K60" s="121">
        <f>'Tempo determinato'!K66/'Classi di età'!K17%</f>
        <v>22.412077944876824</v>
      </c>
      <c r="L60" s="121">
        <f>'Tempo determinato'!L66/'Classi di età'!L17%</f>
        <v>19.63657340640323</v>
      </c>
      <c r="M60" s="121">
        <f>'Tempo determinato'!M66/'Classi di età'!M17%</f>
        <v>22.164651698330456</v>
      </c>
      <c r="N60" s="212">
        <f>'Tempo determinato'!N66/'Classi di età'!N17%</f>
        <v>31.237164899816843</v>
      </c>
      <c r="O60" s="194">
        <f>'Tempo determinato'!O66/'Classi di età'!O17%</f>
        <v>31.630659297716743</v>
      </c>
    </row>
    <row r="61" spans="1:15" ht="12.75">
      <c r="A61" s="21" t="s">
        <v>24</v>
      </c>
      <c r="B61" s="71">
        <f>'Tempo determinato'!B67/('Classi di età'!B18+'Classi di età'!B19)%</f>
        <v>11.27527535755384</v>
      </c>
      <c r="C61" s="72">
        <f>'Tempo determinato'!C67/('Classi di età'!C18+'Classi di età'!C19)%</f>
        <v>12.569305178718887</v>
      </c>
      <c r="D61" s="72">
        <f>'Tempo determinato'!D67/('Classi di età'!D18+'Classi di età'!D19)%</f>
        <v>12.955187418886936</v>
      </c>
      <c r="E61" s="72">
        <f>'Tempo determinato'!E67/('Classi di età'!E18+'Classi di età'!E19)%</f>
        <v>12.479548660084626</v>
      </c>
      <c r="F61" s="71">
        <f>'Tempo determinato'!F67/('Classi di età'!F18+'Classi di età'!F19)%</f>
        <v>11.831481932450405</v>
      </c>
      <c r="G61" s="109">
        <f>'Tempo determinato'!G67/('Classi di età'!G18+'Classi di età'!G19)%</f>
        <v>12.638282990041784</v>
      </c>
      <c r="H61" s="121">
        <f>'Tempo determinato'!H67/('Classi di età'!H18+'Classi di età'!H19)%</f>
        <v>11.746625437443294</v>
      </c>
      <c r="I61" s="121">
        <f>'Tempo determinato'!I67/('Classi di età'!I18+'Classi di età'!I19)%</f>
        <v>10.60220525869381</v>
      </c>
      <c r="J61" s="121">
        <f>'Tempo determinato'!J67/('Classi di età'!J18+'Classi di età'!J19)%</f>
        <v>10.810505719446118</v>
      </c>
      <c r="K61" s="121">
        <f>'Tempo determinato'!K67/('Classi di età'!K18+'Classi di età'!K19)%</f>
        <v>11.630811148322643</v>
      </c>
      <c r="L61" s="121">
        <f>'Tempo determinato'!L67/('Classi di età'!L18+'Classi di età'!L19)%</f>
        <v>10.144659097223508</v>
      </c>
      <c r="M61" s="121">
        <f>'Tempo determinato'!M67/('Classi di età'!M18+'Classi di età'!M19)%</f>
        <v>11.329125672916279</v>
      </c>
      <c r="N61" s="212">
        <f>'Tempo determinato'!N67/('Classi di età'!N18+'Classi di età'!N19)%</f>
        <v>15.281193638301362</v>
      </c>
      <c r="O61" s="194">
        <f>'Tempo determinato'!O67/('Classi di età'!O18+'Classi di età'!O19)%</f>
        <v>15.574403885781573</v>
      </c>
    </row>
    <row r="62" spans="1:15" ht="12.75">
      <c r="A62" s="21" t="s">
        <v>25</v>
      </c>
      <c r="B62" s="71">
        <f>'Tempo determinato'!B68/('Classi di età'!B20+'Classi di età'!B21)%</f>
        <v>6.862745098039216</v>
      </c>
      <c r="C62" s="72">
        <f>'Tempo determinato'!C68/('Classi di età'!C20+'Classi di età'!C21)%</f>
        <v>7.506172839506172</v>
      </c>
      <c r="D62" s="72">
        <f>'Tempo determinato'!D68/('Classi di età'!D20+'Classi di età'!D21)%</f>
        <v>8.397790055248619</v>
      </c>
      <c r="E62" s="72">
        <f>'Tempo determinato'!E68/('Classi di età'!E20+'Classi di età'!E21)%</f>
        <v>8.61127956337174</v>
      </c>
      <c r="F62" s="71">
        <f>'Tempo determinato'!F68/('Classi di età'!F20+'Classi di età'!F21)%</f>
        <v>7.985803016858918</v>
      </c>
      <c r="G62" s="109">
        <f>'Tempo determinato'!G68/('Classi di età'!G20+'Classi di età'!G21)%</f>
        <v>8.869106495219256</v>
      </c>
      <c r="H62" s="121">
        <f>'Tempo determinato'!H68/('Classi di età'!H20+'Classi di età'!H21)%</f>
        <v>7.195323040023985</v>
      </c>
      <c r="I62" s="121">
        <f>'Tempo determinato'!I68/('Classi di età'!I20+'Classi di età'!I21)%</f>
        <v>6.8471124212783065</v>
      </c>
      <c r="J62" s="121">
        <f>'Tempo determinato'!J68/('Classi di età'!J20+'Classi di età'!J21)%</f>
        <v>6.2832171961733785</v>
      </c>
      <c r="K62" s="121">
        <f>'Tempo determinato'!K68/('Classi di età'!K20+'Classi di età'!K21)%</f>
        <v>6.774475524475525</v>
      </c>
      <c r="L62" s="121">
        <f>'Tempo determinato'!L68/('Classi di età'!L20+'Classi di età'!L21)%</f>
        <v>5.430086410054988</v>
      </c>
      <c r="M62" s="121">
        <f>'Tempo determinato'!M68/('Classi di età'!M20+'Classi di età'!M21)%</f>
        <v>6.8226294253691515</v>
      </c>
      <c r="N62" s="212">
        <f>'Tempo determinato'!N68/('Classi di età'!N20+'Classi di età'!N21)%</f>
        <v>8.600080224628961</v>
      </c>
      <c r="O62" s="194">
        <f>'Tempo determinato'!O68/('Classi di età'!O20+'Classi di età'!O21)%</f>
        <v>8.933696372065642</v>
      </c>
    </row>
    <row r="63" spans="1:15" ht="9.75" customHeight="1">
      <c r="A63" s="67"/>
      <c r="B63" s="76"/>
      <c r="C63" s="77"/>
      <c r="D63" s="77"/>
      <c r="E63" s="77"/>
      <c r="F63" s="71"/>
      <c r="G63" s="111"/>
      <c r="H63" s="123"/>
      <c r="I63" s="123"/>
      <c r="J63" s="123"/>
      <c r="K63" s="123"/>
      <c r="L63" s="123"/>
      <c r="M63" s="123"/>
      <c r="N63" s="212"/>
      <c r="O63" s="194"/>
    </row>
    <row r="64" spans="1:15" ht="10.5" customHeight="1">
      <c r="A64" s="31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9"/>
    </row>
    <row r="65" spans="1:15" ht="9.75" customHeight="1">
      <c r="A65" s="37"/>
      <c r="B65" s="61"/>
      <c r="C65" s="80"/>
      <c r="D65" s="80"/>
      <c r="E65" s="80"/>
      <c r="F65" s="80"/>
      <c r="G65" s="61"/>
      <c r="H65" s="118"/>
      <c r="I65" s="118"/>
      <c r="J65" s="118"/>
      <c r="K65" s="118"/>
      <c r="L65" s="118"/>
      <c r="M65" s="118"/>
      <c r="N65" s="213"/>
      <c r="O65" s="197"/>
    </row>
    <row r="66" spans="1:15" ht="12.75">
      <c r="A66" s="38" t="s">
        <v>0</v>
      </c>
      <c r="B66" s="40">
        <f>'Tempo determinato'!B75/'Classi di età'!B15%</f>
        <v>14.04080619875258</v>
      </c>
      <c r="C66" s="81">
        <f>'Tempo determinato'!C75/'Classi di età'!C15%</f>
        <v>15.770091623758228</v>
      </c>
      <c r="D66" s="81">
        <f>'Tempo determinato'!D75/'Classi di età'!D15%</f>
        <v>16.759352607672877</v>
      </c>
      <c r="E66" s="81">
        <f>'Tempo determinato'!E75/'Classi di età'!E15%</f>
        <v>16.360358011817866</v>
      </c>
      <c r="F66" s="81">
        <f>'Tempo determinato'!F75/'Classi di età'!F15%</f>
        <v>15.598823739083942</v>
      </c>
      <c r="G66" s="40">
        <f>'Tempo determinato'!G75/'Classi di età'!G15%</f>
        <v>16.326805303183257</v>
      </c>
      <c r="H66" s="119">
        <f>'Tempo determinato'!H75/'Classi di età'!H15%</f>
        <v>15.589161940768745</v>
      </c>
      <c r="I66" s="119">
        <f>'Tempo determinato'!I75/'Classi di età'!I15%</f>
        <v>14.26968813102984</v>
      </c>
      <c r="J66" s="119">
        <f>'Tempo determinato'!J75/'Classi di età'!J15%</f>
        <v>13.910257936980495</v>
      </c>
      <c r="K66" s="119">
        <f>'Tempo determinato'!K75/'Classi di età'!K15%</f>
        <v>14.695659494629993</v>
      </c>
      <c r="L66" s="119">
        <f>'Tempo determinato'!L75/'Classi di età'!L15%</f>
        <v>12.7855636715246</v>
      </c>
      <c r="M66" s="119">
        <f>'Tempo determinato'!M75/'Classi di età'!M15%</f>
        <v>14.14529522411341</v>
      </c>
      <c r="N66" s="214">
        <f>'Tempo determinato'!N75/'Classi di età'!N15%</f>
        <v>19.89387880652107</v>
      </c>
      <c r="O66" s="195">
        <f>'Tempo determinato'!O75/'Classi di età'!O15%</f>
        <v>19.92054917111395</v>
      </c>
    </row>
    <row r="67" spans="1:15" ht="7.5" customHeight="1">
      <c r="A67" s="37"/>
      <c r="B67" s="26"/>
      <c r="C67" s="57"/>
      <c r="D67" s="57"/>
      <c r="E67" s="57"/>
      <c r="F67" s="112"/>
      <c r="G67" s="70"/>
      <c r="H67" s="120"/>
      <c r="I67" s="120"/>
      <c r="J67" s="120"/>
      <c r="K67" s="120"/>
      <c r="L67" s="120"/>
      <c r="M67" s="120"/>
      <c r="N67" s="215"/>
      <c r="O67" s="196"/>
    </row>
    <row r="68" spans="1:15" ht="19.5" customHeight="1" thickBot="1">
      <c r="A68" s="182" t="s">
        <v>43</v>
      </c>
      <c r="B68" s="43"/>
      <c r="C68" s="43"/>
      <c r="D68" s="44"/>
      <c r="E68" s="44"/>
      <c r="F68" s="45"/>
      <c r="G68" s="45"/>
      <c r="H68" s="45"/>
      <c r="I68" s="45"/>
      <c r="J68" s="44"/>
      <c r="K68" s="44"/>
      <c r="L68" s="44"/>
      <c r="M68" s="45"/>
      <c r="N68" s="216"/>
      <c r="O68" s="191"/>
    </row>
    <row r="69" ht="13.5" thickTop="1"/>
  </sheetData>
  <sheetProtection/>
  <mergeCells count="45">
    <mergeCell ref="I50:I51"/>
    <mergeCell ref="J50:J51"/>
    <mergeCell ref="K50:K51"/>
    <mergeCell ref="L50:L51"/>
    <mergeCell ref="M27:M28"/>
    <mergeCell ref="A50:A51"/>
    <mergeCell ref="B50:B51"/>
    <mergeCell ref="C50:C51"/>
    <mergeCell ref="D50:D51"/>
    <mergeCell ref="E50:E51"/>
    <mergeCell ref="F50:F51"/>
    <mergeCell ref="M50:M51"/>
    <mergeCell ref="G50:G51"/>
    <mergeCell ref="H50:H51"/>
    <mergeCell ref="G27:G28"/>
    <mergeCell ref="H27:H28"/>
    <mergeCell ref="I27:I28"/>
    <mergeCell ref="J27:J28"/>
    <mergeCell ref="K27:K28"/>
    <mergeCell ref="L27:L28"/>
    <mergeCell ref="M4:M5"/>
    <mergeCell ref="A27:A28"/>
    <mergeCell ref="B27:B28"/>
    <mergeCell ref="C27:C28"/>
    <mergeCell ref="D27:D28"/>
    <mergeCell ref="E27:E28"/>
    <mergeCell ref="F27:F28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O4:O5"/>
    <mergeCell ref="O27:O28"/>
    <mergeCell ref="O50:O51"/>
    <mergeCell ref="N4:N5"/>
    <mergeCell ref="N27:N28"/>
    <mergeCell ref="N50:N51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04077dm</dc:creator>
  <cp:keywords/>
  <dc:description/>
  <cp:lastModifiedBy>Mauro Filippo Durando</cp:lastModifiedBy>
  <cp:lastPrinted>2019-12-06T10:07:41Z</cp:lastPrinted>
  <dcterms:created xsi:type="dcterms:W3CDTF">2011-07-01T14:11:48Z</dcterms:created>
  <dcterms:modified xsi:type="dcterms:W3CDTF">2019-12-06T10:08:49Z</dcterms:modified>
  <cp:category/>
  <cp:version/>
  <cp:contentType/>
  <cp:contentStatus/>
</cp:coreProperties>
</file>