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Nota" sheetId="1" r:id="rId1"/>
    <sheet name="Qualifiche" sheetId="2" r:id="rId2"/>
    <sheet name="Classi di età" sheetId="3" r:id="rId3"/>
    <sheet name="Part-time" sheetId="4" r:id="rId4"/>
    <sheet name="Tempo determinato" sheetId="5" r:id="rId5"/>
    <sheet name="% Ptime" sheetId="6" r:id="rId6"/>
    <sheet name="% T.Determ." sheetId="7" r:id="rId7"/>
  </sheets>
  <definedNames/>
  <calcPr fullCalcOnLoad="1"/>
</workbook>
</file>

<file path=xl/sharedStrings.xml><?xml version="1.0" encoding="utf-8"?>
<sst xmlns="http://schemas.openxmlformats.org/spreadsheetml/2006/main" count="283" uniqueCount="74">
  <si>
    <t>TOTALE</t>
  </si>
  <si>
    <t xml:space="preserve">   v.ass.     val.%</t>
  </si>
  <si>
    <t xml:space="preserve">   v.ass.   val.%</t>
  </si>
  <si>
    <t xml:space="preserve">   Impiegati</t>
  </si>
  <si>
    <t xml:space="preserve">   Operai</t>
  </si>
  <si>
    <t xml:space="preserve">   Quadri</t>
  </si>
  <si>
    <t xml:space="preserve">   Dirigenti</t>
  </si>
  <si>
    <t xml:space="preserve">   Apprendisti</t>
  </si>
  <si>
    <t xml:space="preserve">   Altro</t>
  </si>
  <si>
    <t xml:space="preserve">  TOTALE</t>
  </si>
  <si>
    <t xml:space="preserve">   &lt; 25 anni</t>
  </si>
  <si>
    <t xml:space="preserve">   25-34 anni</t>
  </si>
  <si>
    <t xml:space="preserve">   35-44 anni</t>
  </si>
  <si>
    <t xml:space="preserve">   45-54 anni</t>
  </si>
  <si>
    <t xml:space="preserve">   55-64 anni</t>
  </si>
  <si>
    <t xml:space="preserve">   65 anni e oltre</t>
  </si>
  <si>
    <t>Impiegati</t>
  </si>
  <si>
    <t>Operai</t>
  </si>
  <si>
    <t>Quadri</t>
  </si>
  <si>
    <t>Dirigenti</t>
  </si>
  <si>
    <t>Apprendisti</t>
  </si>
  <si>
    <t>Altro</t>
  </si>
  <si>
    <t>&lt; 25 anni</t>
  </si>
  <si>
    <t>25-34 anni</t>
  </si>
  <si>
    <t>35-54 anni</t>
  </si>
  <si>
    <t>55 anni e oltre</t>
  </si>
  <si>
    <t>Tempo determinato</t>
  </si>
  <si>
    <t>Tempo indeterminato</t>
  </si>
  <si>
    <t>Tempo pieno</t>
  </si>
  <si>
    <t>Tempo parziale</t>
  </si>
  <si>
    <t>Stagionale</t>
  </si>
  <si>
    <t xml:space="preserve">  Le elaborazioni seguenti sono tratte dai dati dell'Osservatorio INPS</t>
  </si>
  <si>
    <t xml:space="preserve">  La base dati è interrogabile liberamente alla pagina web dedicata INPS</t>
  </si>
  <si>
    <t xml:space="preserve">  Nota</t>
  </si>
  <si>
    <t xml:space="preserve">  Ci pare un archivio di particolare interesse, consentendo di seguire</t>
  </si>
  <si>
    <t xml:space="preserve">  qualifica professionale, tempo e durata del lavoro, area territoriale)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</si>
  <si>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svolgendo </t>
    </r>
  </si>
  <si>
    <r>
      <t xml:space="preserve">  </t>
    </r>
    <r>
      <rPr>
        <sz val="11"/>
        <color theme="1"/>
        <rFont val="Calibri"/>
        <family val="2"/>
      </rPr>
      <t>ulteriori approfondimenti.</t>
    </r>
  </si>
  <si>
    <t xml:space="preserve">  Nelle tabelle seguenti si sono riportate anche le annualità dal 2005 al</t>
  </si>
  <si>
    <t xml:space="preserve">  in dettaglio l'andamento dello stock di occupazione nella fase di</t>
  </si>
  <si>
    <t xml:space="preserve">  crisi fino alla disaggregazione provinciale.</t>
  </si>
  <si>
    <t xml:space="preserve">  L'archivio copre la base dati di riferimento INPS, con l'esclusione </t>
  </si>
  <si>
    <t xml:space="preserve">  dell'agricoltura e del pubblico impiego in genere.  I dati per settore</t>
  </si>
  <si>
    <t>Elaborazione Regione Piemonte - Settore Politiche del Lavoro su dati INPS - Osservatorio Lavoratori Dipendenti</t>
  </si>
  <si>
    <t xml:space="preserve"> UOMINI</t>
  </si>
  <si>
    <t>DONNE</t>
  </si>
  <si>
    <t xml:space="preserve">  DONNE</t>
  </si>
  <si>
    <t>Qualifica professionale</t>
  </si>
  <si>
    <t>Classe di età</t>
  </si>
  <si>
    <t>Qualifica
Classe di età</t>
  </si>
  <si>
    <t>INCIDENZA % PART-TIME  -  DATI AL 31.12 DI OGNI ANNO</t>
  </si>
  <si>
    <t>INCIDENZA % TEMPI DETERMINATI  -  DATI AL 31.12 DI OGNI ANNO</t>
  </si>
  <si>
    <t xml:space="preserve">  fino al 2013 costruiti sui codici Ateco 2002, dal 2014 aggiornati all'Ateco</t>
  </si>
  <si>
    <t xml:space="preserve">  a cui si può accedere dal percorso www.inps.it &gt; Dati, ricerche e bilanci </t>
  </si>
  <si>
    <t xml:space="preserve">  (banda blu in alto) &gt; Osservatori Statistici e altre statistiche (elenco a</t>
  </si>
  <si>
    <t xml:space="preserve">  sinistra) &gt; Lavoratori dipendenti, e presenta attualmente informazioni</t>
  </si>
  <si>
    <t xml:space="preserve">  variabili considerate nelle tabelle seguenti (genere, settore, età,</t>
  </si>
  <si>
    <t xml:space="preserve">  2007, che  erano state scaricate a suo tempo.</t>
  </si>
  <si>
    <r>
      <t xml:space="preserve">  2007, sono riportati in un </t>
    </r>
    <r>
      <rPr>
        <i/>
        <sz val="11"/>
        <color indexed="8"/>
        <rFont val="Calibri"/>
        <family val="2"/>
      </rPr>
      <t>file</t>
    </r>
    <r>
      <rPr>
        <sz val="11"/>
        <color theme="1"/>
        <rFont val="Calibri"/>
        <family val="2"/>
      </rPr>
      <t xml:space="preserve"> a parte.</t>
    </r>
  </si>
  <si>
    <r>
      <t xml:space="preserve">QUADRANTE METROPOLITANO </t>
    </r>
    <r>
      <rPr>
        <i/>
        <sz val="10"/>
        <rFont val="Arial"/>
        <family val="2"/>
      </rPr>
      <t>(Provincia di Torino)</t>
    </r>
  </si>
  <si>
    <r>
      <t xml:space="preserve">QUADRANTE METROPOLITANO </t>
    </r>
    <r>
      <rPr>
        <i/>
        <sz val="10"/>
        <rFont val="Arial"/>
        <family val="2"/>
      </rPr>
      <t>(Provincia di Torino)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TOTALE</t>
    </r>
  </si>
  <si>
    <r>
      <t xml:space="preserve">QUADRANTE METROPOLITANO </t>
    </r>
    <r>
      <rPr>
        <i/>
        <sz val="10"/>
        <rFont val="Arial"/>
        <family val="2"/>
      </rPr>
      <t>(Provincia di Torino)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UOMINI</t>
    </r>
  </si>
  <si>
    <r>
      <t xml:space="preserve">QUADRANTE METROPOLITANO </t>
    </r>
    <r>
      <rPr>
        <i/>
        <sz val="10"/>
        <rFont val="Arial"/>
        <family val="2"/>
      </rPr>
      <t>(Provincia di Torino)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DONNE</t>
    </r>
  </si>
  <si>
    <t xml:space="preserve">  sui lavoratori dipendenti aggiornate a tutto il 2018</t>
  </si>
  <si>
    <t xml:space="preserve">  su base mensile per le annualità dal 2008 al 2018, articolate per le</t>
  </si>
  <si>
    <t>Variaz.2005-18</t>
  </si>
  <si>
    <t>Variaz.2017-18</t>
  </si>
  <si>
    <t>OCCUPATI DIPENDENTI PRIVATI PER GENERE E QUALIFICA PROFESSIONALE  -  DATI AL 31.12 DI OGNI ANNO</t>
  </si>
  <si>
    <t>OCCUPATI DIPENDENTI PRIVATI PER GENERE E CLASSE DI ETA'  -  DATI AL 31.12 DI OGNI ANNO</t>
  </si>
  <si>
    <t>OCCUPATI DIPENDENTI PRIVATI A TEMPO PARZIALE SECONDO VARIE MODALITA' - DATI AL 31.12 DI OGNI ANNO</t>
  </si>
  <si>
    <t>OCCUPATI DIPENDENTI PRIVATI A TEMPO DETERMINATO SECONDO VARIE MODALITA'  -  DATI AL 31.12 DI OGNI ANNO</t>
  </si>
  <si>
    <r>
      <t xml:space="preserve">QUADRANTE METROPOLITANO </t>
    </r>
    <r>
      <rPr>
        <i/>
        <sz val="10"/>
        <rFont val="Arial"/>
        <family val="2"/>
      </rPr>
      <t>(Provincia di Torino) -</t>
    </r>
    <r>
      <rPr>
        <b/>
        <sz val="10"/>
        <rFont val="Arial"/>
        <family val="2"/>
      </rPr>
      <t xml:space="preserve"> DIPENDENTI PRIVATI  -  </t>
    </r>
    <r>
      <rPr>
        <b/>
        <sz val="10"/>
        <color indexed="10"/>
        <rFont val="Arial"/>
        <family val="2"/>
      </rPr>
      <t>TOTALE</t>
    </r>
  </si>
  <si>
    <r>
      <t xml:space="preserve">QUADRANTE METROPOLITANO </t>
    </r>
    <r>
      <rPr>
        <i/>
        <sz val="10"/>
        <rFont val="Arial"/>
        <family val="2"/>
      </rPr>
      <t>(Provincia di Torino)</t>
    </r>
    <r>
      <rPr>
        <b/>
        <sz val="10"/>
        <rFont val="Arial"/>
        <family val="2"/>
      </rPr>
      <t xml:space="preserve"> - DIPENDENTI PRIVATI -  </t>
    </r>
    <r>
      <rPr>
        <b/>
        <sz val="10"/>
        <color indexed="10"/>
        <rFont val="Arial"/>
        <family val="2"/>
      </rPr>
      <t>UOMINI</t>
    </r>
  </si>
  <si>
    <r>
      <t xml:space="preserve">QUADRANTE METROPOLITANO </t>
    </r>
    <r>
      <rPr>
        <i/>
        <sz val="10"/>
        <rFont val="Arial"/>
        <family val="2"/>
      </rPr>
      <t xml:space="preserve">(Provincia di Torino) - </t>
    </r>
    <r>
      <rPr>
        <b/>
        <sz val="10"/>
        <rFont val="Arial"/>
        <family val="2"/>
      </rPr>
      <t xml:space="preserve">DIPENDENTI PRIVATI  -  </t>
    </r>
    <r>
      <rPr>
        <b/>
        <sz val="10"/>
        <color indexed="10"/>
        <rFont val="Arial"/>
        <family val="2"/>
      </rPr>
      <t>DONNE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</si>
</sst>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_ * #,##0_ ;_ * \-#,##0_ ;_ * &quot;-&quot;_ ;_ @_ "/>
    <numFmt numFmtId="175" formatCode="_ &quot;L.&quot;\ * #,##0_ ;_ &quot;L.&quot;\ * \-#,##0_ ;_ &quot;L.&quot;\ * &quot;-&quot;_ ;_ @_ "/>
    <numFmt numFmtId="176" formatCode="_-* #,##0.0_-;\-* #,##0.0_-;_-* &quot;-&quot;?_-;_-@_-"/>
    <numFmt numFmtId="177" formatCode="0.00_ ;\-0.00\ "/>
    <numFmt numFmtId="178" formatCode="#,##0.0_ ;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double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medium"/>
      <right style="dotted"/>
      <top/>
      <bottom style="thin"/>
    </border>
    <border>
      <left/>
      <right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/>
      <right style="double"/>
      <top>
        <color indexed="63"/>
      </top>
      <bottom style="double"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hair"/>
      <right style="double"/>
      <top/>
      <bottom style="thin"/>
    </border>
    <border>
      <left/>
      <right>
        <color indexed="63"/>
      </right>
      <top>
        <color indexed="63"/>
      </top>
      <bottom style="double"/>
    </border>
    <border>
      <left/>
      <right style="double"/>
      <top/>
      <bottom style="thin"/>
    </border>
    <border>
      <left style="double"/>
      <right style="medium"/>
      <top/>
      <bottom style="thin"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Continuous"/>
      <protection/>
    </xf>
    <xf numFmtId="0" fontId="3" fillId="0" borderId="11" xfId="48" applyFont="1" applyBorder="1" applyAlignment="1">
      <alignment horizontal="centerContinuous"/>
      <protection/>
    </xf>
    <xf numFmtId="0" fontId="2" fillId="0" borderId="11" xfId="48" applyBorder="1" applyAlignment="1">
      <alignment horizontal="centerContinuous"/>
      <protection/>
    </xf>
    <xf numFmtId="0" fontId="2" fillId="0" borderId="12" xfId="48" applyBorder="1" applyAlignment="1">
      <alignment horizontal="centerContinuous"/>
      <protection/>
    </xf>
    <xf numFmtId="0" fontId="2" fillId="0" borderId="0" xfId="48">
      <alignment/>
      <protection/>
    </xf>
    <xf numFmtId="0" fontId="3" fillId="0" borderId="13" xfId="48" applyFont="1" applyBorder="1" applyAlignment="1">
      <alignment horizontal="centerContinuous" vertical="top"/>
      <protection/>
    </xf>
    <xf numFmtId="0" fontId="3" fillId="0" borderId="0" xfId="48" applyFont="1" applyBorder="1" applyAlignment="1">
      <alignment horizontal="centerContinuous" vertical="top"/>
      <protection/>
    </xf>
    <xf numFmtId="0" fontId="2" fillId="0" borderId="0" xfId="48" applyBorder="1" applyAlignment="1">
      <alignment horizontal="centerContinuous"/>
      <protection/>
    </xf>
    <xf numFmtId="0" fontId="2" fillId="0" borderId="14" xfId="48" applyBorder="1" applyAlignment="1">
      <alignment horizontal="centerContinuous"/>
      <protection/>
    </xf>
    <xf numFmtId="0" fontId="2" fillId="0" borderId="0" xfId="48" applyAlignment="1">
      <alignment horizontal="centerContinuous"/>
      <protection/>
    </xf>
    <xf numFmtId="0" fontId="2" fillId="0" borderId="15" xfId="48" applyFont="1" applyBorder="1" applyAlignment="1">
      <alignment horizontal="centerContinuous"/>
      <protection/>
    </xf>
    <xf numFmtId="0" fontId="2" fillId="0" borderId="15" xfId="48" applyBorder="1" applyAlignment="1">
      <alignment horizontal="centerContinuous"/>
      <protection/>
    </xf>
    <xf numFmtId="0" fontId="2" fillId="0" borderId="16" xfId="48" applyBorder="1">
      <alignment/>
      <protection/>
    </xf>
    <xf numFmtId="0" fontId="2" fillId="0" borderId="17" xfId="48" applyBorder="1" applyAlignment="1">
      <alignment horizontal="centerContinuous"/>
      <protection/>
    </xf>
    <xf numFmtId="0" fontId="2" fillId="0" borderId="18" xfId="48" applyBorder="1" applyAlignment="1">
      <alignment/>
      <protection/>
    </xf>
    <xf numFmtId="0" fontId="2" fillId="0" borderId="19" xfId="48" applyBorder="1">
      <alignment/>
      <protection/>
    </xf>
    <xf numFmtId="0" fontId="2" fillId="0" borderId="20" xfId="48" applyBorder="1" applyAlignment="1">
      <alignment/>
      <protection/>
    </xf>
    <xf numFmtId="0" fontId="2" fillId="0" borderId="21" xfId="48" applyBorder="1">
      <alignment/>
      <protection/>
    </xf>
    <xf numFmtId="0" fontId="2" fillId="0" borderId="15" xfId="48" applyBorder="1">
      <alignment/>
      <protection/>
    </xf>
    <xf numFmtId="0" fontId="2" fillId="0" borderId="14" xfId="48" applyBorder="1">
      <alignment/>
      <protection/>
    </xf>
    <xf numFmtId="169" fontId="2" fillId="0" borderId="22" xfId="48" applyNumberFormat="1" applyBorder="1">
      <alignment/>
      <protection/>
    </xf>
    <xf numFmtId="172" fontId="2" fillId="0" borderId="0" xfId="48" applyNumberFormat="1" applyFont="1" applyBorder="1" applyAlignment="1">
      <alignment vertical="top"/>
      <protection/>
    </xf>
    <xf numFmtId="172" fontId="2" fillId="0" borderId="0" xfId="48" applyNumberFormat="1">
      <alignment/>
      <protection/>
    </xf>
    <xf numFmtId="173" fontId="2" fillId="0" borderId="14" xfId="48" applyNumberFormat="1" applyBorder="1">
      <alignment/>
      <protection/>
    </xf>
    <xf numFmtId="172" fontId="2" fillId="0" borderId="0" xfId="48" applyNumberFormat="1" applyFont="1" applyBorder="1">
      <alignment/>
      <protection/>
    </xf>
    <xf numFmtId="3" fontId="2" fillId="0" borderId="0" xfId="48" applyNumberFormat="1" applyBorder="1">
      <alignment/>
      <protection/>
    </xf>
    <xf numFmtId="173" fontId="2" fillId="0" borderId="0" xfId="48" applyNumberFormat="1" applyBorder="1">
      <alignment/>
      <protection/>
    </xf>
    <xf numFmtId="169" fontId="2" fillId="0" borderId="22" xfId="48" applyNumberFormat="1" applyFont="1" applyBorder="1">
      <alignment/>
      <protection/>
    </xf>
    <xf numFmtId="172" fontId="2" fillId="0" borderId="0" xfId="48" applyNumberFormat="1" applyFont="1" applyBorder="1" applyAlignment="1">
      <alignment/>
      <protection/>
    </xf>
    <xf numFmtId="3" fontId="2" fillId="0" borderId="0" xfId="48" applyNumberFormat="1" applyBorder="1" applyAlignment="1">
      <alignment vertical="center"/>
      <protection/>
    </xf>
    <xf numFmtId="0" fontId="2" fillId="0" borderId="23" xfId="48" applyBorder="1">
      <alignment/>
      <protection/>
    </xf>
    <xf numFmtId="172" fontId="2" fillId="0" borderId="18" xfId="48" applyNumberFormat="1" applyFont="1" applyBorder="1">
      <alignment/>
      <protection/>
    </xf>
    <xf numFmtId="3" fontId="2" fillId="0" borderId="18" xfId="48" applyNumberFormat="1" applyBorder="1">
      <alignment/>
      <protection/>
    </xf>
    <xf numFmtId="173" fontId="2" fillId="0" borderId="18" xfId="48" applyNumberFormat="1" applyBorder="1" applyAlignment="1">
      <alignment vertical="top"/>
      <protection/>
    </xf>
    <xf numFmtId="0" fontId="2" fillId="0" borderId="0" xfId="48" applyBorder="1">
      <alignment/>
      <protection/>
    </xf>
    <xf numFmtId="0" fontId="2" fillId="0" borderId="20" xfId="48" applyBorder="1">
      <alignment/>
      <protection/>
    </xf>
    <xf numFmtId="0" fontId="2" fillId="0" borderId="22" xfId="48" applyBorder="1">
      <alignment/>
      <protection/>
    </xf>
    <xf numFmtId="0" fontId="3" fillId="0" borderId="22" xfId="48" applyFont="1" applyBorder="1" applyAlignment="1">
      <alignment horizontal="center"/>
      <protection/>
    </xf>
    <xf numFmtId="172" fontId="3" fillId="0" borderId="0" xfId="48" applyNumberFormat="1" applyFont="1" applyBorder="1">
      <alignment/>
      <protection/>
    </xf>
    <xf numFmtId="173" fontId="3" fillId="0" borderId="0" xfId="48" applyNumberFormat="1" applyFont="1" applyBorder="1">
      <alignment/>
      <protection/>
    </xf>
    <xf numFmtId="0" fontId="3" fillId="0" borderId="19" xfId="48" applyFont="1" applyBorder="1">
      <alignment/>
      <protection/>
    </xf>
    <xf numFmtId="173" fontId="3" fillId="0" borderId="14" xfId="48" applyNumberFormat="1" applyFont="1" applyBorder="1">
      <alignment/>
      <protection/>
    </xf>
    <xf numFmtId="0" fontId="2" fillId="0" borderId="24" xfId="48" applyBorder="1" applyAlignment="1">
      <alignment horizontal="centerContinuous" vertical="center"/>
      <protection/>
    </xf>
    <xf numFmtId="0" fontId="2" fillId="0" borderId="24" xfId="48" applyBorder="1" applyAlignment="1">
      <alignment horizontal="centerContinuous"/>
      <protection/>
    </xf>
    <xf numFmtId="0" fontId="2" fillId="0" borderId="25" xfId="48" applyBorder="1" applyAlignment="1">
      <alignment horizontal="centerContinuous"/>
      <protection/>
    </xf>
    <xf numFmtId="172" fontId="4" fillId="0" borderId="0" xfId="48" applyNumberFormat="1" applyFont="1" applyBorder="1" applyAlignment="1">
      <alignment/>
      <protection/>
    </xf>
    <xf numFmtId="3" fontId="4" fillId="0" borderId="0" xfId="48" applyNumberFormat="1" applyFont="1" applyBorder="1" applyAlignment="1">
      <alignment/>
      <protection/>
    </xf>
    <xf numFmtId="0" fontId="4" fillId="0" borderId="19" xfId="48" applyFont="1" applyBorder="1">
      <alignment/>
      <protection/>
    </xf>
    <xf numFmtId="173" fontId="4" fillId="0" borderId="14" xfId="48" applyNumberFormat="1" applyFont="1" applyBorder="1">
      <alignment/>
      <protection/>
    </xf>
    <xf numFmtId="0" fontId="2" fillId="0" borderId="26" xfId="48" applyBorder="1">
      <alignment/>
      <protection/>
    </xf>
    <xf numFmtId="0" fontId="2" fillId="0" borderId="26" xfId="48" applyBorder="1" applyAlignment="1">
      <alignment/>
      <protection/>
    </xf>
    <xf numFmtId="172" fontId="2" fillId="0" borderId="27" xfId="48" applyNumberFormat="1" applyFont="1" applyBorder="1" applyAlignment="1">
      <alignment vertical="top"/>
      <protection/>
    </xf>
    <xf numFmtId="172" fontId="2" fillId="0" borderId="27" xfId="48" applyNumberFormat="1" applyFont="1" applyBorder="1">
      <alignment/>
      <protection/>
    </xf>
    <xf numFmtId="172" fontId="2" fillId="0" borderId="27" xfId="48" applyNumberFormat="1" applyFont="1" applyBorder="1" applyAlignment="1">
      <alignment/>
      <protection/>
    </xf>
    <xf numFmtId="172" fontId="2" fillId="0" borderId="28" xfId="48" applyNumberFormat="1" applyFont="1" applyBorder="1" applyAlignment="1">
      <alignment vertical="top"/>
      <protection/>
    </xf>
    <xf numFmtId="172" fontId="2" fillId="0" borderId="26" xfId="48" applyNumberFormat="1" applyFont="1" applyBorder="1">
      <alignment/>
      <protection/>
    </xf>
    <xf numFmtId="172" fontId="3" fillId="0" borderId="27" xfId="48" applyNumberFormat="1" applyFont="1" applyBorder="1">
      <alignment/>
      <protection/>
    </xf>
    <xf numFmtId="3" fontId="2" fillId="0" borderId="28" xfId="48" applyNumberFormat="1" applyBorder="1">
      <alignment/>
      <protection/>
    </xf>
    <xf numFmtId="172" fontId="4" fillId="0" borderId="27" xfId="48" applyNumberFormat="1" applyFont="1" applyBorder="1">
      <alignment/>
      <protection/>
    </xf>
    <xf numFmtId="169" fontId="4" fillId="0" borderId="22" xfId="48" applyNumberFormat="1" applyFont="1" applyBorder="1">
      <alignment/>
      <protection/>
    </xf>
    <xf numFmtId="173" fontId="4" fillId="0" borderId="0" xfId="48" applyNumberFormat="1" applyFont="1" applyBorder="1" applyAlignment="1">
      <alignment/>
      <protection/>
    </xf>
    <xf numFmtId="0" fontId="3" fillId="0" borderId="22" xfId="48" applyFont="1" applyBorder="1" applyAlignment="1">
      <alignment/>
      <protection/>
    </xf>
    <xf numFmtId="173" fontId="2" fillId="0" borderId="0" xfId="48" applyNumberFormat="1" applyFont="1" applyBorder="1">
      <alignment/>
      <protection/>
    </xf>
    <xf numFmtId="0" fontId="2" fillId="0" borderId="19" xfId="48" applyFont="1" applyBorder="1">
      <alignment/>
      <protection/>
    </xf>
    <xf numFmtId="172" fontId="2" fillId="0" borderId="0" xfId="48" applyNumberFormat="1" applyFont="1">
      <alignment/>
      <protection/>
    </xf>
    <xf numFmtId="173" fontId="2" fillId="0" borderId="14" xfId="48" applyNumberFormat="1" applyFont="1" applyBorder="1">
      <alignment/>
      <protection/>
    </xf>
    <xf numFmtId="172" fontId="5" fillId="0" borderId="0" xfId="48" applyNumberFormat="1" applyFont="1">
      <alignment/>
      <protection/>
    </xf>
    <xf numFmtId="0" fontId="2" fillId="0" borderId="0" xfId="48" applyFill="1">
      <alignment/>
      <protection/>
    </xf>
    <xf numFmtId="169" fontId="2" fillId="0" borderId="13" xfId="48" applyNumberFormat="1" applyBorder="1">
      <alignment/>
      <protection/>
    </xf>
    <xf numFmtId="172" fontId="2" fillId="0" borderId="29" xfId="48" applyNumberFormat="1" applyFont="1" applyBorder="1" applyAlignment="1">
      <alignment vertical="top"/>
      <protection/>
    </xf>
    <xf numFmtId="0" fontId="2" fillId="0" borderId="15" xfId="48" applyBorder="1" applyAlignment="1">
      <alignment/>
      <protection/>
    </xf>
    <xf numFmtId="3" fontId="2" fillId="0" borderId="30" xfId="48" applyNumberFormat="1" applyBorder="1" applyAlignment="1">
      <alignment/>
      <protection/>
    </xf>
    <xf numFmtId="173" fontId="2" fillId="0" borderId="0" xfId="48" applyNumberFormat="1" applyFont="1" applyBorder="1" applyAlignment="1">
      <alignment vertical="top"/>
      <protection/>
    </xf>
    <xf numFmtId="173" fontId="2" fillId="0" borderId="27" xfId="48" applyNumberFormat="1" applyFont="1" applyBorder="1" applyAlignment="1">
      <alignment vertical="top"/>
      <protection/>
    </xf>
    <xf numFmtId="173" fontId="2" fillId="0" borderId="27" xfId="48" applyNumberFormat="1" applyBorder="1">
      <alignment/>
      <protection/>
    </xf>
    <xf numFmtId="173" fontId="2" fillId="0" borderId="27" xfId="48" applyNumberFormat="1" applyFont="1" applyBorder="1">
      <alignment/>
      <protection/>
    </xf>
    <xf numFmtId="173" fontId="2" fillId="0" borderId="0" xfId="48" applyNumberFormat="1" applyFont="1" applyBorder="1" applyAlignment="1">
      <alignment/>
      <protection/>
    </xf>
    <xf numFmtId="173" fontId="2" fillId="0" borderId="29" xfId="48" applyNumberFormat="1" applyFont="1" applyBorder="1" applyAlignment="1">
      <alignment vertical="top"/>
      <protection/>
    </xf>
    <xf numFmtId="173" fontId="2" fillId="0" borderId="28" xfId="48" applyNumberFormat="1" applyFont="1" applyBorder="1" applyAlignment="1">
      <alignment vertical="top"/>
      <protection/>
    </xf>
    <xf numFmtId="173" fontId="2" fillId="0" borderId="18" xfId="48" applyNumberFormat="1" applyFont="1" applyBorder="1">
      <alignment/>
      <protection/>
    </xf>
    <xf numFmtId="173" fontId="2" fillId="0" borderId="20" xfId="48" applyNumberFormat="1" applyFont="1" applyBorder="1">
      <alignment/>
      <protection/>
    </xf>
    <xf numFmtId="173" fontId="2" fillId="0" borderId="26" xfId="48" applyNumberFormat="1" applyFont="1" applyBorder="1">
      <alignment/>
      <protection/>
    </xf>
    <xf numFmtId="173" fontId="3" fillId="0" borderId="27" xfId="48" applyNumberFormat="1" applyFont="1" applyBorder="1">
      <alignment/>
      <protection/>
    </xf>
    <xf numFmtId="0" fontId="8" fillId="0" borderId="0" xfId="0" applyFont="1" applyAlignment="1">
      <alignment/>
    </xf>
    <xf numFmtId="3" fontId="2" fillId="0" borderId="0" xfId="48" applyNumberFormat="1">
      <alignment/>
      <protection/>
    </xf>
    <xf numFmtId="0" fontId="2" fillId="0" borderId="12" xfId="48" applyFill="1" applyBorder="1" applyAlignment="1">
      <alignment horizontal="centerContinuous"/>
      <protection/>
    </xf>
    <xf numFmtId="0" fontId="2" fillId="0" borderId="14" xfId="48" applyFill="1" applyBorder="1" applyAlignment="1">
      <alignment horizontal="centerContinuous"/>
      <protection/>
    </xf>
    <xf numFmtId="172" fontId="2" fillId="0" borderId="18" xfId="48" applyNumberFormat="1" applyFont="1" applyFill="1" applyBorder="1">
      <alignment/>
      <protection/>
    </xf>
    <xf numFmtId="0" fontId="2" fillId="0" borderId="25" xfId="48" applyFill="1" applyBorder="1" applyAlignment="1">
      <alignment horizontal="centerContinuous"/>
      <protection/>
    </xf>
    <xf numFmtId="3" fontId="3" fillId="0" borderId="0" xfId="48" applyNumberFormat="1" applyFont="1" applyBorder="1" applyAlignment="1">
      <alignment/>
      <protection/>
    </xf>
    <xf numFmtId="173" fontId="3" fillId="0" borderId="0" xfId="48" applyNumberFormat="1" applyFont="1" applyBorder="1" applyAlignment="1">
      <alignment/>
      <protection/>
    </xf>
    <xf numFmtId="172" fontId="4" fillId="0" borderId="0" xfId="48" applyNumberFormat="1" applyFont="1" applyBorder="1">
      <alignment/>
      <protection/>
    </xf>
    <xf numFmtId="0" fontId="2" fillId="0" borderId="11" xfId="48" applyFill="1" applyBorder="1" applyAlignment="1">
      <alignment horizontal="centerContinuous"/>
      <protection/>
    </xf>
    <xf numFmtId="0" fontId="2" fillId="0" borderId="0" xfId="48" applyFill="1" applyBorder="1" applyAlignment="1">
      <alignment horizontal="centerContinuous"/>
      <protection/>
    </xf>
    <xf numFmtId="0" fontId="2" fillId="0" borderId="24" xfId="48" applyFill="1" applyBorder="1" applyAlignment="1">
      <alignment horizontal="centerContinuous"/>
      <protection/>
    </xf>
    <xf numFmtId="0" fontId="2" fillId="0" borderId="26" xfId="48" applyFill="1" applyBorder="1" applyAlignment="1">
      <alignment/>
      <protection/>
    </xf>
    <xf numFmtId="172" fontId="2" fillId="0" borderId="27" xfId="48" applyNumberFormat="1" applyFont="1" applyFill="1" applyBorder="1" applyAlignment="1">
      <alignment vertical="top"/>
      <protection/>
    </xf>
    <xf numFmtId="172" fontId="2" fillId="0" borderId="27" xfId="48" applyNumberFormat="1" applyFont="1" applyFill="1" applyBorder="1">
      <alignment/>
      <protection/>
    </xf>
    <xf numFmtId="172" fontId="2" fillId="0" borderId="28" xfId="48" applyNumberFormat="1" applyFont="1" applyFill="1" applyBorder="1" applyAlignment="1">
      <alignment vertical="top"/>
      <protection/>
    </xf>
    <xf numFmtId="0" fontId="2" fillId="0" borderId="31" xfId="48" applyFill="1" applyBorder="1" applyAlignment="1">
      <alignment/>
      <protection/>
    </xf>
    <xf numFmtId="172" fontId="4" fillId="0" borderId="32" xfId="48" applyNumberFormat="1" applyFont="1" applyFill="1" applyBorder="1">
      <alignment/>
      <protection/>
    </xf>
    <xf numFmtId="172" fontId="2" fillId="0" borderId="32" xfId="48" applyNumberFormat="1" applyFont="1" applyFill="1" applyBorder="1">
      <alignment/>
      <protection/>
    </xf>
    <xf numFmtId="172" fontId="2" fillId="0" borderId="32" xfId="48" applyNumberFormat="1" applyFont="1" applyFill="1" applyBorder="1" applyAlignment="1">
      <alignment/>
      <protection/>
    </xf>
    <xf numFmtId="172" fontId="2" fillId="0" borderId="32" xfId="48" applyNumberFormat="1" applyFont="1" applyFill="1" applyBorder="1" applyAlignment="1">
      <alignment vertical="top"/>
      <protection/>
    </xf>
    <xf numFmtId="172" fontId="2" fillId="0" borderId="33" xfId="48" applyNumberFormat="1" applyFont="1" applyFill="1" applyBorder="1" applyAlignment="1">
      <alignment vertical="top"/>
      <protection/>
    </xf>
    <xf numFmtId="172" fontId="2" fillId="0" borderId="31" xfId="48" applyNumberFormat="1" applyFont="1" applyFill="1" applyBorder="1">
      <alignment/>
      <protection/>
    </xf>
    <xf numFmtId="172" fontId="3" fillId="0" borderId="32" xfId="48" applyNumberFormat="1" applyFont="1" applyFill="1" applyBorder="1">
      <alignment/>
      <protection/>
    </xf>
    <xf numFmtId="3" fontId="2" fillId="0" borderId="33" xfId="48" applyNumberFormat="1" applyFill="1" applyBorder="1" applyAlignment="1">
      <alignment/>
      <protection/>
    </xf>
    <xf numFmtId="0" fontId="2" fillId="0" borderId="34" xfId="48" applyFill="1" applyBorder="1" applyAlignment="1">
      <alignment/>
      <protection/>
    </xf>
    <xf numFmtId="172" fontId="2" fillId="0" borderId="35" xfId="48" applyNumberFormat="1" applyFont="1" applyFill="1" applyBorder="1">
      <alignment/>
      <protection/>
    </xf>
    <xf numFmtId="172" fontId="2" fillId="0" borderId="35" xfId="48" applyNumberFormat="1" applyFont="1" applyFill="1" applyBorder="1" applyAlignment="1">
      <alignment vertical="top"/>
      <protection/>
    </xf>
    <xf numFmtId="172" fontId="2" fillId="0" borderId="36" xfId="48" applyNumberFormat="1" applyFont="1" applyFill="1" applyBorder="1" applyAlignment="1">
      <alignment vertical="top"/>
      <protection/>
    </xf>
    <xf numFmtId="3" fontId="2" fillId="0" borderId="30" xfId="48" applyNumberFormat="1" applyFont="1" applyBorder="1">
      <alignment/>
      <protection/>
    </xf>
    <xf numFmtId="172" fontId="2" fillId="0" borderId="37" xfId="48" applyNumberFormat="1" applyFont="1" applyFill="1" applyBorder="1">
      <alignment/>
      <protection/>
    </xf>
    <xf numFmtId="172" fontId="3" fillId="0" borderId="38" xfId="48" applyNumberFormat="1" applyFont="1" applyFill="1" applyBorder="1">
      <alignment/>
      <protection/>
    </xf>
    <xf numFmtId="3" fontId="2" fillId="0" borderId="39" xfId="48" applyNumberFormat="1" applyFill="1" applyBorder="1" applyAlignment="1">
      <alignment/>
      <protection/>
    </xf>
    <xf numFmtId="173" fontId="2" fillId="0" borderId="32" xfId="48" applyNumberFormat="1" applyFont="1" applyBorder="1" applyAlignment="1">
      <alignment vertical="top"/>
      <protection/>
    </xf>
    <xf numFmtId="173" fontId="2" fillId="0" borderId="32" xfId="48" applyNumberFormat="1" applyFont="1" applyBorder="1">
      <alignment/>
      <protection/>
    </xf>
    <xf numFmtId="173" fontId="2" fillId="0" borderId="33" xfId="48" applyNumberFormat="1" applyFont="1" applyBorder="1" applyAlignment="1">
      <alignment vertical="top"/>
      <protection/>
    </xf>
    <xf numFmtId="3" fontId="2" fillId="0" borderId="28" xfId="48" applyNumberFormat="1" applyBorder="1" applyAlignment="1">
      <alignment/>
      <protection/>
    </xf>
    <xf numFmtId="172" fontId="2" fillId="0" borderId="35" xfId="48" applyNumberFormat="1" applyFont="1" applyFill="1" applyBorder="1" applyAlignment="1">
      <alignment/>
      <protection/>
    </xf>
    <xf numFmtId="3" fontId="2" fillId="0" borderId="36" xfId="48" applyNumberFormat="1" applyFill="1" applyBorder="1" applyAlignment="1">
      <alignment/>
      <protection/>
    </xf>
    <xf numFmtId="172" fontId="2" fillId="0" borderId="34" xfId="48" applyNumberFormat="1" applyFont="1" applyFill="1" applyBorder="1">
      <alignment/>
      <protection/>
    </xf>
    <xf numFmtId="172" fontId="4" fillId="0" borderId="35" xfId="48" applyNumberFormat="1" applyFont="1" applyFill="1" applyBorder="1">
      <alignment/>
      <protection/>
    </xf>
    <xf numFmtId="0" fontId="2" fillId="0" borderId="0" xfId="48" applyFont="1">
      <alignment/>
      <protection/>
    </xf>
    <xf numFmtId="0" fontId="4" fillId="0" borderId="0" xfId="48" applyFont="1">
      <alignment/>
      <protection/>
    </xf>
    <xf numFmtId="173" fontId="2" fillId="0" borderId="34" xfId="48" applyNumberFormat="1" applyFont="1" applyBorder="1">
      <alignment/>
      <protection/>
    </xf>
    <xf numFmtId="173" fontId="3" fillId="0" borderId="35" xfId="48" applyNumberFormat="1" applyFont="1" applyBorder="1">
      <alignment/>
      <protection/>
    </xf>
    <xf numFmtId="3" fontId="2" fillId="0" borderId="36" xfId="48" applyNumberFormat="1" applyBorder="1" applyAlignment="1">
      <alignment/>
      <protection/>
    </xf>
    <xf numFmtId="173" fontId="2" fillId="0" borderId="35" xfId="48" applyNumberFormat="1" applyFont="1" applyFill="1" applyBorder="1" applyAlignment="1">
      <alignment vertical="top"/>
      <protection/>
    </xf>
    <xf numFmtId="173" fontId="2" fillId="0" borderId="35" xfId="48" applyNumberFormat="1" applyFont="1" applyFill="1" applyBorder="1">
      <alignment/>
      <protection/>
    </xf>
    <xf numFmtId="173" fontId="2" fillId="0" borderId="36" xfId="48" applyNumberFormat="1" applyFont="1" applyFill="1" applyBorder="1" applyAlignment="1">
      <alignment vertical="top"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34" xfId="48" applyFont="1" applyFill="1" applyBorder="1" applyAlignment="1">
      <alignment/>
      <protection/>
    </xf>
    <xf numFmtId="0" fontId="2" fillId="0" borderId="24" xfId="48" applyFont="1" applyFill="1" applyBorder="1" applyAlignment="1">
      <alignment horizontal="centerContinuous"/>
      <protection/>
    </xf>
    <xf numFmtId="0" fontId="2" fillId="0" borderId="0" xfId="48" applyFont="1" applyFill="1">
      <alignment/>
      <protection/>
    </xf>
    <xf numFmtId="3" fontId="2" fillId="0" borderId="36" xfId="48" applyNumberFormat="1" applyFont="1" applyFill="1" applyBorder="1" applyAlignment="1">
      <alignment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0" xfId="48" applyFont="1" applyBorder="1" applyAlignment="1">
      <alignment horizontal="centerContinuous"/>
      <protection/>
    </xf>
    <xf numFmtId="172" fontId="2" fillId="0" borderId="40" xfId="48" applyNumberFormat="1" applyFont="1" applyBorder="1">
      <alignment/>
      <protection/>
    </xf>
    <xf numFmtId="172" fontId="3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 vertical="top"/>
      <protection/>
    </xf>
    <xf numFmtId="3" fontId="2" fillId="0" borderId="42" xfId="48" applyNumberFormat="1" applyFont="1" applyBorder="1" applyAlignment="1">
      <alignment/>
      <protection/>
    </xf>
    <xf numFmtId="0" fontId="2" fillId="0" borderId="24" xfId="48" applyFont="1" applyBorder="1" applyAlignment="1">
      <alignment horizontal="centerContinuous"/>
      <protection/>
    </xf>
    <xf numFmtId="0" fontId="2" fillId="0" borderId="40" xfId="48" applyFont="1" applyBorder="1" applyAlignment="1">
      <alignment/>
      <protection/>
    </xf>
    <xf numFmtId="172" fontId="2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/>
      <protection/>
    </xf>
    <xf numFmtId="172" fontId="2" fillId="0" borderId="42" xfId="48" applyNumberFormat="1" applyFont="1" applyBorder="1" applyAlignment="1">
      <alignment vertical="top"/>
      <protection/>
    </xf>
    <xf numFmtId="172" fontId="3" fillId="0" borderId="35" xfId="48" applyNumberFormat="1" applyFont="1" applyFill="1" applyBorder="1">
      <alignment/>
      <protection/>
    </xf>
    <xf numFmtId="0" fontId="2" fillId="0" borderId="12" xfId="48" applyFont="1" applyBorder="1" applyAlignment="1">
      <alignment horizontal="centerContinuous"/>
      <protection/>
    </xf>
    <xf numFmtId="0" fontId="2" fillId="0" borderId="0" xfId="48" applyFont="1" applyAlignment="1">
      <alignment horizontal="centerContinuous"/>
      <protection/>
    </xf>
    <xf numFmtId="0" fontId="2" fillId="0" borderId="14" xfId="48" applyFont="1" applyBorder="1" applyAlignment="1">
      <alignment horizontal="centerContinuous"/>
      <protection/>
    </xf>
    <xf numFmtId="172" fontId="4" fillId="0" borderId="41" xfId="48" applyNumberFormat="1" applyFont="1" applyBorder="1" applyAlignment="1">
      <alignment vertical="center"/>
      <protection/>
    </xf>
    <xf numFmtId="3" fontId="4" fillId="0" borderId="0" xfId="48" applyNumberFormat="1" applyFont="1" applyBorder="1" applyAlignment="1">
      <alignment vertical="center"/>
      <protection/>
    </xf>
    <xf numFmtId="173" fontId="4" fillId="0" borderId="0" xfId="48" applyNumberFormat="1" applyFont="1" applyBorder="1" applyAlignment="1">
      <alignment vertical="center"/>
      <protection/>
    </xf>
    <xf numFmtId="0" fontId="4" fillId="0" borderId="19" xfId="48" applyFont="1" applyBorder="1" applyAlignment="1">
      <alignment vertical="center"/>
      <protection/>
    </xf>
    <xf numFmtId="3" fontId="4" fillId="0" borderId="0" xfId="48" applyNumberFormat="1" applyFont="1" applyAlignment="1">
      <alignment vertical="center"/>
      <protection/>
    </xf>
    <xf numFmtId="173" fontId="4" fillId="0" borderId="14" xfId="48" applyNumberFormat="1" applyFont="1" applyBorder="1" applyAlignment="1">
      <alignment vertical="center"/>
      <protection/>
    </xf>
    <xf numFmtId="3" fontId="2" fillId="0" borderId="0" xfId="48" applyNumberFormat="1" applyFont="1" applyBorder="1" applyAlignment="1">
      <alignment/>
      <protection/>
    </xf>
    <xf numFmtId="3" fontId="2" fillId="0" borderId="0" xfId="48" applyNumberFormat="1" applyFont="1">
      <alignment/>
      <protection/>
    </xf>
    <xf numFmtId="173" fontId="2" fillId="0" borderId="43" xfId="48" applyNumberFormat="1" applyFont="1" applyBorder="1" applyAlignment="1">
      <alignment/>
      <protection/>
    </xf>
    <xf numFmtId="172" fontId="4" fillId="0" borderId="41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0" fontId="2" fillId="0" borderId="14" xfId="48" applyFont="1" applyBorder="1">
      <alignment/>
      <protection/>
    </xf>
    <xf numFmtId="3" fontId="2" fillId="0" borderId="18" xfId="48" applyNumberFormat="1" applyFont="1" applyBorder="1">
      <alignment/>
      <protection/>
    </xf>
    <xf numFmtId="173" fontId="2" fillId="0" borderId="18" xfId="48" applyNumberFormat="1" applyFont="1" applyBorder="1" applyAlignment="1">
      <alignment vertical="top"/>
      <protection/>
    </xf>
    <xf numFmtId="0" fontId="2" fillId="0" borderId="0" xfId="48" applyFont="1" applyBorder="1">
      <alignment/>
      <protection/>
    </xf>
    <xf numFmtId="0" fontId="2" fillId="0" borderId="20" xfId="48" applyFont="1" applyBorder="1">
      <alignment/>
      <protection/>
    </xf>
    <xf numFmtId="3" fontId="2" fillId="0" borderId="0" xfId="48" applyNumberFormat="1" applyFont="1" applyBorder="1">
      <alignment/>
      <protection/>
    </xf>
    <xf numFmtId="3" fontId="3" fillId="0" borderId="0" xfId="48" applyNumberFormat="1" applyFont="1">
      <alignment/>
      <protection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2" fillId="0" borderId="11" xfId="48" applyFont="1" applyBorder="1">
      <alignment/>
      <protection/>
    </xf>
    <xf numFmtId="0" fontId="2" fillId="0" borderId="15" xfId="48" applyFont="1" applyBorder="1">
      <alignment/>
      <protection/>
    </xf>
    <xf numFmtId="0" fontId="2" fillId="0" borderId="44" xfId="48" applyFont="1" applyBorder="1">
      <alignment/>
      <protection/>
    </xf>
    <xf numFmtId="173" fontId="2" fillId="0" borderId="43" xfId="48" applyNumberFormat="1" applyBorder="1" applyAlignment="1">
      <alignment vertical="center"/>
      <protection/>
    </xf>
    <xf numFmtId="173" fontId="2" fillId="0" borderId="45" xfId="48" applyNumberFormat="1" applyFont="1" applyBorder="1">
      <alignment/>
      <protection/>
    </xf>
    <xf numFmtId="3" fontId="2" fillId="0" borderId="15" xfId="48" applyNumberFormat="1" applyBorder="1">
      <alignment/>
      <protection/>
    </xf>
    <xf numFmtId="0" fontId="2" fillId="0" borderId="30" xfId="48" applyBorder="1">
      <alignment/>
      <protection/>
    </xf>
    <xf numFmtId="0" fontId="2" fillId="0" borderId="11" xfId="48" applyBorder="1">
      <alignment/>
      <protection/>
    </xf>
    <xf numFmtId="173" fontId="4" fillId="0" borderId="43" xfId="48" applyNumberFormat="1" applyFont="1" applyBorder="1" applyAlignment="1">
      <alignment/>
      <protection/>
    </xf>
    <xf numFmtId="172" fontId="2" fillId="0" borderId="18" xfId="48" applyNumberFormat="1" applyBorder="1">
      <alignment/>
      <protection/>
    </xf>
    <xf numFmtId="0" fontId="2" fillId="0" borderId="34" xfId="48" applyFont="1" applyBorder="1" applyAlignment="1">
      <alignment/>
      <protection/>
    </xf>
    <xf numFmtId="172" fontId="2" fillId="0" borderId="35" xfId="48" applyNumberFormat="1" applyFont="1" applyBorder="1" applyAlignment="1">
      <alignment vertical="top"/>
      <protection/>
    </xf>
    <xf numFmtId="172" fontId="2" fillId="0" borderId="35" xfId="48" applyNumberFormat="1" applyFont="1" applyBorder="1">
      <alignment/>
      <protection/>
    </xf>
    <xf numFmtId="172" fontId="2" fillId="0" borderId="35" xfId="48" applyNumberFormat="1" applyFont="1" applyBorder="1" applyAlignment="1">
      <alignment/>
      <protection/>
    </xf>
    <xf numFmtId="172" fontId="2" fillId="0" borderId="36" xfId="48" applyNumberFormat="1" applyFont="1" applyBorder="1" applyAlignment="1">
      <alignment vertical="top"/>
      <protection/>
    </xf>
    <xf numFmtId="172" fontId="2" fillId="0" borderId="34" xfId="48" applyNumberFormat="1" applyFont="1" applyBorder="1">
      <alignment/>
      <protection/>
    </xf>
    <xf numFmtId="172" fontId="3" fillId="0" borderId="35" xfId="48" applyNumberFormat="1" applyFont="1" applyBorder="1">
      <alignment/>
      <protection/>
    </xf>
    <xf numFmtId="3" fontId="2" fillId="0" borderId="36" xfId="48" applyNumberFormat="1" applyFont="1" applyBorder="1" applyAlignment="1">
      <alignment/>
      <protection/>
    </xf>
    <xf numFmtId="172" fontId="4" fillId="0" borderId="35" xfId="48" applyNumberFormat="1" applyFont="1" applyBorder="1" applyAlignment="1">
      <alignment vertical="center"/>
      <protection/>
    </xf>
    <xf numFmtId="172" fontId="4" fillId="0" borderId="35" xfId="48" applyNumberFormat="1" applyFont="1" applyBorder="1">
      <alignment/>
      <protection/>
    </xf>
    <xf numFmtId="0" fontId="2" fillId="0" borderId="41" xfId="48" applyFont="1" applyBorder="1" applyAlignment="1">
      <alignment/>
      <protection/>
    </xf>
    <xf numFmtId="0" fontId="2" fillId="0" borderId="46" xfId="48" applyFill="1" applyBorder="1" applyAlignment="1">
      <alignment horizontal="centerContinuous" vertical="center"/>
      <protection/>
    </xf>
    <xf numFmtId="172" fontId="4" fillId="0" borderId="0" xfId="48" applyNumberFormat="1" applyFont="1" applyBorder="1" applyAlignment="1">
      <alignment vertical="center"/>
      <protection/>
    </xf>
    <xf numFmtId="172" fontId="2" fillId="0" borderId="30" xfId="48" applyNumberFormat="1" applyFont="1" applyBorder="1" applyAlignment="1">
      <alignment vertical="top"/>
      <protection/>
    </xf>
    <xf numFmtId="0" fontId="2" fillId="0" borderId="35" xfId="48" applyFont="1" applyBorder="1" applyAlignment="1">
      <alignment/>
      <protection/>
    </xf>
    <xf numFmtId="0" fontId="2" fillId="0" borderId="26" xfId="48" applyFont="1" applyBorder="1" applyAlignment="1">
      <alignment/>
      <protection/>
    </xf>
    <xf numFmtId="172" fontId="4" fillId="0" borderId="27" xfId="48" applyNumberFormat="1" applyFont="1" applyBorder="1" applyAlignment="1">
      <alignment vertical="center"/>
      <protection/>
    </xf>
    <xf numFmtId="3" fontId="2" fillId="0" borderId="28" xfId="48" applyNumberFormat="1" applyFont="1" applyBorder="1" applyAlignment="1">
      <alignment/>
      <protection/>
    </xf>
    <xf numFmtId="0" fontId="2" fillId="0" borderId="15" xfId="48" applyFont="1" applyBorder="1" applyAlignment="1">
      <alignment/>
      <protection/>
    </xf>
    <xf numFmtId="172" fontId="2" fillId="0" borderId="28" xfId="48" applyNumberFormat="1" applyFont="1" applyBorder="1" applyAlignment="1">
      <alignment/>
      <protection/>
    </xf>
    <xf numFmtId="172" fontId="2" fillId="0" borderId="15" xfId="48" applyNumberFormat="1" applyFont="1" applyBorder="1">
      <alignment/>
      <protection/>
    </xf>
    <xf numFmtId="3" fontId="2" fillId="0" borderId="30" xfId="48" applyNumberFormat="1" applyFont="1" applyBorder="1" applyAlignment="1">
      <alignment/>
      <protection/>
    </xf>
    <xf numFmtId="0" fontId="2" fillId="0" borderId="47" xfId="48" applyBorder="1" applyAlignment="1">
      <alignment horizontal="centerContinuous"/>
      <protection/>
    </xf>
    <xf numFmtId="173" fontId="2" fillId="0" borderId="48" xfId="48" applyNumberFormat="1" applyFont="1" applyFill="1" applyBorder="1">
      <alignment/>
      <protection/>
    </xf>
    <xf numFmtId="173" fontId="2" fillId="0" borderId="49" xfId="48" applyNumberFormat="1" applyFont="1" applyFill="1" applyBorder="1">
      <alignment/>
      <protection/>
    </xf>
    <xf numFmtId="173" fontId="2" fillId="0" borderId="49" xfId="48" applyNumberFormat="1" applyFont="1" applyFill="1" applyBorder="1" applyAlignment="1">
      <alignment vertical="top"/>
      <protection/>
    </xf>
    <xf numFmtId="173" fontId="3" fillId="0" borderId="49" xfId="48" applyNumberFormat="1" applyFont="1" applyBorder="1">
      <alignment/>
      <protection/>
    </xf>
    <xf numFmtId="3" fontId="2" fillId="0" borderId="50" xfId="48" applyNumberFormat="1" applyBorder="1" applyAlignment="1">
      <alignment/>
      <protection/>
    </xf>
    <xf numFmtId="173" fontId="2" fillId="0" borderId="49" xfId="48" applyNumberFormat="1" applyFont="1" applyBorder="1">
      <alignment/>
      <protection/>
    </xf>
    <xf numFmtId="172" fontId="4" fillId="0" borderId="41" xfId="48" applyNumberFormat="1" applyFont="1" applyBorder="1" applyAlignment="1">
      <alignment/>
      <protection/>
    </xf>
    <xf numFmtId="178" fontId="2" fillId="0" borderId="14" xfId="48" applyNumberFormat="1" applyFont="1" applyBorder="1">
      <alignment/>
      <protection/>
    </xf>
    <xf numFmtId="172" fontId="2" fillId="0" borderId="42" xfId="48" applyNumberFormat="1" applyFont="1" applyBorder="1" applyAlignment="1">
      <alignment/>
      <protection/>
    </xf>
    <xf numFmtId="172" fontId="4" fillId="0" borderId="35" xfId="48" applyNumberFormat="1" applyFont="1" applyBorder="1" applyAlignment="1">
      <alignment/>
      <protection/>
    </xf>
    <xf numFmtId="173" fontId="2" fillId="0" borderId="37" xfId="48" applyNumberFormat="1" applyFont="1" applyFill="1" applyBorder="1">
      <alignment/>
      <protection/>
    </xf>
    <xf numFmtId="173" fontId="2" fillId="0" borderId="38" xfId="48" applyNumberFormat="1" applyFont="1" applyFill="1" applyBorder="1">
      <alignment/>
      <protection/>
    </xf>
    <xf numFmtId="173" fontId="2" fillId="0" borderId="38" xfId="48" applyNumberFormat="1" applyFont="1" applyFill="1" applyBorder="1" applyAlignment="1">
      <alignment vertical="top"/>
      <protection/>
    </xf>
    <xf numFmtId="173" fontId="2" fillId="0" borderId="38" xfId="48" applyNumberFormat="1" applyFont="1" applyBorder="1">
      <alignment/>
      <protection/>
    </xf>
    <xf numFmtId="173" fontId="3" fillId="0" borderId="38" xfId="48" applyNumberFormat="1" applyFont="1" applyBorder="1">
      <alignment/>
      <protection/>
    </xf>
    <xf numFmtId="3" fontId="2" fillId="0" borderId="39" xfId="48" applyNumberFormat="1" applyBorder="1" applyAlignment="1">
      <alignment/>
      <protection/>
    </xf>
    <xf numFmtId="0" fontId="2" fillId="0" borderId="51" xfId="48" applyBorder="1" applyAlignment="1">
      <alignment horizontal="centerContinuous"/>
      <protection/>
    </xf>
    <xf numFmtId="0" fontId="2" fillId="0" borderId="52" xfId="48" applyBorder="1" applyAlignment="1">
      <alignment horizontal="centerContinuous"/>
      <protection/>
    </xf>
    <xf numFmtId="0" fontId="2" fillId="0" borderId="34" xfId="48" applyFill="1" applyBorder="1" applyAlignment="1">
      <alignment horizontal="center" vertical="center"/>
      <protection/>
    </xf>
    <xf numFmtId="0" fontId="2" fillId="0" borderId="36" xfId="48" applyFill="1" applyBorder="1" applyAlignment="1">
      <alignment horizontal="center" vertical="center"/>
      <protection/>
    </xf>
    <xf numFmtId="0" fontId="2" fillId="0" borderId="26" xfId="4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" fillId="0" borderId="34" xfId="48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" fillId="0" borderId="40" xfId="48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" fillId="0" borderId="21" xfId="48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2" fillId="0" borderId="15" xfId="48" applyBorder="1" applyAlignment="1">
      <alignment horizontal="center" vertical="center"/>
      <protection/>
    </xf>
    <xf numFmtId="0" fontId="2" fillId="0" borderId="30" xfId="48" applyBorder="1" applyAlignment="1">
      <alignment horizontal="center" vertical="center"/>
      <protection/>
    </xf>
    <xf numFmtId="0" fontId="2" fillId="0" borderId="26" xfId="48" applyBorder="1" applyAlignment="1">
      <alignment horizontal="center" vertical="center"/>
      <protection/>
    </xf>
    <xf numFmtId="0" fontId="2" fillId="0" borderId="28" xfId="48" applyBorder="1" applyAlignment="1">
      <alignment horizontal="center" vertical="center"/>
      <protection/>
    </xf>
    <xf numFmtId="0" fontId="2" fillId="0" borderId="31" xfId="48" applyFill="1" applyBorder="1" applyAlignment="1">
      <alignment horizontal="center" vertical="center"/>
      <protection/>
    </xf>
    <xf numFmtId="0" fontId="2" fillId="0" borderId="33" xfId="48" applyFill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" fillId="0" borderId="31" xfId="48" applyFont="1" applyFill="1" applyBorder="1" applyAlignment="1">
      <alignment horizontal="center" vertical="center"/>
      <protection/>
    </xf>
    <xf numFmtId="0" fontId="2" fillId="0" borderId="33" xfId="48" applyFont="1" applyFill="1" applyBorder="1" applyAlignment="1">
      <alignment horizontal="center" vertical="center"/>
      <protection/>
    </xf>
    <xf numFmtId="0" fontId="2" fillId="0" borderId="34" xfId="48" applyFont="1" applyFill="1" applyBorder="1" applyAlignment="1">
      <alignment horizontal="center" vertical="center"/>
      <protection/>
    </xf>
    <xf numFmtId="0" fontId="2" fillId="0" borderId="36" xfId="48" applyFont="1" applyFill="1" applyBorder="1" applyAlignment="1">
      <alignment horizontal="center" vertical="center"/>
      <protection/>
    </xf>
    <xf numFmtId="0" fontId="2" fillId="0" borderId="21" xfId="48" applyFont="1" applyBorder="1" applyAlignment="1">
      <alignment horizontal="center" vertical="center"/>
      <protection/>
    </xf>
    <xf numFmtId="0" fontId="2" fillId="0" borderId="26" xfId="48" applyFill="1" applyBorder="1" applyAlignment="1">
      <alignment horizontal="center" vertical="center"/>
      <protection/>
    </xf>
    <xf numFmtId="0" fontId="2" fillId="0" borderId="40" xfId="48" applyFill="1" applyBorder="1" applyAlignment="1">
      <alignment horizontal="center" vertical="center"/>
      <protection/>
    </xf>
    <xf numFmtId="0" fontId="2" fillId="0" borderId="15" xfId="48" applyFill="1" applyBorder="1" applyAlignment="1">
      <alignment horizontal="center" vertical="center"/>
      <protection/>
    </xf>
    <xf numFmtId="0" fontId="2" fillId="0" borderId="34" xfId="48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28" xfId="48" applyFill="1" applyBorder="1" applyAlignment="1">
      <alignment horizontal="center" vertical="center"/>
      <protection/>
    </xf>
    <xf numFmtId="0" fontId="2" fillId="0" borderId="37" xfId="48" applyFill="1" applyBorder="1" applyAlignment="1">
      <alignment horizontal="center" vertical="center"/>
      <protection/>
    </xf>
    <xf numFmtId="0" fontId="2" fillId="0" borderId="38" xfId="48" applyFill="1" applyBorder="1" applyAlignment="1">
      <alignment horizontal="center" vertical="center"/>
      <protection/>
    </xf>
    <xf numFmtId="0" fontId="2" fillId="0" borderId="39" xfId="48" applyFill="1" applyBorder="1" applyAlignment="1">
      <alignment horizontal="center" vertical="center"/>
      <protection/>
    </xf>
    <xf numFmtId="0" fontId="2" fillId="0" borderId="31" xfId="48" applyBorder="1" applyAlignment="1">
      <alignment horizontal="center" vertical="center"/>
      <protection/>
    </xf>
    <xf numFmtId="0" fontId="2" fillId="0" borderId="33" xfId="48" applyBorder="1" applyAlignment="1">
      <alignment horizontal="center" vertical="center"/>
      <protection/>
    </xf>
    <xf numFmtId="0" fontId="2" fillId="0" borderId="48" xfId="48" applyFill="1" applyBorder="1" applyAlignment="1">
      <alignment horizontal="center" vertical="center"/>
      <protection/>
    </xf>
    <xf numFmtId="0" fontId="2" fillId="0" borderId="49" xfId="48" applyFill="1" applyBorder="1" applyAlignment="1">
      <alignment horizontal="center" vertical="center"/>
      <protection/>
    </xf>
    <xf numFmtId="0" fontId="2" fillId="0" borderId="50" xfId="48" applyFill="1" applyBorder="1" applyAlignment="1">
      <alignment horizontal="center" vertical="center"/>
      <protection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84" t="s">
        <v>33</v>
      </c>
    </row>
    <row r="3" ht="15">
      <c r="A3" t="s">
        <v>31</v>
      </c>
    </row>
    <row r="4" ht="15">
      <c r="A4" t="s">
        <v>63</v>
      </c>
    </row>
    <row r="5" ht="15">
      <c r="A5" t="s">
        <v>32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64</v>
      </c>
    </row>
    <row r="10" ht="15">
      <c r="A10" t="s">
        <v>56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57</v>
      </c>
    </row>
    <row r="16" ht="15">
      <c r="A16" t="s">
        <v>34</v>
      </c>
    </row>
    <row r="17" ht="15">
      <c r="A17" t="s">
        <v>39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52</v>
      </c>
    </row>
    <row r="22" ht="15">
      <c r="A22" t="s">
        <v>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8515625" style="5" customWidth="1"/>
    <col min="2" max="6" width="8.7109375" style="5" customWidth="1"/>
    <col min="7" max="9" width="8.7109375" style="68" customWidth="1"/>
    <col min="10" max="12" width="8.7109375" style="125" customWidth="1"/>
    <col min="13" max="15" width="9.140625" style="125" customWidth="1"/>
    <col min="16" max="16" width="7.7109375" style="125" customWidth="1"/>
    <col min="17" max="17" width="7.140625" style="125" customWidth="1"/>
    <col min="18" max="18" width="1.7109375" style="125" customWidth="1"/>
    <col min="19" max="20" width="7.140625" style="125" customWidth="1"/>
    <col min="21" max="16384" width="9.140625" style="5" customWidth="1"/>
  </cols>
  <sheetData>
    <row r="1" spans="1:20" ht="18" customHeight="1" thickTop="1">
      <c r="A1" s="1" t="s">
        <v>59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51"/>
    </row>
    <row r="2" spans="1:20" ht="18" customHeight="1">
      <c r="A2" s="6" t="s">
        <v>67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140"/>
      <c r="Q2" s="140"/>
      <c r="R2" s="152"/>
      <c r="S2" s="152"/>
      <c r="T2" s="153"/>
    </row>
    <row r="3" spans="1:20" ht="13.5" customHeight="1">
      <c r="A3" s="233" t="s">
        <v>47</v>
      </c>
      <c r="B3" s="235">
        <v>2005</v>
      </c>
      <c r="C3" s="237">
        <v>2006</v>
      </c>
      <c r="D3" s="237">
        <v>2007</v>
      </c>
      <c r="E3" s="237">
        <v>2008</v>
      </c>
      <c r="F3" s="235">
        <v>2009</v>
      </c>
      <c r="G3" s="239">
        <v>2010</v>
      </c>
      <c r="H3" s="225">
        <v>2011</v>
      </c>
      <c r="I3" s="225">
        <v>2012</v>
      </c>
      <c r="J3" s="229">
        <v>2013</v>
      </c>
      <c r="K3" s="229">
        <v>2014</v>
      </c>
      <c r="L3" s="227">
        <v>2015</v>
      </c>
      <c r="M3" s="229">
        <v>2016</v>
      </c>
      <c r="N3" s="229">
        <v>2017</v>
      </c>
      <c r="O3" s="231">
        <v>2018</v>
      </c>
      <c r="P3" s="11" t="s">
        <v>65</v>
      </c>
      <c r="Q3" s="12"/>
      <c r="R3" s="13"/>
      <c r="S3" s="11" t="s">
        <v>66</v>
      </c>
      <c r="T3" s="14"/>
    </row>
    <row r="4" spans="1:20" ht="13.5" customHeight="1">
      <c r="A4" s="234"/>
      <c r="B4" s="236"/>
      <c r="C4" s="238"/>
      <c r="D4" s="238"/>
      <c r="E4" s="238"/>
      <c r="F4" s="236"/>
      <c r="G4" s="240"/>
      <c r="H4" s="226"/>
      <c r="I4" s="226"/>
      <c r="J4" s="230"/>
      <c r="K4" s="230"/>
      <c r="L4" s="228"/>
      <c r="M4" s="230"/>
      <c r="N4" s="230"/>
      <c r="O4" s="232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100"/>
      <c r="H5" s="109"/>
      <c r="I5" s="109"/>
      <c r="J5" s="184"/>
      <c r="K5" s="198"/>
      <c r="L5" s="199"/>
      <c r="M5" s="198"/>
      <c r="N5" s="198"/>
      <c r="O5" s="194"/>
      <c r="P5" s="19"/>
      <c r="Q5" s="19"/>
      <c r="R5" s="16"/>
      <c r="S5" s="5"/>
      <c r="T5" s="20"/>
    </row>
    <row r="6" spans="1:20" s="125" customFormat="1" ht="12.75">
      <c r="A6" s="60" t="s">
        <v>44</v>
      </c>
      <c r="B6" s="46">
        <v>315737</v>
      </c>
      <c r="C6" s="59">
        <v>312919</v>
      </c>
      <c r="D6" s="59">
        <v>324386</v>
      </c>
      <c r="E6" s="59">
        <v>316749</v>
      </c>
      <c r="F6" s="92">
        <v>302582</v>
      </c>
      <c r="G6" s="101">
        <v>304453</v>
      </c>
      <c r="H6" s="124">
        <v>303535</v>
      </c>
      <c r="I6" s="124">
        <v>293666</v>
      </c>
      <c r="J6" s="192">
        <v>291788</v>
      </c>
      <c r="K6" s="192">
        <v>289763</v>
      </c>
      <c r="L6" s="200">
        <v>297745</v>
      </c>
      <c r="M6" s="192">
        <v>305815</v>
      </c>
      <c r="N6" s="192">
        <v>314984</v>
      </c>
      <c r="O6" s="154">
        <v>318443</v>
      </c>
      <c r="P6" s="155">
        <f aca="true" t="shared" si="0" ref="P6:P20">O6-B6</f>
        <v>2706</v>
      </c>
      <c r="Q6" s="156">
        <f>P6/B6%</f>
        <v>0.8570424118807742</v>
      </c>
      <c r="R6" s="157"/>
      <c r="S6" s="158">
        <f aca="true" t="shared" si="1" ref="S6:S20">O6-N6</f>
        <v>3459</v>
      </c>
      <c r="T6" s="159">
        <f aca="true" t="shared" si="2" ref="T6:T20">S6/N6%</f>
        <v>1.0981510171945241</v>
      </c>
    </row>
    <row r="7" spans="1:20" ht="15" customHeight="1">
      <c r="A7" s="21" t="s">
        <v>4</v>
      </c>
      <c r="B7" s="25">
        <v>179365</v>
      </c>
      <c r="C7" s="53">
        <v>177824</v>
      </c>
      <c r="D7" s="53">
        <v>185856</v>
      </c>
      <c r="E7" s="53">
        <v>177344</v>
      </c>
      <c r="F7" s="25">
        <v>165304</v>
      </c>
      <c r="G7" s="102">
        <v>168533</v>
      </c>
      <c r="H7" s="110">
        <v>168440</v>
      </c>
      <c r="I7" s="110">
        <v>159258</v>
      </c>
      <c r="J7" s="186">
        <v>157401</v>
      </c>
      <c r="K7" s="186">
        <v>155074</v>
      </c>
      <c r="L7" s="53">
        <v>159889</v>
      </c>
      <c r="M7" s="186">
        <v>165441</v>
      </c>
      <c r="N7" s="186">
        <v>171417</v>
      </c>
      <c r="O7" s="147">
        <v>173358</v>
      </c>
      <c r="P7" s="160">
        <f t="shared" si="0"/>
        <v>-6007</v>
      </c>
      <c r="Q7" s="77">
        <f aca="true" t="shared" si="3" ref="Q7:Q12">P7/B7%</f>
        <v>-3.349036880104814</v>
      </c>
      <c r="R7" s="64"/>
      <c r="S7" s="161">
        <f t="shared" si="1"/>
        <v>1941</v>
      </c>
      <c r="T7" s="66">
        <f t="shared" si="2"/>
        <v>1.1323264320341622</v>
      </c>
    </row>
    <row r="8" spans="1:20" ht="12.75">
      <c r="A8" s="21" t="s">
        <v>3</v>
      </c>
      <c r="B8" s="25">
        <v>98683</v>
      </c>
      <c r="C8" s="53">
        <v>96424</v>
      </c>
      <c r="D8" s="53">
        <v>97592</v>
      </c>
      <c r="E8" s="53">
        <v>97910</v>
      </c>
      <c r="F8" s="25">
        <v>97821</v>
      </c>
      <c r="G8" s="102">
        <v>97809</v>
      </c>
      <c r="H8" s="110">
        <v>97497</v>
      </c>
      <c r="I8" s="110">
        <v>96577</v>
      </c>
      <c r="J8" s="186">
        <v>96768</v>
      </c>
      <c r="K8" s="186">
        <v>96680</v>
      </c>
      <c r="L8" s="53">
        <v>101454</v>
      </c>
      <c r="M8" s="186">
        <v>103750</v>
      </c>
      <c r="N8" s="186">
        <v>105353</v>
      </c>
      <c r="O8" s="147">
        <v>105691</v>
      </c>
      <c r="P8" s="160">
        <f t="shared" si="0"/>
        <v>7008</v>
      </c>
      <c r="Q8" s="77">
        <f t="shared" si="3"/>
        <v>7.101527112065908</v>
      </c>
      <c r="R8" s="64"/>
      <c r="S8" s="161">
        <f t="shared" si="1"/>
        <v>338</v>
      </c>
      <c r="T8" s="66">
        <f t="shared" si="2"/>
        <v>0.32082617485975723</v>
      </c>
    </row>
    <row r="9" spans="1:20" ht="12.75">
      <c r="A9" s="28" t="s">
        <v>5</v>
      </c>
      <c r="B9" s="29">
        <v>18977</v>
      </c>
      <c r="C9" s="54">
        <v>19284</v>
      </c>
      <c r="D9" s="54">
        <v>19539</v>
      </c>
      <c r="E9" s="54">
        <v>19983</v>
      </c>
      <c r="F9" s="29">
        <v>19690</v>
      </c>
      <c r="G9" s="103">
        <v>19728</v>
      </c>
      <c r="H9" s="121">
        <v>20005</v>
      </c>
      <c r="I9" s="121">
        <v>20005</v>
      </c>
      <c r="J9" s="187">
        <v>20005</v>
      </c>
      <c r="K9" s="187">
        <v>20301</v>
      </c>
      <c r="L9" s="54">
        <v>20482</v>
      </c>
      <c r="M9" s="187">
        <v>20580</v>
      </c>
      <c r="N9" s="187">
        <v>20977</v>
      </c>
      <c r="O9" s="148">
        <v>20875</v>
      </c>
      <c r="P9" s="160">
        <f t="shared" si="0"/>
        <v>1898</v>
      </c>
      <c r="Q9" s="77">
        <f t="shared" si="3"/>
        <v>10.001580861042314</v>
      </c>
      <c r="R9" s="64"/>
      <c r="S9" s="161">
        <f t="shared" si="1"/>
        <v>-102</v>
      </c>
      <c r="T9" s="66">
        <f t="shared" si="2"/>
        <v>-0.4862468417790914</v>
      </c>
    </row>
    <row r="10" spans="1:20" ht="12.75" customHeight="1">
      <c r="A10" s="21" t="s">
        <v>6</v>
      </c>
      <c r="B10" s="29">
        <v>6831</v>
      </c>
      <c r="C10" s="54">
        <v>6600</v>
      </c>
      <c r="D10" s="54">
        <v>6553</v>
      </c>
      <c r="E10" s="54">
        <v>6439</v>
      </c>
      <c r="F10" s="29">
        <v>6350</v>
      </c>
      <c r="G10" s="103">
        <v>6079</v>
      </c>
      <c r="H10" s="121">
        <v>5940</v>
      </c>
      <c r="I10" s="121">
        <v>6162</v>
      </c>
      <c r="J10" s="187">
        <v>5968</v>
      </c>
      <c r="K10" s="187">
        <v>5769</v>
      </c>
      <c r="L10" s="54">
        <v>5528</v>
      </c>
      <c r="M10" s="187">
        <v>5453</v>
      </c>
      <c r="N10" s="187">
        <v>5400</v>
      </c>
      <c r="O10" s="148">
        <v>4590</v>
      </c>
      <c r="P10" s="160">
        <f t="shared" si="0"/>
        <v>-2241</v>
      </c>
      <c r="Q10" s="77">
        <f t="shared" si="3"/>
        <v>-32.80632411067194</v>
      </c>
      <c r="R10" s="64"/>
      <c r="S10" s="161">
        <f t="shared" si="1"/>
        <v>-810</v>
      </c>
      <c r="T10" s="66">
        <f t="shared" si="2"/>
        <v>-15</v>
      </c>
    </row>
    <row r="11" spans="1:20" ht="12.75">
      <c r="A11" s="21" t="s">
        <v>7</v>
      </c>
      <c r="B11" s="25">
        <v>11420</v>
      </c>
      <c r="C11" s="53">
        <v>12282</v>
      </c>
      <c r="D11" s="53">
        <v>14326</v>
      </c>
      <c r="E11" s="53">
        <v>14531</v>
      </c>
      <c r="F11" s="25">
        <v>12912</v>
      </c>
      <c r="G11" s="102">
        <v>11706</v>
      </c>
      <c r="H11" s="110">
        <v>10982</v>
      </c>
      <c r="I11" s="110">
        <v>11019</v>
      </c>
      <c r="J11" s="186">
        <v>11042</v>
      </c>
      <c r="K11" s="186">
        <v>11370</v>
      </c>
      <c r="L11" s="53">
        <v>9874</v>
      </c>
      <c r="M11" s="186">
        <v>10082</v>
      </c>
      <c r="N11" s="186">
        <v>11272</v>
      </c>
      <c r="O11" s="147">
        <v>13394</v>
      </c>
      <c r="P11" s="160">
        <f t="shared" si="0"/>
        <v>1974</v>
      </c>
      <c r="Q11" s="77">
        <f t="shared" si="3"/>
        <v>17.285464098073554</v>
      </c>
      <c r="R11" s="64"/>
      <c r="S11" s="161">
        <f t="shared" si="1"/>
        <v>2122</v>
      </c>
      <c r="T11" s="66">
        <f t="shared" si="2"/>
        <v>18.825408090844572</v>
      </c>
    </row>
    <row r="12" spans="1:20" ht="12.75">
      <c r="A12" s="21" t="s">
        <v>8</v>
      </c>
      <c r="B12" s="25">
        <v>461</v>
      </c>
      <c r="C12" s="53">
        <v>505</v>
      </c>
      <c r="D12" s="53">
        <v>520</v>
      </c>
      <c r="E12" s="53">
        <v>542</v>
      </c>
      <c r="F12" s="25">
        <v>505</v>
      </c>
      <c r="G12" s="102">
        <v>598</v>
      </c>
      <c r="H12" s="110">
        <v>671</v>
      </c>
      <c r="I12" s="110">
        <v>645</v>
      </c>
      <c r="J12" s="186">
        <v>604</v>
      </c>
      <c r="K12" s="186">
        <v>569</v>
      </c>
      <c r="L12" s="53">
        <v>518</v>
      </c>
      <c r="M12" s="186">
        <v>509</v>
      </c>
      <c r="N12" s="186">
        <v>565</v>
      </c>
      <c r="O12" s="147">
        <v>535</v>
      </c>
      <c r="P12" s="160">
        <f t="shared" si="0"/>
        <v>74</v>
      </c>
      <c r="Q12" s="77">
        <f t="shared" si="3"/>
        <v>16.052060737527114</v>
      </c>
      <c r="R12" s="64"/>
      <c r="S12" s="161">
        <f t="shared" si="1"/>
        <v>-30</v>
      </c>
      <c r="T12" s="66">
        <f t="shared" si="2"/>
        <v>-5.309734513274336</v>
      </c>
    </row>
    <row r="13" spans="1:20" ht="9.75" customHeight="1">
      <c r="A13" s="28"/>
      <c r="B13" s="25"/>
      <c r="C13" s="53"/>
      <c r="D13" s="53"/>
      <c r="E13" s="53"/>
      <c r="F13" s="25"/>
      <c r="G13" s="102"/>
      <c r="H13" s="110"/>
      <c r="I13" s="110"/>
      <c r="J13" s="186"/>
      <c r="K13" s="186"/>
      <c r="L13" s="53"/>
      <c r="M13" s="186"/>
      <c r="N13" s="186"/>
      <c r="O13" s="147"/>
      <c r="P13" s="160"/>
      <c r="Q13" s="162"/>
      <c r="R13" s="64"/>
      <c r="S13" s="161"/>
      <c r="T13" s="66"/>
    </row>
    <row r="14" spans="1:20" s="126" customFormat="1" ht="12.75">
      <c r="A14" s="60" t="s">
        <v>46</v>
      </c>
      <c r="B14" s="46">
        <v>228185</v>
      </c>
      <c r="C14" s="59">
        <v>230867</v>
      </c>
      <c r="D14" s="59">
        <v>239857</v>
      </c>
      <c r="E14" s="59">
        <v>238475</v>
      </c>
      <c r="F14" s="92">
        <v>234579</v>
      </c>
      <c r="G14" s="101">
        <v>236114</v>
      </c>
      <c r="H14" s="124">
        <v>236656</v>
      </c>
      <c r="I14" s="124">
        <v>231584</v>
      </c>
      <c r="J14" s="193">
        <v>230021</v>
      </c>
      <c r="K14" s="193">
        <v>227584</v>
      </c>
      <c r="L14" s="59">
        <v>232665</v>
      </c>
      <c r="M14" s="193">
        <v>239320</v>
      </c>
      <c r="N14" s="193">
        <v>247468</v>
      </c>
      <c r="O14" s="163">
        <v>249354</v>
      </c>
      <c r="P14" s="155">
        <f t="shared" si="0"/>
        <v>21169</v>
      </c>
      <c r="Q14" s="61">
        <f aca="true" t="shared" si="4" ref="Q14:Q19">P14/B14%</f>
        <v>9.277121633762079</v>
      </c>
      <c r="R14" s="48"/>
      <c r="S14" s="164">
        <f t="shared" si="1"/>
        <v>1886</v>
      </c>
      <c r="T14" s="49">
        <f t="shared" si="2"/>
        <v>0.7621187385843827</v>
      </c>
    </row>
    <row r="15" spans="1:20" ht="15" customHeight="1">
      <c r="A15" s="21" t="s">
        <v>4</v>
      </c>
      <c r="B15" s="25">
        <v>80666</v>
      </c>
      <c r="C15" s="53">
        <v>81532</v>
      </c>
      <c r="D15" s="53">
        <v>86370</v>
      </c>
      <c r="E15" s="53">
        <v>83644</v>
      </c>
      <c r="F15" s="25">
        <v>78853</v>
      </c>
      <c r="G15" s="102">
        <v>79366</v>
      </c>
      <c r="H15" s="110">
        <v>80128</v>
      </c>
      <c r="I15" s="110">
        <v>76856</v>
      </c>
      <c r="J15" s="186">
        <v>76661</v>
      </c>
      <c r="K15" s="186">
        <v>75409</v>
      </c>
      <c r="L15" s="53">
        <v>77032</v>
      </c>
      <c r="M15" s="186">
        <v>80435</v>
      </c>
      <c r="N15" s="186">
        <v>83792</v>
      </c>
      <c r="O15" s="147">
        <v>83109</v>
      </c>
      <c r="P15" s="160">
        <f t="shared" si="0"/>
        <v>2443</v>
      </c>
      <c r="Q15" s="77">
        <f t="shared" si="4"/>
        <v>3.02853742592914</v>
      </c>
      <c r="R15" s="64"/>
      <c r="S15" s="161">
        <f t="shared" si="1"/>
        <v>-683</v>
      </c>
      <c r="T15" s="66">
        <f t="shared" si="2"/>
        <v>-0.8151136146648845</v>
      </c>
    </row>
    <row r="16" spans="1:20" ht="12.75">
      <c r="A16" s="21" t="s">
        <v>3</v>
      </c>
      <c r="B16" s="25">
        <v>130365</v>
      </c>
      <c r="C16" s="53">
        <v>130999</v>
      </c>
      <c r="D16" s="53">
        <v>133695</v>
      </c>
      <c r="E16" s="53">
        <v>134299</v>
      </c>
      <c r="F16" s="25">
        <v>134342</v>
      </c>
      <c r="G16" s="102">
        <v>135765</v>
      </c>
      <c r="H16" s="110">
        <v>135488</v>
      </c>
      <c r="I16" s="110">
        <v>133507</v>
      </c>
      <c r="J16" s="186">
        <v>132518</v>
      </c>
      <c r="K16" s="186">
        <v>131361</v>
      </c>
      <c r="L16" s="53">
        <v>136181</v>
      </c>
      <c r="M16" s="186">
        <v>139320</v>
      </c>
      <c r="N16" s="186">
        <v>143123</v>
      </c>
      <c r="O16" s="147">
        <v>144587</v>
      </c>
      <c r="P16" s="160">
        <f t="shared" si="0"/>
        <v>14222</v>
      </c>
      <c r="Q16" s="77">
        <f t="shared" si="4"/>
        <v>10.90936984620105</v>
      </c>
      <c r="R16" s="64"/>
      <c r="S16" s="161">
        <f t="shared" si="1"/>
        <v>1464</v>
      </c>
      <c r="T16" s="66">
        <f t="shared" si="2"/>
        <v>1.0228963898185477</v>
      </c>
    </row>
    <row r="17" spans="1:20" ht="12.75">
      <c r="A17" s="28" t="s">
        <v>5</v>
      </c>
      <c r="B17" s="25">
        <v>5921</v>
      </c>
      <c r="C17" s="53">
        <v>6220</v>
      </c>
      <c r="D17" s="53">
        <v>6489</v>
      </c>
      <c r="E17" s="53">
        <v>6885</v>
      </c>
      <c r="F17" s="25">
        <v>7204</v>
      </c>
      <c r="G17" s="102">
        <v>7401</v>
      </c>
      <c r="H17" s="110">
        <v>7693</v>
      </c>
      <c r="I17" s="110">
        <v>7812</v>
      </c>
      <c r="J17" s="186">
        <v>7869</v>
      </c>
      <c r="K17" s="186">
        <v>8005</v>
      </c>
      <c r="L17" s="53">
        <v>8120</v>
      </c>
      <c r="M17" s="186">
        <v>8159</v>
      </c>
      <c r="N17" s="186">
        <v>8277</v>
      </c>
      <c r="O17" s="147">
        <v>8316</v>
      </c>
      <c r="P17" s="160">
        <f t="shared" si="0"/>
        <v>2395</v>
      </c>
      <c r="Q17" s="77">
        <f t="shared" si="4"/>
        <v>40.44924843776389</v>
      </c>
      <c r="R17" s="64"/>
      <c r="S17" s="161">
        <f t="shared" si="1"/>
        <v>39</v>
      </c>
      <c r="T17" s="66">
        <f t="shared" si="2"/>
        <v>0.47118521203334546</v>
      </c>
    </row>
    <row r="18" spans="1:20" ht="12.75">
      <c r="A18" s="21" t="s">
        <v>6</v>
      </c>
      <c r="B18" s="25">
        <v>770</v>
      </c>
      <c r="C18" s="53">
        <v>785</v>
      </c>
      <c r="D18" s="53">
        <v>825</v>
      </c>
      <c r="E18" s="53">
        <v>845</v>
      </c>
      <c r="F18" s="25">
        <v>843</v>
      </c>
      <c r="G18" s="102">
        <v>870</v>
      </c>
      <c r="H18" s="110">
        <v>877</v>
      </c>
      <c r="I18" s="110">
        <v>962</v>
      </c>
      <c r="J18" s="186">
        <v>949</v>
      </c>
      <c r="K18" s="186">
        <v>938</v>
      </c>
      <c r="L18" s="53">
        <v>962</v>
      </c>
      <c r="M18" s="186">
        <v>973</v>
      </c>
      <c r="N18" s="186">
        <v>1015</v>
      </c>
      <c r="O18" s="147">
        <v>889</v>
      </c>
      <c r="P18" s="160">
        <f t="shared" si="0"/>
        <v>119</v>
      </c>
      <c r="Q18" s="77">
        <f t="shared" si="4"/>
        <v>15.454545454545455</v>
      </c>
      <c r="R18" s="64"/>
      <c r="S18" s="161">
        <f t="shared" si="1"/>
        <v>-126</v>
      </c>
      <c r="T18" s="66">
        <f t="shared" si="2"/>
        <v>-12.413793103448276</v>
      </c>
    </row>
    <row r="19" spans="1:20" ht="12.75">
      <c r="A19" s="21" t="s">
        <v>7</v>
      </c>
      <c r="B19" s="25">
        <v>10309</v>
      </c>
      <c r="C19" s="53">
        <v>11152</v>
      </c>
      <c r="D19" s="53">
        <v>12318</v>
      </c>
      <c r="E19" s="53">
        <v>12633</v>
      </c>
      <c r="F19" s="25">
        <v>11734</v>
      </c>
      <c r="G19" s="102">
        <v>10762</v>
      </c>
      <c r="H19" s="110">
        <v>10124</v>
      </c>
      <c r="I19" s="110">
        <v>10098</v>
      </c>
      <c r="J19" s="186">
        <v>9807</v>
      </c>
      <c r="K19" s="186">
        <v>9621</v>
      </c>
      <c r="L19" s="53">
        <v>8179</v>
      </c>
      <c r="M19" s="186">
        <v>8264</v>
      </c>
      <c r="N19" s="186">
        <v>9168</v>
      </c>
      <c r="O19" s="147">
        <v>10372</v>
      </c>
      <c r="P19" s="160">
        <f t="shared" si="0"/>
        <v>63</v>
      </c>
      <c r="Q19" s="77">
        <f t="shared" si="4"/>
        <v>0.6111165001455039</v>
      </c>
      <c r="R19" s="64"/>
      <c r="S19" s="161">
        <f t="shared" si="1"/>
        <v>1204</v>
      </c>
      <c r="T19" s="66">
        <f t="shared" si="2"/>
        <v>13.1326352530541</v>
      </c>
    </row>
    <row r="20" spans="1:20" ht="12.75">
      <c r="A20" s="21" t="s">
        <v>8</v>
      </c>
      <c r="B20" s="29">
        <v>154</v>
      </c>
      <c r="C20" s="54">
        <v>179</v>
      </c>
      <c r="D20" s="54">
        <v>160</v>
      </c>
      <c r="E20" s="54">
        <v>169</v>
      </c>
      <c r="F20" s="29">
        <v>1603</v>
      </c>
      <c r="G20" s="103">
        <v>1950</v>
      </c>
      <c r="H20" s="121">
        <v>2346</v>
      </c>
      <c r="I20" s="121">
        <v>2349</v>
      </c>
      <c r="J20" s="187">
        <v>2217</v>
      </c>
      <c r="K20" s="187">
        <v>2250</v>
      </c>
      <c r="L20" s="54">
        <v>2191</v>
      </c>
      <c r="M20" s="187">
        <v>2169</v>
      </c>
      <c r="N20" s="187">
        <v>2093</v>
      </c>
      <c r="O20" s="148">
        <v>2081</v>
      </c>
      <c r="P20" s="160">
        <f t="shared" si="0"/>
        <v>1927</v>
      </c>
      <c r="Q20" s="77">
        <v>0</v>
      </c>
      <c r="R20" s="64"/>
      <c r="S20" s="161">
        <f t="shared" si="1"/>
        <v>-12</v>
      </c>
      <c r="T20" s="214">
        <f t="shared" si="2"/>
        <v>-0.5733397037744864</v>
      </c>
    </row>
    <row r="21" spans="1:20" ht="9.75" customHeight="1">
      <c r="A21" s="28"/>
      <c r="B21" s="29"/>
      <c r="C21" s="54"/>
      <c r="D21" s="54"/>
      <c r="E21" s="54"/>
      <c r="F21" s="29"/>
      <c r="G21" s="103"/>
      <c r="H21" s="121"/>
      <c r="I21" s="121"/>
      <c r="J21" s="187"/>
      <c r="K21" s="187"/>
      <c r="L21" s="54"/>
      <c r="M21" s="187"/>
      <c r="N21" s="187"/>
      <c r="O21" s="148"/>
      <c r="P21" s="160"/>
      <c r="Q21" s="162"/>
      <c r="R21" s="64"/>
      <c r="S21" s="161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166"/>
      <c r="Q22" s="167"/>
      <c r="R22" s="168"/>
      <c r="S22" s="32"/>
      <c r="T22" s="169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89"/>
      <c r="K23" s="189"/>
      <c r="L23" s="56"/>
      <c r="M23" s="189"/>
      <c r="N23" s="189"/>
      <c r="O23" s="141"/>
      <c r="P23" s="170"/>
      <c r="Q23" s="63"/>
      <c r="R23" s="64"/>
      <c r="S23" s="65"/>
      <c r="T23" s="165"/>
    </row>
    <row r="24" spans="1:20" ht="12.75">
      <c r="A24" s="62" t="s">
        <v>9</v>
      </c>
      <c r="B24" s="39">
        <f aca="true" t="shared" si="5" ref="B24:O30">B14+B6</f>
        <v>543922</v>
      </c>
      <c r="C24" s="57">
        <f t="shared" si="5"/>
        <v>543786</v>
      </c>
      <c r="D24" s="57">
        <f t="shared" si="5"/>
        <v>564243</v>
      </c>
      <c r="E24" s="57">
        <f t="shared" si="5"/>
        <v>555224</v>
      </c>
      <c r="F24" s="39">
        <f t="shared" si="5"/>
        <v>537161</v>
      </c>
      <c r="G24" s="107">
        <f t="shared" si="5"/>
        <v>540567</v>
      </c>
      <c r="H24" s="107">
        <f t="shared" si="5"/>
        <v>540191</v>
      </c>
      <c r="I24" s="150">
        <f t="shared" si="5"/>
        <v>525250</v>
      </c>
      <c r="J24" s="190">
        <f t="shared" si="5"/>
        <v>521809</v>
      </c>
      <c r="K24" s="190">
        <f t="shared" si="5"/>
        <v>517347</v>
      </c>
      <c r="L24" s="57">
        <f t="shared" si="5"/>
        <v>530410</v>
      </c>
      <c r="M24" s="190">
        <f t="shared" si="5"/>
        <v>545135</v>
      </c>
      <c r="N24" s="190">
        <f t="shared" si="5"/>
        <v>562452</v>
      </c>
      <c r="O24" s="142">
        <f t="shared" si="5"/>
        <v>567797</v>
      </c>
      <c r="P24" s="90">
        <f aca="true" t="shared" si="6" ref="P24:P30">O24-B24</f>
        <v>23875</v>
      </c>
      <c r="Q24" s="91">
        <f aca="true" t="shared" si="7" ref="Q24:Q30">P24/B24%</f>
        <v>4.389416129518571</v>
      </c>
      <c r="R24" s="41"/>
      <c r="S24" s="171">
        <f aca="true" t="shared" si="8" ref="S24:S30">O24-N24</f>
        <v>5345</v>
      </c>
      <c r="T24" s="42">
        <f aca="true" t="shared" si="9" ref="T24:T30">S24/N24%</f>
        <v>0.9503033147717493</v>
      </c>
    </row>
    <row r="25" spans="1:20" ht="15" customHeight="1">
      <c r="A25" s="21" t="s">
        <v>4</v>
      </c>
      <c r="B25" s="29">
        <f t="shared" si="5"/>
        <v>260031</v>
      </c>
      <c r="C25" s="54">
        <f t="shared" si="5"/>
        <v>259356</v>
      </c>
      <c r="D25" s="54">
        <f t="shared" si="5"/>
        <v>272226</v>
      </c>
      <c r="E25" s="54">
        <f t="shared" si="5"/>
        <v>260988</v>
      </c>
      <c r="F25" s="29">
        <f t="shared" si="5"/>
        <v>244157</v>
      </c>
      <c r="G25" s="103">
        <f t="shared" si="5"/>
        <v>247899</v>
      </c>
      <c r="H25" s="103">
        <f t="shared" si="5"/>
        <v>248568</v>
      </c>
      <c r="I25" s="121">
        <f t="shared" si="5"/>
        <v>236114</v>
      </c>
      <c r="J25" s="187">
        <f t="shared" si="5"/>
        <v>234062</v>
      </c>
      <c r="K25" s="187">
        <f t="shared" si="5"/>
        <v>230483</v>
      </c>
      <c r="L25" s="54">
        <f t="shared" si="5"/>
        <v>236921</v>
      </c>
      <c r="M25" s="187">
        <f t="shared" si="5"/>
        <v>245876</v>
      </c>
      <c r="N25" s="187">
        <f t="shared" si="5"/>
        <v>255209</v>
      </c>
      <c r="O25" s="148">
        <f t="shared" si="5"/>
        <v>256467</v>
      </c>
      <c r="P25" s="160">
        <f t="shared" si="6"/>
        <v>-3564</v>
      </c>
      <c r="Q25" s="77">
        <f t="shared" si="7"/>
        <v>-1.370605812383908</v>
      </c>
      <c r="R25" s="64"/>
      <c r="S25" s="161">
        <f t="shared" si="8"/>
        <v>1258</v>
      </c>
      <c r="T25" s="66">
        <f t="shared" si="9"/>
        <v>0.4929293245927847</v>
      </c>
    </row>
    <row r="26" spans="1:20" ht="12.75">
      <c r="A26" s="21" t="s">
        <v>3</v>
      </c>
      <c r="B26" s="22">
        <f t="shared" si="5"/>
        <v>229048</v>
      </c>
      <c r="C26" s="52">
        <f t="shared" si="5"/>
        <v>227423</v>
      </c>
      <c r="D26" s="52">
        <f t="shared" si="5"/>
        <v>231287</v>
      </c>
      <c r="E26" s="52">
        <f t="shared" si="5"/>
        <v>232209</v>
      </c>
      <c r="F26" s="22">
        <f t="shared" si="5"/>
        <v>232163</v>
      </c>
      <c r="G26" s="104">
        <f t="shared" si="5"/>
        <v>233574</v>
      </c>
      <c r="H26" s="104">
        <f t="shared" si="5"/>
        <v>232985</v>
      </c>
      <c r="I26" s="111">
        <f t="shared" si="5"/>
        <v>230084</v>
      </c>
      <c r="J26" s="185">
        <f t="shared" si="5"/>
        <v>229286</v>
      </c>
      <c r="K26" s="185">
        <f t="shared" si="5"/>
        <v>228041</v>
      </c>
      <c r="L26" s="52">
        <f t="shared" si="5"/>
        <v>237635</v>
      </c>
      <c r="M26" s="185">
        <f t="shared" si="5"/>
        <v>243070</v>
      </c>
      <c r="N26" s="185">
        <f t="shared" si="5"/>
        <v>248476</v>
      </c>
      <c r="O26" s="143">
        <f t="shared" si="5"/>
        <v>250278</v>
      </c>
      <c r="P26" s="160">
        <f t="shared" si="6"/>
        <v>21230</v>
      </c>
      <c r="Q26" s="77">
        <f t="shared" si="7"/>
        <v>9.268799552932137</v>
      </c>
      <c r="R26" s="64"/>
      <c r="S26" s="161">
        <f t="shared" si="8"/>
        <v>1802</v>
      </c>
      <c r="T26" s="66">
        <f t="shared" si="9"/>
        <v>0.7252209468922551</v>
      </c>
    </row>
    <row r="27" spans="1:20" ht="12.75">
      <c r="A27" s="28" t="s">
        <v>5</v>
      </c>
      <c r="B27" s="22">
        <f t="shared" si="5"/>
        <v>24898</v>
      </c>
      <c r="C27" s="52">
        <f t="shared" si="5"/>
        <v>25504</v>
      </c>
      <c r="D27" s="52">
        <f t="shared" si="5"/>
        <v>26028</v>
      </c>
      <c r="E27" s="52">
        <f t="shared" si="5"/>
        <v>26868</v>
      </c>
      <c r="F27" s="22">
        <f t="shared" si="5"/>
        <v>26894</v>
      </c>
      <c r="G27" s="104">
        <f t="shared" si="5"/>
        <v>27129</v>
      </c>
      <c r="H27" s="104">
        <f t="shared" si="5"/>
        <v>27698</v>
      </c>
      <c r="I27" s="111">
        <f t="shared" si="5"/>
        <v>27817</v>
      </c>
      <c r="J27" s="185">
        <f t="shared" si="5"/>
        <v>27874</v>
      </c>
      <c r="K27" s="185">
        <f t="shared" si="5"/>
        <v>28306</v>
      </c>
      <c r="L27" s="52">
        <f t="shared" si="5"/>
        <v>28602</v>
      </c>
      <c r="M27" s="185">
        <f t="shared" si="5"/>
        <v>28739</v>
      </c>
      <c r="N27" s="185">
        <f t="shared" si="5"/>
        <v>29254</v>
      </c>
      <c r="O27" s="143">
        <f t="shared" si="5"/>
        <v>29191</v>
      </c>
      <c r="P27" s="160">
        <f t="shared" si="6"/>
        <v>4293</v>
      </c>
      <c r="Q27" s="77">
        <f t="shared" si="7"/>
        <v>17.24234878303478</v>
      </c>
      <c r="R27" s="64"/>
      <c r="S27" s="161">
        <f t="shared" si="8"/>
        <v>-63</v>
      </c>
      <c r="T27" s="66">
        <f t="shared" si="9"/>
        <v>-0.21535516510562658</v>
      </c>
    </row>
    <row r="28" spans="1:20" ht="12.75">
      <c r="A28" s="21" t="s">
        <v>6</v>
      </c>
      <c r="B28" s="22">
        <f t="shared" si="5"/>
        <v>7601</v>
      </c>
      <c r="C28" s="52">
        <f t="shared" si="5"/>
        <v>7385</v>
      </c>
      <c r="D28" s="52">
        <f t="shared" si="5"/>
        <v>7378</v>
      </c>
      <c r="E28" s="52">
        <f t="shared" si="5"/>
        <v>7284</v>
      </c>
      <c r="F28" s="22">
        <f t="shared" si="5"/>
        <v>7193</v>
      </c>
      <c r="G28" s="104">
        <f t="shared" si="5"/>
        <v>6949</v>
      </c>
      <c r="H28" s="104">
        <f t="shared" si="5"/>
        <v>6817</v>
      </c>
      <c r="I28" s="111">
        <f t="shared" si="5"/>
        <v>7124</v>
      </c>
      <c r="J28" s="185">
        <f t="shared" si="5"/>
        <v>6917</v>
      </c>
      <c r="K28" s="185">
        <f t="shared" si="5"/>
        <v>6707</v>
      </c>
      <c r="L28" s="52">
        <f t="shared" si="5"/>
        <v>6490</v>
      </c>
      <c r="M28" s="185">
        <f t="shared" si="5"/>
        <v>6426</v>
      </c>
      <c r="N28" s="185">
        <f t="shared" si="5"/>
        <v>6415</v>
      </c>
      <c r="O28" s="143">
        <f t="shared" si="5"/>
        <v>5479</v>
      </c>
      <c r="P28" s="160">
        <f t="shared" si="6"/>
        <v>-2122</v>
      </c>
      <c r="Q28" s="77">
        <f t="shared" si="7"/>
        <v>-27.917379292198394</v>
      </c>
      <c r="R28" s="64"/>
      <c r="S28" s="161">
        <f t="shared" si="8"/>
        <v>-936</v>
      </c>
      <c r="T28" s="66">
        <f t="shared" si="9"/>
        <v>-14.590802805923616</v>
      </c>
    </row>
    <row r="29" spans="1:20" ht="12.75">
      <c r="A29" s="21" t="s">
        <v>7</v>
      </c>
      <c r="B29" s="22">
        <f t="shared" si="5"/>
        <v>21729</v>
      </c>
      <c r="C29" s="52">
        <f t="shared" si="5"/>
        <v>23434</v>
      </c>
      <c r="D29" s="52">
        <f t="shared" si="5"/>
        <v>26644</v>
      </c>
      <c r="E29" s="52">
        <f t="shared" si="5"/>
        <v>27164</v>
      </c>
      <c r="F29" s="22">
        <f t="shared" si="5"/>
        <v>24646</v>
      </c>
      <c r="G29" s="104">
        <f t="shared" si="5"/>
        <v>22468</v>
      </c>
      <c r="H29" s="104">
        <f t="shared" si="5"/>
        <v>21106</v>
      </c>
      <c r="I29" s="111">
        <f t="shared" si="5"/>
        <v>21117</v>
      </c>
      <c r="J29" s="185">
        <f t="shared" si="5"/>
        <v>20849</v>
      </c>
      <c r="K29" s="185">
        <f t="shared" si="5"/>
        <v>20991</v>
      </c>
      <c r="L29" s="52">
        <f t="shared" si="5"/>
        <v>18053</v>
      </c>
      <c r="M29" s="185">
        <f t="shared" si="5"/>
        <v>18346</v>
      </c>
      <c r="N29" s="185">
        <f t="shared" si="5"/>
        <v>20440</v>
      </c>
      <c r="O29" s="143">
        <f t="shared" si="5"/>
        <v>23766</v>
      </c>
      <c r="P29" s="160">
        <f t="shared" si="6"/>
        <v>2037</v>
      </c>
      <c r="Q29" s="77">
        <f t="shared" si="7"/>
        <v>9.374568548943808</v>
      </c>
      <c r="R29" s="64"/>
      <c r="S29" s="161">
        <f t="shared" si="8"/>
        <v>3326</v>
      </c>
      <c r="T29" s="66">
        <f t="shared" si="9"/>
        <v>16.2720156555773</v>
      </c>
    </row>
    <row r="30" spans="1:20" ht="12.75">
      <c r="A30" s="21" t="s">
        <v>8</v>
      </c>
      <c r="B30" s="22">
        <f t="shared" si="5"/>
        <v>615</v>
      </c>
      <c r="C30" s="52">
        <f t="shared" si="5"/>
        <v>684</v>
      </c>
      <c r="D30" s="52">
        <f t="shared" si="5"/>
        <v>680</v>
      </c>
      <c r="E30" s="52">
        <f t="shared" si="5"/>
        <v>711</v>
      </c>
      <c r="F30" s="22">
        <f t="shared" si="5"/>
        <v>2108</v>
      </c>
      <c r="G30" s="104">
        <f t="shared" si="5"/>
        <v>2548</v>
      </c>
      <c r="H30" s="104">
        <f t="shared" si="5"/>
        <v>3017</v>
      </c>
      <c r="I30" s="111">
        <f t="shared" si="5"/>
        <v>2994</v>
      </c>
      <c r="J30" s="185">
        <f t="shared" si="5"/>
        <v>2821</v>
      </c>
      <c r="K30" s="185">
        <f t="shared" si="5"/>
        <v>2819</v>
      </c>
      <c r="L30" s="52">
        <f t="shared" si="5"/>
        <v>2709</v>
      </c>
      <c r="M30" s="185">
        <f t="shared" si="5"/>
        <v>2678</v>
      </c>
      <c r="N30" s="185">
        <f t="shared" si="5"/>
        <v>2658</v>
      </c>
      <c r="O30" s="143">
        <f t="shared" si="5"/>
        <v>2616</v>
      </c>
      <c r="P30" s="160">
        <f t="shared" si="6"/>
        <v>2001</v>
      </c>
      <c r="Q30" s="77">
        <f t="shared" si="7"/>
        <v>325.3658536585366</v>
      </c>
      <c r="R30" s="64"/>
      <c r="S30" s="161">
        <f t="shared" si="8"/>
        <v>-42</v>
      </c>
      <c r="T30" s="66">
        <f t="shared" si="9"/>
        <v>-1.580135440180587</v>
      </c>
    </row>
    <row r="31" spans="1:20" ht="7.5" customHeight="1">
      <c r="A31" s="37"/>
      <c r="B31" s="26"/>
      <c r="C31" s="58"/>
      <c r="D31" s="58"/>
      <c r="E31" s="58"/>
      <c r="F31" s="72"/>
      <c r="G31" s="108"/>
      <c r="H31" s="122"/>
      <c r="I31" s="122"/>
      <c r="J31" s="191"/>
      <c r="K31" s="191"/>
      <c r="L31" s="201"/>
      <c r="M31" s="191"/>
      <c r="N31" s="191"/>
      <c r="O31" s="144"/>
      <c r="P31" s="168"/>
      <c r="Q31" s="168"/>
      <c r="R31" s="64"/>
      <c r="T31" s="165"/>
    </row>
    <row r="32" spans="1:20" ht="18" customHeight="1" thickBot="1">
      <c r="A32" s="195" t="s">
        <v>43</v>
      </c>
      <c r="B32" s="43"/>
      <c r="C32" s="43"/>
      <c r="D32" s="44"/>
      <c r="E32" s="44"/>
      <c r="F32" s="45"/>
      <c r="G32" s="89"/>
      <c r="H32" s="95"/>
      <c r="I32" s="95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ht="13.5" thickTop="1"/>
  </sheetData>
  <sheetProtection/>
  <mergeCells count="15">
    <mergeCell ref="G3:G4"/>
    <mergeCell ref="A3:A4"/>
    <mergeCell ref="B3:B4"/>
    <mergeCell ref="C3:C4"/>
    <mergeCell ref="D3:D4"/>
    <mergeCell ref="E3:E4"/>
    <mergeCell ref="F3:F4"/>
    <mergeCell ref="I3:I4"/>
    <mergeCell ref="L3:L4"/>
    <mergeCell ref="M3:M4"/>
    <mergeCell ref="K3:K4"/>
    <mergeCell ref="H3:H4"/>
    <mergeCell ref="O3:O4"/>
    <mergeCell ref="N3:N4"/>
    <mergeCell ref="J3:J4"/>
  </mergeCells>
  <printOptions horizontalCentered="1" verticalCentered="1"/>
  <pageMargins left="0.4724409448818898" right="0.4724409448818898" top="0.787401574803149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8515625" style="5" customWidth="1"/>
    <col min="2" max="6" width="8.7109375" style="5" customWidth="1"/>
    <col min="7" max="9" width="8.7109375" style="68" customWidth="1"/>
    <col min="10" max="14" width="8.7109375" style="125" customWidth="1"/>
    <col min="15" max="15" width="9.140625" style="125" customWidth="1"/>
    <col min="16" max="16" width="7.7109375" style="125" customWidth="1"/>
    <col min="17" max="17" width="7.140625" style="125" customWidth="1"/>
    <col min="18" max="18" width="1.7109375" style="125" customWidth="1"/>
    <col min="19" max="20" width="7.140625" style="125" customWidth="1"/>
    <col min="21" max="16384" width="9.140625" style="5" customWidth="1"/>
  </cols>
  <sheetData>
    <row r="1" spans="1:20" ht="18" customHeight="1" thickTop="1">
      <c r="A1" s="1" t="s">
        <v>59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51"/>
    </row>
    <row r="2" spans="1:20" ht="18" customHeight="1">
      <c r="A2" s="6" t="s">
        <v>68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140"/>
      <c r="Q2" s="140"/>
      <c r="R2" s="152"/>
      <c r="S2" s="152"/>
      <c r="T2" s="153"/>
    </row>
    <row r="3" spans="1:20" ht="13.5" customHeight="1">
      <c r="A3" s="233" t="s">
        <v>48</v>
      </c>
      <c r="B3" s="235">
        <v>2005</v>
      </c>
      <c r="C3" s="237">
        <v>2006</v>
      </c>
      <c r="D3" s="237">
        <v>2007</v>
      </c>
      <c r="E3" s="237">
        <v>2008</v>
      </c>
      <c r="F3" s="235">
        <v>2009</v>
      </c>
      <c r="G3" s="239">
        <v>2010</v>
      </c>
      <c r="H3" s="243">
        <v>2011</v>
      </c>
      <c r="I3" s="245">
        <v>2012</v>
      </c>
      <c r="J3" s="229">
        <v>2013</v>
      </c>
      <c r="K3" s="227">
        <v>2014</v>
      </c>
      <c r="L3" s="241">
        <v>2015</v>
      </c>
      <c r="M3" s="227">
        <v>2016</v>
      </c>
      <c r="N3" s="241">
        <v>2017</v>
      </c>
      <c r="O3" s="231">
        <v>2018</v>
      </c>
      <c r="P3" s="11" t="s">
        <v>65</v>
      </c>
      <c r="Q3" s="12"/>
      <c r="R3" s="13"/>
      <c r="S3" s="11" t="s">
        <v>66</v>
      </c>
      <c r="T3" s="14"/>
    </row>
    <row r="4" spans="1:25" ht="13.5" customHeight="1">
      <c r="A4" s="234"/>
      <c r="B4" s="236"/>
      <c r="C4" s="238"/>
      <c r="D4" s="238"/>
      <c r="E4" s="238"/>
      <c r="F4" s="236"/>
      <c r="G4" s="240"/>
      <c r="H4" s="244"/>
      <c r="I4" s="246"/>
      <c r="J4" s="230"/>
      <c r="K4" s="228"/>
      <c r="L4" s="242"/>
      <c r="M4" s="228"/>
      <c r="N4" s="242"/>
      <c r="O4" s="232"/>
      <c r="P4" s="15" t="s">
        <v>1</v>
      </c>
      <c r="Q4" s="15"/>
      <c r="R4" s="16"/>
      <c r="S4" s="15" t="s">
        <v>2</v>
      </c>
      <c r="T4" s="17"/>
      <c r="Y4" s="68"/>
    </row>
    <row r="5" spans="1:20" ht="7.5" customHeight="1">
      <c r="A5" s="18"/>
      <c r="B5" s="19"/>
      <c r="C5" s="50"/>
      <c r="D5" s="50"/>
      <c r="E5" s="51"/>
      <c r="F5" s="71"/>
      <c r="G5" s="100"/>
      <c r="H5" s="109"/>
      <c r="I5" s="109"/>
      <c r="J5" s="184"/>
      <c r="K5" s="199"/>
      <c r="L5" s="202"/>
      <c r="M5" s="199"/>
      <c r="N5" s="202"/>
      <c r="O5" s="146"/>
      <c r="P5" s="19"/>
      <c r="Q5" s="19"/>
      <c r="R5" s="16"/>
      <c r="S5" s="5"/>
      <c r="T5" s="20"/>
    </row>
    <row r="6" spans="1:27" ht="14.25">
      <c r="A6" s="60" t="s">
        <v>44</v>
      </c>
      <c r="B6" s="46">
        <v>315737</v>
      </c>
      <c r="C6" s="59">
        <v>312919</v>
      </c>
      <c r="D6" s="59">
        <v>324386</v>
      </c>
      <c r="E6" s="59">
        <v>316749</v>
      </c>
      <c r="F6" s="92">
        <v>302582</v>
      </c>
      <c r="G6" s="101">
        <v>304453</v>
      </c>
      <c r="H6" s="124">
        <v>303535</v>
      </c>
      <c r="I6" s="124">
        <v>293666</v>
      </c>
      <c r="J6" s="192">
        <v>291788</v>
      </c>
      <c r="K6" s="200">
        <v>289763</v>
      </c>
      <c r="L6" s="196">
        <v>297745</v>
      </c>
      <c r="M6" s="192">
        <v>305815</v>
      </c>
      <c r="N6" s="192">
        <v>314984</v>
      </c>
      <c r="O6" s="154">
        <v>318443</v>
      </c>
      <c r="P6" s="155">
        <f aca="true" t="shared" si="0" ref="P6:P20">O6-B6</f>
        <v>2706</v>
      </c>
      <c r="Q6" s="156">
        <f>P6/B6%</f>
        <v>0.8570424118807742</v>
      </c>
      <c r="R6" s="157"/>
      <c r="S6" s="158">
        <f aca="true" t="shared" si="1" ref="S6:S20">O6-N6</f>
        <v>3459</v>
      </c>
      <c r="T6" s="159">
        <f aca="true" t="shared" si="2" ref="T6:T20">S6/N6%</f>
        <v>1.0981510171945241</v>
      </c>
      <c r="AA6" s="67"/>
    </row>
    <row r="7" spans="1:20" ht="15" customHeight="1">
      <c r="A7" s="21" t="s">
        <v>10</v>
      </c>
      <c r="B7" s="25">
        <v>26517</v>
      </c>
      <c r="C7" s="53">
        <v>25699</v>
      </c>
      <c r="D7" s="53">
        <v>28377</v>
      </c>
      <c r="E7" s="53">
        <v>25654</v>
      </c>
      <c r="F7" s="25">
        <v>21084</v>
      </c>
      <c r="G7" s="102">
        <v>20476</v>
      </c>
      <c r="H7" s="110">
        <v>19849</v>
      </c>
      <c r="I7" s="110">
        <v>17660</v>
      </c>
      <c r="J7" s="186">
        <v>16286</v>
      </c>
      <c r="K7" s="53">
        <v>15244</v>
      </c>
      <c r="L7" s="25">
        <v>16434</v>
      </c>
      <c r="M7" s="186">
        <v>17635</v>
      </c>
      <c r="N7" s="186">
        <v>20011</v>
      </c>
      <c r="O7" s="147">
        <v>21377</v>
      </c>
      <c r="P7" s="160">
        <f t="shared" si="0"/>
        <v>-5140</v>
      </c>
      <c r="Q7" s="77">
        <f aca="true" t="shared" si="3" ref="Q7:Q12">P7/B7%</f>
        <v>-19.38379152996191</v>
      </c>
      <c r="R7" s="64"/>
      <c r="S7" s="161">
        <f t="shared" si="1"/>
        <v>1366</v>
      </c>
      <c r="T7" s="66">
        <f t="shared" si="2"/>
        <v>6.826245564939283</v>
      </c>
    </row>
    <row r="8" spans="1:20" ht="12.75">
      <c r="A8" s="21" t="s">
        <v>11</v>
      </c>
      <c r="B8" s="25">
        <v>89913</v>
      </c>
      <c r="C8" s="53">
        <v>85817</v>
      </c>
      <c r="D8" s="53">
        <v>86756</v>
      </c>
      <c r="E8" s="53">
        <v>81158</v>
      </c>
      <c r="F8" s="25">
        <v>73032</v>
      </c>
      <c r="G8" s="102">
        <v>70809</v>
      </c>
      <c r="H8" s="110">
        <v>68742</v>
      </c>
      <c r="I8" s="110">
        <v>64299</v>
      </c>
      <c r="J8" s="186">
        <v>61668</v>
      </c>
      <c r="K8" s="53">
        <v>60034</v>
      </c>
      <c r="L8" s="25">
        <v>62507</v>
      </c>
      <c r="M8" s="186">
        <v>63797</v>
      </c>
      <c r="N8" s="186">
        <v>66022</v>
      </c>
      <c r="O8" s="147">
        <v>66910</v>
      </c>
      <c r="P8" s="160">
        <f t="shared" si="0"/>
        <v>-23003</v>
      </c>
      <c r="Q8" s="77">
        <f t="shared" si="3"/>
        <v>-25.583619721286134</v>
      </c>
      <c r="R8" s="64"/>
      <c r="S8" s="161">
        <f t="shared" si="1"/>
        <v>888</v>
      </c>
      <c r="T8" s="66">
        <f t="shared" si="2"/>
        <v>1.345006210051195</v>
      </c>
    </row>
    <row r="9" spans="1:20" ht="12.75">
      <c r="A9" s="28" t="s">
        <v>12</v>
      </c>
      <c r="B9" s="29">
        <v>102129</v>
      </c>
      <c r="C9" s="54">
        <v>102854</v>
      </c>
      <c r="D9" s="54">
        <v>106304</v>
      </c>
      <c r="E9" s="54">
        <v>104766</v>
      </c>
      <c r="F9" s="29">
        <v>100586</v>
      </c>
      <c r="G9" s="103">
        <v>100796</v>
      </c>
      <c r="H9" s="121">
        <v>98946</v>
      </c>
      <c r="I9" s="121">
        <v>94169</v>
      </c>
      <c r="J9" s="187">
        <v>91031</v>
      </c>
      <c r="K9" s="54">
        <v>87616</v>
      </c>
      <c r="L9" s="29">
        <v>86647</v>
      </c>
      <c r="M9" s="187">
        <v>85165</v>
      </c>
      <c r="N9" s="187">
        <v>83806</v>
      </c>
      <c r="O9" s="148">
        <v>81231</v>
      </c>
      <c r="P9" s="160">
        <f t="shared" si="0"/>
        <v>-20898</v>
      </c>
      <c r="Q9" s="77">
        <f t="shared" si="3"/>
        <v>-20.462356431571838</v>
      </c>
      <c r="R9" s="64"/>
      <c r="S9" s="161">
        <f t="shared" si="1"/>
        <v>-2575</v>
      </c>
      <c r="T9" s="66">
        <f t="shared" si="2"/>
        <v>-3.072572369520082</v>
      </c>
    </row>
    <row r="10" spans="1:20" ht="12.75" customHeight="1">
      <c r="A10" s="21" t="s">
        <v>13</v>
      </c>
      <c r="B10" s="29">
        <v>77028</v>
      </c>
      <c r="C10" s="54">
        <v>77719</v>
      </c>
      <c r="D10" s="54">
        <v>79929</v>
      </c>
      <c r="E10" s="54">
        <v>81223</v>
      </c>
      <c r="F10" s="29">
        <v>81987</v>
      </c>
      <c r="G10" s="103">
        <v>85089</v>
      </c>
      <c r="H10" s="121">
        <v>86470</v>
      </c>
      <c r="I10" s="121">
        <v>85847</v>
      </c>
      <c r="J10" s="187">
        <v>87318</v>
      </c>
      <c r="K10" s="54">
        <v>87729</v>
      </c>
      <c r="L10" s="29">
        <v>89959</v>
      </c>
      <c r="M10" s="187">
        <v>92702</v>
      </c>
      <c r="N10" s="187">
        <v>95393</v>
      </c>
      <c r="O10" s="148">
        <v>96119</v>
      </c>
      <c r="P10" s="160">
        <f t="shared" si="0"/>
        <v>19091</v>
      </c>
      <c r="Q10" s="77">
        <f t="shared" si="3"/>
        <v>24.784493950251857</v>
      </c>
      <c r="R10" s="64"/>
      <c r="S10" s="161">
        <f t="shared" si="1"/>
        <v>726</v>
      </c>
      <c r="T10" s="66">
        <f t="shared" si="2"/>
        <v>0.7610621324415838</v>
      </c>
    </row>
    <row r="11" spans="1:20" ht="12.75">
      <c r="A11" s="21" t="s">
        <v>14</v>
      </c>
      <c r="B11" s="25">
        <v>19560</v>
      </c>
      <c r="C11" s="53">
        <v>20197</v>
      </c>
      <c r="D11" s="53">
        <v>22325</v>
      </c>
      <c r="E11" s="53">
        <v>23157</v>
      </c>
      <c r="F11" s="25">
        <v>25070</v>
      </c>
      <c r="G11" s="102">
        <v>26388</v>
      </c>
      <c r="H11" s="110">
        <v>28500</v>
      </c>
      <c r="I11" s="110">
        <v>30544</v>
      </c>
      <c r="J11" s="186">
        <v>34224</v>
      </c>
      <c r="K11" s="53">
        <v>37832</v>
      </c>
      <c r="L11" s="25">
        <v>40698</v>
      </c>
      <c r="M11" s="186">
        <v>44669</v>
      </c>
      <c r="N11" s="186">
        <v>47523</v>
      </c>
      <c r="O11" s="147">
        <v>50262</v>
      </c>
      <c r="P11" s="160">
        <f t="shared" si="0"/>
        <v>30702</v>
      </c>
      <c r="Q11" s="77">
        <f t="shared" si="3"/>
        <v>156.9631901840491</v>
      </c>
      <c r="R11" s="64"/>
      <c r="S11" s="161">
        <f t="shared" si="1"/>
        <v>2739</v>
      </c>
      <c r="T11" s="66">
        <f t="shared" si="2"/>
        <v>5.76352502998548</v>
      </c>
    </row>
    <row r="12" spans="1:20" ht="12.75">
      <c r="A12" s="21" t="s">
        <v>15</v>
      </c>
      <c r="B12" s="25">
        <v>590</v>
      </c>
      <c r="C12" s="53">
        <v>633</v>
      </c>
      <c r="D12" s="53">
        <v>695</v>
      </c>
      <c r="E12" s="53">
        <v>791</v>
      </c>
      <c r="F12" s="25">
        <v>823</v>
      </c>
      <c r="G12" s="102">
        <v>895</v>
      </c>
      <c r="H12" s="110">
        <v>1028</v>
      </c>
      <c r="I12" s="110">
        <v>1147</v>
      </c>
      <c r="J12" s="186">
        <v>1261</v>
      </c>
      <c r="K12" s="53">
        <v>1308</v>
      </c>
      <c r="L12" s="25">
        <v>1500</v>
      </c>
      <c r="M12" s="193">
        <v>1847</v>
      </c>
      <c r="N12" s="186">
        <v>2229</v>
      </c>
      <c r="O12" s="147">
        <v>2544</v>
      </c>
      <c r="P12" s="160">
        <f t="shared" si="0"/>
        <v>1954</v>
      </c>
      <c r="Q12" s="77">
        <f t="shared" si="3"/>
        <v>331.18644067796606</v>
      </c>
      <c r="R12" s="64"/>
      <c r="S12" s="161">
        <f t="shared" si="1"/>
        <v>315</v>
      </c>
      <c r="T12" s="66">
        <f t="shared" si="2"/>
        <v>14.131897711978466</v>
      </c>
    </row>
    <row r="13" spans="1:20" ht="9.75" customHeight="1">
      <c r="A13" s="28"/>
      <c r="B13" s="25"/>
      <c r="C13" s="53"/>
      <c r="D13" s="53"/>
      <c r="E13" s="53"/>
      <c r="F13" s="25"/>
      <c r="G13" s="102"/>
      <c r="H13" s="110"/>
      <c r="I13" s="110"/>
      <c r="J13" s="186"/>
      <c r="K13" s="53"/>
      <c r="L13" s="25"/>
      <c r="M13" s="186"/>
      <c r="N13" s="187"/>
      <c r="O13" s="148"/>
      <c r="P13" s="160"/>
      <c r="Q13" s="162"/>
      <c r="R13" s="64"/>
      <c r="S13" s="161"/>
      <c r="T13" s="66"/>
    </row>
    <row r="14" spans="1:21" ht="12.75">
      <c r="A14" s="60" t="s">
        <v>45</v>
      </c>
      <c r="B14" s="46">
        <v>228185</v>
      </c>
      <c r="C14" s="59">
        <v>230867</v>
      </c>
      <c r="D14" s="59">
        <v>239857</v>
      </c>
      <c r="E14" s="59">
        <v>238475</v>
      </c>
      <c r="F14" s="92">
        <v>234579</v>
      </c>
      <c r="G14" s="101">
        <v>236114</v>
      </c>
      <c r="H14" s="124">
        <v>236656</v>
      </c>
      <c r="I14" s="124">
        <v>231584</v>
      </c>
      <c r="J14" s="193">
        <v>230021</v>
      </c>
      <c r="K14" s="59">
        <v>227584</v>
      </c>
      <c r="L14" s="92">
        <v>232665</v>
      </c>
      <c r="M14" s="193">
        <v>239320</v>
      </c>
      <c r="N14" s="216">
        <v>247468</v>
      </c>
      <c r="O14" s="213">
        <v>249354</v>
      </c>
      <c r="P14" s="155">
        <f t="shared" si="0"/>
        <v>21169</v>
      </c>
      <c r="Q14" s="61">
        <f aca="true" t="shared" si="4" ref="Q14:Q19">P14/B14%</f>
        <v>9.277121633762079</v>
      </c>
      <c r="R14" s="48"/>
      <c r="S14" s="164">
        <f t="shared" si="1"/>
        <v>1886</v>
      </c>
      <c r="T14" s="49">
        <f t="shared" si="2"/>
        <v>0.7621187385843827</v>
      </c>
      <c r="U14" s="23"/>
    </row>
    <row r="15" spans="1:20" ht="15" customHeight="1">
      <c r="A15" s="21" t="s">
        <v>10</v>
      </c>
      <c r="B15" s="25">
        <v>19948</v>
      </c>
      <c r="C15" s="53">
        <v>19193</v>
      </c>
      <c r="D15" s="53">
        <v>20162</v>
      </c>
      <c r="E15" s="53">
        <v>18479</v>
      </c>
      <c r="F15" s="25">
        <v>16117</v>
      </c>
      <c r="G15" s="102">
        <v>15320</v>
      </c>
      <c r="H15" s="110">
        <v>14823</v>
      </c>
      <c r="I15" s="110">
        <v>13524</v>
      </c>
      <c r="J15" s="186">
        <v>12132</v>
      </c>
      <c r="K15" s="53">
        <v>11143</v>
      </c>
      <c r="L15" s="25">
        <v>11689</v>
      </c>
      <c r="M15" s="186">
        <v>12596</v>
      </c>
      <c r="N15" s="187">
        <v>14524</v>
      </c>
      <c r="O15" s="148">
        <v>14918</v>
      </c>
      <c r="P15" s="160">
        <f t="shared" si="0"/>
        <v>-5030</v>
      </c>
      <c r="Q15" s="77">
        <f t="shared" si="4"/>
        <v>-25.21556045718869</v>
      </c>
      <c r="R15" s="64"/>
      <c r="S15" s="161">
        <f t="shared" si="1"/>
        <v>394</v>
      </c>
      <c r="T15" s="66">
        <f t="shared" si="2"/>
        <v>2.712751308179565</v>
      </c>
    </row>
    <row r="16" spans="1:25" ht="12.75">
      <c r="A16" s="21" t="s">
        <v>11</v>
      </c>
      <c r="B16" s="25">
        <v>76227</v>
      </c>
      <c r="C16" s="53">
        <v>74098</v>
      </c>
      <c r="D16" s="53">
        <v>74585</v>
      </c>
      <c r="E16" s="53">
        <v>71299</v>
      </c>
      <c r="F16" s="25">
        <v>65794</v>
      </c>
      <c r="G16" s="102">
        <v>63152</v>
      </c>
      <c r="H16" s="110">
        <v>60522</v>
      </c>
      <c r="I16" s="110">
        <v>56183</v>
      </c>
      <c r="J16" s="186">
        <v>53382</v>
      </c>
      <c r="K16" s="53">
        <v>50676</v>
      </c>
      <c r="L16" s="25">
        <v>51320</v>
      </c>
      <c r="M16" s="186">
        <v>52244</v>
      </c>
      <c r="N16" s="187">
        <v>53608</v>
      </c>
      <c r="O16" s="148">
        <v>53524</v>
      </c>
      <c r="P16" s="160">
        <f t="shared" si="0"/>
        <v>-22703</v>
      </c>
      <c r="Q16" s="77">
        <f t="shared" si="4"/>
        <v>-29.78341007779396</v>
      </c>
      <c r="R16" s="64"/>
      <c r="S16" s="161">
        <f t="shared" si="1"/>
        <v>-84</v>
      </c>
      <c r="T16" s="66">
        <f t="shared" si="2"/>
        <v>-0.1566930308909118</v>
      </c>
      <c r="W16" s="23"/>
      <c r="Y16" s="23"/>
    </row>
    <row r="17" spans="1:20" ht="12.75">
      <c r="A17" s="28" t="s">
        <v>12</v>
      </c>
      <c r="B17" s="25">
        <v>75128</v>
      </c>
      <c r="C17" s="53">
        <v>77737</v>
      </c>
      <c r="D17" s="53">
        <v>81400</v>
      </c>
      <c r="E17" s="53">
        <v>81890</v>
      </c>
      <c r="F17" s="25">
        <v>81355</v>
      </c>
      <c r="G17" s="102">
        <v>82600</v>
      </c>
      <c r="H17" s="110">
        <v>82359</v>
      </c>
      <c r="I17" s="110">
        <v>79744</v>
      </c>
      <c r="J17" s="186">
        <v>78146</v>
      </c>
      <c r="K17" s="53">
        <v>75310</v>
      </c>
      <c r="L17" s="25">
        <v>74083</v>
      </c>
      <c r="M17" s="186">
        <v>72980</v>
      </c>
      <c r="N17" s="187">
        <v>71990</v>
      </c>
      <c r="O17" s="148">
        <v>69458</v>
      </c>
      <c r="P17" s="160">
        <f t="shared" si="0"/>
        <v>-5670</v>
      </c>
      <c r="Q17" s="77">
        <f t="shared" si="4"/>
        <v>-7.547119582579065</v>
      </c>
      <c r="R17" s="64"/>
      <c r="S17" s="161">
        <f t="shared" si="1"/>
        <v>-2532</v>
      </c>
      <c r="T17" s="66">
        <f t="shared" si="2"/>
        <v>-3.51715516043895</v>
      </c>
    </row>
    <row r="18" spans="1:20" ht="12.75">
      <c r="A18" s="21" t="s">
        <v>13</v>
      </c>
      <c r="B18" s="25">
        <v>46034</v>
      </c>
      <c r="C18" s="53">
        <v>48277</v>
      </c>
      <c r="D18" s="53">
        <v>51072</v>
      </c>
      <c r="E18" s="53">
        <v>53055</v>
      </c>
      <c r="F18" s="25">
        <v>56268</v>
      </c>
      <c r="G18" s="102">
        <v>58864</v>
      </c>
      <c r="H18" s="110">
        <v>61094</v>
      </c>
      <c r="I18" s="110">
        <v>62373</v>
      </c>
      <c r="J18" s="186">
        <v>63997</v>
      </c>
      <c r="K18" s="53">
        <v>66071</v>
      </c>
      <c r="L18" s="25">
        <v>69170</v>
      </c>
      <c r="M18" s="187">
        <v>71726</v>
      </c>
      <c r="N18" s="187">
        <v>74641</v>
      </c>
      <c r="O18" s="148">
        <v>75900</v>
      </c>
      <c r="P18" s="160">
        <f t="shared" si="0"/>
        <v>29866</v>
      </c>
      <c r="Q18" s="77">
        <f t="shared" si="4"/>
        <v>64.87813355346049</v>
      </c>
      <c r="R18" s="64"/>
      <c r="S18" s="161">
        <f t="shared" si="1"/>
        <v>1259</v>
      </c>
      <c r="T18" s="66">
        <f t="shared" si="2"/>
        <v>1.6867405313433637</v>
      </c>
    </row>
    <row r="19" spans="1:20" ht="12.75">
      <c r="A19" s="21" t="s">
        <v>14</v>
      </c>
      <c r="B19" s="25">
        <v>10365</v>
      </c>
      <c r="C19" s="53">
        <v>11041</v>
      </c>
      <c r="D19" s="53">
        <v>12093</v>
      </c>
      <c r="E19" s="53">
        <v>13183</v>
      </c>
      <c r="F19" s="25">
        <v>14466</v>
      </c>
      <c r="G19" s="102">
        <v>15586</v>
      </c>
      <c r="H19" s="110">
        <v>17188</v>
      </c>
      <c r="I19" s="110">
        <v>19000</v>
      </c>
      <c r="J19" s="186">
        <v>21521</v>
      </c>
      <c r="K19" s="53">
        <v>23471</v>
      </c>
      <c r="L19" s="25">
        <v>25369</v>
      </c>
      <c r="M19" s="53">
        <v>28569</v>
      </c>
      <c r="N19" s="25">
        <v>31341</v>
      </c>
      <c r="O19" s="147">
        <v>33702</v>
      </c>
      <c r="P19" s="160">
        <f t="shared" si="0"/>
        <v>23337</v>
      </c>
      <c r="Q19" s="77">
        <f t="shared" si="4"/>
        <v>225.15195369030388</v>
      </c>
      <c r="R19" s="64"/>
      <c r="S19" s="161">
        <f t="shared" si="1"/>
        <v>2361</v>
      </c>
      <c r="T19" s="66">
        <f t="shared" si="2"/>
        <v>7.5332631377428925</v>
      </c>
    </row>
    <row r="20" spans="1:20" ht="12.75">
      <c r="A20" s="21" t="s">
        <v>15</v>
      </c>
      <c r="B20" s="29">
        <v>483</v>
      </c>
      <c r="C20" s="54">
        <v>521</v>
      </c>
      <c r="D20" s="54">
        <v>545</v>
      </c>
      <c r="E20" s="54">
        <v>569</v>
      </c>
      <c r="F20" s="29">
        <v>579</v>
      </c>
      <c r="G20" s="103">
        <v>592</v>
      </c>
      <c r="H20" s="121">
        <v>670</v>
      </c>
      <c r="I20" s="121">
        <v>760</v>
      </c>
      <c r="J20" s="187">
        <v>843</v>
      </c>
      <c r="K20" s="54">
        <v>913</v>
      </c>
      <c r="L20" s="29">
        <v>1034</v>
      </c>
      <c r="M20" s="54">
        <v>1205</v>
      </c>
      <c r="N20" s="29">
        <v>1364</v>
      </c>
      <c r="O20" s="148">
        <v>1852</v>
      </c>
      <c r="P20" s="160">
        <f t="shared" si="0"/>
        <v>1369</v>
      </c>
      <c r="Q20" s="77">
        <v>0</v>
      </c>
      <c r="R20" s="64"/>
      <c r="S20" s="161">
        <f t="shared" si="1"/>
        <v>488</v>
      </c>
      <c r="T20" s="214">
        <f t="shared" si="2"/>
        <v>35.77712609970674</v>
      </c>
    </row>
    <row r="21" spans="1:20" ht="9.75" customHeight="1">
      <c r="A21" s="28"/>
      <c r="B21" s="29"/>
      <c r="C21" s="54"/>
      <c r="D21" s="54"/>
      <c r="E21" s="54"/>
      <c r="F21" s="29"/>
      <c r="G21" s="103"/>
      <c r="H21" s="121"/>
      <c r="I21" s="121"/>
      <c r="J21" s="187"/>
      <c r="K21" s="203"/>
      <c r="L21" s="29"/>
      <c r="M21" s="54"/>
      <c r="N21" s="29"/>
      <c r="O21" s="215"/>
      <c r="P21" s="160"/>
      <c r="Q21" s="162"/>
      <c r="R21" s="64"/>
      <c r="S21" s="161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166"/>
      <c r="Q22" s="167"/>
      <c r="R22" s="168"/>
      <c r="S22" s="32"/>
      <c r="T22" s="169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89"/>
      <c r="K23" s="56"/>
      <c r="L23" s="204"/>
      <c r="M23" s="56"/>
      <c r="N23" s="204"/>
      <c r="O23" s="141"/>
      <c r="P23" s="170"/>
      <c r="Q23" s="63"/>
      <c r="R23" s="64"/>
      <c r="S23" s="65"/>
      <c r="T23" s="165"/>
    </row>
    <row r="24" spans="1:21" ht="12.75">
      <c r="A24" s="62" t="s">
        <v>9</v>
      </c>
      <c r="B24" s="39">
        <f aca="true" t="shared" si="5" ref="B24:O30">B14+B6</f>
        <v>543922</v>
      </c>
      <c r="C24" s="57">
        <f t="shared" si="5"/>
        <v>543786</v>
      </c>
      <c r="D24" s="57">
        <f t="shared" si="5"/>
        <v>564243</v>
      </c>
      <c r="E24" s="57">
        <f t="shared" si="5"/>
        <v>555224</v>
      </c>
      <c r="F24" s="39">
        <f t="shared" si="5"/>
        <v>537161</v>
      </c>
      <c r="G24" s="107">
        <f t="shared" si="5"/>
        <v>540567</v>
      </c>
      <c r="H24" s="107">
        <f t="shared" si="5"/>
        <v>540191</v>
      </c>
      <c r="I24" s="150">
        <f t="shared" si="5"/>
        <v>525250</v>
      </c>
      <c r="J24" s="190">
        <f t="shared" si="5"/>
        <v>521809</v>
      </c>
      <c r="K24" s="57">
        <f t="shared" si="5"/>
        <v>517347</v>
      </c>
      <c r="L24" s="39">
        <f t="shared" si="5"/>
        <v>530410</v>
      </c>
      <c r="M24" s="57">
        <f t="shared" si="5"/>
        <v>545135</v>
      </c>
      <c r="N24" s="39">
        <f t="shared" si="5"/>
        <v>562452</v>
      </c>
      <c r="O24" s="142">
        <f t="shared" si="5"/>
        <v>567797</v>
      </c>
      <c r="P24" s="90">
        <f aca="true" t="shared" si="6" ref="P24:P30">O24-B24</f>
        <v>23875</v>
      </c>
      <c r="Q24" s="91">
        <f aca="true" t="shared" si="7" ref="Q24:Q30">P24/B24%</f>
        <v>4.389416129518571</v>
      </c>
      <c r="R24" s="41"/>
      <c r="S24" s="171">
        <f aca="true" t="shared" si="8" ref="S24:S30">O24-N24</f>
        <v>5345</v>
      </c>
      <c r="T24" s="42">
        <f aca="true" t="shared" si="9" ref="T24:T30">S24/N24%</f>
        <v>0.9503033147717493</v>
      </c>
      <c r="U24" s="85"/>
    </row>
    <row r="25" spans="1:20" ht="15" customHeight="1">
      <c r="A25" s="21" t="s">
        <v>10</v>
      </c>
      <c r="B25" s="29">
        <f t="shared" si="5"/>
        <v>46465</v>
      </c>
      <c r="C25" s="54">
        <f t="shared" si="5"/>
        <v>44892</v>
      </c>
      <c r="D25" s="54">
        <f t="shared" si="5"/>
        <v>48539</v>
      </c>
      <c r="E25" s="54">
        <f t="shared" si="5"/>
        <v>44133</v>
      </c>
      <c r="F25" s="29">
        <f t="shared" si="5"/>
        <v>37201</v>
      </c>
      <c r="G25" s="103">
        <f t="shared" si="5"/>
        <v>35796</v>
      </c>
      <c r="H25" s="103">
        <f t="shared" si="5"/>
        <v>34672</v>
      </c>
      <c r="I25" s="121">
        <f t="shared" si="5"/>
        <v>31184</v>
      </c>
      <c r="J25" s="187">
        <f t="shared" si="5"/>
        <v>28418</v>
      </c>
      <c r="K25" s="54">
        <f t="shared" si="5"/>
        <v>26387</v>
      </c>
      <c r="L25" s="29">
        <f t="shared" si="5"/>
        <v>28123</v>
      </c>
      <c r="M25" s="54">
        <f t="shared" si="5"/>
        <v>30231</v>
      </c>
      <c r="N25" s="29">
        <f t="shared" si="5"/>
        <v>34535</v>
      </c>
      <c r="O25" s="148">
        <f t="shared" si="5"/>
        <v>36295</v>
      </c>
      <c r="P25" s="160">
        <f t="shared" si="6"/>
        <v>-10170</v>
      </c>
      <c r="Q25" s="77">
        <f t="shared" si="7"/>
        <v>-21.88744216076617</v>
      </c>
      <c r="R25" s="64"/>
      <c r="S25" s="161">
        <f t="shared" si="8"/>
        <v>1760</v>
      </c>
      <c r="T25" s="66">
        <f t="shared" si="9"/>
        <v>5.096279137107282</v>
      </c>
    </row>
    <row r="26" spans="1:20" ht="12.75">
      <c r="A26" s="21" t="s">
        <v>11</v>
      </c>
      <c r="B26" s="22">
        <f t="shared" si="5"/>
        <v>166140</v>
      </c>
      <c r="C26" s="52">
        <f t="shared" si="5"/>
        <v>159915</v>
      </c>
      <c r="D26" s="52">
        <f t="shared" si="5"/>
        <v>161341</v>
      </c>
      <c r="E26" s="52">
        <f t="shared" si="5"/>
        <v>152457</v>
      </c>
      <c r="F26" s="22">
        <f t="shared" si="5"/>
        <v>138826</v>
      </c>
      <c r="G26" s="104">
        <f t="shared" si="5"/>
        <v>133961</v>
      </c>
      <c r="H26" s="104">
        <f t="shared" si="5"/>
        <v>129264</v>
      </c>
      <c r="I26" s="111">
        <f t="shared" si="5"/>
        <v>120482</v>
      </c>
      <c r="J26" s="185">
        <f t="shared" si="5"/>
        <v>115050</v>
      </c>
      <c r="K26" s="52">
        <f t="shared" si="5"/>
        <v>110710</v>
      </c>
      <c r="L26" s="22">
        <f t="shared" si="5"/>
        <v>113827</v>
      </c>
      <c r="M26" s="52">
        <f t="shared" si="5"/>
        <v>116041</v>
      </c>
      <c r="N26" s="22">
        <f t="shared" si="5"/>
        <v>119630</v>
      </c>
      <c r="O26" s="143">
        <f t="shared" si="5"/>
        <v>120434</v>
      </c>
      <c r="P26" s="160">
        <f t="shared" si="6"/>
        <v>-45706</v>
      </c>
      <c r="Q26" s="77">
        <f t="shared" si="7"/>
        <v>-27.51053328518117</v>
      </c>
      <c r="R26" s="64"/>
      <c r="S26" s="161">
        <f t="shared" si="8"/>
        <v>804</v>
      </c>
      <c r="T26" s="66">
        <f t="shared" si="9"/>
        <v>0.6720722226866171</v>
      </c>
    </row>
    <row r="27" spans="1:20" ht="12.75">
      <c r="A27" s="28" t="s">
        <v>12</v>
      </c>
      <c r="B27" s="22">
        <f t="shared" si="5"/>
        <v>177257</v>
      </c>
      <c r="C27" s="52">
        <f t="shared" si="5"/>
        <v>180591</v>
      </c>
      <c r="D27" s="52">
        <f t="shared" si="5"/>
        <v>187704</v>
      </c>
      <c r="E27" s="52">
        <f t="shared" si="5"/>
        <v>186656</v>
      </c>
      <c r="F27" s="22">
        <f t="shared" si="5"/>
        <v>181941</v>
      </c>
      <c r="G27" s="104">
        <f t="shared" si="5"/>
        <v>183396</v>
      </c>
      <c r="H27" s="104">
        <f t="shared" si="5"/>
        <v>181305</v>
      </c>
      <c r="I27" s="111">
        <f t="shared" si="5"/>
        <v>173913</v>
      </c>
      <c r="J27" s="185">
        <f t="shared" si="5"/>
        <v>169177</v>
      </c>
      <c r="K27" s="52">
        <f t="shared" si="5"/>
        <v>162926</v>
      </c>
      <c r="L27" s="22">
        <f t="shared" si="5"/>
        <v>160730</v>
      </c>
      <c r="M27" s="52">
        <f t="shared" si="5"/>
        <v>158145</v>
      </c>
      <c r="N27" s="22">
        <f t="shared" si="5"/>
        <v>155796</v>
      </c>
      <c r="O27" s="143">
        <f t="shared" si="5"/>
        <v>150689</v>
      </c>
      <c r="P27" s="160">
        <f t="shared" si="6"/>
        <v>-26568</v>
      </c>
      <c r="Q27" s="77">
        <f t="shared" si="7"/>
        <v>-14.988406663770684</v>
      </c>
      <c r="R27" s="64"/>
      <c r="S27" s="161">
        <f t="shared" si="8"/>
        <v>-5107</v>
      </c>
      <c r="T27" s="66">
        <f t="shared" si="9"/>
        <v>-3.2780045700788207</v>
      </c>
    </row>
    <row r="28" spans="1:20" ht="12.75">
      <c r="A28" s="21" t="s">
        <v>13</v>
      </c>
      <c r="B28" s="22">
        <f t="shared" si="5"/>
        <v>123062</v>
      </c>
      <c r="C28" s="52">
        <f t="shared" si="5"/>
        <v>125996</v>
      </c>
      <c r="D28" s="52">
        <f t="shared" si="5"/>
        <v>131001</v>
      </c>
      <c r="E28" s="52">
        <f t="shared" si="5"/>
        <v>134278</v>
      </c>
      <c r="F28" s="22">
        <f t="shared" si="5"/>
        <v>138255</v>
      </c>
      <c r="G28" s="104">
        <f t="shared" si="5"/>
        <v>143953</v>
      </c>
      <c r="H28" s="104">
        <f t="shared" si="5"/>
        <v>147564</v>
      </c>
      <c r="I28" s="111">
        <f t="shared" si="5"/>
        <v>148220</v>
      </c>
      <c r="J28" s="185">
        <f t="shared" si="5"/>
        <v>151315</v>
      </c>
      <c r="K28" s="52">
        <f t="shared" si="5"/>
        <v>153800</v>
      </c>
      <c r="L28" s="22">
        <f t="shared" si="5"/>
        <v>159129</v>
      </c>
      <c r="M28" s="52">
        <f t="shared" si="5"/>
        <v>164428</v>
      </c>
      <c r="N28" s="22">
        <f t="shared" si="5"/>
        <v>170034</v>
      </c>
      <c r="O28" s="143">
        <f t="shared" si="5"/>
        <v>172019</v>
      </c>
      <c r="P28" s="160">
        <f t="shared" si="6"/>
        <v>48957</v>
      </c>
      <c r="Q28" s="77">
        <f t="shared" si="7"/>
        <v>39.78238611431637</v>
      </c>
      <c r="R28" s="64"/>
      <c r="S28" s="161">
        <f t="shared" si="8"/>
        <v>1985</v>
      </c>
      <c r="T28" s="66">
        <f t="shared" si="9"/>
        <v>1.1674135761083078</v>
      </c>
    </row>
    <row r="29" spans="1:20" ht="12.75">
      <c r="A29" s="21" t="s">
        <v>14</v>
      </c>
      <c r="B29" s="22">
        <f t="shared" si="5"/>
        <v>29925</v>
      </c>
      <c r="C29" s="52">
        <f t="shared" si="5"/>
        <v>31238</v>
      </c>
      <c r="D29" s="52">
        <f t="shared" si="5"/>
        <v>34418</v>
      </c>
      <c r="E29" s="52">
        <f t="shared" si="5"/>
        <v>36340</v>
      </c>
      <c r="F29" s="22">
        <f t="shared" si="5"/>
        <v>39536</v>
      </c>
      <c r="G29" s="104">
        <f t="shared" si="5"/>
        <v>41974</v>
      </c>
      <c r="H29" s="104">
        <f t="shared" si="5"/>
        <v>45688</v>
      </c>
      <c r="I29" s="111">
        <f t="shared" si="5"/>
        <v>49544</v>
      </c>
      <c r="J29" s="185">
        <f t="shared" si="5"/>
        <v>55745</v>
      </c>
      <c r="K29" s="52">
        <f t="shared" si="5"/>
        <v>61303</v>
      </c>
      <c r="L29" s="22">
        <f t="shared" si="5"/>
        <v>66067</v>
      </c>
      <c r="M29" s="52">
        <f t="shared" si="5"/>
        <v>73238</v>
      </c>
      <c r="N29" s="22">
        <f t="shared" si="5"/>
        <v>78864</v>
      </c>
      <c r="O29" s="143">
        <f t="shared" si="5"/>
        <v>83964</v>
      </c>
      <c r="P29" s="160">
        <f t="shared" si="6"/>
        <v>54039</v>
      </c>
      <c r="Q29" s="77">
        <f t="shared" si="7"/>
        <v>180.58145363408522</v>
      </c>
      <c r="R29" s="64"/>
      <c r="S29" s="161">
        <f t="shared" si="8"/>
        <v>5100</v>
      </c>
      <c r="T29" s="66">
        <f t="shared" si="9"/>
        <v>6.466828971393792</v>
      </c>
    </row>
    <row r="30" spans="1:20" ht="12.75">
      <c r="A30" s="21" t="s">
        <v>15</v>
      </c>
      <c r="B30" s="22">
        <f t="shared" si="5"/>
        <v>1073</v>
      </c>
      <c r="C30" s="52">
        <f t="shared" si="5"/>
        <v>1154</v>
      </c>
      <c r="D30" s="52">
        <f t="shared" si="5"/>
        <v>1240</v>
      </c>
      <c r="E30" s="52">
        <f t="shared" si="5"/>
        <v>1360</v>
      </c>
      <c r="F30" s="22">
        <f t="shared" si="5"/>
        <v>1402</v>
      </c>
      <c r="G30" s="104">
        <f t="shared" si="5"/>
        <v>1487</v>
      </c>
      <c r="H30" s="104">
        <f t="shared" si="5"/>
        <v>1698</v>
      </c>
      <c r="I30" s="111">
        <f t="shared" si="5"/>
        <v>1907</v>
      </c>
      <c r="J30" s="185">
        <f t="shared" si="5"/>
        <v>2104</v>
      </c>
      <c r="K30" s="52">
        <f t="shared" si="5"/>
        <v>2221</v>
      </c>
      <c r="L30" s="22">
        <f t="shared" si="5"/>
        <v>2534</v>
      </c>
      <c r="M30" s="52">
        <f t="shared" si="5"/>
        <v>3052</v>
      </c>
      <c r="N30" s="22">
        <f t="shared" si="5"/>
        <v>3593</v>
      </c>
      <c r="O30" s="143">
        <f t="shared" si="5"/>
        <v>4396</v>
      </c>
      <c r="P30" s="160">
        <f t="shared" si="6"/>
        <v>3323</v>
      </c>
      <c r="Q30" s="77">
        <f t="shared" si="7"/>
        <v>309.6924510717614</v>
      </c>
      <c r="R30" s="64"/>
      <c r="S30" s="161">
        <f t="shared" si="8"/>
        <v>803</v>
      </c>
      <c r="T30" s="66">
        <f t="shared" si="9"/>
        <v>22.349011967715</v>
      </c>
    </row>
    <row r="31" spans="1:20" ht="7.5" customHeight="1">
      <c r="A31" s="37"/>
      <c r="B31" s="26"/>
      <c r="C31" s="58"/>
      <c r="D31" s="58"/>
      <c r="E31" s="58"/>
      <c r="F31" s="72"/>
      <c r="G31" s="108"/>
      <c r="H31" s="122"/>
      <c r="I31" s="122"/>
      <c r="J31" s="191"/>
      <c r="K31" s="201"/>
      <c r="L31" s="205"/>
      <c r="M31" s="201"/>
      <c r="N31" s="205"/>
      <c r="O31" s="144"/>
      <c r="P31" s="168"/>
      <c r="Q31" s="168"/>
      <c r="R31" s="64"/>
      <c r="T31" s="165"/>
    </row>
    <row r="32" spans="1:20" ht="18" customHeight="1" thickBot="1">
      <c r="A32" s="195" t="s">
        <v>43</v>
      </c>
      <c r="B32" s="43"/>
      <c r="C32" s="43"/>
      <c r="D32" s="44"/>
      <c r="E32" s="44"/>
      <c r="F32" s="45"/>
      <c r="G32" s="89"/>
      <c r="H32" s="95"/>
      <c r="I32" s="95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ht="13.5" thickTop="1"/>
  </sheetData>
  <sheetProtection/>
  <mergeCells count="15">
    <mergeCell ref="I3:I4"/>
    <mergeCell ref="J3:J4"/>
    <mergeCell ref="O3:O4"/>
    <mergeCell ref="N3:N4"/>
    <mergeCell ref="M3:M4"/>
    <mergeCell ref="A3:A4"/>
    <mergeCell ref="B3:B4"/>
    <mergeCell ref="C3:C4"/>
    <mergeCell ref="D3:D4"/>
    <mergeCell ref="E3:E4"/>
    <mergeCell ref="L3:L4"/>
    <mergeCell ref="K3:K4"/>
    <mergeCell ref="H3:H4"/>
    <mergeCell ref="G3:G4"/>
    <mergeCell ref="F3:F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7109375" style="5" customWidth="1"/>
    <col min="2" max="5" width="7.7109375" style="5" customWidth="1"/>
    <col min="6" max="6" width="8.140625" style="5" customWidth="1"/>
    <col min="7" max="7" width="8.140625" style="68" customWidth="1"/>
    <col min="8" max="8" width="8.140625" style="137" customWidth="1"/>
    <col min="9" max="9" width="8.140625" style="68" customWidth="1"/>
    <col min="10" max="15" width="8.140625" style="125" customWidth="1"/>
    <col min="16" max="16" width="7.7109375" style="5" customWidth="1"/>
    <col min="17" max="17" width="7.140625" style="5" customWidth="1"/>
    <col min="18" max="18" width="1.7109375" style="5" customWidth="1"/>
    <col min="19" max="20" width="6.7109375" style="5" customWidth="1"/>
    <col min="21" max="16384" width="9.140625" style="5" customWidth="1"/>
  </cols>
  <sheetData>
    <row r="1" spans="1:20" ht="18" customHeight="1" thickTop="1">
      <c r="A1" s="1" t="s">
        <v>60</v>
      </c>
      <c r="B1" s="2"/>
      <c r="C1" s="2"/>
      <c r="D1" s="3"/>
      <c r="E1" s="3"/>
      <c r="F1" s="4"/>
      <c r="G1" s="86"/>
      <c r="H1" s="133"/>
      <c r="I1" s="93"/>
      <c r="J1" s="139"/>
      <c r="K1" s="139"/>
      <c r="L1" s="139"/>
      <c r="M1" s="139"/>
      <c r="N1" s="139"/>
      <c r="O1" s="139"/>
      <c r="P1" s="3"/>
      <c r="Q1" s="3"/>
      <c r="R1" s="3"/>
      <c r="S1" s="3"/>
      <c r="T1" s="4"/>
    </row>
    <row r="2" spans="1:20" ht="18" customHeight="1">
      <c r="A2" s="6" t="s">
        <v>69</v>
      </c>
      <c r="B2" s="7"/>
      <c r="C2" s="7"/>
      <c r="D2" s="8"/>
      <c r="E2" s="8"/>
      <c r="F2" s="9"/>
      <c r="G2" s="87"/>
      <c r="H2" s="134"/>
      <c r="I2" s="94"/>
      <c r="J2" s="140"/>
      <c r="K2" s="140"/>
      <c r="L2" s="140"/>
      <c r="M2" s="140"/>
      <c r="N2" s="140"/>
      <c r="O2" s="140"/>
      <c r="P2" s="8"/>
      <c r="Q2" s="8"/>
      <c r="R2" s="10"/>
      <c r="S2" s="10"/>
      <c r="T2" s="9"/>
    </row>
    <row r="3" spans="1:20" ht="12.75">
      <c r="A3" s="247"/>
      <c r="B3" s="235">
        <v>2005</v>
      </c>
      <c r="C3" s="237">
        <v>2006</v>
      </c>
      <c r="D3" s="237">
        <v>2007</v>
      </c>
      <c r="E3" s="237">
        <v>2008</v>
      </c>
      <c r="F3" s="235">
        <v>2009</v>
      </c>
      <c r="G3" s="239">
        <v>2010</v>
      </c>
      <c r="H3" s="243">
        <v>2011</v>
      </c>
      <c r="I3" s="225">
        <v>2012</v>
      </c>
      <c r="J3" s="225">
        <v>2013</v>
      </c>
      <c r="K3" s="248">
        <v>2014</v>
      </c>
      <c r="L3" s="250">
        <v>2015</v>
      </c>
      <c r="M3" s="225">
        <v>2016</v>
      </c>
      <c r="N3" s="225">
        <v>2017</v>
      </c>
      <c r="O3" s="249">
        <v>2018</v>
      </c>
      <c r="P3" s="11" t="s">
        <v>65</v>
      </c>
      <c r="Q3" s="12"/>
      <c r="R3" s="13"/>
      <c r="S3" s="11" t="s">
        <v>66</v>
      </c>
      <c r="T3" s="14"/>
    </row>
    <row r="4" spans="1:20" ht="12.75" customHeight="1">
      <c r="A4" s="234"/>
      <c r="B4" s="236"/>
      <c r="C4" s="238"/>
      <c r="D4" s="238"/>
      <c r="E4" s="238"/>
      <c r="F4" s="236"/>
      <c r="G4" s="240"/>
      <c r="H4" s="244"/>
      <c r="I4" s="226"/>
      <c r="J4" s="230"/>
      <c r="K4" s="228"/>
      <c r="L4" s="242"/>
      <c r="M4" s="230"/>
      <c r="N4" s="230"/>
      <c r="O4" s="232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100"/>
      <c r="H5" s="135"/>
      <c r="I5" s="109"/>
      <c r="J5" s="184"/>
      <c r="K5" s="199"/>
      <c r="L5" s="202"/>
      <c r="M5" s="184"/>
      <c r="N5" s="184"/>
      <c r="O5" s="146"/>
      <c r="P5" s="175"/>
      <c r="Q5" s="176"/>
      <c r="R5" s="64"/>
      <c r="S5" s="125"/>
      <c r="T5" s="165"/>
    </row>
    <row r="6" spans="1:20" ht="12.75">
      <c r="A6" s="21" t="s">
        <v>17</v>
      </c>
      <c r="B6" s="25">
        <v>39960</v>
      </c>
      <c r="C6" s="53">
        <v>41393</v>
      </c>
      <c r="D6" s="53">
        <v>46763</v>
      </c>
      <c r="E6" s="53">
        <v>48482</v>
      </c>
      <c r="F6" s="25">
        <v>48324</v>
      </c>
      <c r="G6" s="102">
        <v>49113</v>
      </c>
      <c r="H6" s="110">
        <v>51470</v>
      </c>
      <c r="I6" s="110">
        <v>52608</v>
      </c>
      <c r="J6" s="186">
        <v>54177</v>
      </c>
      <c r="K6" s="53">
        <v>56716</v>
      </c>
      <c r="L6" s="25">
        <v>61143</v>
      </c>
      <c r="M6" s="186">
        <v>63523</v>
      </c>
      <c r="N6" s="186">
        <v>66963</v>
      </c>
      <c r="O6" s="147">
        <v>68641</v>
      </c>
      <c r="P6" s="160">
        <f aca="true" t="shared" si="0" ref="P6:P11">O6-B6</f>
        <v>28681</v>
      </c>
      <c r="Q6" s="77">
        <f aca="true" t="shared" si="1" ref="Q6:Q11">P6/B6%</f>
        <v>71.77427427427428</v>
      </c>
      <c r="R6" s="64"/>
      <c r="S6" s="161">
        <f aca="true" t="shared" si="2" ref="S6:S11">O6-N6</f>
        <v>1678</v>
      </c>
      <c r="T6" s="66">
        <f aca="true" t="shared" si="3" ref="T6:T11">S6/N6%</f>
        <v>2.505861445873094</v>
      </c>
    </row>
    <row r="7" spans="1:20" ht="12.75">
      <c r="A7" s="21" t="s">
        <v>16</v>
      </c>
      <c r="B7" s="29">
        <v>40450</v>
      </c>
      <c r="C7" s="53">
        <v>41601</v>
      </c>
      <c r="D7" s="53">
        <v>43466</v>
      </c>
      <c r="E7" s="53">
        <v>44748</v>
      </c>
      <c r="F7" s="25">
        <v>46484</v>
      </c>
      <c r="G7" s="102">
        <v>48306</v>
      </c>
      <c r="H7" s="110">
        <v>49970</v>
      </c>
      <c r="I7" s="110">
        <v>51688</v>
      </c>
      <c r="J7" s="186">
        <v>53522</v>
      </c>
      <c r="K7" s="53">
        <v>53848</v>
      </c>
      <c r="L7" s="25">
        <v>59555</v>
      </c>
      <c r="M7" s="186">
        <v>61621</v>
      </c>
      <c r="N7" s="186">
        <v>63246</v>
      </c>
      <c r="O7" s="147">
        <v>63662</v>
      </c>
      <c r="P7" s="160">
        <f t="shared" si="0"/>
        <v>23212</v>
      </c>
      <c r="Q7" s="77">
        <f t="shared" si="1"/>
        <v>57.38442521631644</v>
      </c>
      <c r="R7" s="64"/>
      <c r="S7" s="161">
        <f t="shared" si="2"/>
        <v>416</v>
      </c>
      <c r="T7" s="66">
        <f t="shared" si="3"/>
        <v>0.6577491066628719</v>
      </c>
    </row>
    <row r="8" spans="1:20" ht="12.75" customHeight="1">
      <c r="A8" s="28" t="s">
        <v>18</v>
      </c>
      <c r="B8" s="25">
        <v>390</v>
      </c>
      <c r="C8" s="53">
        <v>429</v>
      </c>
      <c r="D8" s="53">
        <v>481</v>
      </c>
      <c r="E8" s="53">
        <v>512</v>
      </c>
      <c r="F8" s="25">
        <v>597</v>
      </c>
      <c r="G8" s="102">
        <v>632</v>
      </c>
      <c r="H8" s="110">
        <v>697</v>
      </c>
      <c r="I8" s="110">
        <v>730</v>
      </c>
      <c r="J8" s="186">
        <v>780</v>
      </c>
      <c r="K8" s="53">
        <v>832</v>
      </c>
      <c r="L8" s="25">
        <v>902</v>
      </c>
      <c r="M8" s="186">
        <v>942</v>
      </c>
      <c r="N8" s="186">
        <v>943</v>
      </c>
      <c r="O8" s="147">
        <v>941</v>
      </c>
      <c r="P8" s="160">
        <f t="shared" si="0"/>
        <v>551</v>
      </c>
      <c r="Q8" s="77">
        <f t="shared" si="1"/>
        <v>141.2820512820513</v>
      </c>
      <c r="R8" s="64"/>
      <c r="S8" s="161">
        <f t="shared" si="2"/>
        <v>-2</v>
      </c>
      <c r="T8" s="66">
        <f t="shared" si="3"/>
        <v>-0.21208907741251326</v>
      </c>
    </row>
    <row r="9" spans="1:20" ht="12.75">
      <c r="A9" s="21" t="s">
        <v>19</v>
      </c>
      <c r="B9" s="22">
        <v>46</v>
      </c>
      <c r="C9" s="52">
        <v>37</v>
      </c>
      <c r="D9" s="52">
        <v>29</v>
      </c>
      <c r="E9" s="52">
        <v>35</v>
      </c>
      <c r="F9" s="22">
        <v>48</v>
      </c>
      <c r="G9" s="104">
        <v>49</v>
      </c>
      <c r="H9" s="111">
        <v>59</v>
      </c>
      <c r="I9" s="111">
        <v>68</v>
      </c>
      <c r="J9" s="185">
        <v>69</v>
      </c>
      <c r="K9" s="52">
        <v>64</v>
      </c>
      <c r="L9" s="22">
        <v>63</v>
      </c>
      <c r="M9" s="185">
        <v>69</v>
      </c>
      <c r="N9" s="185">
        <v>66</v>
      </c>
      <c r="O9" s="143">
        <v>73</v>
      </c>
      <c r="P9" s="160">
        <f t="shared" si="0"/>
        <v>27</v>
      </c>
      <c r="Q9" s="77">
        <f t="shared" si="1"/>
        <v>58.69565217391304</v>
      </c>
      <c r="R9" s="64"/>
      <c r="S9" s="161">
        <f t="shared" si="2"/>
        <v>7</v>
      </c>
      <c r="T9" s="66">
        <f t="shared" si="3"/>
        <v>10.606060606060606</v>
      </c>
    </row>
    <row r="10" spans="1:24" ht="12.75">
      <c r="A10" s="21" t="s">
        <v>20</v>
      </c>
      <c r="B10" s="22">
        <v>3037</v>
      </c>
      <c r="C10" s="52">
        <v>3555</v>
      </c>
      <c r="D10" s="52">
        <v>4593</v>
      </c>
      <c r="E10" s="52">
        <v>4947</v>
      </c>
      <c r="F10" s="22">
        <v>5169</v>
      </c>
      <c r="G10" s="104">
        <v>4977</v>
      </c>
      <c r="H10" s="111">
        <v>4861</v>
      </c>
      <c r="I10" s="111">
        <v>5325</v>
      </c>
      <c r="J10" s="185">
        <v>5675</v>
      </c>
      <c r="K10" s="52">
        <v>5839</v>
      </c>
      <c r="L10" s="22">
        <v>4817</v>
      </c>
      <c r="M10" s="185">
        <v>5008</v>
      </c>
      <c r="N10" s="185">
        <v>5581</v>
      </c>
      <c r="O10" s="143">
        <v>6390</v>
      </c>
      <c r="P10" s="160">
        <f t="shared" si="0"/>
        <v>3353</v>
      </c>
      <c r="Q10" s="77">
        <f t="shared" si="1"/>
        <v>110.40500493908462</v>
      </c>
      <c r="R10" s="64"/>
      <c r="S10" s="161">
        <f t="shared" si="2"/>
        <v>809</v>
      </c>
      <c r="T10" s="66">
        <f t="shared" si="3"/>
        <v>14.495610105715821</v>
      </c>
      <c r="U10" s="23"/>
      <c r="V10" s="23"/>
      <c r="W10" s="23"/>
      <c r="X10" s="23"/>
    </row>
    <row r="11" spans="1:20" ht="12.75">
      <c r="A11" s="21" t="s">
        <v>21</v>
      </c>
      <c r="B11" s="22">
        <v>34</v>
      </c>
      <c r="C11" s="52">
        <v>32</v>
      </c>
      <c r="D11" s="52">
        <v>12</v>
      </c>
      <c r="E11" s="52">
        <v>9</v>
      </c>
      <c r="F11" s="22">
        <v>16</v>
      </c>
      <c r="G11" s="104">
        <v>37</v>
      </c>
      <c r="H11" s="111">
        <v>419</v>
      </c>
      <c r="I11" s="111">
        <v>434</v>
      </c>
      <c r="J11" s="185">
        <v>416</v>
      </c>
      <c r="K11" s="52">
        <v>404</v>
      </c>
      <c r="L11" s="22">
        <v>398</v>
      </c>
      <c r="M11" s="185">
        <v>391</v>
      </c>
      <c r="N11" s="185">
        <v>375</v>
      </c>
      <c r="O11" s="143">
        <v>351</v>
      </c>
      <c r="P11" s="160">
        <f t="shared" si="0"/>
        <v>317</v>
      </c>
      <c r="Q11" s="77">
        <f t="shared" si="1"/>
        <v>932.3529411764705</v>
      </c>
      <c r="R11" s="64"/>
      <c r="S11" s="161">
        <f t="shared" si="2"/>
        <v>-24</v>
      </c>
      <c r="T11" s="66">
        <f t="shared" si="3"/>
        <v>-6.4</v>
      </c>
    </row>
    <row r="12" spans="1:21" ht="12.75">
      <c r="A12" s="21"/>
      <c r="B12" s="22"/>
      <c r="C12" s="52"/>
      <c r="D12" s="52"/>
      <c r="E12" s="52"/>
      <c r="F12" s="22"/>
      <c r="G12" s="104"/>
      <c r="H12" s="111"/>
      <c r="I12" s="111"/>
      <c r="J12" s="185"/>
      <c r="K12" s="52"/>
      <c r="L12" s="22"/>
      <c r="M12" s="185"/>
      <c r="N12" s="185"/>
      <c r="O12" s="143"/>
      <c r="P12" s="30"/>
      <c r="Q12" s="177"/>
      <c r="R12" s="16"/>
      <c r="S12" s="23"/>
      <c r="T12" s="24"/>
      <c r="U12" s="23"/>
    </row>
    <row r="13" spans="1:20" ht="12.75">
      <c r="A13" s="21" t="s">
        <v>22</v>
      </c>
      <c r="B13" s="22">
        <v>9271</v>
      </c>
      <c r="C13" s="52">
        <v>9344</v>
      </c>
      <c r="D13" s="52">
        <v>11077</v>
      </c>
      <c r="E13" s="52">
        <v>10757</v>
      </c>
      <c r="F13" s="22">
        <v>10423</v>
      </c>
      <c r="G13" s="104">
        <v>10313</v>
      </c>
      <c r="H13" s="111">
        <v>10238</v>
      </c>
      <c r="I13" s="111">
        <v>10476</v>
      </c>
      <c r="J13" s="185">
        <v>10310</v>
      </c>
      <c r="K13" s="52">
        <v>10026</v>
      </c>
      <c r="L13" s="22">
        <v>10985</v>
      </c>
      <c r="M13" s="185">
        <v>11510</v>
      </c>
      <c r="N13" s="185">
        <v>12848</v>
      </c>
      <c r="O13" s="143">
        <v>13566</v>
      </c>
      <c r="P13" s="160">
        <f>O13-B13</f>
        <v>4295</v>
      </c>
      <c r="Q13" s="77">
        <f>P13/B13%</f>
        <v>46.32725703807572</v>
      </c>
      <c r="R13" s="64"/>
      <c r="S13" s="161">
        <f>O13-N13</f>
        <v>718</v>
      </c>
      <c r="T13" s="66">
        <f>S13/N13%</f>
        <v>5.588418430884185</v>
      </c>
    </row>
    <row r="14" spans="1:20" ht="12.75">
      <c r="A14" s="21" t="s">
        <v>23</v>
      </c>
      <c r="B14" s="22">
        <v>26067</v>
      </c>
      <c r="C14" s="52">
        <v>25439</v>
      </c>
      <c r="D14" s="52">
        <v>26774</v>
      </c>
      <c r="E14" s="52">
        <v>26573</v>
      </c>
      <c r="F14" s="22">
        <v>26241</v>
      </c>
      <c r="G14" s="104">
        <v>26338</v>
      </c>
      <c r="H14" s="111">
        <v>26526</v>
      </c>
      <c r="I14" s="111">
        <v>26811</v>
      </c>
      <c r="J14" s="185">
        <v>27484</v>
      </c>
      <c r="K14" s="52">
        <v>27842</v>
      </c>
      <c r="L14" s="22">
        <v>30221</v>
      </c>
      <c r="M14" s="185">
        <v>30892</v>
      </c>
      <c r="N14" s="185">
        <v>31649</v>
      </c>
      <c r="O14" s="143">
        <v>31585</v>
      </c>
      <c r="P14" s="160">
        <f>O14-B14</f>
        <v>5518</v>
      </c>
      <c r="Q14" s="77">
        <f>P14/B14%</f>
        <v>21.168527256684698</v>
      </c>
      <c r="R14" s="64"/>
      <c r="S14" s="161">
        <f>O14-N14</f>
        <v>-64</v>
      </c>
      <c r="T14" s="66">
        <f>S14/N14%</f>
        <v>-0.20221807956017568</v>
      </c>
    </row>
    <row r="15" spans="1:20" ht="12.75">
      <c r="A15" s="21" t="s">
        <v>24</v>
      </c>
      <c r="B15" s="22">
        <v>43884</v>
      </c>
      <c r="C15" s="52">
        <v>47124</v>
      </c>
      <c r="D15" s="52">
        <v>51791</v>
      </c>
      <c r="E15" s="52">
        <v>55047</v>
      </c>
      <c r="F15" s="22">
        <v>57216</v>
      </c>
      <c r="G15" s="104">
        <v>59210</v>
      </c>
      <c r="H15" s="111">
        <v>62338</v>
      </c>
      <c r="I15" s="111">
        <v>64233</v>
      </c>
      <c r="J15" s="185">
        <v>66326</v>
      </c>
      <c r="K15" s="52">
        <v>68021</v>
      </c>
      <c r="L15" s="22">
        <v>72192</v>
      </c>
      <c r="M15" s="185">
        <v>73855</v>
      </c>
      <c r="N15" s="185">
        <v>75452</v>
      </c>
      <c r="O15" s="143">
        <v>75951</v>
      </c>
      <c r="P15" s="160">
        <f>O15-B15</f>
        <v>32067</v>
      </c>
      <c r="Q15" s="77">
        <f>P15/B15%</f>
        <v>73.07219031993438</v>
      </c>
      <c r="R15" s="64"/>
      <c r="S15" s="161">
        <f>O15-N15</f>
        <v>499</v>
      </c>
      <c r="T15" s="66">
        <f>S15/N15%</f>
        <v>0.6613476117266607</v>
      </c>
    </row>
    <row r="16" spans="1:24" ht="12.75">
      <c r="A16" s="21" t="s">
        <v>25</v>
      </c>
      <c r="B16" s="22">
        <v>4695</v>
      </c>
      <c r="C16" s="52">
        <v>5140</v>
      </c>
      <c r="D16" s="52">
        <v>5702</v>
      </c>
      <c r="E16" s="52">
        <v>6356</v>
      </c>
      <c r="F16" s="22">
        <v>6758</v>
      </c>
      <c r="G16" s="104">
        <v>7253</v>
      </c>
      <c r="H16" s="111">
        <v>8374</v>
      </c>
      <c r="I16" s="111">
        <v>9333</v>
      </c>
      <c r="J16" s="185">
        <v>10519</v>
      </c>
      <c r="K16" s="52">
        <v>11814</v>
      </c>
      <c r="L16" s="22">
        <v>13480</v>
      </c>
      <c r="M16" s="185">
        <v>15297</v>
      </c>
      <c r="N16" s="185">
        <v>17225</v>
      </c>
      <c r="O16" s="143">
        <v>18956</v>
      </c>
      <c r="P16" s="160">
        <f>O16-B16</f>
        <v>14261</v>
      </c>
      <c r="Q16" s="77">
        <f>P16/B16%</f>
        <v>303.7486687965921</v>
      </c>
      <c r="R16" s="64"/>
      <c r="S16" s="161">
        <f>O16-N16</f>
        <v>1731</v>
      </c>
      <c r="T16" s="66">
        <f>S16/N16%</f>
        <v>10.049346879535559</v>
      </c>
      <c r="U16" s="23"/>
      <c r="V16" s="23"/>
      <c r="W16" s="23"/>
      <c r="X16" s="23"/>
    </row>
    <row r="17" spans="1:22" ht="12.75">
      <c r="A17" s="21"/>
      <c r="B17" s="22"/>
      <c r="C17" s="52"/>
      <c r="D17" s="52"/>
      <c r="E17" s="52"/>
      <c r="F17" s="22"/>
      <c r="G17" s="104"/>
      <c r="H17" s="111"/>
      <c r="I17" s="111"/>
      <c r="J17" s="185"/>
      <c r="K17" s="52"/>
      <c r="L17" s="22"/>
      <c r="M17" s="185"/>
      <c r="N17" s="185"/>
      <c r="O17" s="143"/>
      <c r="P17" s="30"/>
      <c r="Q17" s="177"/>
      <c r="R17" s="16"/>
      <c r="S17" s="23"/>
      <c r="T17" s="24"/>
      <c r="V17" s="23"/>
    </row>
    <row r="18" spans="1:21" ht="12.75">
      <c r="A18" s="21" t="s">
        <v>26</v>
      </c>
      <c r="B18" s="22">
        <v>13827</v>
      </c>
      <c r="C18" s="52">
        <v>15046</v>
      </c>
      <c r="D18" s="52">
        <v>19039</v>
      </c>
      <c r="E18" s="52">
        <v>19941</v>
      </c>
      <c r="F18" s="22">
        <v>18527</v>
      </c>
      <c r="G18" s="104">
        <v>19172</v>
      </c>
      <c r="H18" s="111">
        <v>20977</v>
      </c>
      <c r="I18" s="111">
        <v>19450</v>
      </c>
      <c r="J18" s="185">
        <v>18898</v>
      </c>
      <c r="K18" s="52">
        <v>19979</v>
      </c>
      <c r="L18" s="22">
        <v>17538</v>
      </c>
      <c r="M18" s="185">
        <v>21701</v>
      </c>
      <c r="N18" s="185">
        <v>29790</v>
      </c>
      <c r="O18" s="143">
        <v>30364</v>
      </c>
      <c r="P18" s="160">
        <f>O18-B18</f>
        <v>16537</v>
      </c>
      <c r="Q18" s="77">
        <f>P18/B18%</f>
        <v>119.59933463513416</v>
      </c>
      <c r="R18" s="64"/>
      <c r="S18" s="161">
        <f>O18-N18</f>
        <v>574</v>
      </c>
      <c r="T18" s="66">
        <f>S18/N18%</f>
        <v>1.926821080899631</v>
      </c>
      <c r="U18" s="23"/>
    </row>
    <row r="19" spans="1:20" ht="12.75">
      <c r="A19" s="21" t="s">
        <v>27</v>
      </c>
      <c r="B19" s="22">
        <v>69981</v>
      </c>
      <c r="C19" s="52">
        <v>71809</v>
      </c>
      <c r="D19" s="52">
        <v>76170</v>
      </c>
      <c r="E19" s="52">
        <v>78644</v>
      </c>
      <c r="F19" s="22">
        <v>81931</v>
      </c>
      <c r="G19" s="104">
        <v>83748</v>
      </c>
      <c r="H19" s="111">
        <v>86368</v>
      </c>
      <c r="I19" s="111">
        <v>91223</v>
      </c>
      <c r="J19" s="185">
        <v>95126</v>
      </c>
      <c r="K19" s="52">
        <v>97104</v>
      </c>
      <c r="L19" s="22">
        <v>108851</v>
      </c>
      <c r="M19" s="185">
        <v>109193</v>
      </c>
      <c r="N19" s="185">
        <v>106589</v>
      </c>
      <c r="O19" s="143">
        <v>108528</v>
      </c>
      <c r="P19" s="160">
        <f>O19-B19</f>
        <v>38547</v>
      </c>
      <c r="Q19" s="77">
        <f>P19/B19%</f>
        <v>55.08209371115017</v>
      </c>
      <c r="R19" s="64"/>
      <c r="S19" s="161">
        <f>O19-N19</f>
        <v>1939</v>
      </c>
      <c r="T19" s="66">
        <f>S19/N19%</f>
        <v>1.8191370591712088</v>
      </c>
    </row>
    <row r="20" spans="1:20" ht="12.75">
      <c r="A20" s="21" t="s">
        <v>30</v>
      </c>
      <c r="B20" s="22">
        <v>109</v>
      </c>
      <c r="C20" s="52">
        <v>192</v>
      </c>
      <c r="D20" s="52">
        <v>135</v>
      </c>
      <c r="E20" s="52">
        <v>148</v>
      </c>
      <c r="F20" s="22">
        <v>180</v>
      </c>
      <c r="G20" s="104">
        <v>194</v>
      </c>
      <c r="H20" s="111">
        <v>131</v>
      </c>
      <c r="I20" s="111">
        <v>180</v>
      </c>
      <c r="J20" s="185">
        <v>615</v>
      </c>
      <c r="K20" s="52">
        <v>620</v>
      </c>
      <c r="L20" s="22">
        <v>489</v>
      </c>
      <c r="M20" s="185">
        <v>660</v>
      </c>
      <c r="N20" s="185">
        <v>795</v>
      </c>
      <c r="O20" s="143">
        <v>1166</v>
      </c>
      <c r="P20" s="160">
        <f>O20-B20</f>
        <v>1057</v>
      </c>
      <c r="Q20" s="77">
        <f>P20/B20%</f>
        <v>969.7247706422017</v>
      </c>
      <c r="R20" s="64"/>
      <c r="S20" s="161">
        <f>O20-N20</f>
        <v>371</v>
      </c>
      <c r="T20" s="66">
        <f>S20/N20%</f>
        <v>46.666666666666664</v>
      </c>
    </row>
    <row r="21" spans="1:20" ht="9.75" customHeight="1">
      <c r="A21" s="69"/>
      <c r="B21" s="70"/>
      <c r="C21" s="55"/>
      <c r="D21" s="55"/>
      <c r="E21" s="55"/>
      <c r="F21" s="22"/>
      <c r="G21" s="105"/>
      <c r="H21" s="112"/>
      <c r="I21" s="112"/>
      <c r="J21" s="188"/>
      <c r="K21" s="55"/>
      <c r="L21" s="197"/>
      <c r="M21" s="188"/>
      <c r="N21" s="188"/>
      <c r="O21" s="149"/>
      <c r="P21" s="113"/>
      <c r="Q21" s="178"/>
      <c r="R21" s="64"/>
      <c r="S21" s="65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33"/>
      <c r="Q22" s="34"/>
      <c r="R22" s="35"/>
      <c r="S22" s="183"/>
      <c r="T22" s="36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89"/>
      <c r="K23" s="56"/>
      <c r="L23" s="204"/>
      <c r="M23" s="189"/>
      <c r="N23" s="189"/>
      <c r="O23" s="141"/>
      <c r="P23" s="179"/>
      <c r="Q23" s="27"/>
      <c r="R23" s="16"/>
      <c r="S23" s="23"/>
      <c r="T23" s="20"/>
    </row>
    <row r="24" spans="1:20" ht="12.75">
      <c r="A24" s="38" t="s">
        <v>0</v>
      </c>
      <c r="B24" s="39">
        <f aca="true" t="shared" si="4" ref="B24:H24">SUM(B18:B20)</f>
        <v>83917</v>
      </c>
      <c r="C24" s="57">
        <f t="shared" si="4"/>
        <v>87047</v>
      </c>
      <c r="D24" s="57">
        <f t="shared" si="4"/>
        <v>95344</v>
      </c>
      <c r="E24" s="57">
        <f t="shared" si="4"/>
        <v>98733</v>
      </c>
      <c r="F24" s="39">
        <f t="shared" si="4"/>
        <v>100638</v>
      </c>
      <c r="G24" s="107">
        <f t="shared" si="4"/>
        <v>103114</v>
      </c>
      <c r="H24" s="107">
        <f t="shared" si="4"/>
        <v>107476</v>
      </c>
      <c r="I24" s="150">
        <f aca="true" t="shared" si="5" ref="I24:O24">SUM(I18:I20)</f>
        <v>110853</v>
      </c>
      <c r="J24" s="190">
        <f t="shared" si="5"/>
        <v>114639</v>
      </c>
      <c r="K24" s="57">
        <f t="shared" si="5"/>
        <v>117703</v>
      </c>
      <c r="L24" s="39">
        <f t="shared" si="5"/>
        <v>126878</v>
      </c>
      <c r="M24" s="190">
        <f t="shared" si="5"/>
        <v>131554</v>
      </c>
      <c r="N24" s="190">
        <f t="shared" si="5"/>
        <v>137174</v>
      </c>
      <c r="O24" s="142">
        <f t="shared" si="5"/>
        <v>140058</v>
      </c>
      <c r="P24" s="90">
        <f>O24-B24</f>
        <v>56141</v>
      </c>
      <c r="Q24" s="91">
        <f>P24/B24%</f>
        <v>66.90062800147766</v>
      </c>
      <c r="R24" s="41"/>
      <c r="S24" s="171">
        <f>O24-N24</f>
        <v>2884</v>
      </c>
      <c r="T24" s="42">
        <f>S24/N24%</f>
        <v>2.102439237756426</v>
      </c>
    </row>
    <row r="25" spans="1:20" ht="7.5" customHeight="1">
      <c r="A25" s="37"/>
      <c r="B25" s="26"/>
      <c r="C25" s="58"/>
      <c r="D25" s="58"/>
      <c r="E25" s="58"/>
      <c r="F25" s="72"/>
      <c r="G25" s="108"/>
      <c r="H25" s="138"/>
      <c r="I25" s="122"/>
      <c r="J25" s="191"/>
      <c r="K25" s="201"/>
      <c r="L25" s="205"/>
      <c r="M25" s="191"/>
      <c r="N25" s="191"/>
      <c r="O25" s="144"/>
      <c r="P25" s="180"/>
      <c r="Q25" s="35"/>
      <c r="R25" s="16"/>
      <c r="T25" s="20"/>
    </row>
    <row r="26" spans="1:20" ht="18" customHeight="1" thickBot="1">
      <c r="A26" s="195" t="s">
        <v>43</v>
      </c>
      <c r="B26" s="43"/>
      <c r="C26" s="43"/>
      <c r="D26" s="44"/>
      <c r="E26" s="44"/>
      <c r="F26" s="45"/>
      <c r="G26" s="89"/>
      <c r="H26" s="136"/>
      <c r="I26" s="95"/>
      <c r="J26" s="145"/>
      <c r="K26" s="145"/>
      <c r="L26" s="145"/>
      <c r="M26" s="145"/>
      <c r="N26" s="145"/>
      <c r="O26" s="145"/>
      <c r="P26" s="44"/>
      <c r="Q26" s="44"/>
      <c r="R26" s="44"/>
      <c r="S26" s="44"/>
      <c r="T26" s="45"/>
    </row>
    <row r="27" spans="10:20" ht="14.25" thickBot="1" thickTop="1">
      <c r="J27" s="174"/>
      <c r="K27" s="174"/>
      <c r="L27" s="174"/>
      <c r="M27" s="174"/>
      <c r="N27" s="174"/>
      <c r="O27" s="174"/>
      <c r="P27" s="181"/>
      <c r="Q27" s="181"/>
      <c r="R27" s="181"/>
      <c r="S27" s="181"/>
      <c r="T27" s="181"/>
    </row>
    <row r="28" spans="1:20" ht="19.5" customHeight="1" thickTop="1">
      <c r="A28" s="1" t="s">
        <v>61</v>
      </c>
      <c r="B28" s="2"/>
      <c r="C28" s="2"/>
      <c r="D28" s="3"/>
      <c r="E28" s="3"/>
      <c r="F28" s="4"/>
      <c r="G28" s="86"/>
      <c r="H28" s="133"/>
      <c r="I28" s="93"/>
      <c r="J28" s="139"/>
      <c r="K28" s="139"/>
      <c r="L28" s="139"/>
      <c r="M28" s="139"/>
      <c r="N28" s="139"/>
      <c r="O28" s="139"/>
      <c r="P28" s="3"/>
      <c r="Q28" s="3"/>
      <c r="R28" s="3"/>
      <c r="S28" s="3"/>
      <c r="T28" s="4"/>
    </row>
    <row r="29" spans="1:20" ht="18" customHeight="1">
      <c r="A29" s="6" t="s">
        <v>69</v>
      </c>
      <c r="B29" s="7"/>
      <c r="C29" s="7"/>
      <c r="D29" s="8"/>
      <c r="E29" s="8"/>
      <c r="F29" s="9"/>
      <c r="G29" s="87"/>
      <c r="H29" s="134"/>
      <c r="I29" s="94"/>
      <c r="J29" s="140"/>
      <c r="K29" s="140"/>
      <c r="L29" s="140"/>
      <c r="M29" s="140"/>
      <c r="N29" s="140"/>
      <c r="O29" s="140"/>
      <c r="P29" s="8"/>
      <c r="Q29" s="8"/>
      <c r="R29" s="10"/>
      <c r="S29" s="10"/>
      <c r="T29" s="9"/>
    </row>
    <row r="30" spans="1:20" ht="12.75">
      <c r="A30" s="247"/>
      <c r="B30" s="235">
        <v>2005</v>
      </c>
      <c r="C30" s="237">
        <v>2006</v>
      </c>
      <c r="D30" s="237">
        <v>2007</v>
      </c>
      <c r="E30" s="237">
        <v>2008</v>
      </c>
      <c r="F30" s="235">
        <v>2009</v>
      </c>
      <c r="G30" s="225">
        <v>2010</v>
      </c>
      <c r="H30" s="245">
        <v>2011</v>
      </c>
      <c r="I30" s="225">
        <v>2012</v>
      </c>
      <c r="J30" s="225">
        <v>2013</v>
      </c>
      <c r="K30" s="248">
        <v>2014</v>
      </c>
      <c r="L30" s="225">
        <v>2015</v>
      </c>
      <c r="M30" s="225">
        <v>2016</v>
      </c>
      <c r="N30" s="225">
        <v>2017</v>
      </c>
      <c r="O30" s="249">
        <v>2018</v>
      </c>
      <c r="P30" s="11" t="s">
        <v>65</v>
      </c>
      <c r="Q30" s="12"/>
      <c r="R30" s="13"/>
      <c r="S30" s="11" t="s">
        <v>66</v>
      </c>
      <c r="T30" s="14"/>
    </row>
    <row r="31" spans="1:20" ht="12.75" customHeight="1">
      <c r="A31" s="234"/>
      <c r="B31" s="236"/>
      <c r="C31" s="238"/>
      <c r="D31" s="238"/>
      <c r="E31" s="238"/>
      <c r="F31" s="236"/>
      <c r="G31" s="226"/>
      <c r="H31" s="246"/>
      <c r="I31" s="226"/>
      <c r="J31" s="230"/>
      <c r="K31" s="228"/>
      <c r="L31" s="230"/>
      <c r="M31" s="230"/>
      <c r="N31" s="230"/>
      <c r="O31" s="232"/>
      <c r="P31" s="15" t="s">
        <v>1</v>
      </c>
      <c r="Q31" s="15"/>
      <c r="R31" s="16"/>
      <c r="S31" s="15" t="s">
        <v>2</v>
      </c>
      <c r="T31" s="17"/>
    </row>
    <row r="32" spans="1:20" ht="7.5" customHeight="1">
      <c r="A32" s="18"/>
      <c r="B32" s="19"/>
      <c r="C32" s="50"/>
      <c r="D32" s="50"/>
      <c r="E32" s="51"/>
      <c r="F32" s="71"/>
      <c r="G32" s="109"/>
      <c r="H32" s="135"/>
      <c r="I32" s="109"/>
      <c r="J32" s="184"/>
      <c r="K32" s="199"/>
      <c r="L32" s="184"/>
      <c r="M32" s="184"/>
      <c r="N32" s="184"/>
      <c r="O32" s="146"/>
      <c r="P32" s="175"/>
      <c r="Q32" s="176"/>
      <c r="R32" s="64"/>
      <c r="S32" s="125"/>
      <c r="T32" s="165"/>
    </row>
    <row r="33" spans="1:20" ht="12.75">
      <c r="A33" s="21" t="s">
        <v>17</v>
      </c>
      <c r="B33" s="25">
        <v>9145</v>
      </c>
      <c r="C33" s="53">
        <v>9747</v>
      </c>
      <c r="D33" s="53">
        <v>12124</v>
      </c>
      <c r="E33" s="53">
        <v>12208</v>
      </c>
      <c r="F33" s="25">
        <v>13337</v>
      </c>
      <c r="G33" s="110">
        <v>13993</v>
      </c>
      <c r="H33" s="110">
        <v>14807</v>
      </c>
      <c r="I33" s="110">
        <v>15927</v>
      </c>
      <c r="J33" s="186">
        <v>17303</v>
      </c>
      <c r="K33" s="53">
        <v>18638</v>
      </c>
      <c r="L33" s="186">
        <v>21326</v>
      </c>
      <c r="M33" s="186">
        <v>22743</v>
      </c>
      <c r="N33" s="186">
        <v>24501</v>
      </c>
      <c r="O33" s="147">
        <v>25708</v>
      </c>
      <c r="P33" s="160">
        <f aca="true" t="shared" si="6" ref="P33:P38">O33-B33</f>
        <v>16563</v>
      </c>
      <c r="Q33" s="77">
        <f aca="true" t="shared" si="7" ref="Q33:Q38">P33/B33%</f>
        <v>181.11536358665938</v>
      </c>
      <c r="R33" s="64"/>
      <c r="S33" s="161">
        <f aca="true" t="shared" si="8" ref="S33:S38">O33-N33</f>
        <v>1207</v>
      </c>
      <c r="T33" s="66">
        <f aca="true" t="shared" si="9" ref="T33:T38">S33/N33%</f>
        <v>4.926329537569895</v>
      </c>
    </row>
    <row r="34" spans="1:20" ht="12.75">
      <c r="A34" s="21" t="s">
        <v>16</v>
      </c>
      <c r="B34" s="29">
        <v>4669</v>
      </c>
      <c r="C34" s="53">
        <v>4722</v>
      </c>
      <c r="D34" s="53">
        <v>5054</v>
      </c>
      <c r="E34" s="53">
        <v>5093</v>
      </c>
      <c r="F34" s="25">
        <v>5801</v>
      </c>
      <c r="G34" s="110">
        <v>6174</v>
      </c>
      <c r="H34" s="110">
        <v>6362</v>
      </c>
      <c r="I34" s="110">
        <v>6915</v>
      </c>
      <c r="J34" s="186">
        <v>7406</v>
      </c>
      <c r="K34" s="53">
        <v>7517</v>
      </c>
      <c r="L34" s="186">
        <v>9385</v>
      </c>
      <c r="M34" s="186">
        <v>9802</v>
      </c>
      <c r="N34" s="186">
        <v>10227</v>
      </c>
      <c r="O34" s="147">
        <v>10046</v>
      </c>
      <c r="P34" s="160">
        <f t="shared" si="6"/>
        <v>5377</v>
      </c>
      <c r="Q34" s="77">
        <f t="shared" si="7"/>
        <v>115.16384664810452</v>
      </c>
      <c r="R34" s="64"/>
      <c r="S34" s="161">
        <f t="shared" si="8"/>
        <v>-181</v>
      </c>
      <c r="T34" s="66">
        <f t="shared" si="9"/>
        <v>-1.769824973110394</v>
      </c>
    </row>
    <row r="35" spans="1:20" ht="12.75" customHeight="1">
      <c r="A35" s="28" t="s">
        <v>18</v>
      </c>
      <c r="B35" s="25">
        <v>50</v>
      </c>
      <c r="C35" s="53">
        <v>47</v>
      </c>
      <c r="D35" s="53">
        <v>57</v>
      </c>
      <c r="E35" s="53">
        <v>57</v>
      </c>
      <c r="F35" s="25">
        <v>85</v>
      </c>
      <c r="G35" s="110">
        <v>69</v>
      </c>
      <c r="H35" s="110">
        <v>73</v>
      </c>
      <c r="I35" s="110">
        <v>89</v>
      </c>
      <c r="J35" s="186">
        <v>107</v>
      </c>
      <c r="K35" s="53">
        <v>105</v>
      </c>
      <c r="L35" s="186">
        <v>128</v>
      </c>
      <c r="M35" s="186">
        <v>146</v>
      </c>
      <c r="N35" s="186">
        <v>152</v>
      </c>
      <c r="O35" s="147">
        <v>154</v>
      </c>
      <c r="P35" s="160">
        <f t="shared" si="6"/>
        <v>104</v>
      </c>
      <c r="Q35" s="77">
        <f t="shared" si="7"/>
        <v>208</v>
      </c>
      <c r="R35" s="64"/>
      <c r="S35" s="161">
        <f t="shared" si="8"/>
        <v>2</v>
      </c>
      <c r="T35" s="66">
        <f t="shared" si="9"/>
        <v>1.3157894736842106</v>
      </c>
    </row>
    <row r="36" spans="1:20" ht="12.75">
      <c r="A36" s="21" t="s">
        <v>19</v>
      </c>
      <c r="B36" s="22">
        <v>35</v>
      </c>
      <c r="C36" s="52">
        <v>22</v>
      </c>
      <c r="D36" s="52">
        <v>17</v>
      </c>
      <c r="E36" s="52">
        <v>25</v>
      </c>
      <c r="F36" s="22">
        <v>35</v>
      </c>
      <c r="G36" s="111">
        <v>34</v>
      </c>
      <c r="H36" s="111">
        <v>45</v>
      </c>
      <c r="I36" s="111">
        <v>49</v>
      </c>
      <c r="J36" s="185">
        <v>45</v>
      </c>
      <c r="K36" s="52">
        <v>42</v>
      </c>
      <c r="L36" s="185">
        <v>45</v>
      </c>
      <c r="M36" s="185">
        <v>49</v>
      </c>
      <c r="N36" s="185">
        <v>45</v>
      </c>
      <c r="O36" s="143">
        <v>48</v>
      </c>
      <c r="P36" s="160">
        <f t="shared" si="6"/>
        <v>13</v>
      </c>
      <c r="Q36" s="77">
        <f t="shared" si="7"/>
        <v>37.142857142857146</v>
      </c>
      <c r="R36" s="64"/>
      <c r="S36" s="161">
        <f t="shared" si="8"/>
        <v>3</v>
      </c>
      <c r="T36" s="66">
        <f t="shared" si="9"/>
        <v>6.666666666666666</v>
      </c>
    </row>
    <row r="37" spans="1:24" ht="12.75">
      <c r="A37" s="21" t="s">
        <v>20</v>
      </c>
      <c r="B37" s="22">
        <v>728</v>
      </c>
      <c r="C37" s="52">
        <v>903</v>
      </c>
      <c r="D37" s="52">
        <v>1201</v>
      </c>
      <c r="E37" s="52">
        <v>1248</v>
      </c>
      <c r="F37" s="22">
        <v>1390</v>
      </c>
      <c r="G37" s="111">
        <v>1405</v>
      </c>
      <c r="H37" s="111">
        <v>1420</v>
      </c>
      <c r="I37" s="111">
        <v>1602</v>
      </c>
      <c r="J37" s="185">
        <v>1819</v>
      </c>
      <c r="K37" s="52">
        <v>2026</v>
      </c>
      <c r="L37" s="185">
        <v>1650</v>
      </c>
      <c r="M37" s="185">
        <v>1785</v>
      </c>
      <c r="N37" s="185">
        <v>1967</v>
      </c>
      <c r="O37" s="143">
        <v>2392</v>
      </c>
      <c r="P37" s="160">
        <f t="shared" si="6"/>
        <v>1664</v>
      </c>
      <c r="Q37" s="77">
        <f t="shared" si="7"/>
        <v>228.57142857142856</v>
      </c>
      <c r="R37" s="64"/>
      <c r="S37" s="161">
        <f t="shared" si="8"/>
        <v>425</v>
      </c>
      <c r="T37" s="66">
        <f t="shared" si="9"/>
        <v>21.606507371631924</v>
      </c>
      <c r="U37" s="23"/>
      <c r="V37" s="23"/>
      <c r="W37" s="23"/>
      <c r="X37" s="23"/>
    </row>
    <row r="38" spans="1:21" ht="12.75">
      <c r="A38" s="21" t="s">
        <v>21</v>
      </c>
      <c r="B38" s="22">
        <v>2</v>
      </c>
      <c r="C38" s="52">
        <v>3</v>
      </c>
      <c r="D38" s="52">
        <v>5</v>
      </c>
      <c r="E38" s="52">
        <v>5</v>
      </c>
      <c r="F38" s="22">
        <v>7</v>
      </c>
      <c r="G38" s="111">
        <v>15</v>
      </c>
      <c r="H38" s="111">
        <v>88</v>
      </c>
      <c r="I38" s="111">
        <v>93</v>
      </c>
      <c r="J38" s="185">
        <v>89</v>
      </c>
      <c r="K38" s="52">
        <v>87</v>
      </c>
      <c r="L38" s="185">
        <v>85</v>
      </c>
      <c r="M38" s="185">
        <v>85</v>
      </c>
      <c r="N38" s="185">
        <v>89</v>
      </c>
      <c r="O38" s="143">
        <v>89</v>
      </c>
      <c r="P38" s="160">
        <f t="shared" si="6"/>
        <v>87</v>
      </c>
      <c r="Q38" s="77">
        <f t="shared" si="7"/>
        <v>4350</v>
      </c>
      <c r="R38" s="64"/>
      <c r="S38" s="161">
        <f t="shared" si="8"/>
        <v>0</v>
      </c>
      <c r="T38" s="66">
        <f t="shared" si="9"/>
        <v>0</v>
      </c>
      <c r="U38" s="23"/>
    </row>
    <row r="39" spans="1:20" ht="12.75">
      <c r="A39" s="21"/>
      <c r="B39" s="22"/>
      <c r="C39" s="52"/>
      <c r="D39" s="52"/>
      <c r="E39" s="52"/>
      <c r="F39" s="22"/>
      <c r="G39" s="111"/>
      <c r="H39" s="111"/>
      <c r="I39" s="111"/>
      <c r="J39" s="185"/>
      <c r="K39" s="52"/>
      <c r="L39" s="185"/>
      <c r="M39" s="185"/>
      <c r="N39" s="185"/>
      <c r="O39" s="143"/>
      <c r="P39" s="30"/>
      <c r="Q39" s="177"/>
      <c r="R39" s="16"/>
      <c r="S39" s="23"/>
      <c r="T39" s="24"/>
    </row>
    <row r="40" spans="1:20" ht="12.75">
      <c r="A40" s="21" t="s">
        <v>22</v>
      </c>
      <c r="B40" s="22">
        <v>2899</v>
      </c>
      <c r="C40" s="52">
        <v>2946</v>
      </c>
      <c r="D40" s="52">
        <v>3787</v>
      </c>
      <c r="E40" s="52">
        <v>3558</v>
      </c>
      <c r="F40" s="22">
        <v>3767</v>
      </c>
      <c r="G40" s="111">
        <v>3821</v>
      </c>
      <c r="H40" s="111">
        <v>3794</v>
      </c>
      <c r="I40" s="111">
        <v>4007</v>
      </c>
      <c r="J40" s="185">
        <v>4148</v>
      </c>
      <c r="K40" s="52">
        <v>4195</v>
      </c>
      <c r="L40" s="185">
        <v>4706</v>
      </c>
      <c r="M40" s="185">
        <v>4992</v>
      </c>
      <c r="N40" s="185">
        <v>5609</v>
      </c>
      <c r="O40" s="143">
        <v>6125</v>
      </c>
      <c r="P40" s="160">
        <f>O40-B40</f>
        <v>3226</v>
      </c>
      <c r="Q40" s="77">
        <f>P40/B40%</f>
        <v>111.27975163849604</v>
      </c>
      <c r="R40" s="64"/>
      <c r="S40" s="161">
        <f>O40-N40</f>
        <v>516</v>
      </c>
      <c r="T40" s="66">
        <f>S40/N40%</f>
        <v>9.199500802282046</v>
      </c>
    </row>
    <row r="41" spans="1:20" ht="12.75">
      <c r="A41" s="21" t="s">
        <v>23</v>
      </c>
      <c r="B41" s="22">
        <v>5011</v>
      </c>
      <c r="C41" s="52">
        <v>5085</v>
      </c>
      <c r="D41" s="52">
        <v>5993</v>
      </c>
      <c r="E41" s="52">
        <v>5903</v>
      </c>
      <c r="F41" s="22">
        <v>6352</v>
      </c>
      <c r="G41" s="111">
        <v>6655</v>
      </c>
      <c r="H41" s="111">
        <v>6888</v>
      </c>
      <c r="I41" s="111">
        <v>7492</v>
      </c>
      <c r="J41" s="185">
        <v>8053</v>
      </c>
      <c r="K41" s="52">
        <v>8547</v>
      </c>
      <c r="L41" s="185">
        <v>9890</v>
      </c>
      <c r="M41" s="185">
        <v>10353</v>
      </c>
      <c r="N41" s="185">
        <v>10823</v>
      </c>
      <c r="O41" s="143">
        <v>10826</v>
      </c>
      <c r="P41" s="160">
        <f>O41-B41</f>
        <v>5815</v>
      </c>
      <c r="Q41" s="77">
        <f>P41/B41%</f>
        <v>116.04470165635601</v>
      </c>
      <c r="R41" s="64"/>
      <c r="S41" s="161">
        <f>O41-N41</f>
        <v>3</v>
      </c>
      <c r="T41" s="66">
        <f>S41/N41%</f>
        <v>0.027718747112630508</v>
      </c>
    </row>
    <row r="42" spans="1:20" ht="12.75">
      <c r="A42" s="21" t="s">
        <v>24</v>
      </c>
      <c r="B42" s="22">
        <v>5518</v>
      </c>
      <c r="C42" s="52">
        <v>6094</v>
      </c>
      <c r="D42" s="52">
        <v>7175</v>
      </c>
      <c r="E42" s="52">
        <v>7476</v>
      </c>
      <c r="F42" s="22">
        <v>8613</v>
      </c>
      <c r="G42" s="111">
        <v>9146</v>
      </c>
      <c r="H42" s="111">
        <v>9703</v>
      </c>
      <c r="I42" s="111">
        <v>10597</v>
      </c>
      <c r="J42" s="185">
        <v>11722</v>
      </c>
      <c r="K42" s="52">
        <v>12505</v>
      </c>
      <c r="L42" s="185">
        <v>14236</v>
      </c>
      <c r="M42" s="185">
        <v>15010</v>
      </c>
      <c r="N42" s="185">
        <v>15751</v>
      </c>
      <c r="O42" s="143">
        <v>16341</v>
      </c>
      <c r="P42" s="160">
        <f>O42-B42</f>
        <v>10823</v>
      </c>
      <c r="Q42" s="77">
        <f>P42/B42%</f>
        <v>196.1399057629576</v>
      </c>
      <c r="R42" s="64"/>
      <c r="S42" s="161">
        <f>O42-N42</f>
        <v>590</v>
      </c>
      <c r="T42" s="66">
        <f>S42/N42%</f>
        <v>3.7457939178464863</v>
      </c>
    </row>
    <row r="43" spans="1:24" ht="12.75">
      <c r="A43" s="21" t="s">
        <v>25</v>
      </c>
      <c r="B43" s="22">
        <v>1201</v>
      </c>
      <c r="C43" s="52">
        <v>1319</v>
      </c>
      <c r="D43" s="52">
        <v>1503</v>
      </c>
      <c r="E43" s="52">
        <v>1699</v>
      </c>
      <c r="F43" s="22">
        <v>1923</v>
      </c>
      <c r="G43" s="111">
        <v>2068</v>
      </c>
      <c r="H43" s="111">
        <v>2410</v>
      </c>
      <c r="I43" s="111">
        <v>2579</v>
      </c>
      <c r="J43" s="185">
        <v>2846</v>
      </c>
      <c r="K43" s="52">
        <v>3168</v>
      </c>
      <c r="L43" s="185">
        <v>3787</v>
      </c>
      <c r="M43" s="185">
        <v>4255</v>
      </c>
      <c r="N43" s="185">
        <v>4798</v>
      </c>
      <c r="O43" s="143">
        <v>5145</v>
      </c>
      <c r="P43" s="160">
        <f>O43-B43</f>
        <v>3944</v>
      </c>
      <c r="Q43" s="77">
        <f>P43/B43%</f>
        <v>328.39300582847625</v>
      </c>
      <c r="R43" s="64"/>
      <c r="S43" s="161">
        <f>O43-N43</f>
        <v>347</v>
      </c>
      <c r="T43" s="66">
        <f>S43/N43%</f>
        <v>7.2321800750312635</v>
      </c>
      <c r="U43" s="23"/>
      <c r="V43" s="23"/>
      <c r="W43" s="23"/>
      <c r="X43" s="23"/>
    </row>
    <row r="44" spans="1:21" ht="12.75">
      <c r="A44" s="21"/>
      <c r="B44" s="22"/>
      <c r="C44" s="52"/>
      <c r="D44" s="52"/>
      <c r="E44" s="52"/>
      <c r="F44" s="22"/>
      <c r="G44" s="111"/>
      <c r="H44" s="111"/>
      <c r="I44" s="111"/>
      <c r="J44" s="185"/>
      <c r="K44" s="52"/>
      <c r="L44" s="185"/>
      <c r="M44" s="185"/>
      <c r="N44" s="185"/>
      <c r="O44" s="143"/>
      <c r="P44" s="30"/>
      <c r="Q44" s="177"/>
      <c r="R44" s="16"/>
      <c r="S44" s="23"/>
      <c r="T44" s="24"/>
      <c r="U44" s="23"/>
    </row>
    <row r="45" spans="1:20" ht="12.75">
      <c r="A45" s="21" t="s">
        <v>26</v>
      </c>
      <c r="B45" s="22">
        <v>3606</v>
      </c>
      <c r="C45" s="52">
        <v>3902</v>
      </c>
      <c r="D45" s="52">
        <v>5490</v>
      </c>
      <c r="E45" s="52">
        <v>5426</v>
      </c>
      <c r="F45" s="22">
        <v>5882</v>
      </c>
      <c r="G45" s="111">
        <v>6292</v>
      </c>
      <c r="H45" s="111">
        <v>6761</v>
      </c>
      <c r="I45" s="111">
        <v>6934</v>
      </c>
      <c r="J45" s="185">
        <v>6887</v>
      </c>
      <c r="K45" s="52">
        <v>7387</v>
      </c>
      <c r="L45" s="185">
        <v>6734</v>
      </c>
      <c r="M45" s="185">
        <v>8438</v>
      </c>
      <c r="N45" s="185">
        <v>11779</v>
      </c>
      <c r="O45" s="143">
        <v>12072</v>
      </c>
      <c r="P45" s="160">
        <f>O45-B45</f>
        <v>8466</v>
      </c>
      <c r="Q45" s="77">
        <f>P45/B45%</f>
        <v>234.7753743760399</v>
      </c>
      <c r="R45" s="64"/>
      <c r="S45" s="161">
        <f>O45-N45</f>
        <v>293</v>
      </c>
      <c r="T45" s="66">
        <f>S45/N45%</f>
        <v>2.487477714576789</v>
      </c>
    </row>
    <row r="46" spans="1:20" ht="12.75">
      <c r="A46" s="21" t="s">
        <v>27</v>
      </c>
      <c r="B46" s="22">
        <v>10984</v>
      </c>
      <c r="C46" s="52">
        <v>11499</v>
      </c>
      <c r="D46" s="52">
        <v>12922</v>
      </c>
      <c r="E46" s="52">
        <v>13149</v>
      </c>
      <c r="F46" s="22">
        <v>14707</v>
      </c>
      <c r="G46" s="111">
        <v>15319</v>
      </c>
      <c r="H46" s="111">
        <v>15988</v>
      </c>
      <c r="I46" s="111">
        <v>17666</v>
      </c>
      <c r="J46" s="185">
        <v>19613</v>
      </c>
      <c r="K46" s="52">
        <v>20802</v>
      </c>
      <c r="L46" s="185">
        <v>25684</v>
      </c>
      <c r="M46" s="185">
        <v>25929</v>
      </c>
      <c r="N46" s="185">
        <v>24878</v>
      </c>
      <c r="O46" s="143">
        <v>25845</v>
      </c>
      <c r="P46" s="160">
        <f>O46-B46</f>
        <v>14861</v>
      </c>
      <c r="Q46" s="77">
        <f>P46/B46%</f>
        <v>135.29679533867443</v>
      </c>
      <c r="R46" s="64"/>
      <c r="S46" s="161">
        <f>O46-N46</f>
        <v>967</v>
      </c>
      <c r="T46" s="66">
        <f>S46/N46%</f>
        <v>3.8869684058204035</v>
      </c>
    </row>
    <row r="47" spans="1:20" ht="12.75">
      <c r="A47" s="21" t="s">
        <v>30</v>
      </c>
      <c r="B47" s="22">
        <v>39</v>
      </c>
      <c r="C47" s="52">
        <v>43</v>
      </c>
      <c r="D47" s="52">
        <v>46</v>
      </c>
      <c r="E47" s="52">
        <v>61</v>
      </c>
      <c r="F47" s="22">
        <v>66</v>
      </c>
      <c r="G47" s="111">
        <v>79</v>
      </c>
      <c r="H47" s="111">
        <v>46</v>
      </c>
      <c r="I47" s="111">
        <v>75</v>
      </c>
      <c r="J47" s="185">
        <v>269</v>
      </c>
      <c r="K47" s="52">
        <v>226</v>
      </c>
      <c r="L47" s="185">
        <v>201</v>
      </c>
      <c r="M47" s="185">
        <v>243</v>
      </c>
      <c r="N47" s="185">
        <v>324</v>
      </c>
      <c r="O47" s="143">
        <v>520</v>
      </c>
      <c r="P47" s="160">
        <f>O47-B47</f>
        <v>481</v>
      </c>
      <c r="Q47" s="77">
        <f>P47/B47%</f>
        <v>1233.3333333333333</v>
      </c>
      <c r="R47" s="64"/>
      <c r="S47" s="161">
        <f>O47-N47</f>
        <v>196</v>
      </c>
      <c r="T47" s="66">
        <f>S47/N47%</f>
        <v>60.49382716049382</v>
      </c>
    </row>
    <row r="48" spans="1:21" ht="9.75" customHeight="1">
      <c r="A48" s="69"/>
      <c r="B48" s="70"/>
      <c r="C48" s="55"/>
      <c r="D48" s="55"/>
      <c r="E48" s="55"/>
      <c r="F48" s="22"/>
      <c r="G48" s="112"/>
      <c r="H48" s="112"/>
      <c r="I48" s="112"/>
      <c r="J48" s="188"/>
      <c r="K48" s="55"/>
      <c r="L48" s="188"/>
      <c r="M48" s="188"/>
      <c r="N48" s="188"/>
      <c r="O48" s="149"/>
      <c r="P48" s="113"/>
      <c r="Q48" s="178"/>
      <c r="R48" s="64"/>
      <c r="S48" s="65"/>
      <c r="T48" s="66"/>
      <c r="U48" s="23"/>
    </row>
    <row r="49" spans="1:20" ht="10.5" customHeight="1">
      <c r="A49" s="31"/>
      <c r="B49" s="32"/>
      <c r="C49" s="32"/>
      <c r="D49" s="32"/>
      <c r="E49" s="32"/>
      <c r="F49" s="32"/>
      <c r="G49" s="88"/>
      <c r="H49" s="88"/>
      <c r="I49" s="88"/>
      <c r="J49" s="32"/>
      <c r="K49" s="32"/>
      <c r="L49" s="32"/>
      <c r="M49" s="32"/>
      <c r="N49" s="32"/>
      <c r="O49" s="32"/>
      <c r="P49" s="33"/>
      <c r="Q49" s="34"/>
      <c r="R49" s="35"/>
      <c r="S49" s="183"/>
      <c r="T49" s="36"/>
    </row>
    <row r="50" spans="1:20" ht="9.75" customHeight="1">
      <c r="A50" s="37"/>
      <c r="B50" s="25"/>
      <c r="C50" s="56"/>
      <c r="D50" s="56"/>
      <c r="E50" s="56"/>
      <c r="F50" s="25"/>
      <c r="G50" s="106"/>
      <c r="H50" s="123"/>
      <c r="I50" s="123"/>
      <c r="J50" s="189"/>
      <c r="K50" s="56"/>
      <c r="L50" s="189"/>
      <c r="M50" s="189"/>
      <c r="N50" s="189"/>
      <c r="O50" s="141"/>
      <c r="P50" s="179"/>
      <c r="Q50" s="27"/>
      <c r="R50" s="16"/>
      <c r="S50" s="23"/>
      <c r="T50" s="20"/>
    </row>
    <row r="51" spans="1:20" ht="12.75">
      <c r="A51" s="38" t="s">
        <v>0</v>
      </c>
      <c r="B51" s="39">
        <f aca="true" t="shared" si="10" ref="B51:G51">SUM(B45:B47)</f>
        <v>14629</v>
      </c>
      <c r="C51" s="57">
        <f t="shared" si="10"/>
        <v>15444</v>
      </c>
      <c r="D51" s="57">
        <f t="shared" si="10"/>
        <v>18458</v>
      </c>
      <c r="E51" s="57">
        <f t="shared" si="10"/>
        <v>18636</v>
      </c>
      <c r="F51" s="39">
        <f t="shared" si="10"/>
        <v>20655</v>
      </c>
      <c r="G51" s="107">
        <f t="shared" si="10"/>
        <v>21690</v>
      </c>
      <c r="H51" s="107">
        <f aca="true" t="shared" si="11" ref="H51:N51">SUM(H45:H47)</f>
        <v>22795</v>
      </c>
      <c r="I51" s="150">
        <f t="shared" si="11"/>
        <v>24675</v>
      </c>
      <c r="J51" s="190">
        <f t="shared" si="11"/>
        <v>26769</v>
      </c>
      <c r="K51" s="57">
        <f t="shared" si="11"/>
        <v>28415</v>
      </c>
      <c r="L51" s="190">
        <f t="shared" si="11"/>
        <v>32619</v>
      </c>
      <c r="M51" s="190">
        <f t="shared" si="11"/>
        <v>34610</v>
      </c>
      <c r="N51" s="190">
        <f t="shared" si="11"/>
        <v>36981</v>
      </c>
      <c r="O51" s="142">
        <f>SUM(O45:O47)</f>
        <v>38437</v>
      </c>
      <c r="P51" s="90">
        <f>O51-B51</f>
        <v>23808</v>
      </c>
      <c r="Q51" s="91">
        <f>P51/B51%</f>
        <v>162.7452320732791</v>
      </c>
      <c r="R51" s="41"/>
      <c r="S51" s="171">
        <f>O51-N51</f>
        <v>1456</v>
      </c>
      <c r="T51" s="42">
        <f>S51/N51%</f>
        <v>3.937156918417566</v>
      </c>
    </row>
    <row r="52" spans="1:20" ht="7.5" customHeight="1">
      <c r="A52" s="37"/>
      <c r="B52" s="26"/>
      <c r="C52" s="58"/>
      <c r="D52" s="58"/>
      <c r="E52" s="58"/>
      <c r="F52" s="72"/>
      <c r="G52" s="108"/>
      <c r="H52" s="138"/>
      <c r="I52" s="122"/>
      <c r="J52" s="191"/>
      <c r="K52" s="201"/>
      <c r="L52" s="191"/>
      <c r="M52" s="191"/>
      <c r="N52" s="191"/>
      <c r="O52" s="144"/>
      <c r="P52" s="180"/>
      <c r="Q52" s="35"/>
      <c r="R52" s="16"/>
      <c r="T52" s="20"/>
    </row>
    <row r="53" spans="1:20" ht="18" customHeight="1" thickBot="1">
      <c r="A53" s="195" t="s">
        <v>43</v>
      </c>
      <c r="B53" s="43"/>
      <c r="C53" s="43"/>
      <c r="D53" s="44"/>
      <c r="E53" s="44"/>
      <c r="F53" s="45"/>
      <c r="G53" s="89"/>
      <c r="H53" s="136"/>
      <c r="I53" s="95"/>
      <c r="J53" s="145"/>
      <c r="K53" s="145"/>
      <c r="L53" s="145"/>
      <c r="M53" s="145"/>
      <c r="N53" s="145"/>
      <c r="O53" s="145"/>
      <c r="P53" s="44"/>
      <c r="Q53" s="44"/>
      <c r="R53" s="44"/>
      <c r="S53" s="44"/>
      <c r="T53" s="45"/>
    </row>
    <row r="54" ht="9.75" customHeight="1" thickBot="1" thickTop="1"/>
    <row r="55" spans="1:20" ht="19.5" customHeight="1" thickTop="1">
      <c r="A55" s="1" t="s">
        <v>62</v>
      </c>
      <c r="B55" s="2"/>
      <c r="C55" s="2"/>
      <c r="D55" s="3"/>
      <c r="E55" s="3"/>
      <c r="F55" s="4"/>
      <c r="G55" s="86"/>
      <c r="H55" s="133"/>
      <c r="I55" s="93"/>
      <c r="J55" s="139"/>
      <c r="K55" s="139"/>
      <c r="L55" s="139"/>
      <c r="M55" s="139"/>
      <c r="N55" s="139"/>
      <c r="O55" s="139"/>
      <c r="P55" s="3"/>
      <c r="Q55" s="3"/>
      <c r="R55" s="3"/>
      <c r="S55" s="3"/>
      <c r="T55" s="4"/>
    </row>
    <row r="56" spans="1:20" ht="18" customHeight="1">
      <c r="A56" s="6" t="s">
        <v>69</v>
      </c>
      <c r="B56" s="7"/>
      <c r="C56" s="7"/>
      <c r="D56" s="8"/>
      <c r="E56" s="8"/>
      <c r="F56" s="9"/>
      <c r="G56" s="87"/>
      <c r="H56" s="134"/>
      <c r="I56" s="94"/>
      <c r="J56" s="140"/>
      <c r="K56" s="140"/>
      <c r="L56" s="140"/>
      <c r="M56" s="140"/>
      <c r="N56" s="140"/>
      <c r="O56" s="140"/>
      <c r="P56" s="8"/>
      <c r="Q56" s="8"/>
      <c r="R56" s="10"/>
      <c r="S56" s="10"/>
      <c r="T56" s="9"/>
    </row>
    <row r="57" spans="1:20" ht="12.75">
      <c r="A57" s="247"/>
      <c r="B57" s="235">
        <v>2005</v>
      </c>
      <c r="C57" s="237">
        <v>2006</v>
      </c>
      <c r="D57" s="237">
        <v>2007</v>
      </c>
      <c r="E57" s="237">
        <v>2008</v>
      </c>
      <c r="F57" s="235">
        <v>2009</v>
      </c>
      <c r="G57" s="239">
        <v>2010</v>
      </c>
      <c r="H57" s="245">
        <v>2011</v>
      </c>
      <c r="I57" s="225">
        <v>2012</v>
      </c>
      <c r="J57" s="225">
        <v>2013</v>
      </c>
      <c r="K57" s="248">
        <v>2014</v>
      </c>
      <c r="L57" s="250">
        <v>2015</v>
      </c>
      <c r="M57" s="225">
        <v>2016</v>
      </c>
      <c r="N57" s="225">
        <v>2017</v>
      </c>
      <c r="O57" s="249">
        <v>2018</v>
      </c>
      <c r="P57" s="11" t="s">
        <v>65</v>
      </c>
      <c r="Q57" s="12"/>
      <c r="R57" s="13"/>
      <c r="S57" s="11" t="s">
        <v>66</v>
      </c>
      <c r="T57" s="14"/>
    </row>
    <row r="58" spans="1:20" ht="12.75" customHeight="1">
      <c r="A58" s="234"/>
      <c r="B58" s="236"/>
      <c r="C58" s="238"/>
      <c r="D58" s="238"/>
      <c r="E58" s="238"/>
      <c r="F58" s="236"/>
      <c r="G58" s="240"/>
      <c r="H58" s="246"/>
      <c r="I58" s="226"/>
      <c r="J58" s="230"/>
      <c r="K58" s="228"/>
      <c r="L58" s="242"/>
      <c r="M58" s="230"/>
      <c r="N58" s="230"/>
      <c r="O58" s="232"/>
      <c r="P58" s="15" t="s">
        <v>1</v>
      </c>
      <c r="Q58" s="15"/>
      <c r="R58" s="16"/>
      <c r="S58" s="15" t="s">
        <v>2</v>
      </c>
      <c r="T58" s="17"/>
    </row>
    <row r="59" spans="1:20" ht="7.5" customHeight="1">
      <c r="A59" s="18"/>
      <c r="B59" s="19"/>
      <c r="C59" s="50"/>
      <c r="D59" s="50"/>
      <c r="E59" s="51"/>
      <c r="F59" s="71"/>
      <c r="G59" s="100"/>
      <c r="H59" s="135"/>
      <c r="I59" s="109"/>
      <c r="J59" s="184"/>
      <c r="K59" s="199"/>
      <c r="L59" s="202"/>
      <c r="M59" s="184"/>
      <c r="N59" s="184"/>
      <c r="O59" s="146"/>
      <c r="P59" s="175"/>
      <c r="Q59" s="176"/>
      <c r="R59" s="64"/>
      <c r="S59" s="125"/>
      <c r="T59" s="165"/>
    </row>
    <row r="60" spans="1:20" ht="12.75">
      <c r="A60" s="21" t="s">
        <v>17</v>
      </c>
      <c r="B60" s="25">
        <f aca="true" t="shared" si="12" ref="B60:K60">B6-B33</f>
        <v>30815</v>
      </c>
      <c r="C60" s="53">
        <f t="shared" si="12"/>
        <v>31646</v>
      </c>
      <c r="D60" s="53">
        <f t="shared" si="12"/>
        <v>34639</v>
      </c>
      <c r="E60" s="53">
        <f t="shared" si="12"/>
        <v>36274</v>
      </c>
      <c r="F60" s="25">
        <f t="shared" si="12"/>
        <v>34987</v>
      </c>
      <c r="G60" s="102">
        <f t="shared" si="12"/>
        <v>35120</v>
      </c>
      <c r="H60" s="110">
        <f t="shared" si="12"/>
        <v>36663</v>
      </c>
      <c r="I60" s="110">
        <f t="shared" si="12"/>
        <v>36681</v>
      </c>
      <c r="J60" s="186">
        <f t="shared" si="12"/>
        <v>36874</v>
      </c>
      <c r="K60" s="53">
        <f t="shared" si="12"/>
        <v>38078</v>
      </c>
      <c r="L60" s="25">
        <v>39817</v>
      </c>
      <c r="M60" s="186">
        <f aca="true" t="shared" si="13" ref="M60:O74">M6-M33</f>
        <v>40780</v>
      </c>
      <c r="N60" s="186">
        <f t="shared" si="13"/>
        <v>42462</v>
      </c>
      <c r="O60" s="147">
        <f t="shared" si="13"/>
        <v>42933</v>
      </c>
      <c r="P60" s="160">
        <f aca="true" t="shared" si="14" ref="P60:P65">O60-B60</f>
        <v>12118</v>
      </c>
      <c r="Q60" s="77">
        <f aca="true" t="shared" si="15" ref="Q60:Q65">P60/B60%</f>
        <v>39.32500405646601</v>
      </c>
      <c r="R60" s="64"/>
      <c r="S60" s="161">
        <f aca="true" t="shared" si="16" ref="S60:S65">O60-N60</f>
        <v>471</v>
      </c>
      <c r="T60" s="66">
        <f aca="true" t="shared" si="17" ref="T60:T65">S60/N60%</f>
        <v>1.109227073618765</v>
      </c>
    </row>
    <row r="61" spans="1:20" ht="12.75">
      <c r="A61" s="21" t="s">
        <v>16</v>
      </c>
      <c r="B61" s="29">
        <f aca="true" t="shared" si="18" ref="B61:K61">B7-B34</f>
        <v>35781</v>
      </c>
      <c r="C61" s="53">
        <f t="shared" si="18"/>
        <v>36879</v>
      </c>
      <c r="D61" s="53">
        <f t="shared" si="18"/>
        <v>38412</v>
      </c>
      <c r="E61" s="53">
        <f t="shared" si="18"/>
        <v>39655</v>
      </c>
      <c r="F61" s="25">
        <f t="shared" si="18"/>
        <v>40683</v>
      </c>
      <c r="G61" s="102">
        <f t="shared" si="18"/>
        <v>42132</v>
      </c>
      <c r="H61" s="110">
        <f t="shared" si="18"/>
        <v>43608</v>
      </c>
      <c r="I61" s="110">
        <f t="shared" si="18"/>
        <v>44773</v>
      </c>
      <c r="J61" s="186">
        <f t="shared" si="18"/>
        <v>46116</v>
      </c>
      <c r="K61" s="53">
        <f t="shared" si="18"/>
        <v>46331</v>
      </c>
      <c r="L61" s="25">
        <v>50170</v>
      </c>
      <c r="M61" s="186">
        <f t="shared" si="13"/>
        <v>51819</v>
      </c>
      <c r="N61" s="186">
        <f t="shared" si="13"/>
        <v>53019</v>
      </c>
      <c r="O61" s="147">
        <f t="shared" si="13"/>
        <v>53616</v>
      </c>
      <c r="P61" s="160">
        <f t="shared" si="14"/>
        <v>17835</v>
      </c>
      <c r="Q61" s="77">
        <f t="shared" si="15"/>
        <v>49.84488974595455</v>
      </c>
      <c r="R61" s="64"/>
      <c r="S61" s="161">
        <f t="shared" si="16"/>
        <v>597</v>
      </c>
      <c r="T61" s="66">
        <f t="shared" si="17"/>
        <v>1.1260114298647654</v>
      </c>
    </row>
    <row r="62" spans="1:20" ht="12.75" customHeight="1">
      <c r="A62" s="28" t="s">
        <v>18</v>
      </c>
      <c r="B62" s="25">
        <f aca="true" t="shared" si="19" ref="B62:K62">B8-B35</f>
        <v>340</v>
      </c>
      <c r="C62" s="53">
        <f t="shared" si="19"/>
        <v>382</v>
      </c>
      <c r="D62" s="53">
        <f t="shared" si="19"/>
        <v>424</v>
      </c>
      <c r="E62" s="53">
        <f t="shared" si="19"/>
        <v>455</v>
      </c>
      <c r="F62" s="25">
        <f t="shared" si="19"/>
        <v>512</v>
      </c>
      <c r="G62" s="102">
        <f t="shared" si="19"/>
        <v>563</v>
      </c>
      <c r="H62" s="110">
        <f t="shared" si="19"/>
        <v>624</v>
      </c>
      <c r="I62" s="110">
        <f t="shared" si="19"/>
        <v>641</v>
      </c>
      <c r="J62" s="186">
        <f t="shared" si="19"/>
        <v>673</v>
      </c>
      <c r="K62" s="53">
        <f t="shared" si="19"/>
        <v>727</v>
      </c>
      <c r="L62" s="25">
        <v>774</v>
      </c>
      <c r="M62" s="186">
        <f t="shared" si="13"/>
        <v>796</v>
      </c>
      <c r="N62" s="186">
        <f t="shared" si="13"/>
        <v>791</v>
      </c>
      <c r="O62" s="147">
        <f t="shared" si="13"/>
        <v>787</v>
      </c>
      <c r="P62" s="160">
        <f t="shared" si="14"/>
        <v>447</v>
      </c>
      <c r="Q62" s="77">
        <f t="shared" si="15"/>
        <v>131.47058823529412</v>
      </c>
      <c r="R62" s="64"/>
      <c r="S62" s="161">
        <f t="shared" si="16"/>
        <v>-4</v>
      </c>
      <c r="T62" s="66">
        <f t="shared" si="17"/>
        <v>-0.5056890012642224</v>
      </c>
    </row>
    <row r="63" spans="1:20" ht="12.75">
      <c r="A63" s="21" t="s">
        <v>19</v>
      </c>
      <c r="B63" s="22">
        <f aca="true" t="shared" si="20" ref="B63:K63">B9-B36</f>
        <v>11</v>
      </c>
      <c r="C63" s="52">
        <f t="shared" si="20"/>
        <v>15</v>
      </c>
      <c r="D63" s="52">
        <f t="shared" si="20"/>
        <v>12</v>
      </c>
      <c r="E63" s="52">
        <f t="shared" si="20"/>
        <v>10</v>
      </c>
      <c r="F63" s="22">
        <f t="shared" si="20"/>
        <v>13</v>
      </c>
      <c r="G63" s="104">
        <f t="shared" si="20"/>
        <v>15</v>
      </c>
      <c r="H63" s="111">
        <f t="shared" si="20"/>
        <v>14</v>
      </c>
      <c r="I63" s="111">
        <f t="shared" si="20"/>
        <v>19</v>
      </c>
      <c r="J63" s="185">
        <f t="shared" si="20"/>
        <v>24</v>
      </c>
      <c r="K63" s="52">
        <f t="shared" si="20"/>
        <v>22</v>
      </c>
      <c r="L63" s="22">
        <v>18</v>
      </c>
      <c r="M63" s="185">
        <f t="shared" si="13"/>
        <v>20</v>
      </c>
      <c r="N63" s="185">
        <f t="shared" si="13"/>
        <v>21</v>
      </c>
      <c r="O63" s="143">
        <f t="shared" si="13"/>
        <v>25</v>
      </c>
      <c r="P63" s="160">
        <f t="shared" si="14"/>
        <v>14</v>
      </c>
      <c r="Q63" s="77">
        <f t="shared" si="15"/>
        <v>127.27272727272727</v>
      </c>
      <c r="R63" s="64"/>
      <c r="S63" s="161">
        <f t="shared" si="16"/>
        <v>4</v>
      </c>
      <c r="T63" s="66">
        <f t="shared" si="17"/>
        <v>19.047619047619047</v>
      </c>
    </row>
    <row r="64" spans="1:21" ht="12.75">
      <c r="A64" s="21" t="s">
        <v>20</v>
      </c>
      <c r="B64" s="22">
        <f aca="true" t="shared" si="21" ref="B64:K64">B10-B37</f>
        <v>2309</v>
      </c>
      <c r="C64" s="52">
        <f t="shared" si="21"/>
        <v>2652</v>
      </c>
      <c r="D64" s="52">
        <f t="shared" si="21"/>
        <v>3392</v>
      </c>
      <c r="E64" s="52">
        <f t="shared" si="21"/>
        <v>3699</v>
      </c>
      <c r="F64" s="22">
        <f t="shared" si="21"/>
        <v>3779</v>
      </c>
      <c r="G64" s="104">
        <f t="shared" si="21"/>
        <v>3572</v>
      </c>
      <c r="H64" s="111">
        <f t="shared" si="21"/>
        <v>3441</v>
      </c>
      <c r="I64" s="111">
        <f t="shared" si="21"/>
        <v>3723</v>
      </c>
      <c r="J64" s="185">
        <f t="shared" si="21"/>
        <v>3856</v>
      </c>
      <c r="K64" s="52">
        <f t="shared" si="21"/>
        <v>3813</v>
      </c>
      <c r="L64" s="22">
        <v>3167</v>
      </c>
      <c r="M64" s="185">
        <f t="shared" si="13"/>
        <v>3223</v>
      </c>
      <c r="N64" s="185">
        <f t="shared" si="13"/>
        <v>3614</v>
      </c>
      <c r="O64" s="143">
        <f t="shared" si="13"/>
        <v>3998</v>
      </c>
      <c r="P64" s="160">
        <f t="shared" si="14"/>
        <v>1689</v>
      </c>
      <c r="Q64" s="77">
        <f t="shared" si="15"/>
        <v>73.14854915547856</v>
      </c>
      <c r="R64" s="64"/>
      <c r="S64" s="161">
        <f t="shared" si="16"/>
        <v>384</v>
      </c>
      <c r="T64" s="66">
        <f t="shared" si="17"/>
        <v>10.625345877144438</v>
      </c>
      <c r="U64" s="23"/>
    </row>
    <row r="65" spans="1:20" ht="12.75">
      <c r="A65" s="21" t="s">
        <v>21</v>
      </c>
      <c r="B65" s="22">
        <f aca="true" t="shared" si="22" ref="B65:K65">B11-B38</f>
        <v>32</v>
      </c>
      <c r="C65" s="52">
        <f t="shared" si="22"/>
        <v>29</v>
      </c>
      <c r="D65" s="52">
        <f t="shared" si="22"/>
        <v>7</v>
      </c>
      <c r="E65" s="52">
        <f t="shared" si="22"/>
        <v>4</v>
      </c>
      <c r="F65" s="22">
        <f t="shared" si="22"/>
        <v>9</v>
      </c>
      <c r="G65" s="104">
        <f t="shared" si="22"/>
        <v>22</v>
      </c>
      <c r="H65" s="111">
        <f t="shared" si="22"/>
        <v>331</v>
      </c>
      <c r="I65" s="111">
        <f t="shared" si="22"/>
        <v>341</v>
      </c>
      <c r="J65" s="185">
        <f t="shared" si="22"/>
        <v>327</v>
      </c>
      <c r="K65" s="52">
        <f t="shared" si="22"/>
        <v>317</v>
      </c>
      <c r="L65" s="22">
        <v>313</v>
      </c>
      <c r="M65" s="185">
        <f t="shared" si="13"/>
        <v>306</v>
      </c>
      <c r="N65" s="185">
        <f t="shared" si="13"/>
        <v>286</v>
      </c>
      <c r="O65" s="143">
        <f t="shared" si="13"/>
        <v>262</v>
      </c>
      <c r="P65" s="160">
        <f t="shared" si="14"/>
        <v>230</v>
      </c>
      <c r="Q65" s="77">
        <f t="shared" si="15"/>
        <v>718.75</v>
      </c>
      <c r="R65" s="64"/>
      <c r="S65" s="161">
        <f t="shared" si="16"/>
        <v>-24</v>
      </c>
      <c r="T65" s="66">
        <f t="shared" si="17"/>
        <v>-8.391608391608392</v>
      </c>
    </row>
    <row r="66" spans="1:22" ht="12.75">
      <c r="A66" s="21"/>
      <c r="B66" s="22"/>
      <c r="C66" s="52"/>
      <c r="D66" s="52"/>
      <c r="E66" s="52"/>
      <c r="F66" s="22"/>
      <c r="G66" s="104"/>
      <c r="H66" s="111"/>
      <c r="I66" s="111"/>
      <c r="J66" s="185"/>
      <c r="K66" s="52"/>
      <c r="L66" s="22"/>
      <c r="M66" s="185"/>
      <c r="N66" s="185"/>
      <c r="O66" s="143"/>
      <c r="P66" s="30"/>
      <c r="Q66" s="177"/>
      <c r="R66" s="16"/>
      <c r="S66" s="23"/>
      <c r="T66" s="24"/>
      <c r="V66" s="23"/>
    </row>
    <row r="67" spans="1:20" ht="12.75">
      <c r="A67" s="21" t="s">
        <v>22</v>
      </c>
      <c r="B67" s="22">
        <f aca="true" t="shared" si="23" ref="B67:K67">B13-B40</f>
        <v>6372</v>
      </c>
      <c r="C67" s="52">
        <f t="shared" si="23"/>
        <v>6398</v>
      </c>
      <c r="D67" s="52">
        <f t="shared" si="23"/>
        <v>7290</v>
      </c>
      <c r="E67" s="52">
        <f t="shared" si="23"/>
        <v>7199</v>
      </c>
      <c r="F67" s="22">
        <f t="shared" si="23"/>
        <v>6656</v>
      </c>
      <c r="G67" s="104">
        <f t="shared" si="23"/>
        <v>6492</v>
      </c>
      <c r="H67" s="111">
        <f t="shared" si="23"/>
        <v>6444</v>
      </c>
      <c r="I67" s="111">
        <f t="shared" si="23"/>
        <v>6469</v>
      </c>
      <c r="J67" s="185">
        <f t="shared" si="23"/>
        <v>6162</v>
      </c>
      <c r="K67" s="52">
        <f t="shared" si="23"/>
        <v>5831</v>
      </c>
      <c r="L67" s="22">
        <v>6279</v>
      </c>
      <c r="M67" s="185">
        <f t="shared" si="13"/>
        <v>6518</v>
      </c>
      <c r="N67" s="185">
        <f t="shared" si="13"/>
        <v>7239</v>
      </c>
      <c r="O67" s="143">
        <f>O13-O40</f>
        <v>7441</v>
      </c>
      <c r="P67" s="160">
        <f>O67-B67</f>
        <v>1069</v>
      </c>
      <c r="Q67" s="77">
        <f>P67/B67%</f>
        <v>16.77652228499686</v>
      </c>
      <c r="R67" s="64"/>
      <c r="S67" s="161">
        <f>O67-N67</f>
        <v>202</v>
      </c>
      <c r="T67" s="66">
        <f>S67/N67%</f>
        <v>2.7904406686006356</v>
      </c>
    </row>
    <row r="68" spans="1:20" ht="12.75">
      <c r="A68" s="21" t="s">
        <v>23</v>
      </c>
      <c r="B68" s="22">
        <f aca="true" t="shared" si="24" ref="B68:K68">B14-B41</f>
        <v>21056</v>
      </c>
      <c r="C68" s="52">
        <f t="shared" si="24"/>
        <v>20354</v>
      </c>
      <c r="D68" s="52">
        <f t="shared" si="24"/>
        <v>20781</v>
      </c>
      <c r="E68" s="52">
        <f t="shared" si="24"/>
        <v>20670</v>
      </c>
      <c r="F68" s="22">
        <f t="shared" si="24"/>
        <v>19889</v>
      </c>
      <c r="G68" s="104">
        <f t="shared" si="24"/>
        <v>19683</v>
      </c>
      <c r="H68" s="111">
        <f t="shared" si="24"/>
        <v>19638</v>
      </c>
      <c r="I68" s="111">
        <f t="shared" si="24"/>
        <v>19319</v>
      </c>
      <c r="J68" s="185">
        <f t="shared" si="24"/>
        <v>19431</v>
      </c>
      <c r="K68" s="52">
        <f t="shared" si="24"/>
        <v>19295</v>
      </c>
      <c r="L68" s="22">
        <v>20331</v>
      </c>
      <c r="M68" s="185">
        <f t="shared" si="13"/>
        <v>20539</v>
      </c>
      <c r="N68" s="185">
        <f t="shared" si="13"/>
        <v>20826</v>
      </c>
      <c r="O68" s="143">
        <f>O14-O41</f>
        <v>20759</v>
      </c>
      <c r="P68" s="160">
        <f>O68-B68</f>
        <v>-297</v>
      </c>
      <c r="Q68" s="77">
        <f>P68/B68%</f>
        <v>-1.4105243161094225</v>
      </c>
      <c r="R68" s="64"/>
      <c r="S68" s="161">
        <f>O68-N68</f>
        <v>-67</v>
      </c>
      <c r="T68" s="66">
        <f>S68/N68%</f>
        <v>-0.3217132430615577</v>
      </c>
    </row>
    <row r="69" spans="1:20" ht="12.75">
      <c r="A69" s="21" t="s">
        <v>24</v>
      </c>
      <c r="B69" s="22">
        <f aca="true" t="shared" si="25" ref="B69:K69">B15-B42</f>
        <v>38366</v>
      </c>
      <c r="C69" s="52">
        <f t="shared" si="25"/>
        <v>41030</v>
      </c>
      <c r="D69" s="52">
        <f t="shared" si="25"/>
        <v>44616</v>
      </c>
      <c r="E69" s="52">
        <f t="shared" si="25"/>
        <v>47571</v>
      </c>
      <c r="F69" s="22">
        <f t="shared" si="25"/>
        <v>48603</v>
      </c>
      <c r="G69" s="104">
        <f t="shared" si="25"/>
        <v>50064</v>
      </c>
      <c r="H69" s="111">
        <f t="shared" si="25"/>
        <v>52635</v>
      </c>
      <c r="I69" s="111">
        <f t="shared" si="25"/>
        <v>53636</v>
      </c>
      <c r="J69" s="185">
        <f t="shared" si="25"/>
        <v>54604</v>
      </c>
      <c r="K69" s="52">
        <f t="shared" si="25"/>
        <v>55516</v>
      </c>
      <c r="L69" s="22">
        <v>57956</v>
      </c>
      <c r="M69" s="185">
        <f t="shared" si="13"/>
        <v>58845</v>
      </c>
      <c r="N69" s="185">
        <f t="shared" si="13"/>
        <v>59701</v>
      </c>
      <c r="O69" s="143">
        <f>O15-O42</f>
        <v>59610</v>
      </c>
      <c r="P69" s="160">
        <f>O69-B69</f>
        <v>21244</v>
      </c>
      <c r="Q69" s="77">
        <f>P69/B69%</f>
        <v>55.37194390866913</v>
      </c>
      <c r="R69" s="64"/>
      <c r="S69" s="161">
        <f>O69-N69</f>
        <v>-91</v>
      </c>
      <c r="T69" s="66">
        <f>S69/N69%</f>
        <v>-0.1524262575166245</v>
      </c>
    </row>
    <row r="70" spans="1:22" ht="12.75">
      <c r="A70" s="21" t="s">
        <v>25</v>
      </c>
      <c r="B70" s="22">
        <f aca="true" t="shared" si="26" ref="B70:K70">B16-B43</f>
        <v>3494</v>
      </c>
      <c r="C70" s="52">
        <f t="shared" si="26"/>
        <v>3821</v>
      </c>
      <c r="D70" s="52">
        <f t="shared" si="26"/>
        <v>4199</v>
      </c>
      <c r="E70" s="52">
        <f t="shared" si="26"/>
        <v>4657</v>
      </c>
      <c r="F70" s="22">
        <f t="shared" si="26"/>
        <v>4835</v>
      </c>
      <c r="G70" s="104">
        <f t="shared" si="26"/>
        <v>5185</v>
      </c>
      <c r="H70" s="111">
        <f t="shared" si="26"/>
        <v>5964</v>
      </c>
      <c r="I70" s="111">
        <f t="shared" si="26"/>
        <v>6754</v>
      </c>
      <c r="J70" s="185">
        <f t="shared" si="26"/>
        <v>7673</v>
      </c>
      <c r="K70" s="52">
        <f t="shared" si="26"/>
        <v>8646</v>
      </c>
      <c r="L70" s="22">
        <v>9693</v>
      </c>
      <c r="M70" s="185">
        <f t="shared" si="13"/>
        <v>11042</v>
      </c>
      <c r="N70" s="185">
        <f t="shared" si="13"/>
        <v>12427</v>
      </c>
      <c r="O70" s="143">
        <f>O16-O43</f>
        <v>13811</v>
      </c>
      <c r="P70" s="160">
        <f>O70-B70</f>
        <v>10317</v>
      </c>
      <c r="Q70" s="77">
        <f>P70/B70%</f>
        <v>295.2776187750429</v>
      </c>
      <c r="R70" s="64"/>
      <c r="S70" s="161">
        <f>O70-N70</f>
        <v>1384</v>
      </c>
      <c r="T70" s="66">
        <f>S70/N70%</f>
        <v>11.137040315442183</v>
      </c>
      <c r="V70" s="23"/>
    </row>
    <row r="71" spans="1:20" ht="12.75">
      <c r="A71" s="21"/>
      <c r="B71" s="22"/>
      <c r="C71" s="52"/>
      <c r="D71" s="52"/>
      <c r="E71" s="52"/>
      <c r="F71" s="22"/>
      <c r="G71" s="104"/>
      <c r="H71" s="111"/>
      <c r="I71" s="111"/>
      <c r="J71" s="185"/>
      <c r="K71" s="52"/>
      <c r="L71" s="22"/>
      <c r="M71" s="185"/>
      <c r="N71" s="185"/>
      <c r="O71" s="143"/>
      <c r="P71" s="30"/>
      <c r="Q71" s="177"/>
      <c r="R71" s="16"/>
      <c r="S71" s="23"/>
      <c r="T71" s="24"/>
    </row>
    <row r="72" spans="1:20" ht="12.75">
      <c r="A72" s="21" t="s">
        <v>26</v>
      </c>
      <c r="B72" s="22">
        <f aca="true" t="shared" si="27" ref="B72:K72">B18-B45</f>
        <v>10221</v>
      </c>
      <c r="C72" s="52">
        <f t="shared" si="27"/>
        <v>11144</v>
      </c>
      <c r="D72" s="52">
        <f t="shared" si="27"/>
        <v>13549</v>
      </c>
      <c r="E72" s="52">
        <f t="shared" si="27"/>
        <v>14515</v>
      </c>
      <c r="F72" s="22">
        <f t="shared" si="27"/>
        <v>12645</v>
      </c>
      <c r="G72" s="104">
        <f t="shared" si="27"/>
        <v>12880</v>
      </c>
      <c r="H72" s="111">
        <f t="shared" si="27"/>
        <v>14216</v>
      </c>
      <c r="I72" s="111">
        <f t="shared" si="27"/>
        <v>12516</v>
      </c>
      <c r="J72" s="185">
        <f t="shared" si="27"/>
        <v>12011</v>
      </c>
      <c r="K72" s="52">
        <f t="shared" si="27"/>
        <v>12592</v>
      </c>
      <c r="L72" s="22">
        <v>10804</v>
      </c>
      <c r="M72" s="185">
        <f t="shared" si="13"/>
        <v>13263</v>
      </c>
      <c r="N72" s="185">
        <f t="shared" si="13"/>
        <v>18011</v>
      </c>
      <c r="O72" s="143">
        <f>O18-O45</f>
        <v>18292</v>
      </c>
      <c r="P72" s="160">
        <f>O72-B72</f>
        <v>8071</v>
      </c>
      <c r="Q72" s="77">
        <f>P72/B72%</f>
        <v>78.96487623520204</v>
      </c>
      <c r="R72" s="64"/>
      <c r="S72" s="161">
        <f>O72-N72</f>
        <v>281</v>
      </c>
      <c r="T72" s="66">
        <f>S72/N72%</f>
        <v>1.5601576814169118</v>
      </c>
    </row>
    <row r="73" spans="1:20" ht="12.75">
      <c r="A73" s="21" t="s">
        <v>27</v>
      </c>
      <c r="B73" s="22">
        <f aca="true" t="shared" si="28" ref="B73:K73">B19-B46</f>
        <v>58997</v>
      </c>
      <c r="C73" s="52">
        <f t="shared" si="28"/>
        <v>60310</v>
      </c>
      <c r="D73" s="52">
        <f t="shared" si="28"/>
        <v>63248</v>
      </c>
      <c r="E73" s="52">
        <f t="shared" si="28"/>
        <v>65495</v>
      </c>
      <c r="F73" s="22">
        <f t="shared" si="28"/>
        <v>67224</v>
      </c>
      <c r="G73" s="104">
        <f t="shared" si="28"/>
        <v>68429</v>
      </c>
      <c r="H73" s="111">
        <f t="shared" si="28"/>
        <v>70380</v>
      </c>
      <c r="I73" s="111">
        <f t="shared" si="28"/>
        <v>73557</v>
      </c>
      <c r="J73" s="185">
        <f t="shared" si="28"/>
        <v>75513</v>
      </c>
      <c r="K73" s="52">
        <f t="shared" si="28"/>
        <v>76302</v>
      </c>
      <c r="L73" s="22">
        <v>83167</v>
      </c>
      <c r="M73" s="185">
        <f t="shared" si="13"/>
        <v>83264</v>
      </c>
      <c r="N73" s="185">
        <f t="shared" si="13"/>
        <v>81711</v>
      </c>
      <c r="O73" s="143">
        <f>O19-O46</f>
        <v>82683</v>
      </c>
      <c r="P73" s="160">
        <f>O73-B73</f>
        <v>23686</v>
      </c>
      <c r="Q73" s="77">
        <f>P73/B73%</f>
        <v>40.147804125633506</v>
      </c>
      <c r="R73" s="64"/>
      <c r="S73" s="161">
        <f>O73-N73</f>
        <v>972</v>
      </c>
      <c r="T73" s="66">
        <f>S73/N73%</f>
        <v>1.1895583214010352</v>
      </c>
    </row>
    <row r="74" spans="1:20" ht="12.75">
      <c r="A74" s="21" t="s">
        <v>30</v>
      </c>
      <c r="B74" s="22">
        <f aca="true" t="shared" si="29" ref="B74:K74">B20-B47</f>
        <v>70</v>
      </c>
      <c r="C74" s="52">
        <f t="shared" si="29"/>
        <v>149</v>
      </c>
      <c r="D74" s="52">
        <f t="shared" si="29"/>
        <v>89</v>
      </c>
      <c r="E74" s="52">
        <f t="shared" si="29"/>
        <v>87</v>
      </c>
      <c r="F74" s="22">
        <f t="shared" si="29"/>
        <v>114</v>
      </c>
      <c r="G74" s="104">
        <f t="shared" si="29"/>
        <v>115</v>
      </c>
      <c r="H74" s="111">
        <f t="shared" si="29"/>
        <v>85</v>
      </c>
      <c r="I74" s="111">
        <f t="shared" si="29"/>
        <v>105</v>
      </c>
      <c r="J74" s="185">
        <f t="shared" si="29"/>
        <v>346</v>
      </c>
      <c r="K74" s="52">
        <f t="shared" si="29"/>
        <v>394</v>
      </c>
      <c r="L74" s="22">
        <v>288</v>
      </c>
      <c r="M74" s="185">
        <f t="shared" si="13"/>
        <v>417</v>
      </c>
      <c r="N74" s="185">
        <f t="shared" si="13"/>
        <v>471</v>
      </c>
      <c r="O74" s="143">
        <f>O20-O47</f>
        <v>646</v>
      </c>
      <c r="P74" s="160">
        <f>O74-B74</f>
        <v>576</v>
      </c>
      <c r="Q74" s="77">
        <f>P74/B74%</f>
        <v>822.8571428571429</v>
      </c>
      <c r="R74" s="64"/>
      <c r="S74" s="161">
        <f>O74-N74</f>
        <v>175</v>
      </c>
      <c r="T74" s="66">
        <f>S74/N74%</f>
        <v>37.15498938428875</v>
      </c>
    </row>
    <row r="75" spans="1:20" ht="9.75" customHeight="1">
      <c r="A75" s="69"/>
      <c r="B75" s="70"/>
      <c r="C75" s="55"/>
      <c r="D75" s="55"/>
      <c r="E75" s="55"/>
      <c r="F75" s="22"/>
      <c r="G75" s="105"/>
      <c r="H75" s="112"/>
      <c r="I75" s="112"/>
      <c r="J75" s="188"/>
      <c r="K75" s="55"/>
      <c r="L75" s="197"/>
      <c r="M75" s="188"/>
      <c r="N75" s="188"/>
      <c r="O75" s="149"/>
      <c r="P75" s="113"/>
      <c r="Q75" s="178"/>
      <c r="R75" s="64"/>
      <c r="S75" s="65"/>
      <c r="T75" s="66"/>
    </row>
    <row r="76" spans="1:20" ht="10.5" customHeight="1">
      <c r="A76" s="31"/>
      <c r="B76" s="32"/>
      <c r="C76" s="32"/>
      <c r="D76" s="32"/>
      <c r="E76" s="32"/>
      <c r="F76" s="32"/>
      <c r="G76" s="88"/>
      <c r="H76" s="88"/>
      <c r="I76" s="88"/>
      <c r="J76" s="32"/>
      <c r="K76" s="32"/>
      <c r="L76" s="32"/>
      <c r="M76" s="32"/>
      <c r="N76" s="32"/>
      <c r="O76" s="32"/>
      <c r="P76" s="33"/>
      <c r="Q76" s="34"/>
      <c r="R76" s="35"/>
      <c r="S76" s="183"/>
      <c r="T76" s="36"/>
    </row>
    <row r="77" spans="1:20" ht="9.75" customHeight="1">
      <c r="A77" s="37"/>
      <c r="B77" s="25"/>
      <c r="C77" s="56"/>
      <c r="D77" s="56"/>
      <c r="E77" s="56"/>
      <c r="F77" s="25"/>
      <c r="G77" s="106"/>
      <c r="H77" s="123"/>
      <c r="I77" s="123"/>
      <c r="J77" s="189"/>
      <c r="K77" s="56"/>
      <c r="L77" s="204"/>
      <c r="M77" s="189"/>
      <c r="N77" s="189"/>
      <c r="O77" s="141"/>
      <c r="P77" s="179"/>
      <c r="Q77" s="27"/>
      <c r="R77" s="16"/>
      <c r="S77" s="23"/>
      <c r="T77" s="20"/>
    </row>
    <row r="78" spans="1:20" ht="12.75">
      <c r="A78" s="38" t="s">
        <v>0</v>
      </c>
      <c r="B78" s="39">
        <f aca="true" t="shared" si="30" ref="B78:G78">SUM(B72:B74)</f>
        <v>69288</v>
      </c>
      <c r="C78" s="57">
        <f t="shared" si="30"/>
        <v>71603</v>
      </c>
      <c r="D78" s="57">
        <f t="shared" si="30"/>
        <v>76886</v>
      </c>
      <c r="E78" s="57">
        <f t="shared" si="30"/>
        <v>80097</v>
      </c>
      <c r="F78" s="39">
        <f t="shared" si="30"/>
        <v>79983</v>
      </c>
      <c r="G78" s="107">
        <f t="shared" si="30"/>
        <v>81424</v>
      </c>
      <c r="H78" s="107">
        <f aca="true" t="shared" si="31" ref="H78:N78">SUM(H72:H74)</f>
        <v>84681</v>
      </c>
      <c r="I78" s="150">
        <f t="shared" si="31"/>
        <v>86178</v>
      </c>
      <c r="J78" s="190">
        <f t="shared" si="31"/>
        <v>87870</v>
      </c>
      <c r="K78" s="57">
        <f t="shared" si="31"/>
        <v>89288</v>
      </c>
      <c r="L78" s="39">
        <f t="shared" si="31"/>
        <v>94259</v>
      </c>
      <c r="M78" s="190">
        <f t="shared" si="31"/>
        <v>96944</v>
      </c>
      <c r="N78" s="190">
        <f t="shared" si="31"/>
        <v>100193</v>
      </c>
      <c r="O78" s="142">
        <f>SUM(O72:O74)</f>
        <v>101621</v>
      </c>
      <c r="P78" s="90">
        <f>O78-B78</f>
        <v>32333</v>
      </c>
      <c r="Q78" s="91">
        <f>P78/B78%</f>
        <v>46.66464611476735</v>
      </c>
      <c r="R78" s="41"/>
      <c r="S78" s="171">
        <f>O78-N78</f>
        <v>1428</v>
      </c>
      <c r="T78" s="42">
        <f>S78/N78%</f>
        <v>1.425249268911002</v>
      </c>
    </row>
    <row r="79" spans="1:20" ht="7.5" customHeight="1">
      <c r="A79" s="37"/>
      <c r="B79" s="26"/>
      <c r="C79" s="58"/>
      <c r="D79" s="58"/>
      <c r="E79" s="58"/>
      <c r="F79" s="72"/>
      <c r="G79" s="108"/>
      <c r="H79" s="138"/>
      <c r="I79" s="122"/>
      <c r="J79" s="191"/>
      <c r="K79" s="201"/>
      <c r="L79" s="205"/>
      <c r="M79" s="191"/>
      <c r="N79" s="191"/>
      <c r="O79" s="144"/>
      <c r="P79" s="180"/>
      <c r="Q79" s="35"/>
      <c r="R79" s="16"/>
      <c r="T79" s="20"/>
    </row>
    <row r="80" spans="1:20" ht="18" customHeight="1" thickBot="1">
      <c r="A80" s="195" t="s">
        <v>43</v>
      </c>
      <c r="B80" s="43"/>
      <c r="C80" s="43"/>
      <c r="D80" s="44"/>
      <c r="E80" s="44"/>
      <c r="F80" s="45"/>
      <c r="G80" s="89"/>
      <c r="H80" s="136"/>
      <c r="I80" s="95"/>
      <c r="J80" s="145"/>
      <c r="K80" s="145"/>
      <c r="L80" s="145"/>
      <c r="M80" s="145"/>
      <c r="N80" s="145"/>
      <c r="O80" s="145"/>
      <c r="P80" s="44"/>
      <c r="Q80" s="44"/>
      <c r="R80" s="44"/>
      <c r="S80" s="44"/>
      <c r="T80" s="45"/>
    </row>
    <row r="81" ht="13.5" thickTop="1"/>
    <row r="83" ht="12.75">
      <c r="N83" s="65"/>
    </row>
  </sheetData>
  <sheetProtection/>
  <mergeCells count="45">
    <mergeCell ref="O3:O4"/>
    <mergeCell ref="O30:O31"/>
    <mergeCell ref="O57:O58"/>
    <mergeCell ref="L3:L4"/>
    <mergeCell ref="M3:M4"/>
    <mergeCell ref="L30:L31"/>
    <mergeCell ref="M30:M31"/>
    <mergeCell ref="L57:L58"/>
    <mergeCell ref="M57:M58"/>
    <mergeCell ref="N3:N4"/>
    <mergeCell ref="K3:K4"/>
    <mergeCell ref="K30:K31"/>
    <mergeCell ref="K57:K58"/>
    <mergeCell ref="G3:G4"/>
    <mergeCell ref="G30:G31"/>
    <mergeCell ref="I3:I4"/>
    <mergeCell ref="I30:I31"/>
    <mergeCell ref="J3:J4"/>
    <mergeCell ref="J30:J31"/>
    <mergeCell ref="J57:J58"/>
    <mergeCell ref="I57:I58"/>
    <mergeCell ref="H57:H58"/>
    <mergeCell ref="H3:H4"/>
    <mergeCell ref="H30:H31"/>
    <mergeCell ref="G57:G58"/>
    <mergeCell ref="F57:F58"/>
    <mergeCell ref="F3:F4"/>
    <mergeCell ref="B3:B4"/>
    <mergeCell ref="C3:C4"/>
    <mergeCell ref="D30:D31"/>
    <mergeCell ref="E57:E58"/>
    <mergeCell ref="F30:F31"/>
    <mergeCell ref="E30:E31"/>
    <mergeCell ref="D57:D58"/>
    <mergeCell ref="D3:D4"/>
    <mergeCell ref="N30:N31"/>
    <mergeCell ref="N57:N58"/>
    <mergeCell ref="A57:A58"/>
    <mergeCell ref="B57:B58"/>
    <mergeCell ref="A30:A31"/>
    <mergeCell ref="E3:E4"/>
    <mergeCell ref="C30:C31"/>
    <mergeCell ref="C57:C58"/>
    <mergeCell ref="B30:B31"/>
    <mergeCell ref="A3:A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84" r:id="rId1"/>
  <rowBreaks count="2" manualBreakCount="2">
    <brk id="27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8515625" style="5" customWidth="1"/>
    <col min="2" max="6" width="7.7109375" style="5" customWidth="1"/>
    <col min="7" max="9" width="7.7109375" style="68" customWidth="1"/>
    <col min="10" max="13" width="7.7109375" style="125" customWidth="1"/>
    <col min="14" max="14" width="8.140625" style="125" customWidth="1"/>
    <col min="15" max="15" width="8.421875" style="125" customWidth="1"/>
    <col min="16" max="16" width="7.421875" style="5" customWidth="1"/>
    <col min="17" max="17" width="7.28125" style="5" customWidth="1"/>
    <col min="18" max="18" width="1.7109375" style="5" customWidth="1"/>
    <col min="19" max="19" width="6.7109375" style="5" customWidth="1"/>
    <col min="20" max="20" width="7.140625" style="5" customWidth="1"/>
    <col min="21" max="16384" width="9.140625" style="5" customWidth="1"/>
  </cols>
  <sheetData>
    <row r="1" spans="1:20" ht="18" customHeight="1" thickTop="1">
      <c r="A1" s="1" t="s">
        <v>60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3"/>
      <c r="Q1" s="3"/>
      <c r="R1" s="3"/>
      <c r="S1" s="3"/>
      <c r="T1" s="4"/>
    </row>
    <row r="2" spans="1:20" ht="18" customHeight="1">
      <c r="A2" s="6" t="s">
        <v>70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8"/>
      <c r="Q2" s="8"/>
      <c r="R2" s="10"/>
      <c r="S2" s="10"/>
      <c r="T2" s="9"/>
    </row>
    <row r="3" spans="1:20" ht="12.75">
      <c r="A3" s="247"/>
      <c r="B3" s="235">
        <v>2005</v>
      </c>
      <c r="C3" s="237">
        <v>2006</v>
      </c>
      <c r="D3" s="237">
        <v>2007</v>
      </c>
      <c r="E3" s="237">
        <v>2008</v>
      </c>
      <c r="F3" s="235">
        <v>2009</v>
      </c>
      <c r="G3" s="248">
        <v>2010</v>
      </c>
      <c r="H3" s="251">
        <v>2011</v>
      </c>
      <c r="I3" s="251">
        <v>2012</v>
      </c>
      <c r="J3" s="229">
        <v>2013</v>
      </c>
      <c r="K3" s="227">
        <v>2014</v>
      </c>
      <c r="L3" s="241">
        <v>2015</v>
      </c>
      <c r="M3" s="229">
        <v>2016</v>
      </c>
      <c r="N3" s="229">
        <v>2017</v>
      </c>
      <c r="O3" s="249">
        <v>2018</v>
      </c>
      <c r="P3" s="11" t="s">
        <v>65</v>
      </c>
      <c r="Q3" s="12"/>
      <c r="R3" s="13"/>
      <c r="S3" s="11" t="s">
        <v>66</v>
      </c>
      <c r="T3" s="14"/>
    </row>
    <row r="4" spans="1:20" ht="12.75" customHeight="1">
      <c r="A4" s="234"/>
      <c r="B4" s="236"/>
      <c r="C4" s="238"/>
      <c r="D4" s="238"/>
      <c r="E4" s="238"/>
      <c r="F4" s="236"/>
      <c r="G4" s="254"/>
      <c r="H4" s="253"/>
      <c r="I4" s="252"/>
      <c r="J4" s="230"/>
      <c r="K4" s="228"/>
      <c r="L4" s="242"/>
      <c r="M4" s="230"/>
      <c r="N4" s="230"/>
      <c r="O4" s="232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96"/>
      <c r="H5" s="109"/>
      <c r="I5" s="109"/>
      <c r="J5" s="184"/>
      <c r="K5" s="199"/>
      <c r="L5" s="202"/>
      <c r="M5" s="184"/>
      <c r="N5" s="184"/>
      <c r="O5" s="146"/>
      <c r="P5" s="175"/>
      <c r="Q5" s="176"/>
      <c r="R5" s="64"/>
      <c r="S5" s="125"/>
      <c r="T5" s="165"/>
    </row>
    <row r="6" spans="1:20" ht="12.75">
      <c r="A6" s="21" t="s">
        <v>17</v>
      </c>
      <c r="B6" s="25">
        <v>32349</v>
      </c>
      <c r="C6" s="53">
        <v>36173</v>
      </c>
      <c r="D6" s="53">
        <v>45634</v>
      </c>
      <c r="E6" s="53">
        <v>39339</v>
      </c>
      <c r="F6" s="25">
        <v>32848</v>
      </c>
      <c r="G6" s="98">
        <v>38226</v>
      </c>
      <c r="H6" s="110">
        <v>41190</v>
      </c>
      <c r="I6" s="110">
        <v>34487</v>
      </c>
      <c r="J6" s="186">
        <v>34685</v>
      </c>
      <c r="K6" s="53">
        <v>35670</v>
      </c>
      <c r="L6" s="25">
        <v>28779</v>
      </c>
      <c r="M6" s="186">
        <v>32985</v>
      </c>
      <c r="N6" s="186">
        <v>53216</v>
      </c>
      <c r="O6" s="147">
        <v>54494</v>
      </c>
      <c r="P6" s="160">
        <f>O6-B6</f>
        <v>22145</v>
      </c>
      <c r="Q6" s="77">
        <f>P6/B6%</f>
        <v>68.45652106711181</v>
      </c>
      <c r="R6" s="64"/>
      <c r="S6" s="161">
        <f>O6-N6</f>
        <v>1278</v>
      </c>
      <c r="T6" s="66">
        <f>S6/N6%</f>
        <v>2.4015333734215276</v>
      </c>
    </row>
    <row r="7" spans="1:20" ht="12.75">
      <c r="A7" s="21" t="s">
        <v>16</v>
      </c>
      <c r="B7" s="29">
        <v>32317</v>
      </c>
      <c r="C7" s="53">
        <v>33471</v>
      </c>
      <c r="D7" s="53">
        <v>36691</v>
      </c>
      <c r="E7" s="53">
        <v>34379</v>
      </c>
      <c r="F7" s="25">
        <v>32284</v>
      </c>
      <c r="G7" s="98">
        <v>31850</v>
      </c>
      <c r="H7" s="110">
        <v>30437</v>
      </c>
      <c r="I7" s="110">
        <v>28356</v>
      </c>
      <c r="J7" s="186">
        <v>27755</v>
      </c>
      <c r="K7" s="53">
        <v>28539</v>
      </c>
      <c r="L7" s="25">
        <v>25507</v>
      </c>
      <c r="M7" s="186">
        <v>25675</v>
      </c>
      <c r="N7" s="186">
        <v>37716</v>
      </c>
      <c r="O7" s="147">
        <v>38798</v>
      </c>
      <c r="P7" s="160">
        <f>O7-B7</f>
        <v>6481</v>
      </c>
      <c r="Q7" s="77">
        <f>P7/B7%</f>
        <v>20.054460500665282</v>
      </c>
      <c r="R7" s="64"/>
      <c r="S7" s="161">
        <f>O7-N7</f>
        <v>1082</v>
      </c>
      <c r="T7" s="66">
        <f>S7/N7%</f>
        <v>2.868808993530597</v>
      </c>
    </row>
    <row r="8" spans="1:20" ht="12.75" customHeight="1">
      <c r="A8" s="28" t="s">
        <v>18</v>
      </c>
      <c r="B8" s="25">
        <v>248</v>
      </c>
      <c r="C8" s="53">
        <v>132</v>
      </c>
      <c r="D8" s="53">
        <v>276</v>
      </c>
      <c r="E8" s="53">
        <v>340</v>
      </c>
      <c r="F8" s="25">
        <v>391</v>
      </c>
      <c r="G8" s="98">
        <v>479</v>
      </c>
      <c r="H8" s="110">
        <v>412</v>
      </c>
      <c r="I8" s="110">
        <v>410</v>
      </c>
      <c r="J8" s="186">
        <v>319</v>
      </c>
      <c r="K8" s="53">
        <v>246</v>
      </c>
      <c r="L8" s="25">
        <v>191</v>
      </c>
      <c r="M8" s="186">
        <v>149</v>
      </c>
      <c r="N8" s="186">
        <v>119</v>
      </c>
      <c r="O8" s="147">
        <v>111</v>
      </c>
      <c r="P8" s="160">
        <f>O8-B8</f>
        <v>-137</v>
      </c>
      <c r="Q8" s="77">
        <f>P8/B8%</f>
        <v>-55.24193548387097</v>
      </c>
      <c r="R8" s="64"/>
      <c r="S8" s="161">
        <f>O8-N8</f>
        <v>-8</v>
      </c>
      <c r="T8" s="66">
        <f>S8/N8%</f>
        <v>-6.722689075630252</v>
      </c>
    </row>
    <row r="9" spans="1:20" ht="12.75">
      <c r="A9" s="21" t="s">
        <v>19</v>
      </c>
      <c r="B9" s="22">
        <v>138</v>
      </c>
      <c r="C9" s="52">
        <v>160</v>
      </c>
      <c r="D9" s="52">
        <v>154</v>
      </c>
      <c r="E9" s="52">
        <v>126</v>
      </c>
      <c r="F9" s="22">
        <v>110</v>
      </c>
      <c r="G9" s="97">
        <v>142</v>
      </c>
      <c r="H9" s="111">
        <v>147</v>
      </c>
      <c r="I9" s="111">
        <v>161</v>
      </c>
      <c r="J9" s="185">
        <v>121</v>
      </c>
      <c r="K9" s="52">
        <v>144</v>
      </c>
      <c r="L9" s="22">
        <v>157</v>
      </c>
      <c r="M9" s="185">
        <v>149</v>
      </c>
      <c r="N9" s="185">
        <v>151</v>
      </c>
      <c r="O9" s="143">
        <v>192</v>
      </c>
      <c r="P9" s="160">
        <f>O9-B9</f>
        <v>54</v>
      </c>
      <c r="Q9" s="77">
        <f>P9/B9%</f>
        <v>39.130434782608695</v>
      </c>
      <c r="R9" s="64"/>
      <c r="S9" s="161">
        <f>O9-N9</f>
        <v>41</v>
      </c>
      <c r="T9" s="66">
        <f>S9/N9%</f>
        <v>27.1523178807947</v>
      </c>
    </row>
    <row r="10" spans="1:24" ht="12.75">
      <c r="A10" s="21" t="s">
        <v>21</v>
      </c>
      <c r="B10" s="22">
        <v>45</v>
      </c>
      <c r="C10" s="52">
        <v>96</v>
      </c>
      <c r="D10" s="52">
        <v>61</v>
      </c>
      <c r="E10" s="52">
        <v>64</v>
      </c>
      <c r="F10" s="22">
        <v>1555</v>
      </c>
      <c r="G10" s="97">
        <v>1861</v>
      </c>
      <c r="H10" s="111">
        <v>1923</v>
      </c>
      <c r="I10" s="111">
        <v>1915</v>
      </c>
      <c r="J10" s="185">
        <v>1888</v>
      </c>
      <c r="K10" s="52">
        <v>1969</v>
      </c>
      <c r="L10" s="22">
        <v>1821</v>
      </c>
      <c r="M10" s="185">
        <v>1887</v>
      </c>
      <c r="N10" s="185">
        <v>1968</v>
      </c>
      <c r="O10" s="143">
        <v>1955</v>
      </c>
      <c r="P10" s="160">
        <f>O10-B10</f>
        <v>1910</v>
      </c>
      <c r="Q10" s="77">
        <f>P10/B10%</f>
        <v>4244.444444444444</v>
      </c>
      <c r="R10" s="64"/>
      <c r="S10" s="161">
        <f>O10-N10</f>
        <v>-13</v>
      </c>
      <c r="T10" s="66">
        <f>S10/N10%</f>
        <v>-0.6605691056910569</v>
      </c>
      <c r="U10" s="23"/>
      <c r="V10" s="23"/>
      <c r="W10" s="23"/>
      <c r="X10" s="23"/>
    </row>
    <row r="11" spans="1:20" ht="12.75">
      <c r="A11" s="21"/>
      <c r="B11" s="22"/>
      <c r="C11" s="52"/>
      <c r="D11" s="52"/>
      <c r="E11" s="52"/>
      <c r="F11" s="22"/>
      <c r="G11" s="97"/>
      <c r="H11" s="111"/>
      <c r="I11" s="111"/>
      <c r="J11" s="185"/>
      <c r="K11" s="52"/>
      <c r="L11" s="22"/>
      <c r="M11" s="185"/>
      <c r="N11" s="185"/>
      <c r="O11" s="143"/>
      <c r="P11" s="47"/>
      <c r="Q11" s="182"/>
      <c r="R11" s="64"/>
      <c r="S11" s="164"/>
      <c r="T11" s="49"/>
    </row>
    <row r="12" spans="1:20" ht="12.75">
      <c r="A12" s="21" t="s">
        <v>22</v>
      </c>
      <c r="B12" s="22">
        <v>11362</v>
      </c>
      <c r="C12" s="52">
        <v>11519</v>
      </c>
      <c r="D12" s="52">
        <v>14578</v>
      </c>
      <c r="E12" s="52">
        <v>12269</v>
      </c>
      <c r="F12" s="22">
        <v>10307</v>
      </c>
      <c r="G12" s="97">
        <v>11244</v>
      </c>
      <c r="H12" s="111">
        <v>11813</v>
      </c>
      <c r="I12" s="111">
        <v>10040</v>
      </c>
      <c r="J12" s="185">
        <v>9790</v>
      </c>
      <c r="K12" s="52">
        <v>9616</v>
      </c>
      <c r="L12" s="22">
        <v>8847</v>
      </c>
      <c r="M12" s="185">
        <v>8736</v>
      </c>
      <c r="N12" s="185">
        <v>16610</v>
      </c>
      <c r="O12" s="143">
        <v>16307</v>
      </c>
      <c r="P12" s="160">
        <f>O12-B12</f>
        <v>4945</v>
      </c>
      <c r="Q12" s="77">
        <f>P12/B12%</f>
        <v>43.52226720647773</v>
      </c>
      <c r="R12" s="64"/>
      <c r="S12" s="161">
        <f>O12-N12</f>
        <v>-303</v>
      </c>
      <c r="T12" s="66">
        <f>S12/N12%</f>
        <v>-1.8242022877784467</v>
      </c>
    </row>
    <row r="13" spans="1:20" ht="12.75">
      <c r="A13" s="21" t="s">
        <v>23</v>
      </c>
      <c r="B13" s="22">
        <v>27517</v>
      </c>
      <c r="C13" s="52">
        <v>27890</v>
      </c>
      <c r="D13" s="52">
        <v>31978</v>
      </c>
      <c r="E13" s="52">
        <v>27998</v>
      </c>
      <c r="F13" s="22">
        <v>24984</v>
      </c>
      <c r="G13" s="97">
        <v>25675</v>
      </c>
      <c r="H13" s="111">
        <v>25754</v>
      </c>
      <c r="I13" s="111">
        <v>22430</v>
      </c>
      <c r="J13" s="185">
        <v>21815</v>
      </c>
      <c r="K13" s="52">
        <v>22294</v>
      </c>
      <c r="L13" s="22">
        <v>18409</v>
      </c>
      <c r="M13" s="185">
        <v>20157</v>
      </c>
      <c r="N13" s="185">
        <v>30689</v>
      </c>
      <c r="O13" s="143">
        <v>30333</v>
      </c>
      <c r="P13" s="160">
        <f>O13-B13</f>
        <v>2816</v>
      </c>
      <c r="Q13" s="77">
        <f>P13/B13%</f>
        <v>10.233673728967547</v>
      </c>
      <c r="R13" s="64"/>
      <c r="S13" s="161">
        <f>O13-N13</f>
        <v>-356</v>
      </c>
      <c r="T13" s="66">
        <f>S13/N13%</f>
        <v>-1.1600247645736257</v>
      </c>
    </row>
    <row r="14" spans="1:20" ht="12.75">
      <c r="A14" s="21" t="s">
        <v>24</v>
      </c>
      <c r="B14" s="22">
        <v>24123</v>
      </c>
      <c r="C14" s="52">
        <v>28220</v>
      </c>
      <c r="D14" s="52">
        <v>33125</v>
      </c>
      <c r="E14" s="52">
        <v>30630</v>
      </c>
      <c r="F14" s="22">
        <v>28445</v>
      </c>
      <c r="G14" s="97">
        <v>31707</v>
      </c>
      <c r="H14" s="111">
        <v>32348</v>
      </c>
      <c r="I14" s="111">
        <v>28920</v>
      </c>
      <c r="J14" s="185">
        <v>29176</v>
      </c>
      <c r="K14" s="52">
        <v>30575</v>
      </c>
      <c r="L14" s="22">
        <v>25556</v>
      </c>
      <c r="M14" s="185">
        <v>27472</v>
      </c>
      <c r="N14" s="185">
        <v>39487</v>
      </c>
      <c r="O14" s="143">
        <v>41244</v>
      </c>
      <c r="P14" s="160">
        <f>O14-B14</f>
        <v>17121</v>
      </c>
      <c r="Q14" s="77">
        <f>P14/B14%</f>
        <v>70.97375948265142</v>
      </c>
      <c r="R14" s="64"/>
      <c r="S14" s="161">
        <f>O14-N14</f>
        <v>1757</v>
      </c>
      <c r="T14" s="66">
        <f>S14/N14%</f>
        <v>4.4495656798439995</v>
      </c>
    </row>
    <row r="15" spans="1:24" ht="12.75">
      <c r="A15" s="21" t="s">
        <v>25</v>
      </c>
      <c r="B15" s="22">
        <v>2095</v>
      </c>
      <c r="C15" s="52">
        <v>2403</v>
      </c>
      <c r="D15" s="52">
        <v>3135</v>
      </c>
      <c r="E15" s="52">
        <v>3351</v>
      </c>
      <c r="F15" s="22">
        <v>3452</v>
      </c>
      <c r="G15" s="97">
        <v>3932</v>
      </c>
      <c r="H15" s="111">
        <v>4194</v>
      </c>
      <c r="I15" s="111">
        <v>3939</v>
      </c>
      <c r="J15" s="185">
        <v>3987</v>
      </c>
      <c r="K15" s="52">
        <v>4083</v>
      </c>
      <c r="L15" s="22">
        <v>3758</v>
      </c>
      <c r="M15" s="185">
        <v>4481</v>
      </c>
      <c r="N15" s="185">
        <v>6384</v>
      </c>
      <c r="O15" s="143">
        <v>7666</v>
      </c>
      <c r="P15" s="160">
        <f>O15-B15</f>
        <v>5571</v>
      </c>
      <c r="Q15" s="77">
        <f>P15/B15%</f>
        <v>265.9188544152745</v>
      </c>
      <c r="R15" s="64"/>
      <c r="S15" s="161">
        <f>O15-N15</f>
        <v>1282</v>
      </c>
      <c r="T15" s="66">
        <f>S15/N15%</f>
        <v>20.08145363408521</v>
      </c>
      <c r="U15" s="23"/>
      <c r="V15" s="23"/>
      <c r="W15" s="23"/>
      <c r="X15" s="23"/>
    </row>
    <row r="16" spans="1:20" ht="12.75">
      <c r="A16" s="21"/>
      <c r="B16" s="22"/>
      <c r="C16" s="52"/>
      <c r="D16" s="52"/>
      <c r="E16" s="52"/>
      <c r="F16" s="22"/>
      <c r="G16" s="97"/>
      <c r="H16" s="111"/>
      <c r="I16" s="111"/>
      <c r="J16" s="185"/>
      <c r="K16" s="52"/>
      <c r="L16" s="22"/>
      <c r="M16" s="185"/>
      <c r="N16" s="185"/>
      <c r="O16" s="143"/>
      <c r="P16" s="47"/>
      <c r="Q16" s="182"/>
      <c r="R16" s="64"/>
      <c r="S16" s="164"/>
      <c r="T16" s="49"/>
    </row>
    <row r="17" spans="1:20" ht="12.75">
      <c r="A17" s="21" t="s">
        <v>28</v>
      </c>
      <c r="B17" s="22">
        <v>51270</v>
      </c>
      <c r="C17" s="52">
        <v>54986</v>
      </c>
      <c r="D17" s="52">
        <v>63777</v>
      </c>
      <c r="E17" s="52">
        <v>54307</v>
      </c>
      <c r="F17" s="22">
        <v>48481</v>
      </c>
      <c r="G17" s="97">
        <v>53192</v>
      </c>
      <c r="H17" s="111">
        <v>53001</v>
      </c>
      <c r="I17" s="111">
        <v>45699</v>
      </c>
      <c r="J17" s="185">
        <v>45255</v>
      </c>
      <c r="K17" s="52">
        <v>45969</v>
      </c>
      <c r="L17" s="22">
        <v>38543</v>
      </c>
      <c r="M17" s="185">
        <v>41421</v>
      </c>
      <c r="N17" s="185">
        <v>62585</v>
      </c>
      <c r="O17" s="143">
        <v>64020</v>
      </c>
      <c r="P17" s="160">
        <f>O17-B17</f>
        <v>12750</v>
      </c>
      <c r="Q17" s="77">
        <f>P17/B17%</f>
        <v>24.868344060854298</v>
      </c>
      <c r="R17" s="64"/>
      <c r="S17" s="161">
        <f>O17-N17</f>
        <v>1435</v>
      </c>
      <c r="T17" s="66">
        <f>S17/N17%</f>
        <v>2.2928816809139567</v>
      </c>
    </row>
    <row r="18" spans="1:20" ht="12.75">
      <c r="A18" s="21" t="s">
        <v>29</v>
      </c>
      <c r="B18" s="22">
        <v>13827</v>
      </c>
      <c r="C18" s="52">
        <v>15046</v>
      </c>
      <c r="D18" s="52">
        <v>19039</v>
      </c>
      <c r="E18" s="52">
        <v>19941</v>
      </c>
      <c r="F18" s="22">
        <v>18707</v>
      </c>
      <c r="G18" s="97">
        <v>19366</v>
      </c>
      <c r="H18" s="111">
        <v>21108</v>
      </c>
      <c r="I18" s="111">
        <v>19630</v>
      </c>
      <c r="J18" s="185">
        <v>19513</v>
      </c>
      <c r="K18" s="52">
        <v>20599</v>
      </c>
      <c r="L18" s="22">
        <v>18027</v>
      </c>
      <c r="M18" s="185">
        <v>19424</v>
      </c>
      <c r="N18" s="185">
        <v>30585</v>
      </c>
      <c r="O18" s="143">
        <v>31530</v>
      </c>
      <c r="P18" s="160">
        <f>O18-B18</f>
        <v>17703</v>
      </c>
      <c r="Q18" s="77">
        <f>P18/B18%</f>
        <v>128.03211108700367</v>
      </c>
      <c r="R18" s="64"/>
      <c r="S18" s="161">
        <f>O18-N18</f>
        <v>945</v>
      </c>
      <c r="T18" s="66">
        <f>S18/N18%</f>
        <v>3.0897498773908776</v>
      </c>
    </row>
    <row r="19" spans="1:20" ht="12.75">
      <c r="A19" s="21"/>
      <c r="B19" s="22"/>
      <c r="C19" s="52"/>
      <c r="D19" s="52"/>
      <c r="E19" s="52"/>
      <c r="F19" s="22"/>
      <c r="G19" s="99"/>
      <c r="H19" s="112"/>
      <c r="I19" s="112"/>
      <c r="J19" s="188"/>
      <c r="K19" s="55"/>
      <c r="L19" s="197"/>
      <c r="M19" s="188"/>
      <c r="N19" s="188"/>
      <c r="O19" s="149"/>
      <c r="P19" s="47"/>
      <c r="Q19" s="182"/>
      <c r="R19" s="64"/>
      <c r="S19" s="164"/>
      <c r="T19" s="49"/>
    </row>
    <row r="20" spans="1:20" ht="10.5" customHeight="1">
      <c r="A20" s="31"/>
      <c r="B20" s="32"/>
      <c r="C20" s="32"/>
      <c r="D20" s="32"/>
      <c r="E20" s="32"/>
      <c r="F20" s="32"/>
      <c r="G20" s="88"/>
      <c r="H20" s="88"/>
      <c r="I20" s="88"/>
      <c r="J20" s="32"/>
      <c r="K20" s="32"/>
      <c r="L20" s="32"/>
      <c r="M20" s="32"/>
      <c r="N20" s="32"/>
      <c r="O20" s="32"/>
      <c r="P20" s="33"/>
      <c r="Q20" s="34"/>
      <c r="R20" s="35"/>
      <c r="S20" s="183"/>
      <c r="T20" s="36"/>
    </row>
    <row r="21" spans="1:20" ht="9.75" customHeight="1">
      <c r="A21" s="37"/>
      <c r="B21" s="25"/>
      <c r="C21" s="56"/>
      <c r="D21" s="56"/>
      <c r="E21" s="56"/>
      <c r="F21" s="25"/>
      <c r="G21" s="114"/>
      <c r="H21" s="123"/>
      <c r="I21" s="123"/>
      <c r="J21" s="189"/>
      <c r="K21" s="56"/>
      <c r="L21" s="204"/>
      <c r="M21" s="189"/>
      <c r="N21" s="189"/>
      <c r="O21" s="141"/>
      <c r="P21" s="26"/>
      <c r="Q21" s="27"/>
      <c r="R21" s="16"/>
      <c r="S21" s="23"/>
      <c r="T21" s="20"/>
    </row>
    <row r="22" spans="1:20" ht="12.75">
      <c r="A22" s="38" t="s">
        <v>0</v>
      </c>
      <c r="B22" s="39">
        <f aca="true" t="shared" si="0" ref="B22:H22">SUM(B17:B18)</f>
        <v>65097</v>
      </c>
      <c r="C22" s="57">
        <f t="shared" si="0"/>
        <v>70032</v>
      </c>
      <c r="D22" s="57">
        <f t="shared" si="0"/>
        <v>82816</v>
      </c>
      <c r="E22" s="57">
        <f t="shared" si="0"/>
        <v>74248</v>
      </c>
      <c r="F22" s="39">
        <f t="shared" si="0"/>
        <v>67188</v>
      </c>
      <c r="G22" s="115">
        <f t="shared" si="0"/>
        <v>72558</v>
      </c>
      <c r="H22" s="115">
        <f t="shared" si="0"/>
        <v>74109</v>
      </c>
      <c r="I22" s="150">
        <f aca="true" t="shared" si="1" ref="I22:N22">SUM(I17:I18)</f>
        <v>65329</v>
      </c>
      <c r="J22" s="190">
        <f t="shared" si="1"/>
        <v>64768</v>
      </c>
      <c r="K22" s="57">
        <f t="shared" si="1"/>
        <v>66568</v>
      </c>
      <c r="L22" s="39">
        <f t="shared" si="1"/>
        <v>56570</v>
      </c>
      <c r="M22" s="190">
        <f t="shared" si="1"/>
        <v>60845</v>
      </c>
      <c r="N22" s="190">
        <f t="shared" si="1"/>
        <v>93170</v>
      </c>
      <c r="O22" s="142">
        <f>SUM(O17:O18)</f>
        <v>95550</v>
      </c>
      <c r="P22" s="90">
        <f>O22-B22</f>
        <v>30453</v>
      </c>
      <c r="Q22" s="91">
        <f>P22/B22%</f>
        <v>46.78095764781787</v>
      </c>
      <c r="R22" s="41"/>
      <c r="S22" s="171">
        <f>O22-N22</f>
        <v>2380</v>
      </c>
      <c r="T22" s="42">
        <f>S22/N22%</f>
        <v>2.5544703230653645</v>
      </c>
    </row>
    <row r="23" spans="1:20" ht="7.5" customHeight="1">
      <c r="A23" s="37"/>
      <c r="B23" s="26"/>
      <c r="C23" s="58"/>
      <c r="D23" s="58"/>
      <c r="E23" s="58"/>
      <c r="F23" s="72"/>
      <c r="G23" s="116"/>
      <c r="H23" s="122"/>
      <c r="I23" s="122"/>
      <c r="J23" s="191"/>
      <c r="K23" s="201"/>
      <c r="L23" s="205"/>
      <c r="M23" s="191"/>
      <c r="N23" s="191"/>
      <c r="O23" s="144"/>
      <c r="P23" s="35"/>
      <c r="Q23" s="35"/>
      <c r="R23" s="16"/>
      <c r="T23" s="20"/>
    </row>
    <row r="24" spans="1:20" ht="18" customHeight="1" thickBot="1">
      <c r="A24" s="195" t="s">
        <v>43</v>
      </c>
      <c r="B24" s="43"/>
      <c r="C24" s="43"/>
      <c r="D24" s="44"/>
      <c r="E24" s="44"/>
      <c r="F24" s="45"/>
      <c r="G24" s="89"/>
      <c r="H24" s="95"/>
      <c r="I24" s="95"/>
      <c r="J24" s="145"/>
      <c r="K24" s="145"/>
      <c r="L24" s="145"/>
      <c r="M24" s="145"/>
      <c r="N24" s="145"/>
      <c r="O24" s="145"/>
      <c r="P24" s="44"/>
      <c r="Q24" s="44"/>
      <c r="R24" s="44"/>
      <c r="S24" s="44"/>
      <c r="T24" s="45"/>
    </row>
    <row r="25" spans="10:20" ht="18" customHeight="1" thickBot="1" thickTop="1">
      <c r="J25" s="174"/>
      <c r="K25" s="174"/>
      <c r="L25" s="174"/>
      <c r="M25" s="174"/>
      <c r="N25" s="174"/>
      <c r="O25" s="174"/>
      <c r="P25" s="181"/>
      <c r="Q25" s="181"/>
      <c r="R25" s="181"/>
      <c r="S25" s="181"/>
      <c r="T25" s="181"/>
    </row>
    <row r="26" spans="1:20" ht="19.5" customHeight="1" thickTop="1">
      <c r="A26" s="1" t="s">
        <v>61</v>
      </c>
      <c r="B26" s="2"/>
      <c r="C26" s="2"/>
      <c r="D26" s="3"/>
      <c r="E26" s="3"/>
      <c r="F26" s="4"/>
      <c r="G26" s="86"/>
      <c r="H26" s="93"/>
      <c r="I26" s="93"/>
      <c r="J26" s="139"/>
      <c r="K26" s="139"/>
      <c r="L26" s="139"/>
      <c r="M26" s="139"/>
      <c r="N26" s="139"/>
      <c r="O26" s="139"/>
      <c r="P26" s="3"/>
      <c r="Q26" s="3"/>
      <c r="R26" s="3"/>
      <c r="S26" s="3"/>
      <c r="T26" s="4"/>
    </row>
    <row r="27" spans="1:20" ht="18" customHeight="1">
      <c r="A27" s="6" t="s">
        <v>70</v>
      </c>
      <c r="B27" s="7"/>
      <c r="C27" s="7"/>
      <c r="D27" s="8"/>
      <c r="E27" s="8"/>
      <c r="F27" s="9"/>
      <c r="G27" s="87"/>
      <c r="H27" s="94"/>
      <c r="I27" s="94"/>
      <c r="J27" s="140"/>
      <c r="K27" s="140"/>
      <c r="L27" s="140"/>
      <c r="M27" s="140"/>
      <c r="N27" s="140"/>
      <c r="O27" s="140"/>
      <c r="P27" s="8"/>
      <c r="Q27" s="8"/>
      <c r="R27" s="10"/>
      <c r="S27" s="10"/>
      <c r="T27" s="9"/>
    </row>
    <row r="28" spans="1:20" ht="12.75">
      <c r="A28" s="247"/>
      <c r="B28" s="235">
        <v>2005</v>
      </c>
      <c r="C28" s="237">
        <v>2006</v>
      </c>
      <c r="D28" s="237">
        <v>2007</v>
      </c>
      <c r="E28" s="237">
        <v>2008</v>
      </c>
      <c r="F28" s="235">
        <v>2009</v>
      </c>
      <c r="G28" s="239">
        <v>2010</v>
      </c>
      <c r="H28" s="251">
        <v>2011</v>
      </c>
      <c r="I28" s="251">
        <v>2012</v>
      </c>
      <c r="J28" s="229">
        <v>2013</v>
      </c>
      <c r="K28" s="227">
        <v>2014</v>
      </c>
      <c r="L28" s="241">
        <v>2015</v>
      </c>
      <c r="M28" s="229">
        <v>2016</v>
      </c>
      <c r="N28" s="229">
        <v>2017</v>
      </c>
      <c r="O28" s="249">
        <v>2018</v>
      </c>
      <c r="P28" s="11" t="s">
        <v>65</v>
      </c>
      <c r="Q28" s="12"/>
      <c r="R28" s="13"/>
      <c r="S28" s="11" t="s">
        <v>66</v>
      </c>
      <c r="T28" s="14"/>
    </row>
    <row r="29" spans="1:20" ht="12.75" customHeight="1">
      <c r="A29" s="234"/>
      <c r="B29" s="236"/>
      <c r="C29" s="238"/>
      <c r="D29" s="238"/>
      <c r="E29" s="238"/>
      <c r="F29" s="236"/>
      <c r="G29" s="240"/>
      <c r="H29" s="253"/>
      <c r="I29" s="252"/>
      <c r="J29" s="230"/>
      <c r="K29" s="228"/>
      <c r="L29" s="242"/>
      <c r="M29" s="230"/>
      <c r="N29" s="230"/>
      <c r="O29" s="232"/>
      <c r="P29" s="15" t="s">
        <v>1</v>
      </c>
      <c r="Q29" s="15"/>
      <c r="R29" s="16"/>
      <c r="S29" s="15" t="s">
        <v>2</v>
      </c>
      <c r="T29" s="17"/>
    </row>
    <row r="30" spans="1:20" ht="7.5" customHeight="1">
      <c r="A30" s="18"/>
      <c r="B30" s="19"/>
      <c r="C30" s="50"/>
      <c r="D30" s="50"/>
      <c r="E30" s="51"/>
      <c r="F30" s="71"/>
      <c r="G30" s="100"/>
      <c r="H30" s="109"/>
      <c r="I30" s="109"/>
      <c r="J30" s="184"/>
      <c r="K30" s="199"/>
      <c r="L30" s="202"/>
      <c r="M30" s="184"/>
      <c r="N30" s="184"/>
      <c r="O30" s="146"/>
      <c r="P30" s="175"/>
      <c r="Q30" s="176"/>
      <c r="R30" s="64"/>
      <c r="S30" s="125"/>
      <c r="T30" s="165"/>
    </row>
    <row r="31" spans="1:20" ht="12.75">
      <c r="A31" s="21" t="s">
        <v>17</v>
      </c>
      <c r="B31" s="25">
        <v>21184</v>
      </c>
      <c r="C31" s="53">
        <v>23052</v>
      </c>
      <c r="D31" s="53">
        <v>29171</v>
      </c>
      <c r="E31" s="53">
        <v>24555</v>
      </c>
      <c r="F31" s="25">
        <v>20406</v>
      </c>
      <c r="G31" s="102">
        <v>24664</v>
      </c>
      <c r="H31" s="110">
        <v>26580</v>
      </c>
      <c r="I31" s="110">
        <v>22401</v>
      </c>
      <c r="J31" s="186">
        <v>22437</v>
      </c>
      <c r="K31" s="53">
        <v>23426</v>
      </c>
      <c r="L31" s="25">
        <v>18776</v>
      </c>
      <c r="M31" s="186">
        <v>21749</v>
      </c>
      <c r="N31" s="186">
        <v>34546</v>
      </c>
      <c r="O31" s="147">
        <v>35539</v>
      </c>
      <c r="P31" s="160">
        <f>O31-B31</f>
        <v>14355</v>
      </c>
      <c r="Q31" s="77">
        <f>P31/B31%</f>
        <v>67.76340634441088</v>
      </c>
      <c r="R31" s="64"/>
      <c r="S31" s="161">
        <f>O31-N31</f>
        <v>993</v>
      </c>
      <c r="T31" s="66">
        <f>S31/N31%</f>
        <v>2.87442829850055</v>
      </c>
    </row>
    <row r="32" spans="1:20" ht="12.75">
      <c r="A32" s="21" t="s">
        <v>16</v>
      </c>
      <c r="B32" s="29">
        <v>9969</v>
      </c>
      <c r="C32" s="53">
        <v>9851</v>
      </c>
      <c r="D32" s="53">
        <v>10727</v>
      </c>
      <c r="E32" s="53">
        <v>10107</v>
      </c>
      <c r="F32" s="25">
        <v>9827</v>
      </c>
      <c r="G32" s="102">
        <v>9919</v>
      </c>
      <c r="H32" s="110">
        <v>9914</v>
      </c>
      <c r="I32" s="110">
        <v>9346</v>
      </c>
      <c r="J32" s="186">
        <v>9308</v>
      </c>
      <c r="K32" s="53">
        <v>9550</v>
      </c>
      <c r="L32" s="25">
        <v>8749</v>
      </c>
      <c r="M32" s="186">
        <v>8811</v>
      </c>
      <c r="N32" s="186">
        <v>12340</v>
      </c>
      <c r="O32" s="147">
        <v>12588</v>
      </c>
      <c r="P32" s="160">
        <f>O32-B32</f>
        <v>2619</v>
      </c>
      <c r="Q32" s="77">
        <f>P32/B32%</f>
        <v>26.271441468552513</v>
      </c>
      <c r="R32" s="64"/>
      <c r="S32" s="161">
        <f>O32-N32</f>
        <v>248</v>
      </c>
      <c r="T32" s="66">
        <f>S32/N32%</f>
        <v>2.0097244732576987</v>
      </c>
    </row>
    <row r="33" spans="1:20" ht="12.75" customHeight="1">
      <c r="A33" s="28" t="s">
        <v>18</v>
      </c>
      <c r="B33" s="25">
        <v>166</v>
      </c>
      <c r="C33" s="53">
        <v>106</v>
      </c>
      <c r="D33" s="53">
        <v>191</v>
      </c>
      <c r="E33" s="53">
        <v>245</v>
      </c>
      <c r="F33" s="25">
        <v>275</v>
      </c>
      <c r="G33" s="102">
        <v>346</v>
      </c>
      <c r="H33" s="110">
        <v>305</v>
      </c>
      <c r="I33" s="110">
        <v>297</v>
      </c>
      <c r="J33" s="186">
        <v>230</v>
      </c>
      <c r="K33" s="53">
        <v>177</v>
      </c>
      <c r="L33" s="25">
        <v>146</v>
      </c>
      <c r="M33" s="186">
        <v>118</v>
      </c>
      <c r="N33" s="186">
        <v>88</v>
      </c>
      <c r="O33" s="147">
        <v>87</v>
      </c>
      <c r="P33" s="160">
        <f>O33-B33</f>
        <v>-79</v>
      </c>
      <c r="Q33" s="77">
        <f>P33/B33%</f>
        <v>-47.59036144578314</v>
      </c>
      <c r="R33" s="64"/>
      <c r="S33" s="161">
        <f>O33-N33</f>
        <v>-1</v>
      </c>
      <c r="T33" s="66">
        <f>S33/N33%</f>
        <v>-1.1363636363636365</v>
      </c>
    </row>
    <row r="34" spans="1:20" ht="12.75">
      <c r="A34" s="21" t="s">
        <v>19</v>
      </c>
      <c r="B34" s="22">
        <v>123</v>
      </c>
      <c r="C34" s="52">
        <v>136</v>
      </c>
      <c r="D34" s="52">
        <v>128</v>
      </c>
      <c r="E34" s="52">
        <v>97</v>
      </c>
      <c r="F34" s="22">
        <v>87</v>
      </c>
      <c r="G34" s="104">
        <v>114</v>
      </c>
      <c r="H34" s="111">
        <v>119</v>
      </c>
      <c r="I34" s="111">
        <v>129</v>
      </c>
      <c r="J34" s="185">
        <v>93</v>
      </c>
      <c r="K34" s="52">
        <v>109</v>
      </c>
      <c r="L34" s="22">
        <v>111</v>
      </c>
      <c r="M34" s="185">
        <v>113</v>
      </c>
      <c r="N34" s="185">
        <v>116</v>
      </c>
      <c r="O34" s="143">
        <v>152</v>
      </c>
      <c r="P34" s="160">
        <f>O34-B34</f>
        <v>29</v>
      </c>
      <c r="Q34" s="77">
        <f>P34/B34%</f>
        <v>23.577235772357724</v>
      </c>
      <c r="R34" s="64"/>
      <c r="S34" s="161">
        <f>O34-N34</f>
        <v>36</v>
      </c>
      <c r="T34" s="66">
        <f>S34/N34%</f>
        <v>31.03448275862069</v>
      </c>
    </row>
    <row r="35" spans="1:21" ht="12.75">
      <c r="A35" s="21" t="s">
        <v>21</v>
      </c>
      <c r="B35" s="22">
        <v>25</v>
      </c>
      <c r="C35" s="52">
        <v>55</v>
      </c>
      <c r="D35" s="52">
        <v>36</v>
      </c>
      <c r="E35" s="52">
        <v>40</v>
      </c>
      <c r="F35" s="22">
        <v>70</v>
      </c>
      <c r="G35" s="104">
        <v>89</v>
      </c>
      <c r="H35" s="111">
        <v>83</v>
      </c>
      <c r="I35" s="111">
        <v>75</v>
      </c>
      <c r="J35" s="185">
        <v>116</v>
      </c>
      <c r="K35" s="52">
        <v>129</v>
      </c>
      <c r="L35" s="22">
        <v>82</v>
      </c>
      <c r="M35" s="185">
        <v>122</v>
      </c>
      <c r="N35" s="185">
        <v>229</v>
      </c>
      <c r="O35" s="143">
        <v>202</v>
      </c>
      <c r="P35" s="160">
        <f>O35-B35</f>
        <v>177</v>
      </c>
      <c r="Q35" s="77">
        <f>P35/B35%</f>
        <v>708</v>
      </c>
      <c r="R35" s="64"/>
      <c r="S35" s="161">
        <f>O35-N35</f>
        <v>-27</v>
      </c>
      <c r="T35" s="66">
        <f>S35/N35%</f>
        <v>-11.790393013100436</v>
      </c>
      <c r="U35" s="23"/>
    </row>
    <row r="36" spans="1:21" ht="12.75">
      <c r="A36" s="21"/>
      <c r="B36" s="22"/>
      <c r="C36" s="52"/>
      <c r="D36" s="52"/>
      <c r="E36" s="52"/>
      <c r="F36" s="22"/>
      <c r="G36" s="104"/>
      <c r="H36" s="111"/>
      <c r="I36" s="111"/>
      <c r="J36" s="185"/>
      <c r="K36" s="52"/>
      <c r="L36" s="22"/>
      <c r="M36" s="185"/>
      <c r="N36" s="185"/>
      <c r="O36" s="143"/>
      <c r="P36" s="47"/>
      <c r="Q36" s="182"/>
      <c r="R36" s="64"/>
      <c r="S36" s="164"/>
      <c r="T36" s="49"/>
      <c r="U36" s="23"/>
    </row>
    <row r="37" spans="1:20" ht="12.75">
      <c r="A37" s="21" t="s">
        <v>22</v>
      </c>
      <c r="B37" s="22">
        <v>6334</v>
      </c>
      <c r="C37" s="52">
        <v>6374</v>
      </c>
      <c r="D37" s="52">
        <v>8243</v>
      </c>
      <c r="E37" s="52">
        <v>6685</v>
      </c>
      <c r="F37" s="22">
        <v>5291</v>
      </c>
      <c r="G37" s="104">
        <v>6071</v>
      </c>
      <c r="H37" s="111">
        <v>6447</v>
      </c>
      <c r="I37" s="111">
        <v>5310</v>
      </c>
      <c r="J37" s="185">
        <v>5285</v>
      </c>
      <c r="K37" s="52">
        <v>5258</v>
      </c>
      <c r="L37" s="22">
        <v>4718</v>
      </c>
      <c r="M37" s="185">
        <v>4934</v>
      </c>
      <c r="N37" s="185">
        <v>8982</v>
      </c>
      <c r="O37" s="143">
        <v>8847</v>
      </c>
      <c r="P37" s="160">
        <f>O37-B37</f>
        <v>2513</v>
      </c>
      <c r="Q37" s="77">
        <f>P37/B37%</f>
        <v>39.67477107672876</v>
      </c>
      <c r="R37" s="64"/>
      <c r="S37" s="161">
        <f>O37-N37</f>
        <v>-135</v>
      </c>
      <c r="T37" s="66">
        <f>S37/N37%</f>
        <v>-1.5030060120240483</v>
      </c>
    </row>
    <row r="38" spans="1:20" ht="12.75">
      <c r="A38" s="21" t="s">
        <v>23</v>
      </c>
      <c r="B38" s="22">
        <v>12853</v>
      </c>
      <c r="C38" s="52">
        <v>12721</v>
      </c>
      <c r="D38" s="52">
        <v>14871</v>
      </c>
      <c r="E38" s="52">
        <v>12703</v>
      </c>
      <c r="F38" s="22">
        <v>11046</v>
      </c>
      <c r="G38" s="104">
        <v>12031</v>
      </c>
      <c r="H38" s="111">
        <v>12225</v>
      </c>
      <c r="I38" s="111">
        <v>10589</v>
      </c>
      <c r="J38" s="185">
        <v>10335</v>
      </c>
      <c r="K38" s="52">
        <v>10717</v>
      </c>
      <c r="L38" s="22">
        <v>8728</v>
      </c>
      <c r="M38" s="185">
        <v>9799</v>
      </c>
      <c r="N38" s="185">
        <v>14985</v>
      </c>
      <c r="O38" s="143">
        <v>14901</v>
      </c>
      <c r="P38" s="160">
        <f>O38-B38</f>
        <v>2048</v>
      </c>
      <c r="Q38" s="77">
        <f>P38/B38%</f>
        <v>15.93402318524858</v>
      </c>
      <c r="R38" s="64"/>
      <c r="S38" s="161">
        <f>O38-N38</f>
        <v>-84</v>
      </c>
      <c r="T38" s="66">
        <f>S38/N38%</f>
        <v>-0.5605605605605606</v>
      </c>
    </row>
    <row r="39" spans="1:20" ht="12.75">
      <c r="A39" s="21" t="s">
        <v>24</v>
      </c>
      <c r="B39" s="22">
        <v>10952</v>
      </c>
      <c r="C39" s="52">
        <v>12654</v>
      </c>
      <c r="D39" s="52">
        <v>15269</v>
      </c>
      <c r="E39" s="52">
        <v>13688</v>
      </c>
      <c r="F39" s="22">
        <v>12341</v>
      </c>
      <c r="G39" s="104">
        <v>14731</v>
      </c>
      <c r="H39" s="111">
        <v>15704</v>
      </c>
      <c r="I39" s="111">
        <v>13932</v>
      </c>
      <c r="J39" s="185">
        <v>14153</v>
      </c>
      <c r="K39" s="52">
        <v>14941</v>
      </c>
      <c r="L39" s="22">
        <v>12223</v>
      </c>
      <c r="M39" s="185">
        <v>13500</v>
      </c>
      <c r="N39" s="185">
        <v>19455</v>
      </c>
      <c r="O39" s="143">
        <v>20252</v>
      </c>
      <c r="P39" s="160">
        <f>O39-B39</f>
        <v>9300</v>
      </c>
      <c r="Q39" s="77">
        <f>P39/B39%</f>
        <v>84.91599707815924</v>
      </c>
      <c r="R39" s="64"/>
      <c r="S39" s="161">
        <f>O39-N39</f>
        <v>797</v>
      </c>
      <c r="T39" s="66">
        <f>S39/N39%</f>
        <v>4.096633256232331</v>
      </c>
    </row>
    <row r="40" spans="1:24" ht="12.75">
      <c r="A40" s="21" t="s">
        <v>25</v>
      </c>
      <c r="B40" s="22">
        <v>1328</v>
      </c>
      <c r="C40" s="52">
        <v>1451</v>
      </c>
      <c r="D40" s="52">
        <v>1870</v>
      </c>
      <c r="E40" s="52">
        <v>1968</v>
      </c>
      <c r="F40" s="22">
        <v>1987</v>
      </c>
      <c r="G40" s="104">
        <v>2299</v>
      </c>
      <c r="H40" s="111">
        <v>2625</v>
      </c>
      <c r="I40" s="111">
        <v>2417</v>
      </c>
      <c r="J40" s="185">
        <v>2411</v>
      </c>
      <c r="K40" s="52">
        <v>2475</v>
      </c>
      <c r="L40" s="22">
        <v>2237</v>
      </c>
      <c r="M40" s="185">
        <v>2678</v>
      </c>
      <c r="N40" s="185">
        <v>3897</v>
      </c>
      <c r="O40" s="143">
        <v>4568</v>
      </c>
      <c r="P40" s="160">
        <f>O40-B40</f>
        <v>3240</v>
      </c>
      <c r="Q40" s="77">
        <f>P40/B40%</f>
        <v>243.97590361445785</v>
      </c>
      <c r="R40" s="64"/>
      <c r="S40" s="161">
        <f>O40-N40</f>
        <v>671</v>
      </c>
      <c r="T40" s="66">
        <f>S40/N40%</f>
        <v>17.218373107518605</v>
      </c>
      <c r="U40" s="23"/>
      <c r="V40" s="23"/>
      <c r="W40" s="23"/>
      <c r="X40" s="23"/>
    </row>
    <row r="41" spans="1:20" ht="12.75">
      <c r="A41" s="21"/>
      <c r="B41" s="22"/>
      <c r="C41" s="52"/>
      <c r="D41" s="52"/>
      <c r="E41" s="52"/>
      <c r="F41" s="22"/>
      <c r="G41" s="104"/>
      <c r="H41" s="111"/>
      <c r="I41" s="111"/>
      <c r="J41" s="185"/>
      <c r="K41" s="52"/>
      <c r="L41" s="22"/>
      <c r="M41" s="185"/>
      <c r="N41" s="185"/>
      <c r="O41" s="143"/>
      <c r="P41" s="47"/>
      <c r="Q41" s="182"/>
      <c r="R41" s="64"/>
      <c r="S41" s="164"/>
      <c r="T41" s="49"/>
    </row>
    <row r="42" spans="1:20" ht="12.75">
      <c r="A42" s="21" t="s">
        <v>28</v>
      </c>
      <c r="B42" s="22">
        <v>27861</v>
      </c>
      <c r="C42" s="52">
        <v>29298</v>
      </c>
      <c r="D42" s="52">
        <v>34763</v>
      </c>
      <c r="E42" s="52">
        <v>29618</v>
      </c>
      <c r="F42" s="22">
        <v>24717</v>
      </c>
      <c r="G42" s="104">
        <v>28761</v>
      </c>
      <c r="H42" s="111">
        <v>30194</v>
      </c>
      <c r="I42" s="111">
        <v>25239</v>
      </c>
      <c r="J42" s="185">
        <v>25028</v>
      </c>
      <c r="K42" s="52">
        <v>25778</v>
      </c>
      <c r="L42" s="22">
        <v>20971</v>
      </c>
      <c r="M42" s="185">
        <v>23454</v>
      </c>
      <c r="N42" s="185">
        <v>35216</v>
      </c>
      <c r="O42" s="143">
        <v>35976</v>
      </c>
      <c r="P42" s="160">
        <f>O42-B42</f>
        <v>8115</v>
      </c>
      <c r="Q42" s="77">
        <f>P42/B42%</f>
        <v>29.12673629805104</v>
      </c>
      <c r="R42" s="64"/>
      <c r="S42" s="161">
        <f>O42-N42</f>
        <v>760</v>
      </c>
      <c r="T42" s="66">
        <f>S42/N42%</f>
        <v>2.158109950022717</v>
      </c>
    </row>
    <row r="43" spans="1:20" ht="12.75">
      <c r="A43" s="21" t="s">
        <v>29</v>
      </c>
      <c r="B43" s="22">
        <v>3606</v>
      </c>
      <c r="C43" s="52">
        <v>3902</v>
      </c>
      <c r="D43" s="52">
        <v>5490</v>
      </c>
      <c r="E43" s="52">
        <v>5426</v>
      </c>
      <c r="F43" s="22">
        <v>5948</v>
      </c>
      <c r="G43" s="104">
        <v>6371</v>
      </c>
      <c r="H43" s="111">
        <v>6807</v>
      </c>
      <c r="I43" s="111">
        <v>7009</v>
      </c>
      <c r="J43" s="185">
        <v>7156</v>
      </c>
      <c r="K43" s="52">
        <v>7613</v>
      </c>
      <c r="L43" s="22">
        <v>6935</v>
      </c>
      <c r="M43" s="185">
        <v>7457</v>
      </c>
      <c r="N43" s="185">
        <v>12103</v>
      </c>
      <c r="O43" s="143">
        <v>12592</v>
      </c>
      <c r="P43" s="160">
        <f>O43-B43</f>
        <v>8986</v>
      </c>
      <c r="Q43" s="77">
        <f>P43/B43%</f>
        <v>249.1957848031059</v>
      </c>
      <c r="R43" s="64"/>
      <c r="S43" s="161">
        <f>O43-N43</f>
        <v>489</v>
      </c>
      <c r="T43" s="66">
        <f>S43/N43%</f>
        <v>4.040320581673965</v>
      </c>
    </row>
    <row r="44" spans="1:21" ht="12.75">
      <c r="A44" s="21"/>
      <c r="B44" s="22"/>
      <c r="C44" s="52"/>
      <c r="D44" s="52"/>
      <c r="E44" s="52"/>
      <c r="F44" s="22"/>
      <c r="G44" s="105"/>
      <c r="H44" s="112"/>
      <c r="I44" s="112"/>
      <c r="J44" s="188"/>
      <c r="K44" s="55"/>
      <c r="L44" s="197"/>
      <c r="M44" s="188"/>
      <c r="N44" s="188"/>
      <c r="O44" s="149"/>
      <c r="P44" s="47"/>
      <c r="Q44" s="182"/>
      <c r="R44" s="64"/>
      <c r="S44" s="164"/>
      <c r="T44" s="49"/>
      <c r="U44" s="23"/>
    </row>
    <row r="45" spans="1:20" ht="10.5" customHeight="1">
      <c r="A45" s="31"/>
      <c r="B45" s="32"/>
      <c r="C45" s="32"/>
      <c r="D45" s="32"/>
      <c r="E45" s="32"/>
      <c r="F45" s="32"/>
      <c r="G45" s="88"/>
      <c r="H45" s="88"/>
      <c r="I45" s="88"/>
      <c r="J45" s="32"/>
      <c r="K45" s="32"/>
      <c r="L45" s="32"/>
      <c r="M45" s="32"/>
      <c r="N45" s="32"/>
      <c r="O45" s="32"/>
      <c r="P45" s="33"/>
      <c r="Q45" s="34"/>
      <c r="R45" s="35"/>
      <c r="S45" s="183"/>
      <c r="T45" s="36"/>
    </row>
    <row r="46" spans="1:20" ht="9.75" customHeight="1">
      <c r="A46" s="37"/>
      <c r="B46" s="25"/>
      <c r="C46" s="56"/>
      <c r="D46" s="56"/>
      <c r="E46" s="56"/>
      <c r="F46" s="25"/>
      <c r="G46" s="106"/>
      <c r="H46" s="106"/>
      <c r="I46" s="123"/>
      <c r="J46" s="189"/>
      <c r="K46" s="56"/>
      <c r="L46" s="204"/>
      <c r="M46" s="189"/>
      <c r="N46" s="189"/>
      <c r="O46" s="141"/>
      <c r="P46" s="26"/>
      <c r="Q46" s="27"/>
      <c r="R46" s="16"/>
      <c r="S46" s="23"/>
      <c r="T46" s="20"/>
    </row>
    <row r="47" spans="1:21" ht="12.75">
      <c r="A47" s="38" t="s">
        <v>0</v>
      </c>
      <c r="B47" s="39">
        <f aca="true" t="shared" si="2" ref="B47:G47">SUM(B42:B43)</f>
        <v>31467</v>
      </c>
      <c r="C47" s="57">
        <f t="shared" si="2"/>
        <v>33200</v>
      </c>
      <c r="D47" s="57">
        <f t="shared" si="2"/>
        <v>40253</v>
      </c>
      <c r="E47" s="57">
        <f t="shared" si="2"/>
        <v>35044</v>
      </c>
      <c r="F47" s="39">
        <f t="shared" si="2"/>
        <v>30665</v>
      </c>
      <c r="G47" s="107">
        <f t="shared" si="2"/>
        <v>35132</v>
      </c>
      <c r="H47" s="107">
        <f aca="true" t="shared" si="3" ref="H47:M47">SUM(H42:H43)</f>
        <v>37001</v>
      </c>
      <c r="I47" s="150">
        <f t="shared" si="3"/>
        <v>32248</v>
      </c>
      <c r="J47" s="190">
        <f t="shared" si="3"/>
        <v>32184</v>
      </c>
      <c r="K47" s="57">
        <f t="shared" si="3"/>
        <v>33391</v>
      </c>
      <c r="L47" s="39">
        <f t="shared" si="3"/>
        <v>27906</v>
      </c>
      <c r="M47" s="190">
        <f t="shared" si="3"/>
        <v>30911</v>
      </c>
      <c r="N47" s="190">
        <f>SUM(N42:N43)</f>
        <v>47319</v>
      </c>
      <c r="O47" s="142">
        <f>SUM(O42:O43)</f>
        <v>48568</v>
      </c>
      <c r="P47" s="90">
        <f>O47-B47</f>
        <v>17101</v>
      </c>
      <c r="Q47" s="91">
        <f>P47/B47%</f>
        <v>54.34582260781136</v>
      </c>
      <c r="R47" s="41"/>
      <c r="S47" s="171">
        <f>O47-N47</f>
        <v>1249</v>
      </c>
      <c r="T47" s="42">
        <f>S47/N47%</f>
        <v>2.639531689173482</v>
      </c>
      <c r="U47" s="23"/>
    </row>
    <row r="48" spans="1:20" ht="7.5" customHeight="1">
      <c r="A48" s="37"/>
      <c r="B48" s="26"/>
      <c r="C48" s="58"/>
      <c r="D48" s="58"/>
      <c r="E48" s="58"/>
      <c r="F48" s="72"/>
      <c r="G48" s="108"/>
      <c r="H48" s="122"/>
      <c r="I48" s="122"/>
      <c r="J48" s="191"/>
      <c r="K48" s="201"/>
      <c r="L48" s="205"/>
      <c r="M48" s="191"/>
      <c r="N48" s="191"/>
      <c r="O48" s="144"/>
      <c r="P48" s="35"/>
      <c r="Q48" s="35"/>
      <c r="R48" s="16"/>
      <c r="T48" s="20"/>
    </row>
    <row r="49" spans="1:20" ht="18" customHeight="1" thickBot="1">
      <c r="A49" s="195" t="s">
        <v>43</v>
      </c>
      <c r="B49" s="43"/>
      <c r="C49" s="43"/>
      <c r="D49" s="44"/>
      <c r="E49" s="44"/>
      <c r="F49" s="45"/>
      <c r="G49" s="89"/>
      <c r="H49" s="95"/>
      <c r="I49" s="95"/>
      <c r="J49" s="145"/>
      <c r="K49" s="145"/>
      <c r="L49" s="145"/>
      <c r="M49" s="145"/>
      <c r="N49" s="145"/>
      <c r="O49" s="145"/>
      <c r="P49" s="44"/>
      <c r="Q49" s="44"/>
      <c r="R49" s="44"/>
      <c r="S49" s="44"/>
      <c r="T49" s="45"/>
    </row>
    <row r="50" spans="10:20" ht="18" customHeight="1" thickBot="1" thickTop="1">
      <c r="J50" s="174"/>
      <c r="K50" s="174"/>
      <c r="L50" s="174"/>
      <c r="M50" s="174"/>
      <c r="N50" s="174"/>
      <c r="O50" s="174"/>
      <c r="P50" s="181"/>
      <c r="Q50" s="181"/>
      <c r="R50" s="181"/>
      <c r="S50" s="181"/>
      <c r="T50" s="181"/>
    </row>
    <row r="51" spans="1:20" ht="19.5" customHeight="1" thickTop="1">
      <c r="A51" s="1" t="s">
        <v>62</v>
      </c>
      <c r="B51" s="2"/>
      <c r="C51" s="2"/>
      <c r="D51" s="3"/>
      <c r="E51" s="3"/>
      <c r="F51" s="4"/>
      <c r="G51" s="86"/>
      <c r="H51" s="93"/>
      <c r="I51" s="93"/>
      <c r="J51" s="139"/>
      <c r="K51" s="139"/>
      <c r="L51" s="139"/>
      <c r="M51" s="139"/>
      <c r="N51" s="139"/>
      <c r="O51" s="139"/>
      <c r="P51" s="3"/>
      <c r="Q51" s="3"/>
      <c r="R51" s="3"/>
      <c r="S51" s="3"/>
      <c r="T51" s="4"/>
    </row>
    <row r="52" spans="1:20" ht="18" customHeight="1">
      <c r="A52" s="6" t="s">
        <v>70</v>
      </c>
      <c r="B52" s="7"/>
      <c r="C52" s="7"/>
      <c r="D52" s="8"/>
      <c r="E52" s="8"/>
      <c r="F52" s="9"/>
      <c r="G52" s="87"/>
      <c r="H52" s="94"/>
      <c r="I52" s="94"/>
      <c r="J52" s="140"/>
      <c r="K52" s="140"/>
      <c r="L52" s="140"/>
      <c r="M52" s="140"/>
      <c r="N52" s="140"/>
      <c r="O52" s="140"/>
      <c r="P52" s="8"/>
      <c r="Q52" s="8"/>
      <c r="R52" s="10"/>
      <c r="S52" s="10"/>
      <c r="T52" s="9"/>
    </row>
    <row r="53" spans="1:20" ht="12.75">
      <c r="A53" s="247"/>
      <c r="B53" s="235">
        <v>2005</v>
      </c>
      <c r="C53" s="237">
        <v>2006</v>
      </c>
      <c r="D53" s="237">
        <v>2007</v>
      </c>
      <c r="E53" s="237">
        <v>2008</v>
      </c>
      <c r="F53" s="235">
        <v>2009</v>
      </c>
      <c r="G53" s="239">
        <v>2010</v>
      </c>
      <c r="H53" s="251">
        <v>2011</v>
      </c>
      <c r="I53" s="251">
        <v>2012</v>
      </c>
      <c r="J53" s="229">
        <v>2013</v>
      </c>
      <c r="K53" s="227">
        <v>2014</v>
      </c>
      <c r="L53" s="241">
        <v>2015</v>
      </c>
      <c r="M53" s="229">
        <v>2016</v>
      </c>
      <c r="N53" s="229">
        <v>2017</v>
      </c>
      <c r="O53" s="249">
        <v>2018</v>
      </c>
      <c r="P53" s="11" t="s">
        <v>65</v>
      </c>
      <c r="Q53" s="12"/>
      <c r="R53" s="13"/>
      <c r="S53" s="11" t="s">
        <v>66</v>
      </c>
      <c r="T53" s="14"/>
    </row>
    <row r="54" spans="1:20" ht="12.75" customHeight="1">
      <c r="A54" s="234"/>
      <c r="B54" s="236"/>
      <c r="C54" s="238"/>
      <c r="D54" s="238"/>
      <c r="E54" s="238"/>
      <c r="F54" s="236"/>
      <c r="G54" s="240"/>
      <c r="H54" s="253"/>
      <c r="I54" s="252"/>
      <c r="J54" s="230"/>
      <c r="K54" s="228"/>
      <c r="L54" s="242"/>
      <c r="M54" s="230"/>
      <c r="N54" s="230"/>
      <c r="O54" s="232"/>
      <c r="P54" s="15" t="s">
        <v>1</v>
      </c>
      <c r="Q54" s="15"/>
      <c r="R54" s="16"/>
      <c r="S54" s="15" t="s">
        <v>2</v>
      </c>
      <c r="T54" s="17"/>
    </row>
    <row r="55" spans="1:20" ht="7.5" customHeight="1">
      <c r="A55" s="18"/>
      <c r="B55" s="19"/>
      <c r="C55" s="50"/>
      <c r="D55" s="50"/>
      <c r="E55" s="51"/>
      <c r="F55" s="71"/>
      <c r="G55" s="100"/>
      <c r="H55" s="109"/>
      <c r="I55" s="109"/>
      <c r="J55" s="184"/>
      <c r="K55" s="199"/>
      <c r="L55" s="202"/>
      <c r="M55" s="184"/>
      <c r="N55" s="184"/>
      <c r="O55" s="146"/>
      <c r="P55" s="175"/>
      <c r="Q55" s="176"/>
      <c r="R55" s="64"/>
      <c r="S55" s="125"/>
      <c r="T55" s="165"/>
    </row>
    <row r="56" spans="1:20" ht="12.75">
      <c r="A56" s="21" t="s">
        <v>17</v>
      </c>
      <c r="B56" s="25">
        <f aca="true" t="shared" si="4" ref="B56:K56">B6-B31</f>
        <v>11165</v>
      </c>
      <c r="C56" s="53">
        <f t="shared" si="4"/>
        <v>13121</v>
      </c>
      <c r="D56" s="53">
        <f t="shared" si="4"/>
        <v>16463</v>
      </c>
      <c r="E56" s="53">
        <f t="shared" si="4"/>
        <v>14784</v>
      </c>
      <c r="F56" s="25">
        <f t="shared" si="4"/>
        <v>12442</v>
      </c>
      <c r="G56" s="102">
        <f t="shared" si="4"/>
        <v>13562</v>
      </c>
      <c r="H56" s="110">
        <f t="shared" si="4"/>
        <v>14610</v>
      </c>
      <c r="I56" s="110">
        <f t="shared" si="4"/>
        <v>12086</v>
      </c>
      <c r="J56" s="186">
        <f t="shared" si="4"/>
        <v>12248</v>
      </c>
      <c r="K56" s="53">
        <f t="shared" si="4"/>
        <v>12244</v>
      </c>
      <c r="L56" s="25">
        <v>10003</v>
      </c>
      <c r="M56" s="186">
        <f aca="true" t="shared" si="5" ref="M56:N68">M6-M31</f>
        <v>11236</v>
      </c>
      <c r="N56" s="186">
        <f t="shared" si="5"/>
        <v>18670</v>
      </c>
      <c r="O56" s="147">
        <f>O6-O31</f>
        <v>18955</v>
      </c>
      <c r="P56" s="160">
        <f>O56-B56</f>
        <v>7790</v>
      </c>
      <c r="Q56" s="77">
        <f>P56/B56%</f>
        <v>69.77160770264219</v>
      </c>
      <c r="R56" s="64"/>
      <c r="S56" s="161">
        <f>O56-N56</f>
        <v>285</v>
      </c>
      <c r="T56" s="66">
        <f>S56/N56%</f>
        <v>1.5265131226566686</v>
      </c>
    </row>
    <row r="57" spans="1:20" ht="12.75">
      <c r="A57" s="21" t="s">
        <v>16</v>
      </c>
      <c r="B57" s="29">
        <f aca="true" t="shared" si="6" ref="B57:K57">B7-B32</f>
        <v>22348</v>
      </c>
      <c r="C57" s="53">
        <f t="shared" si="6"/>
        <v>23620</v>
      </c>
      <c r="D57" s="53">
        <f t="shared" si="6"/>
        <v>25964</v>
      </c>
      <c r="E57" s="53">
        <f t="shared" si="6"/>
        <v>24272</v>
      </c>
      <c r="F57" s="25">
        <f t="shared" si="6"/>
        <v>22457</v>
      </c>
      <c r="G57" s="102">
        <f t="shared" si="6"/>
        <v>21931</v>
      </c>
      <c r="H57" s="110">
        <f t="shared" si="6"/>
        <v>20523</v>
      </c>
      <c r="I57" s="110">
        <f t="shared" si="6"/>
        <v>19010</v>
      </c>
      <c r="J57" s="186">
        <f t="shared" si="6"/>
        <v>18447</v>
      </c>
      <c r="K57" s="53">
        <f t="shared" si="6"/>
        <v>18989</v>
      </c>
      <c r="L57" s="25">
        <v>16758</v>
      </c>
      <c r="M57" s="186">
        <f t="shared" si="5"/>
        <v>16864</v>
      </c>
      <c r="N57" s="186">
        <f t="shared" si="5"/>
        <v>25376</v>
      </c>
      <c r="O57" s="147">
        <f>O7-O32</f>
        <v>26210</v>
      </c>
      <c r="P57" s="160">
        <f>O57-B57</f>
        <v>3862</v>
      </c>
      <c r="Q57" s="77">
        <f>P57/B57%</f>
        <v>17.281188473241453</v>
      </c>
      <c r="R57" s="64"/>
      <c r="S57" s="161">
        <f>O57-N57</f>
        <v>834</v>
      </c>
      <c r="T57" s="66">
        <f>S57/N57%</f>
        <v>3.2865699873896594</v>
      </c>
    </row>
    <row r="58" spans="1:20" ht="12.75" customHeight="1">
      <c r="A58" s="28" t="s">
        <v>18</v>
      </c>
      <c r="B58" s="25">
        <f aca="true" t="shared" si="7" ref="B58:K58">B8-B33</f>
        <v>82</v>
      </c>
      <c r="C58" s="53">
        <f t="shared" si="7"/>
        <v>26</v>
      </c>
      <c r="D58" s="53">
        <f t="shared" si="7"/>
        <v>85</v>
      </c>
      <c r="E58" s="53">
        <f t="shared" si="7"/>
        <v>95</v>
      </c>
      <c r="F58" s="25">
        <f t="shared" si="7"/>
        <v>116</v>
      </c>
      <c r="G58" s="102">
        <f t="shared" si="7"/>
        <v>133</v>
      </c>
      <c r="H58" s="110">
        <f t="shared" si="7"/>
        <v>107</v>
      </c>
      <c r="I58" s="110">
        <f t="shared" si="7"/>
        <v>113</v>
      </c>
      <c r="J58" s="186">
        <f t="shared" si="7"/>
        <v>89</v>
      </c>
      <c r="K58" s="53">
        <f t="shared" si="7"/>
        <v>69</v>
      </c>
      <c r="L58" s="25">
        <v>45</v>
      </c>
      <c r="M58" s="186">
        <f t="shared" si="5"/>
        <v>31</v>
      </c>
      <c r="N58" s="186">
        <f t="shared" si="5"/>
        <v>31</v>
      </c>
      <c r="O58" s="147">
        <f>O8-O33</f>
        <v>24</v>
      </c>
      <c r="P58" s="160">
        <f>O58-B58</f>
        <v>-58</v>
      </c>
      <c r="Q58" s="77">
        <f>P58/B58%</f>
        <v>-70.73170731707317</v>
      </c>
      <c r="R58" s="64"/>
      <c r="S58" s="161">
        <f>O58-N58</f>
        <v>-7</v>
      </c>
      <c r="T58" s="66">
        <f>S58/N58%</f>
        <v>-22.580645161290324</v>
      </c>
    </row>
    <row r="59" spans="1:20" ht="12.75">
      <c r="A59" s="21" t="s">
        <v>19</v>
      </c>
      <c r="B59" s="22">
        <f aca="true" t="shared" si="8" ref="B59:K59">B9-B34</f>
        <v>15</v>
      </c>
      <c r="C59" s="52">
        <f t="shared" si="8"/>
        <v>24</v>
      </c>
      <c r="D59" s="52">
        <f t="shared" si="8"/>
        <v>26</v>
      </c>
      <c r="E59" s="52">
        <f t="shared" si="8"/>
        <v>29</v>
      </c>
      <c r="F59" s="22">
        <f t="shared" si="8"/>
        <v>23</v>
      </c>
      <c r="G59" s="104">
        <f t="shared" si="8"/>
        <v>28</v>
      </c>
      <c r="H59" s="111">
        <f t="shared" si="8"/>
        <v>28</v>
      </c>
      <c r="I59" s="111">
        <f t="shared" si="8"/>
        <v>32</v>
      </c>
      <c r="J59" s="185">
        <f t="shared" si="8"/>
        <v>28</v>
      </c>
      <c r="K59" s="52">
        <f t="shared" si="8"/>
        <v>35</v>
      </c>
      <c r="L59" s="22">
        <v>46</v>
      </c>
      <c r="M59" s="185">
        <f t="shared" si="5"/>
        <v>36</v>
      </c>
      <c r="N59" s="185">
        <f t="shared" si="5"/>
        <v>35</v>
      </c>
      <c r="O59" s="143">
        <f>O9-O34</f>
        <v>40</v>
      </c>
      <c r="P59" s="160">
        <f>O59-B59</f>
        <v>25</v>
      </c>
      <c r="Q59" s="77">
        <f>P59/B59%</f>
        <v>166.66666666666669</v>
      </c>
      <c r="R59" s="64"/>
      <c r="S59" s="161">
        <f>O59-N59</f>
        <v>5</v>
      </c>
      <c r="T59" s="66">
        <f>S59/N59%</f>
        <v>14.285714285714286</v>
      </c>
    </row>
    <row r="60" spans="1:21" ht="12.75">
      <c r="A60" s="21" t="s">
        <v>21</v>
      </c>
      <c r="B60" s="22">
        <f aca="true" t="shared" si="9" ref="B60:K60">B10-B35</f>
        <v>20</v>
      </c>
      <c r="C60" s="52">
        <f t="shared" si="9"/>
        <v>41</v>
      </c>
      <c r="D60" s="52">
        <f t="shared" si="9"/>
        <v>25</v>
      </c>
      <c r="E60" s="52">
        <f t="shared" si="9"/>
        <v>24</v>
      </c>
      <c r="F60" s="22">
        <f t="shared" si="9"/>
        <v>1485</v>
      </c>
      <c r="G60" s="104">
        <f t="shared" si="9"/>
        <v>1772</v>
      </c>
      <c r="H60" s="111">
        <f t="shared" si="9"/>
        <v>1840</v>
      </c>
      <c r="I60" s="111">
        <f t="shared" si="9"/>
        <v>1840</v>
      </c>
      <c r="J60" s="185">
        <f t="shared" si="9"/>
        <v>1772</v>
      </c>
      <c r="K60" s="52">
        <f t="shared" si="9"/>
        <v>1840</v>
      </c>
      <c r="L60" s="22">
        <v>1739</v>
      </c>
      <c r="M60" s="185">
        <f t="shared" si="5"/>
        <v>1765</v>
      </c>
      <c r="N60" s="185">
        <f t="shared" si="5"/>
        <v>1739</v>
      </c>
      <c r="O60" s="143">
        <f>O10-O35</f>
        <v>1753</v>
      </c>
      <c r="P60" s="160">
        <f>O60-B60</f>
        <v>1733</v>
      </c>
      <c r="Q60" s="77">
        <f>P60/B60%</f>
        <v>8665</v>
      </c>
      <c r="R60" s="64"/>
      <c r="S60" s="161">
        <f>O60-N60</f>
        <v>14</v>
      </c>
      <c r="T60" s="66">
        <f>S60/N60%</f>
        <v>0.8050603795284647</v>
      </c>
      <c r="U60" s="23"/>
    </row>
    <row r="61" spans="1:20" ht="12.75">
      <c r="A61" s="21"/>
      <c r="B61" s="22"/>
      <c r="C61" s="52"/>
      <c r="D61" s="52"/>
      <c r="E61" s="52"/>
      <c r="F61" s="22"/>
      <c r="G61" s="104"/>
      <c r="H61" s="111"/>
      <c r="I61" s="111"/>
      <c r="J61" s="185"/>
      <c r="K61" s="52"/>
      <c r="L61" s="22"/>
      <c r="M61" s="185"/>
      <c r="N61" s="185"/>
      <c r="O61" s="143"/>
      <c r="P61" s="47"/>
      <c r="Q61" s="182"/>
      <c r="R61" s="64"/>
      <c r="S61" s="164"/>
      <c r="T61" s="49"/>
    </row>
    <row r="62" spans="1:20" ht="12.75">
      <c r="A62" s="21" t="s">
        <v>22</v>
      </c>
      <c r="B62" s="22">
        <f aca="true" t="shared" si="10" ref="B62:K62">B12-B37</f>
        <v>5028</v>
      </c>
      <c r="C62" s="52">
        <f t="shared" si="10"/>
        <v>5145</v>
      </c>
      <c r="D62" s="52">
        <f t="shared" si="10"/>
        <v>6335</v>
      </c>
      <c r="E62" s="52">
        <f t="shared" si="10"/>
        <v>5584</v>
      </c>
      <c r="F62" s="22">
        <f t="shared" si="10"/>
        <v>5016</v>
      </c>
      <c r="G62" s="104">
        <f t="shared" si="10"/>
        <v>5173</v>
      </c>
      <c r="H62" s="111">
        <f t="shared" si="10"/>
        <v>5366</v>
      </c>
      <c r="I62" s="111">
        <f t="shared" si="10"/>
        <v>4730</v>
      </c>
      <c r="J62" s="185">
        <f t="shared" si="10"/>
        <v>4505</v>
      </c>
      <c r="K62" s="52">
        <f t="shared" si="10"/>
        <v>4358</v>
      </c>
      <c r="L62" s="22">
        <v>4129</v>
      </c>
      <c r="M62" s="185">
        <f t="shared" si="5"/>
        <v>3802</v>
      </c>
      <c r="N62" s="185">
        <f t="shared" si="5"/>
        <v>7628</v>
      </c>
      <c r="O62" s="143">
        <f>O12-O37</f>
        <v>7460</v>
      </c>
      <c r="P62" s="160">
        <f>O62-B62</f>
        <v>2432</v>
      </c>
      <c r="Q62" s="77">
        <f>P62/B62%</f>
        <v>48.36913285600637</v>
      </c>
      <c r="R62" s="64"/>
      <c r="S62" s="161">
        <f>O62-N62</f>
        <v>-168</v>
      </c>
      <c r="T62" s="66">
        <f>S62/N62%</f>
        <v>-2.2024121657052964</v>
      </c>
    </row>
    <row r="63" spans="1:20" ht="12.75">
      <c r="A63" s="21" t="s">
        <v>23</v>
      </c>
      <c r="B63" s="22">
        <f aca="true" t="shared" si="11" ref="B63:K63">B13-B38</f>
        <v>14664</v>
      </c>
      <c r="C63" s="52">
        <f t="shared" si="11"/>
        <v>15169</v>
      </c>
      <c r="D63" s="52">
        <f t="shared" si="11"/>
        <v>17107</v>
      </c>
      <c r="E63" s="52">
        <f t="shared" si="11"/>
        <v>15295</v>
      </c>
      <c r="F63" s="22">
        <f t="shared" si="11"/>
        <v>13938</v>
      </c>
      <c r="G63" s="104">
        <f t="shared" si="11"/>
        <v>13644</v>
      </c>
      <c r="H63" s="111">
        <f t="shared" si="11"/>
        <v>13529</v>
      </c>
      <c r="I63" s="111">
        <f t="shared" si="11"/>
        <v>11841</v>
      </c>
      <c r="J63" s="185">
        <f t="shared" si="11"/>
        <v>11480</v>
      </c>
      <c r="K63" s="52">
        <f t="shared" si="11"/>
        <v>11577</v>
      </c>
      <c r="L63" s="22">
        <v>9681</v>
      </c>
      <c r="M63" s="185">
        <f t="shared" si="5"/>
        <v>10358</v>
      </c>
      <c r="N63" s="185">
        <f t="shared" si="5"/>
        <v>15704</v>
      </c>
      <c r="O63" s="143">
        <f>O13-O38</f>
        <v>15432</v>
      </c>
      <c r="P63" s="160">
        <f>O63-B63</f>
        <v>768</v>
      </c>
      <c r="Q63" s="77">
        <f>P63/B63%</f>
        <v>5.237315875613748</v>
      </c>
      <c r="R63" s="64"/>
      <c r="S63" s="161">
        <f>O63-N63</f>
        <v>-272</v>
      </c>
      <c r="T63" s="66">
        <f>S63/N63%</f>
        <v>-1.7320427916454408</v>
      </c>
    </row>
    <row r="64" spans="1:20" ht="12.75">
      <c r="A64" s="21" t="s">
        <v>24</v>
      </c>
      <c r="B64" s="22">
        <f aca="true" t="shared" si="12" ref="B64:K64">B14-B39</f>
        <v>13171</v>
      </c>
      <c r="C64" s="52">
        <f t="shared" si="12"/>
        <v>15566</v>
      </c>
      <c r="D64" s="52">
        <f t="shared" si="12"/>
        <v>17856</v>
      </c>
      <c r="E64" s="52">
        <f t="shared" si="12"/>
        <v>16942</v>
      </c>
      <c r="F64" s="22">
        <f t="shared" si="12"/>
        <v>16104</v>
      </c>
      <c r="G64" s="104">
        <f t="shared" si="12"/>
        <v>16976</v>
      </c>
      <c r="H64" s="111">
        <f t="shared" si="12"/>
        <v>16644</v>
      </c>
      <c r="I64" s="111">
        <f t="shared" si="12"/>
        <v>14988</v>
      </c>
      <c r="J64" s="185">
        <f t="shared" si="12"/>
        <v>15023</v>
      </c>
      <c r="K64" s="52">
        <f t="shared" si="12"/>
        <v>15634</v>
      </c>
      <c r="L64" s="22">
        <v>13333</v>
      </c>
      <c r="M64" s="185">
        <f t="shared" si="5"/>
        <v>13972</v>
      </c>
      <c r="N64" s="185">
        <f t="shared" si="5"/>
        <v>20032</v>
      </c>
      <c r="O64" s="143">
        <f>O14-O39</f>
        <v>20992</v>
      </c>
      <c r="P64" s="160">
        <f>O64-B64</f>
        <v>7821</v>
      </c>
      <c r="Q64" s="77">
        <f>P64/B64%</f>
        <v>59.38045706476349</v>
      </c>
      <c r="R64" s="64"/>
      <c r="S64" s="161">
        <f>O64-N64</f>
        <v>960</v>
      </c>
      <c r="T64" s="66">
        <f>S64/N64%</f>
        <v>4.7923322683706076</v>
      </c>
    </row>
    <row r="65" spans="1:21" ht="12.75">
      <c r="A65" s="21" t="s">
        <v>25</v>
      </c>
      <c r="B65" s="22">
        <f aca="true" t="shared" si="13" ref="B65:K65">B15-B40</f>
        <v>767</v>
      </c>
      <c r="C65" s="52">
        <f t="shared" si="13"/>
        <v>952</v>
      </c>
      <c r="D65" s="52">
        <f t="shared" si="13"/>
        <v>1265</v>
      </c>
      <c r="E65" s="52">
        <f t="shared" si="13"/>
        <v>1383</v>
      </c>
      <c r="F65" s="22">
        <f t="shared" si="13"/>
        <v>1465</v>
      </c>
      <c r="G65" s="104">
        <f t="shared" si="13"/>
        <v>1633</v>
      </c>
      <c r="H65" s="111">
        <f t="shared" si="13"/>
        <v>1569</v>
      </c>
      <c r="I65" s="111">
        <f t="shared" si="13"/>
        <v>1522</v>
      </c>
      <c r="J65" s="185">
        <f t="shared" si="13"/>
        <v>1576</v>
      </c>
      <c r="K65" s="52">
        <f t="shared" si="13"/>
        <v>1608</v>
      </c>
      <c r="L65" s="22">
        <v>1521</v>
      </c>
      <c r="M65" s="185">
        <f t="shared" si="5"/>
        <v>1803</v>
      </c>
      <c r="N65" s="185">
        <f t="shared" si="5"/>
        <v>2487</v>
      </c>
      <c r="O65" s="143">
        <f>O15-O40</f>
        <v>3098</v>
      </c>
      <c r="P65" s="160">
        <f>O65-B65</f>
        <v>2331</v>
      </c>
      <c r="Q65" s="77">
        <f>P65/B65%</f>
        <v>303.9113428943937</v>
      </c>
      <c r="R65" s="64"/>
      <c r="S65" s="161">
        <f>O65-N65</f>
        <v>611</v>
      </c>
      <c r="T65" s="66">
        <f>S65/N65%</f>
        <v>24.567752312022517</v>
      </c>
      <c r="U65" s="23"/>
    </row>
    <row r="66" spans="1:21" ht="12.75">
      <c r="A66" s="21"/>
      <c r="B66" s="22"/>
      <c r="C66" s="52"/>
      <c r="D66" s="52"/>
      <c r="E66" s="52"/>
      <c r="F66" s="22"/>
      <c r="G66" s="104"/>
      <c r="H66" s="111"/>
      <c r="I66" s="111"/>
      <c r="J66" s="185"/>
      <c r="K66" s="52"/>
      <c r="L66" s="22"/>
      <c r="M66" s="185"/>
      <c r="N66" s="185"/>
      <c r="O66" s="143"/>
      <c r="P66" s="47"/>
      <c r="Q66" s="182"/>
      <c r="R66" s="64"/>
      <c r="S66" s="164"/>
      <c r="T66" s="49"/>
      <c r="U66" s="23"/>
    </row>
    <row r="67" spans="1:20" ht="12.75">
      <c r="A67" s="21" t="s">
        <v>28</v>
      </c>
      <c r="B67" s="22">
        <f aca="true" t="shared" si="14" ref="B67:K67">B17-B42</f>
        <v>23409</v>
      </c>
      <c r="C67" s="52">
        <f t="shared" si="14"/>
        <v>25688</v>
      </c>
      <c r="D67" s="52">
        <f t="shared" si="14"/>
        <v>29014</v>
      </c>
      <c r="E67" s="52">
        <f t="shared" si="14"/>
        <v>24689</v>
      </c>
      <c r="F67" s="22">
        <f t="shared" si="14"/>
        <v>23764</v>
      </c>
      <c r="G67" s="104">
        <f t="shared" si="14"/>
        <v>24431</v>
      </c>
      <c r="H67" s="111">
        <f t="shared" si="14"/>
        <v>22807</v>
      </c>
      <c r="I67" s="111">
        <f t="shared" si="14"/>
        <v>20460</v>
      </c>
      <c r="J67" s="185">
        <f t="shared" si="14"/>
        <v>20227</v>
      </c>
      <c r="K67" s="52">
        <f t="shared" si="14"/>
        <v>20191</v>
      </c>
      <c r="L67" s="22">
        <v>17572</v>
      </c>
      <c r="M67" s="185">
        <f t="shared" si="5"/>
        <v>17967</v>
      </c>
      <c r="N67" s="185">
        <f t="shared" si="5"/>
        <v>27369</v>
      </c>
      <c r="O67" s="143">
        <f>O17-O42</f>
        <v>28044</v>
      </c>
      <c r="P67" s="160">
        <f>O67-B67</f>
        <v>4635</v>
      </c>
      <c r="Q67" s="77">
        <f>P67/B67%</f>
        <v>19.8000768935025</v>
      </c>
      <c r="R67" s="64"/>
      <c r="S67" s="161">
        <f>O67-N67</f>
        <v>675</v>
      </c>
      <c r="T67" s="66">
        <f>S67/N67%</f>
        <v>2.4662939822426835</v>
      </c>
    </row>
    <row r="68" spans="1:20" ht="12.75">
      <c r="A68" s="21" t="s">
        <v>29</v>
      </c>
      <c r="B68" s="22">
        <f aca="true" t="shared" si="15" ref="B68:K68">B18-B43</f>
        <v>10221</v>
      </c>
      <c r="C68" s="52">
        <f t="shared" si="15"/>
        <v>11144</v>
      </c>
      <c r="D68" s="52">
        <f t="shared" si="15"/>
        <v>13549</v>
      </c>
      <c r="E68" s="52">
        <f t="shared" si="15"/>
        <v>14515</v>
      </c>
      <c r="F68" s="22">
        <f t="shared" si="15"/>
        <v>12759</v>
      </c>
      <c r="G68" s="104">
        <f t="shared" si="15"/>
        <v>12995</v>
      </c>
      <c r="H68" s="111">
        <f t="shared" si="15"/>
        <v>14301</v>
      </c>
      <c r="I68" s="111">
        <f t="shared" si="15"/>
        <v>12621</v>
      </c>
      <c r="J68" s="185">
        <f t="shared" si="15"/>
        <v>12357</v>
      </c>
      <c r="K68" s="52">
        <f t="shared" si="15"/>
        <v>12986</v>
      </c>
      <c r="L68" s="22">
        <v>11092</v>
      </c>
      <c r="M68" s="185">
        <f t="shared" si="5"/>
        <v>11967</v>
      </c>
      <c r="N68" s="185">
        <f t="shared" si="5"/>
        <v>18482</v>
      </c>
      <c r="O68" s="143">
        <f>O18-O43</f>
        <v>18938</v>
      </c>
      <c r="P68" s="160">
        <f>O68-B68</f>
        <v>8717</v>
      </c>
      <c r="Q68" s="77">
        <f>P68/B68%</f>
        <v>85.28519714313668</v>
      </c>
      <c r="R68" s="64"/>
      <c r="S68" s="161">
        <f>O68-N68</f>
        <v>456</v>
      </c>
      <c r="T68" s="66">
        <f>S68/N68%</f>
        <v>2.467265447462396</v>
      </c>
    </row>
    <row r="69" spans="1:20" ht="12.75">
      <c r="A69" s="21"/>
      <c r="B69" s="22"/>
      <c r="C69" s="52"/>
      <c r="D69" s="52"/>
      <c r="E69" s="52"/>
      <c r="F69" s="22"/>
      <c r="G69" s="105"/>
      <c r="H69" s="112"/>
      <c r="I69" s="112"/>
      <c r="J69" s="188"/>
      <c r="K69" s="55"/>
      <c r="L69" s="197"/>
      <c r="M69" s="188"/>
      <c r="N69" s="188"/>
      <c r="O69" s="149"/>
      <c r="P69" s="47"/>
      <c r="Q69" s="182"/>
      <c r="R69" s="64"/>
      <c r="S69" s="164"/>
      <c r="T69" s="49"/>
    </row>
    <row r="70" spans="1:20" ht="10.5" customHeight="1">
      <c r="A70" s="31"/>
      <c r="B70" s="32"/>
      <c r="C70" s="32"/>
      <c r="D70" s="32"/>
      <c r="E70" s="32"/>
      <c r="F70" s="32"/>
      <c r="G70" s="88"/>
      <c r="H70" s="88"/>
      <c r="I70" s="88"/>
      <c r="J70" s="32"/>
      <c r="K70" s="32"/>
      <c r="L70" s="32"/>
      <c r="M70" s="32"/>
      <c r="N70" s="32"/>
      <c r="O70" s="32"/>
      <c r="P70" s="33"/>
      <c r="Q70" s="34"/>
      <c r="R70" s="35"/>
      <c r="S70" s="183"/>
      <c r="T70" s="36"/>
    </row>
    <row r="71" spans="1:20" ht="12.75">
      <c r="A71" s="37"/>
      <c r="B71" s="25"/>
      <c r="C71" s="56"/>
      <c r="D71" s="56"/>
      <c r="E71" s="56"/>
      <c r="F71" s="25"/>
      <c r="G71" s="106"/>
      <c r="H71" s="106"/>
      <c r="I71" s="123"/>
      <c r="J71" s="189"/>
      <c r="K71" s="56"/>
      <c r="L71" s="204"/>
      <c r="M71" s="189"/>
      <c r="N71" s="189"/>
      <c r="O71" s="141"/>
      <c r="P71" s="26"/>
      <c r="Q71" s="27"/>
      <c r="R71" s="16"/>
      <c r="S71" s="23"/>
      <c r="T71" s="20"/>
    </row>
    <row r="72" spans="1:20" ht="12.75">
      <c r="A72" s="38" t="s">
        <v>0</v>
      </c>
      <c r="B72" s="39">
        <f aca="true" t="shared" si="16" ref="B72:G72">B22-B47</f>
        <v>33630</v>
      </c>
      <c r="C72" s="57">
        <f t="shared" si="16"/>
        <v>36832</v>
      </c>
      <c r="D72" s="57">
        <f t="shared" si="16"/>
        <v>42563</v>
      </c>
      <c r="E72" s="57">
        <f t="shared" si="16"/>
        <v>39204</v>
      </c>
      <c r="F72" s="39">
        <f t="shared" si="16"/>
        <v>36523</v>
      </c>
      <c r="G72" s="107">
        <f t="shared" si="16"/>
        <v>37426</v>
      </c>
      <c r="H72" s="107">
        <f aca="true" t="shared" si="17" ref="H72:M72">SUM(H67:H68)</f>
        <v>37108</v>
      </c>
      <c r="I72" s="150">
        <f t="shared" si="17"/>
        <v>33081</v>
      </c>
      <c r="J72" s="190">
        <f t="shared" si="17"/>
        <v>32584</v>
      </c>
      <c r="K72" s="57">
        <f t="shared" si="17"/>
        <v>33177</v>
      </c>
      <c r="L72" s="39">
        <f t="shared" si="17"/>
        <v>28664</v>
      </c>
      <c r="M72" s="190">
        <f t="shared" si="17"/>
        <v>29934</v>
      </c>
      <c r="N72" s="190">
        <f>SUM(N67:N68)</f>
        <v>45851</v>
      </c>
      <c r="O72" s="142">
        <f>SUM(O67:O68)</f>
        <v>46982</v>
      </c>
      <c r="P72" s="90">
        <f>O72-B72</f>
        <v>13352</v>
      </c>
      <c r="Q72" s="91">
        <f>P72/B72%</f>
        <v>39.70264644662504</v>
      </c>
      <c r="R72" s="41"/>
      <c r="S72" s="171">
        <f>O72-N72</f>
        <v>1131</v>
      </c>
      <c r="T72" s="42">
        <f>S72/N72%</f>
        <v>2.466685568471789</v>
      </c>
    </row>
    <row r="73" spans="1:20" ht="7.5" customHeight="1">
      <c r="A73" s="37"/>
      <c r="B73" s="26"/>
      <c r="C73" s="58"/>
      <c r="D73" s="58"/>
      <c r="E73" s="58"/>
      <c r="F73" s="72"/>
      <c r="G73" s="108"/>
      <c r="H73" s="122"/>
      <c r="I73" s="122"/>
      <c r="J73" s="191"/>
      <c r="K73" s="201"/>
      <c r="L73" s="205"/>
      <c r="M73" s="191"/>
      <c r="N73" s="191"/>
      <c r="O73" s="144"/>
      <c r="P73" s="35"/>
      <c r="Q73" s="35"/>
      <c r="R73" s="16"/>
      <c r="T73" s="20"/>
    </row>
    <row r="74" spans="1:20" ht="18" customHeight="1" thickBot="1">
      <c r="A74" s="195" t="s">
        <v>43</v>
      </c>
      <c r="B74" s="43"/>
      <c r="C74" s="43"/>
      <c r="D74" s="44"/>
      <c r="E74" s="44"/>
      <c r="F74" s="45"/>
      <c r="G74" s="89"/>
      <c r="H74" s="95"/>
      <c r="I74" s="95"/>
      <c r="J74" s="145"/>
      <c r="K74" s="145"/>
      <c r="L74" s="145"/>
      <c r="M74" s="145"/>
      <c r="N74" s="145"/>
      <c r="O74" s="145"/>
      <c r="P74" s="44"/>
      <c r="Q74" s="44"/>
      <c r="R74" s="44"/>
      <c r="S74" s="44"/>
      <c r="T74" s="45"/>
    </row>
    <row r="75" ht="13.5" thickTop="1"/>
    <row r="77" ht="12.75">
      <c r="N77" s="65"/>
    </row>
  </sheetData>
  <sheetProtection/>
  <mergeCells count="45">
    <mergeCell ref="O53:O54"/>
    <mergeCell ref="L53:L54"/>
    <mergeCell ref="M53:M54"/>
    <mergeCell ref="L3:L4"/>
    <mergeCell ref="M3:M4"/>
    <mergeCell ref="L28:L29"/>
    <mergeCell ref="M28:M29"/>
    <mergeCell ref="N3:N4"/>
    <mergeCell ref="J3:J4"/>
    <mergeCell ref="F28:F29"/>
    <mergeCell ref="G3:G4"/>
    <mergeCell ref="G28:G29"/>
    <mergeCell ref="F3:F4"/>
    <mergeCell ref="O3:O4"/>
    <mergeCell ref="O28:O29"/>
    <mergeCell ref="A3:A4"/>
    <mergeCell ref="B3:B4"/>
    <mergeCell ref="I28:I29"/>
    <mergeCell ref="I53:I54"/>
    <mergeCell ref="H53:H54"/>
    <mergeCell ref="H3:H4"/>
    <mergeCell ref="H28:H29"/>
    <mergeCell ref="G53:G54"/>
    <mergeCell ref="F53:F54"/>
    <mergeCell ref="A28:A29"/>
    <mergeCell ref="B28:B29"/>
    <mergeCell ref="C28:C29"/>
    <mergeCell ref="D28:D29"/>
    <mergeCell ref="D3:D4"/>
    <mergeCell ref="E53:E54"/>
    <mergeCell ref="A53:A54"/>
    <mergeCell ref="B53:B54"/>
    <mergeCell ref="C53:C54"/>
    <mergeCell ref="D53:D54"/>
    <mergeCell ref="C3:C4"/>
    <mergeCell ref="N28:N29"/>
    <mergeCell ref="N53:N54"/>
    <mergeCell ref="J28:J29"/>
    <mergeCell ref="J53:J54"/>
    <mergeCell ref="E28:E29"/>
    <mergeCell ref="E3:E4"/>
    <mergeCell ref="K53:K54"/>
    <mergeCell ref="K3:K4"/>
    <mergeCell ref="K28:K29"/>
    <mergeCell ref="I3:I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87" r:id="rId1"/>
  <rowBreaks count="2" manualBreakCount="2">
    <brk id="25" max="255" man="1"/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71</v>
      </c>
      <c r="B1" s="2"/>
      <c r="C1" s="2"/>
      <c r="D1" s="3"/>
      <c r="E1" s="3"/>
      <c r="F1" s="4"/>
      <c r="G1" s="4"/>
      <c r="H1" s="4"/>
      <c r="I1" s="4"/>
      <c r="J1" s="3"/>
      <c r="K1" s="3"/>
      <c r="L1" s="3"/>
      <c r="M1" s="4"/>
      <c r="N1" s="3"/>
      <c r="O1" s="4"/>
    </row>
    <row r="2" spans="1:15" ht="18" customHeight="1">
      <c r="A2" s="6" t="s">
        <v>50</v>
      </c>
      <c r="B2" s="7"/>
      <c r="C2" s="7"/>
      <c r="D2" s="8"/>
      <c r="E2" s="8"/>
      <c r="F2" s="9"/>
      <c r="G2" s="9"/>
      <c r="H2" s="9"/>
      <c r="I2" s="9"/>
      <c r="J2" s="8"/>
      <c r="K2" s="8"/>
      <c r="L2" s="8"/>
      <c r="M2" s="9"/>
      <c r="N2" s="8"/>
      <c r="O2" s="9"/>
    </row>
    <row r="3" spans="1:15" ht="12.75">
      <c r="A3" s="233" t="s">
        <v>49</v>
      </c>
      <c r="B3" s="235">
        <v>2005</v>
      </c>
      <c r="C3" s="237">
        <v>2006</v>
      </c>
      <c r="D3" s="237">
        <v>2007</v>
      </c>
      <c r="E3" s="237">
        <v>2008</v>
      </c>
      <c r="F3" s="235">
        <v>2009</v>
      </c>
      <c r="G3" s="258">
        <v>2010</v>
      </c>
      <c r="H3" s="225">
        <v>2011</v>
      </c>
      <c r="I3" s="225">
        <v>2012</v>
      </c>
      <c r="J3" s="225">
        <v>2013</v>
      </c>
      <c r="K3" s="225">
        <v>2014</v>
      </c>
      <c r="L3" s="225">
        <v>2015</v>
      </c>
      <c r="M3" s="225">
        <v>2016</v>
      </c>
      <c r="N3" s="255">
        <v>2017</v>
      </c>
      <c r="O3" s="260">
        <v>2018</v>
      </c>
    </row>
    <row r="4" spans="1:15" ht="12.75">
      <c r="A4" s="234"/>
      <c r="B4" s="236"/>
      <c r="C4" s="238"/>
      <c r="D4" s="238"/>
      <c r="E4" s="238"/>
      <c r="F4" s="236"/>
      <c r="G4" s="259"/>
      <c r="H4" s="226"/>
      <c r="I4" s="226"/>
      <c r="J4" s="226"/>
      <c r="K4" s="226"/>
      <c r="L4" s="226"/>
      <c r="M4" s="226"/>
      <c r="N4" s="256"/>
      <c r="O4" s="261"/>
    </row>
    <row r="5" spans="1:15" ht="7.5" customHeight="1">
      <c r="A5" s="21"/>
      <c r="B5" s="63"/>
      <c r="C5" s="75"/>
      <c r="D5" s="75"/>
      <c r="E5" s="75"/>
      <c r="F5" s="63"/>
      <c r="G5" s="118"/>
      <c r="H5" s="131"/>
      <c r="I5" s="131"/>
      <c r="J5" s="131"/>
      <c r="K5" s="131"/>
      <c r="L5" s="131"/>
      <c r="M5" s="131"/>
      <c r="N5" s="217"/>
      <c r="O5" s="207"/>
    </row>
    <row r="6" spans="1:15" ht="12.75">
      <c r="A6" s="21" t="s">
        <v>17</v>
      </c>
      <c r="B6" s="63">
        <f>'Part-time'!B6/Qualifiche!B25%</f>
        <v>15.367398502486243</v>
      </c>
      <c r="C6" s="76">
        <f>'Part-time'!C6/Qualifiche!C25%</f>
        <v>15.95991609987816</v>
      </c>
      <c r="D6" s="76">
        <f>'Part-time'!D6/Qualifiche!D25%</f>
        <v>17.178006509297422</v>
      </c>
      <c r="E6" s="76">
        <f>'Part-time'!E6/Qualifiche!E25%</f>
        <v>18.576333011479456</v>
      </c>
      <c r="F6" s="63">
        <f>'Part-time'!F6/Qualifiche!F25%</f>
        <v>19.792182898708617</v>
      </c>
      <c r="G6" s="118">
        <f>'Part-time'!G6/Qualifiche!G25%</f>
        <v>19.811697505839074</v>
      </c>
      <c r="H6" s="131">
        <f>'Part-time'!H6/Qualifiche!H25%</f>
        <v>20.706607447459046</v>
      </c>
      <c r="I6" s="131">
        <f>'Part-time'!I6/Qualifiche!I25%</f>
        <v>22.280762682433064</v>
      </c>
      <c r="J6" s="131">
        <f>'Part-time'!J6/Qualifiche!J25%</f>
        <v>23.146431287436663</v>
      </c>
      <c r="K6" s="131">
        <f>'Part-time'!K6/Qualifiche!K25%</f>
        <v>24.607454779745144</v>
      </c>
      <c r="L6" s="131">
        <f>'Part-time'!L6/Qualifiche!L25%</f>
        <v>25.807336622756107</v>
      </c>
      <c r="M6" s="131">
        <f>'Part-time'!M6/Qualifiche!M25%</f>
        <v>25.835380435666757</v>
      </c>
      <c r="N6" s="218">
        <f>'Part-time'!N6/Qualifiche!N25%</f>
        <v>26.23849472393215</v>
      </c>
      <c r="O6" s="208">
        <f>'Part-time'!O6/Qualifiche!O25%</f>
        <v>26.764067111948126</v>
      </c>
    </row>
    <row r="7" spans="1:15" ht="12.75">
      <c r="A7" s="21" t="s">
        <v>16</v>
      </c>
      <c r="B7" s="77">
        <f>'Part-time'!B7/Qualifiche!B26%</f>
        <v>17.660053787852327</v>
      </c>
      <c r="C7" s="76">
        <f>'Part-time'!C7/Qualifiche!C26%</f>
        <v>18.29234510141894</v>
      </c>
      <c r="D7" s="76">
        <f>'Part-time'!D7/Qualifiche!D26%</f>
        <v>18.793101211914202</v>
      </c>
      <c r="E7" s="76">
        <f>'Part-time'!E7/Qualifiche!E26%</f>
        <v>19.270570908104336</v>
      </c>
      <c r="F7" s="63">
        <f>'Part-time'!F7/Qualifiche!F26%</f>
        <v>20.022139617423964</v>
      </c>
      <c r="G7" s="118">
        <f>'Part-time'!G7/Qualifiche!G26%</f>
        <v>20.68124020652984</v>
      </c>
      <c r="H7" s="131">
        <f>'Part-time'!H7/Qualifiche!H26%</f>
        <v>21.447732686653648</v>
      </c>
      <c r="I7" s="131">
        <f>'Part-time'!I7/Qualifiche!I26%</f>
        <v>22.46483892839137</v>
      </c>
      <c r="J7" s="131">
        <f>'Part-time'!J7/Qualifiche!J26%</f>
        <v>23.34289926118472</v>
      </c>
      <c r="K7" s="131">
        <f>'Part-time'!K7/Qualifiche!K26%</f>
        <v>23.61329760876334</v>
      </c>
      <c r="L7" s="131">
        <f>'Part-time'!L7/Qualifiche!L26%</f>
        <v>25.06154396448335</v>
      </c>
      <c r="M7" s="131">
        <f>'Part-time'!M7/Qualifiche!M26%</f>
        <v>25.351133418356852</v>
      </c>
      <c r="N7" s="218">
        <f>'Part-time'!N7/Qualifiche!N26%</f>
        <v>25.4535649318244</v>
      </c>
      <c r="O7" s="208">
        <f>'Part-time'!O7/Qualifiche!O26%</f>
        <v>25.436514595769502</v>
      </c>
    </row>
    <row r="8" spans="1:15" ht="12.75" customHeight="1">
      <c r="A8" s="28" t="s">
        <v>18</v>
      </c>
      <c r="B8" s="63">
        <f>'Part-time'!B8/Qualifiche!B27%</f>
        <v>1.5663908747690578</v>
      </c>
      <c r="C8" s="76">
        <f>'Part-time'!C8/Qualifiche!C27%</f>
        <v>1.6820890840652447</v>
      </c>
      <c r="D8" s="76">
        <f>'Part-time'!D8/Qualifiche!D27%</f>
        <v>1.848009835561703</v>
      </c>
      <c r="E8" s="76">
        <f>'Part-time'!E8/Qualifiche!E27%</f>
        <v>1.9056126246836385</v>
      </c>
      <c r="F8" s="63">
        <f>'Part-time'!F8/Qualifiche!F27%</f>
        <v>2.2198259834907415</v>
      </c>
      <c r="G8" s="118">
        <f>'Part-time'!G8/Qualifiche!G27%</f>
        <v>2.3296103800361236</v>
      </c>
      <c r="H8" s="131">
        <f>'Part-time'!H8/Qualifiche!H27%</f>
        <v>2.516427178857679</v>
      </c>
      <c r="I8" s="131">
        <f>'Part-time'!I8/Qualifiche!I27%</f>
        <v>2.6242944961714056</v>
      </c>
      <c r="J8" s="131">
        <f>'Part-time'!J8/Qualifiche!J27%</f>
        <v>2.7983066657099807</v>
      </c>
      <c r="K8" s="131">
        <f>'Part-time'!K8/Qualifiche!K27%</f>
        <v>2.9393061541722605</v>
      </c>
      <c r="L8" s="131">
        <f>'Part-time'!L8/Qualifiche!L27%</f>
        <v>3.153625620585973</v>
      </c>
      <c r="M8" s="131">
        <f>'Part-time'!M8/Qualifiche!M27%</f>
        <v>3.277775844671005</v>
      </c>
      <c r="N8" s="218">
        <f>'Part-time'!N8/Qualifiche!N27%</f>
        <v>3.2234908046762834</v>
      </c>
      <c r="O8" s="208">
        <f>'Part-time'!O8/Qualifiche!O27%</f>
        <v>3.2235963139323762</v>
      </c>
    </row>
    <row r="9" spans="1:15" ht="12.75">
      <c r="A9" s="21" t="s">
        <v>19</v>
      </c>
      <c r="B9" s="73">
        <f>'Part-time'!B9/Qualifiche!B28%</f>
        <v>0.6051835284830943</v>
      </c>
      <c r="C9" s="74">
        <f>'Part-time'!C9/Qualifiche!C28%</f>
        <v>0.5010155721056195</v>
      </c>
      <c r="D9" s="74">
        <f>'Part-time'!D9/Qualifiche!D28%</f>
        <v>0.3930604499864462</v>
      </c>
      <c r="E9" s="74">
        <f>'Part-time'!E9/Qualifiche!E28%</f>
        <v>0.4805052169137836</v>
      </c>
      <c r="F9" s="73">
        <f>'Part-time'!F9/Qualifiche!F28%</f>
        <v>0.6673154455720839</v>
      </c>
      <c r="G9" s="117">
        <f>'Part-time'!G9/Qualifiche!G28%</f>
        <v>0.705137429846021</v>
      </c>
      <c r="H9" s="130">
        <f>'Part-time'!H9/Qualifiche!H28%</f>
        <v>0.8654833504474109</v>
      </c>
      <c r="I9" s="130">
        <f>'Part-time'!I9/Qualifiche!I28%</f>
        <v>0.9545199326221224</v>
      </c>
      <c r="J9" s="130">
        <f>'Part-time'!J9/Qualifiche!J28%</f>
        <v>0.9975422871186931</v>
      </c>
      <c r="K9" s="130">
        <f>'Part-time'!K9/Qualifiche!K28%</f>
        <v>0.9542269270910989</v>
      </c>
      <c r="L9" s="131">
        <f>'Part-time'!L9/Qualifiche!L28%</f>
        <v>0.970724191063174</v>
      </c>
      <c r="M9" s="131">
        <f>'Part-time'!M9/Qualifiche!M28%</f>
        <v>1.0737628384687208</v>
      </c>
      <c r="N9" s="218">
        <f>'Part-time'!N9/Qualifiche!N28%</f>
        <v>1.0288386593920498</v>
      </c>
      <c r="O9" s="208">
        <f>'Part-time'!O9/Qualifiche!O28%</f>
        <v>1.3323599196933746</v>
      </c>
    </row>
    <row r="10" spans="1:15" ht="12.75">
      <c r="A10" s="21" t="s">
        <v>20</v>
      </c>
      <c r="B10" s="73">
        <f>'Part-time'!B10/Qualifiche!B29%</f>
        <v>13.976713148327121</v>
      </c>
      <c r="C10" s="74">
        <f>'Part-time'!C10/Qualifiche!C29%</f>
        <v>15.170265426303661</v>
      </c>
      <c r="D10" s="74">
        <f>'Part-time'!D10/Qualifiche!D29%</f>
        <v>17.23840264224591</v>
      </c>
      <c r="E10" s="74">
        <f>'Part-time'!E10/Qualifiche!E29%</f>
        <v>18.211603592990723</v>
      </c>
      <c r="F10" s="73">
        <f>'Part-time'!F10/Qualifiche!F29%</f>
        <v>20.972977359409235</v>
      </c>
      <c r="G10" s="117">
        <f>'Part-time'!G10/Qualifiche!G29%</f>
        <v>22.151504361758946</v>
      </c>
      <c r="H10" s="130">
        <f>'Part-time'!H10/Qualifiche!H29%</f>
        <v>23.031365488486685</v>
      </c>
      <c r="I10" s="130">
        <f>'Part-time'!I10/Qualifiche!I29%</f>
        <v>25.216650092342665</v>
      </c>
      <c r="J10" s="130">
        <f>'Part-time'!J10/Qualifiche!J29%</f>
        <v>27.21953091275361</v>
      </c>
      <c r="K10" s="130">
        <f>'Part-time'!K10/Qualifiche!K29%</f>
        <v>27.816683340479255</v>
      </c>
      <c r="L10" s="131">
        <f>'Part-time'!L10/Qualifiche!L29%</f>
        <v>26.682545837256967</v>
      </c>
      <c r="M10" s="131">
        <f>'Part-time'!M10/Qualifiche!M29%</f>
        <v>27.29750354300665</v>
      </c>
      <c r="N10" s="218">
        <f>'Part-time'!N10/Qualifiche!N29%</f>
        <v>27.304305283757337</v>
      </c>
      <c r="O10" s="208">
        <f>'Part-time'!O10/Qualifiche!O29%</f>
        <v>26.887149709669277</v>
      </c>
    </row>
    <row r="11" spans="1:15" ht="12.75">
      <c r="A11" s="21"/>
      <c r="B11" s="73"/>
      <c r="C11" s="74"/>
      <c r="D11" s="74"/>
      <c r="E11" s="74"/>
      <c r="F11" s="73"/>
      <c r="G11" s="117"/>
      <c r="H11" s="130"/>
      <c r="I11" s="130"/>
      <c r="J11" s="130"/>
      <c r="K11" s="130"/>
      <c r="L11" s="130"/>
      <c r="M11" s="130"/>
      <c r="N11" s="219"/>
      <c r="O11" s="209"/>
    </row>
    <row r="12" spans="1:15" ht="12.75">
      <c r="A12" s="21" t="s">
        <v>22</v>
      </c>
      <c r="B12" s="73">
        <f>'Part-time'!B13/'Classi di età'!B25%</f>
        <v>19.9526525341655</v>
      </c>
      <c r="C12" s="74">
        <f>'Part-time'!C13/'Classi di età'!C25%</f>
        <v>20.814399002049363</v>
      </c>
      <c r="D12" s="74">
        <f>'Part-time'!D13/'Classi di età'!D25%</f>
        <v>22.820824491645894</v>
      </c>
      <c r="E12" s="74">
        <f>'Part-time'!E13/'Classi di età'!E25%</f>
        <v>24.374051163528428</v>
      </c>
      <c r="F12" s="73">
        <f>'Part-time'!F13/'Classi di età'!F25%</f>
        <v>28.018064030536813</v>
      </c>
      <c r="G12" s="117">
        <f>'Part-time'!G13/'Classi di età'!G25%</f>
        <v>28.810481618057885</v>
      </c>
      <c r="H12" s="130">
        <f>'Part-time'!H13/'Classi di età'!H25%</f>
        <v>29.52814951545916</v>
      </c>
      <c r="I12" s="130">
        <f>'Part-time'!I13/'Classi di età'!I25%</f>
        <v>33.59415084658799</v>
      </c>
      <c r="J12" s="130">
        <f>'Part-time'!J13/'Classi di età'!J25%</f>
        <v>36.279822647617706</v>
      </c>
      <c r="K12" s="130">
        <f>'Part-time'!K13/'Classi di età'!K25%</f>
        <v>37.995982870352826</v>
      </c>
      <c r="L12" s="130">
        <f>'Part-time'!L13/'Classi di età'!L25%</f>
        <v>39.06055541727412</v>
      </c>
      <c r="M12" s="130">
        <f>'Part-time'!M13/'Classi di età'!M25%</f>
        <v>38.0735007111905</v>
      </c>
      <c r="N12" s="219">
        <f>'Part-time'!N13/'Classi di età'!N25%</f>
        <v>37.20283770088316</v>
      </c>
      <c r="O12" s="209">
        <f>'Part-time'!O13/'Classi di età'!O25%</f>
        <v>37.37704918032787</v>
      </c>
    </row>
    <row r="13" spans="1:15" ht="12.75">
      <c r="A13" s="21" t="s">
        <v>23</v>
      </c>
      <c r="B13" s="73">
        <f>'Part-time'!B14/'Classi di età'!B26%</f>
        <v>15.68977970386421</v>
      </c>
      <c r="C13" s="74">
        <f>'Part-time'!C14/'Classi di età'!C26%</f>
        <v>15.907826032579807</v>
      </c>
      <c r="D13" s="74">
        <f>'Part-time'!D14/'Classi di età'!D26%</f>
        <v>16.59466595595664</v>
      </c>
      <c r="E13" s="74">
        <f>'Part-time'!E14/'Classi di età'!E26%</f>
        <v>17.429832674131067</v>
      </c>
      <c r="F13" s="73">
        <f>'Part-time'!F14/'Classi di età'!F26%</f>
        <v>18.9020788613084</v>
      </c>
      <c r="G13" s="117">
        <f>'Part-time'!G14/'Classi di età'!G26%</f>
        <v>19.660946096251894</v>
      </c>
      <c r="H13" s="130">
        <f>'Part-time'!H14/'Classi di età'!H26%</f>
        <v>20.520794652803563</v>
      </c>
      <c r="I13" s="130">
        <f>'Part-time'!I14/'Classi di età'!I26%</f>
        <v>22.253116648130014</v>
      </c>
      <c r="J13" s="130">
        <f>'Part-time'!J14/'Classi di età'!J26%</f>
        <v>23.888744024337246</v>
      </c>
      <c r="K13" s="130">
        <f>'Part-time'!K14/'Classi di età'!K26%</f>
        <v>25.148586396892785</v>
      </c>
      <c r="L13" s="130">
        <f>'Part-time'!L14/'Classi di età'!L26%</f>
        <v>26.549939820956364</v>
      </c>
      <c r="M13" s="130">
        <f>'Part-time'!M14/'Classi di età'!M26%</f>
        <v>26.621625115260983</v>
      </c>
      <c r="N13" s="219">
        <f>'Part-time'!N14/'Classi di età'!N26%</f>
        <v>26.455738527125305</v>
      </c>
      <c r="O13" s="209">
        <f>'Part-time'!O14/'Classi di età'!O26%</f>
        <v>26.225982695916436</v>
      </c>
    </row>
    <row r="14" spans="1:15" ht="12.75">
      <c r="A14" s="21" t="s">
        <v>24</v>
      </c>
      <c r="B14" s="73">
        <f>'Part-time'!B15/SUM('Classi di età'!B27:B28)%</f>
        <v>14.612462081986154</v>
      </c>
      <c r="C14" s="74">
        <f>'Part-time'!C15/SUM('Classi di età'!C27:C28)%</f>
        <v>15.370514731544391</v>
      </c>
      <c r="D14" s="74">
        <f>'Part-time'!D15/SUM('Classi di età'!D27:D28)%</f>
        <v>16.250451044068967</v>
      </c>
      <c r="E14" s="74">
        <f>'Part-time'!E15/SUM('Classi di età'!E27:E28)%</f>
        <v>17.15212473592701</v>
      </c>
      <c r="F14" s="73">
        <f>'Part-time'!F15/SUM('Classi di età'!F27:F28)%</f>
        <v>17.86905520368774</v>
      </c>
      <c r="G14" s="117">
        <f>'Part-time'!G15/SUM('Classi di età'!G27:G28)%</f>
        <v>18.087728998713914</v>
      </c>
      <c r="H14" s="130">
        <f>'Part-time'!H15/SUM('Classi di età'!H27:H28)%</f>
        <v>18.955267903025216</v>
      </c>
      <c r="I14" s="130">
        <f>'Part-time'!I15/SUM('Classi di età'!I27:I28)%</f>
        <v>19.939900600062707</v>
      </c>
      <c r="J14" s="130">
        <f>'Part-time'!J15/SUM('Classi di età'!J27:J28)%</f>
        <v>20.69505635086055</v>
      </c>
      <c r="K14" s="130">
        <f>'Part-time'!K15/SUM('Classi di età'!K27:K28)%</f>
        <v>21.476291810587067</v>
      </c>
      <c r="L14" s="130">
        <f>'Part-time'!L15/SUM('Classi di età'!L27:L28)%</f>
        <v>22.569944881963615</v>
      </c>
      <c r="M14" s="130">
        <f>'Part-time'!M15/SUM('Classi di età'!M27:M28)%</f>
        <v>22.895592625545227</v>
      </c>
      <c r="N14" s="219">
        <f>'Part-time'!N15/SUM('Classi di età'!N27:N28)%</f>
        <v>23.15686093975386</v>
      </c>
      <c r="O14" s="209">
        <f>'Part-time'!O15/SUM('Classi di età'!O27:O28)%</f>
        <v>23.535518177423555</v>
      </c>
    </row>
    <row r="15" spans="1:15" ht="12.75">
      <c r="A15" s="21" t="s">
        <v>25</v>
      </c>
      <c r="B15" s="73">
        <f>'Part-time'!B16/SUM('Classi di età'!B29:B30)%</f>
        <v>15.14613846054584</v>
      </c>
      <c r="C15" s="74">
        <f>'Part-time'!C16/SUM('Classi di età'!C29:C30)%</f>
        <v>15.868115584094838</v>
      </c>
      <c r="D15" s="74">
        <f>'Part-time'!D16/SUM('Classi di età'!D29:D30)%</f>
        <v>15.990801503168996</v>
      </c>
      <c r="E15" s="74">
        <f>'Part-time'!E16/SUM('Classi di età'!E29:E30)%</f>
        <v>16.859416445623342</v>
      </c>
      <c r="F15" s="73">
        <f>'Part-time'!F16/SUM('Classi di età'!F29:F30)%</f>
        <v>16.50788997996971</v>
      </c>
      <c r="G15" s="117">
        <f>'Part-time'!G16/SUM('Classi di età'!G29:G30)%</f>
        <v>16.68852534456179</v>
      </c>
      <c r="H15" s="130">
        <f>'Part-time'!H16/SUM('Classi di età'!H29:H30)%</f>
        <v>17.671886211117208</v>
      </c>
      <c r="I15" s="130">
        <f>'Part-time'!I16/SUM('Classi di età'!I29:I30)%</f>
        <v>18.139589123632195</v>
      </c>
      <c r="J15" s="130">
        <f>'Part-time'!J16/SUM('Classi di età'!J29:J30)%</f>
        <v>18.183546820169752</v>
      </c>
      <c r="K15" s="130">
        <f>'Part-time'!K16/SUM('Classi di età'!K29:K30)%</f>
        <v>18.597695359234304</v>
      </c>
      <c r="L15" s="130">
        <f>'Part-time'!L16/SUM('Classi di età'!L29:L30)%</f>
        <v>19.649859331496625</v>
      </c>
      <c r="M15" s="130">
        <f>'Part-time'!M16/SUM('Classi di età'!M29:M30)%</f>
        <v>20.051120723554856</v>
      </c>
      <c r="N15" s="219">
        <f>'Part-time'!N16/SUM('Classi di età'!N29:N30)%</f>
        <v>20.889675831039206</v>
      </c>
      <c r="O15" s="209">
        <f>'Part-time'!O16/SUM('Classi di età'!O29:O30)%</f>
        <v>21.453146220009053</v>
      </c>
    </row>
    <row r="16" spans="1:15" ht="9.75" customHeight="1">
      <c r="A16" s="69"/>
      <c r="B16" s="78"/>
      <c r="C16" s="79"/>
      <c r="D16" s="79"/>
      <c r="E16" s="79"/>
      <c r="F16" s="73"/>
      <c r="G16" s="119"/>
      <c r="H16" s="132"/>
      <c r="I16" s="132"/>
      <c r="J16" s="132"/>
      <c r="K16" s="132"/>
      <c r="L16" s="132"/>
      <c r="M16" s="132"/>
      <c r="N16" s="219"/>
      <c r="O16" s="209"/>
    </row>
    <row r="17" spans="1:15" ht="10.5" customHeight="1">
      <c r="A17" s="3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</row>
    <row r="18" spans="1:15" ht="9.75" customHeight="1">
      <c r="A18" s="37"/>
      <c r="B18" s="63"/>
      <c r="C18" s="82"/>
      <c r="D18" s="82"/>
      <c r="E18" s="82"/>
      <c r="F18" s="82"/>
      <c r="G18" s="63"/>
      <c r="H18" s="127"/>
      <c r="I18" s="127"/>
      <c r="J18" s="127"/>
      <c r="K18" s="127"/>
      <c r="L18" s="127"/>
      <c r="M18" s="127"/>
      <c r="N18" s="220"/>
      <c r="O18" s="212"/>
    </row>
    <row r="19" spans="1:15" ht="12.75">
      <c r="A19" s="38" t="s">
        <v>0</v>
      </c>
      <c r="B19" s="40">
        <f>'Part-time'!B24/'Classi di età'!B24%</f>
        <v>15.42813123940565</v>
      </c>
      <c r="C19" s="83">
        <f>'Part-time'!C24/'Classi di età'!C24%</f>
        <v>16.00758386571188</v>
      </c>
      <c r="D19" s="83">
        <f>'Part-time'!D24/'Classi di età'!D24%</f>
        <v>16.89768415381316</v>
      </c>
      <c r="E19" s="83">
        <f>'Part-time'!E24/'Classi di età'!E24%</f>
        <v>17.782552627408037</v>
      </c>
      <c r="F19" s="83">
        <f>'Part-time'!F24/'Classi di età'!F24%</f>
        <v>18.735165062243908</v>
      </c>
      <c r="G19" s="40">
        <f>'Part-time'!G24/'Classi di età'!G24%</f>
        <v>19.07515627110053</v>
      </c>
      <c r="H19" s="128">
        <f>'Part-time'!H24/'Classi di età'!H24%</f>
        <v>19.895925700354134</v>
      </c>
      <c r="I19" s="128">
        <f>'Part-time'!I24/'Classi di età'!I24%</f>
        <v>21.104807234650167</v>
      </c>
      <c r="J19" s="128">
        <f>'Part-time'!J24/'Classi di età'!J24%</f>
        <v>21.969532913384015</v>
      </c>
      <c r="K19" s="128">
        <f>'Part-time'!K24/'Classi di età'!K24%</f>
        <v>22.75126752450483</v>
      </c>
      <c r="L19" s="128">
        <f>'Part-time'!L24/'Classi di età'!L24%</f>
        <v>23.920740559190058</v>
      </c>
      <c r="M19" s="128">
        <f>'Part-time'!M24/'Classi di età'!M24%</f>
        <v>24.132370880607553</v>
      </c>
      <c r="N19" s="221">
        <f>'Part-time'!N24/'Classi di età'!N24%</f>
        <v>24.38857004686622</v>
      </c>
      <c r="O19" s="210">
        <f>'Part-time'!O24/'Classi di età'!O24%</f>
        <v>24.666914407790106</v>
      </c>
    </row>
    <row r="20" spans="1:15" ht="7.5" customHeight="1">
      <c r="A20" s="37"/>
      <c r="B20" s="26"/>
      <c r="C20" s="58"/>
      <c r="D20" s="58"/>
      <c r="E20" s="58"/>
      <c r="F20" s="120"/>
      <c r="G20" s="72"/>
      <c r="H20" s="129"/>
      <c r="I20" s="129"/>
      <c r="J20" s="129"/>
      <c r="K20" s="129"/>
      <c r="L20" s="129"/>
      <c r="M20" s="129"/>
      <c r="N20" s="222"/>
      <c r="O20" s="211"/>
    </row>
    <row r="21" spans="1:15" ht="19.5" customHeight="1" thickBot="1">
      <c r="A21" s="195" t="s">
        <v>43</v>
      </c>
      <c r="B21" s="43"/>
      <c r="C21" s="43"/>
      <c r="D21" s="44"/>
      <c r="E21" s="44"/>
      <c r="F21" s="45"/>
      <c r="G21" s="45"/>
      <c r="H21" s="45"/>
      <c r="I21" s="45"/>
      <c r="J21" s="44"/>
      <c r="K21" s="44"/>
      <c r="L21" s="44"/>
      <c r="M21" s="45"/>
      <c r="N21" s="223"/>
      <c r="O21" s="206"/>
    </row>
    <row r="22" spans="14:15" ht="18" customHeight="1" thickBot="1" thickTop="1">
      <c r="N22" s="35"/>
      <c r="O22" s="35"/>
    </row>
    <row r="23" spans="1:15" ht="18" customHeight="1" thickTop="1">
      <c r="A23" s="1" t="s">
        <v>72</v>
      </c>
      <c r="B23" s="2"/>
      <c r="C23" s="2"/>
      <c r="D23" s="3"/>
      <c r="E23" s="3"/>
      <c r="F23" s="4"/>
      <c r="G23" s="4"/>
      <c r="H23" s="4"/>
      <c r="I23" s="4"/>
      <c r="J23" s="3"/>
      <c r="K23" s="3"/>
      <c r="L23" s="3"/>
      <c r="M23" s="4"/>
      <c r="N23" s="3"/>
      <c r="O23" s="4"/>
    </row>
    <row r="24" spans="1:15" ht="18" customHeight="1">
      <c r="A24" s="6" t="s">
        <v>50</v>
      </c>
      <c r="B24" s="7"/>
      <c r="C24" s="7"/>
      <c r="D24" s="8"/>
      <c r="E24" s="8"/>
      <c r="F24" s="9"/>
      <c r="G24" s="9"/>
      <c r="H24" s="9"/>
      <c r="I24" s="9"/>
      <c r="J24" s="8"/>
      <c r="K24" s="8"/>
      <c r="L24" s="8"/>
      <c r="M24" s="9"/>
      <c r="N24" s="8"/>
      <c r="O24" s="224"/>
    </row>
    <row r="25" spans="1:15" ht="12.75">
      <c r="A25" s="233" t="s">
        <v>49</v>
      </c>
      <c r="B25" s="235">
        <v>2005</v>
      </c>
      <c r="C25" s="237">
        <v>2006</v>
      </c>
      <c r="D25" s="237">
        <v>2007</v>
      </c>
      <c r="E25" s="237">
        <v>2008</v>
      </c>
      <c r="F25" s="235">
        <v>2009</v>
      </c>
      <c r="G25" s="258">
        <v>2010</v>
      </c>
      <c r="H25" s="225">
        <v>2011</v>
      </c>
      <c r="I25" s="225">
        <v>2012</v>
      </c>
      <c r="J25" s="225">
        <v>2013</v>
      </c>
      <c r="K25" s="225">
        <v>2014</v>
      </c>
      <c r="L25" s="225">
        <v>2015</v>
      </c>
      <c r="M25" s="225">
        <v>2016</v>
      </c>
      <c r="N25" s="255">
        <v>2017</v>
      </c>
      <c r="O25" s="260">
        <v>2018</v>
      </c>
    </row>
    <row r="26" spans="1:15" ht="12.75" customHeight="1">
      <c r="A26" s="234"/>
      <c r="B26" s="236"/>
      <c r="C26" s="238"/>
      <c r="D26" s="238"/>
      <c r="E26" s="238"/>
      <c r="F26" s="236"/>
      <c r="G26" s="259"/>
      <c r="H26" s="226"/>
      <c r="I26" s="226"/>
      <c r="J26" s="226"/>
      <c r="K26" s="226"/>
      <c r="L26" s="226"/>
      <c r="M26" s="226"/>
      <c r="N26" s="256"/>
      <c r="O26" s="261"/>
    </row>
    <row r="27" spans="1:15" ht="7.5" customHeight="1">
      <c r="A27" s="21"/>
      <c r="B27" s="63"/>
      <c r="C27" s="75"/>
      <c r="D27" s="75"/>
      <c r="E27" s="75"/>
      <c r="F27" s="63"/>
      <c r="G27" s="118"/>
      <c r="H27" s="131"/>
      <c r="I27" s="131"/>
      <c r="J27" s="131"/>
      <c r="K27" s="131"/>
      <c r="L27" s="131"/>
      <c r="M27" s="131"/>
      <c r="N27" s="217"/>
      <c r="O27" s="207"/>
    </row>
    <row r="28" spans="1:15" ht="12.75">
      <c r="A28" s="21" t="s">
        <v>17</v>
      </c>
      <c r="B28" s="63">
        <f>'Part-time'!B33/Qualifiche!B7%</f>
        <v>5.09854207900092</v>
      </c>
      <c r="C28" s="76">
        <f>'Part-time'!C33/Qualifiche!C7%</f>
        <v>5.481262371783337</v>
      </c>
      <c r="D28" s="76">
        <f>'Part-time'!D33/Qualifiche!D7%</f>
        <v>6.5233298898071626</v>
      </c>
      <c r="E28" s="76">
        <f>'Part-time'!E33/Qualifiche!E7%</f>
        <v>6.883796463370624</v>
      </c>
      <c r="F28" s="63">
        <f>'Part-time'!F33/Qualifiche!F7%</f>
        <v>8.068165319653486</v>
      </c>
      <c r="G28" s="118">
        <f>'Part-time'!G33/Qualifiche!G7%</f>
        <v>8.302824966030393</v>
      </c>
      <c r="H28" s="131">
        <f>'Part-time'!H33/Qualifiche!H7%</f>
        <v>8.790667299928758</v>
      </c>
      <c r="I28" s="131">
        <f>'Part-time'!I33/Qualifiche!I7%</f>
        <v>10.000753494329956</v>
      </c>
      <c r="J28" s="131">
        <f>'Part-time'!J33/Qualifiche!J7%</f>
        <v>10.992941595034338</v>
      </c>
      <c r="K28" s="131">
        <f>'Part-time'!K33/Qualifiche!K7%</f>
        <v>12.018778131730658</v>
      </c>
      <c r="L28" s="131">
        <f>'Part-time'!L33/Qualifiche!L7%</f>
        <v>13.338003239747573</v>
      </c>
      <c r="M28" s="131">
        <f>'Part-time'!M33/Qualifiche!M7%</f>
        <v>13.746894663354308</v>
      </c>
      <c r="N28" s="218">
        <f>'Part-time'!N33/Qualifiche!N7%</f>
        <v>14.293214791998459</v>
      </c>
      <c r="O28" s="208">
        <f>'Part-time'!O33/Qualifiche!O7%</f>
        <v>14.829428119844485</v>
      </c>
    </row>
    <row r="29" spans="1:15" ht="12.75">
      <c r="A29" s="21" t="s">
        <v>16</v>
      </c>
      <c r="B29" s="77">
        <f>'Part-time'!B34/Qualifiche!B8%</f>
        <v>4.731311370752814</v>
      </c>
      <c r="C29" s="76">
        <f>'Part-time'!C34/Qualifiche!C8%</f>
        <v>4.897121048701568</v>
      </c>
      <c r="D29" s="76">
        <f>'Part-time'!D34/Qualifiche!D8%</f>
        <v>5.17870317239118</v>
      </c>
      <c r="E29" s="76">
        <f>'Part-time'!E34/Qualifiche!E8%</f>
        <v>5.201715861505464</v>
      </c>
      <c r="F29" s="63">
        <f>'Part-time'!F34/Qualifiche!F8%</f>
        <v>5.930219482524202</v>
      </c>
      <c r="G29" s="118">
        <f>'Part-time'!G34/Qualifiche!G8%</f>
        <v>6.3123025488451985</v>
      </c>
      <c r="H29" s="131">
        <f>'Part-time'!H34/Qualifiche!H8%</f>
        <v>6.525328984481574</v>
      </c>
      <c r="I29" s="131">
        <f>'Part-time'!I34/Qualifiche!I8%</f>
        <v>7.160089876471623</v>
      </c>
      <c r="J29" s="131">
        <f>'Part-time'!J34/Qualifiche!J8%</f>
        <v>7.653356481481482</v>
      </c>
      <c r="K29" s="131">
        <f>'Part-time'!K34/Qualifiche!K8%</f>
        <v>7.775134464211833</v>
      </c>
      <c r="L29" s="131">
        <f>'Part-time'!L34/Qualifiche!L8%</f>
        <v>9.250497762532774</v>
      </c>
      <c r="M29" s="131">
        <f>'Part-time'!M34/Qualifiche!M8%</f>
        <v>9.447710843373494</v>
      </c>
      <c r="N29" s="218">
        <f>'Part-time'!N34/Qualifiche!N8%</f>
        <v>9.707364764173779</v>
      </c>
      <c r="O29" s="208">
        <f>'Part-time'!O34/Qualifiche!O8%</f>
        <v>9.505066656574353</v>
      </c>
    </row>
    <row r="30" spans="1:15" ht="12.75" customHeight="1">
      <c r="A30" s="28" t="s">
        <v>18</v>
      </c>
      <c r="B30" s="63">
        <f>'Part-time'!B35/Qualifiche!B9%</f>
        <v>0.2634768403857301</v>
      </c>
      <c r="C30" s="76">
        <f>'Part-time'!C35/Qualifiche!C9%</f>
        <v>0.24372536818087534</v>
      </c>
      <c r="D30" s="76">
        <f>'Part-time'!D35/Qualifiche!D9%</f>
        <v>0.29172424382005224</v>
      </c>
      <c r="E30" s="76">
        <f>'Part-time'!E35/Qualifiche!E9%</f>
        <v>0.2852424560876745</v>
      </c>
      <c r="F30" s="63">
        <f>'Part-time'!F35/Qualifiche!F9%</f>
        <v>0.43169121381411885</v>
      </c>
      <c r="G30" s="118">
        <f>'Part-time'!G35/Qualifiche!G9%</f>
        <v>0.3497566909975669</v>
      </c>
      <c r="H30" s="131">
        <f>'Part-time'!H35/Qualifiche!H9%</f>
        <v>0.3649087728067983</v>
      </c>
      <c r="I30" s="131">
        <f>'Part-time'!I35/Qualifiche!I9%</f>
        <v>0.4448887778055486</v>
      </c>
      <c r="J30" s="131">
        <f>'Part-time'!J35/Qualifiche!J9%</f>
        <v>0.5348662834291427</v>
      </c>
      <c r="K30" s="131">
        <f>'Part-time'!K35/Qualifiche!K9%</f>
        <v>0.517215900694547</v>
      </c>
      <c r="L30" s="131">
        <f>'Part-time'!L35/Qualifiche!L9%</f>
        <v>0.6249389708036325</v>
      </c>
      <c r="M30" s="131">
        <f>'Part-time'!M35/Qualifiche!M9%</f>
        <v>0.7094266277939747</v>
      </c>
      <c r="N30" s="218">
        <f>'Part-time'!N35/Qualifiche!N9%</f>
        <v>0.724603136768842</v>
      </c>
      <c r="O30" s="208">
        <f>'Part-time'!O35/Qualifiche!O9%</f>
        <v>0.7377245508982035</v>
      </c>
    </row>
    <row r="31" spans="1:15" ht="12.75">
      <c r="A31" s="21" t="s">
        <v>19</v>
      </c>
      <c r="B31" s="73">
        <f>'Part-time'!B36/Qualifiche!B10%</f>
        <v>0.5123700775874689</v>
      </c>
      <c r="C31" s="74">
        <f>'Part-time'!C36/Qualifiche!C10%</f>
        <v>0.3333333333333333</v>
      </c>
      <c r="D31" s="74">
        <f>'Part-time'!D36/Qualifiche!D10%</f>
        <v>0.25942316496261253</v>
      </c>
      <c r="E31" s="74">
        <f>'Part-time'!E36/Qualifiche!E10%</f>
        <v>0.38825904643578196</v>
      </c>
      <c r="F31" s="73">
        <f>'Part-time'!F36/Qualifiche!F10%</f>
        <v>0.5511811023622047</v>
      </c>
      <c r="G31" s="117">
        <f>'Part-time'!G36/Qualifiche!G10%</f>
        <v>0.5593025168613259</v>
      </c>
      <c r="H31" s="130">
        <f>'Part-time'!H36/Qualifiche!H10%</f>
        <v>0.7575757575757576</v>
      </c>
      <c r="I31" s="130">
        <f>'Part-time'!I36/Qualifiche!I10%</f>
        <v>0.795196364816618</v>
      </c>
      <c r="J31" s="130">
        <f>'Part-time'!J36/Qualifiche!J10%</f>
        <v>0.7540214477211796</v>
      </c>
      <c r="K31" s="130">
        <f>'Part-time'!K36/Qualifiche!K10%</f>
        <v>0.7280291211648466</v>
      </c>
      <c r="L31" s="130">
        <f>'Part-time'!L36/Qualifiche!L10%</f>
        <v>0.8140376266280752</v>
      </c>
      <c r="M31" s="130">
        <f>'Part-time'!M36/Qualifiche!M10%</f>
        <v>0.8985879332477535</v>
      </c>
      <c r="N31" s="219">
        <f>'Part-time'!N36/Qualifiche!N10%</f>
        <v>0.8333333333333334</v>
      </c>
      <c r="O31" s="209">
        <f>'Part-time'!O36/Qualifiche!O10%</f>
        <v>1.0457516339869282</v>
      </c>
    </row>
    <row r="32" spans="1:15" ht="12.75">
      <c r="A32" s="21" t="s">
        <v>20</v>
      </c>
      <c r="B32" s="73">
        <f>'Part-time'!B37/Qualifiche!B11%</f>
        <v>6.3747810858143605</v>
      </c>
      <c r="C32" s="74">
        <f>'Part-time'!C37/Qualifiche!C11%</f>
        <v>7.352222765021984</v>
      </c>
      <c r="D32" s="74">
        <f>'Part-time'!D37/Qualifiche!D11%</f>
        <v>8.383358927823538</v>
      </c>
      <c r="E32" s="74">
        <f>'Part-time'!E37/Qualifiche!E11%</f>
        <v>8.588534856513661</v>
      </c>
      <c r="F32" s="73">
        <f>'Part-time'!F37/Qualifiche!F11%</f>
        <v>10.765179677819082</v>
      </c>
      <c r="G32" s="117">
        <f>'Part-time'!G37/Qualifiche!G11%</f>
        <v>12.002391935759439</v>
      </c>
      <c r="H32" s="130">
        <f>'Part-time'!H37/Qualifiche!H11%</f>
        <v>12.930249499180478</v>
      </c>
      <c r="I32" s="130">
        <f>'Part-time'!I37/Qualifiche!I11%</f>
        <v>14.53852436700245</v>
      </c>
      <c r="J32" s="130">
        <f>'Part-time'!J37/Qualifiche!J11%</f>
        <v>16.47346495200145</v>
      </c>
      <c r="K32" s="130">
        <f>'Part-time'!K37/Qualifiche!K11%</f>
        <v>17.81882145998241</v>
      </c>
      <c r="L32" s="130">
        <f>'Part-time'!L37/Qualifiche!L11%</f>
        <v>16.710552967389102</v>
      </c>
      <c r="M32" s="130">
        <f>'Part-time'!M37/Qualifiche!M11%</f>
        <v>17.704820472128546</v>
      </c>
      <c r="N32" s="219">
        <f>'Part-time'!N37/Qualifiche!N11%</f>
        <v>17.450319375443577</v>
      </c>
      <c r="O32" s="209">
        <f>'Part-time'!O37/Qualifiche!O11%</f>
        <v>17.858742720621173</v>
      </c>
    </row>
    <row r="33" spans="1:15" ht="12.75">
      <c r="A33" s="21"/>
      <c r="B33" s="73"/>
      <c r="C33" s="74"/>
      <c r="D33" s="74"/>
      <c r="E33" s="74"/>
      <c r="F33" s="73"/>
      <c r="G33" s="117"/>
      <c r="H33" s="130"/>
      <c r="I33" s="130"/>
      <c r="J33" s="130"/>
      <c r="K33" s="130"/>
      <c r="L33" s="130"/>
      <c r="M33" s="130"/>
      <c r="N33" s="219"/>
      <c r="O33" s="209"/>
    </row>
    <row r="34" spans="1:15" ht="12.75">
      <c r="A34" s="21" t="s">
        <v>22</v>
      </c>
      <c r="B34" s="73">
        <f>'Part-time'!B40/'Classi di età'!B7%</f>
        <v>10.93260926952521</v>
      </c>
      <c r="C34" s="74">
        <f>'Part-time'!C40/'Classi di età'!C7%</f>
        <v>11.463481069302308</v>
      </c>
      <c r="D34" s="74">
        <f>'Part-time'!D40/'Classi di età'!D7%</f>
        <v>13.345314867674526</v>
      </c>
      <c r="E34" s="74">
        <f>'Part-time'!E40/'Classi di età'!E7%</f>
        <v>13.86918219380993</v>
      </c>
      <c r="F34" s="73">
        <f>'Part-time'!F40/'Classi di età'!F7%</f>
        <v>17.866628723202428</v>
      </c>
      <c r="G34" s="117">
        <f>'Part-time'!G40/'Classi di età'!G7%</f>
        <v>18.660871263918736</v>
      </c>
      <c r="H34" s="130">
        <f>'Part-time'!H40/'Classi di età'!H7%</f>
        <v>19.11431306363041</v>
      </c>
      <c r="I34" s="130">
        <f>'Part-time'!I40/'Classi di età'!I7%</f>
        <v>22.689694224235563</v>
      </c>
      <c r="J34" s="130">
        <f>'Part-time'!J40/'Classi di età'!J7%</f>
        <v>25.46972860125261</v>
      </c>
      <c r="K34" s="130">
        <f>'Part-time'!K40/'Classi di età'!K7%</f>
        <v>27.51902387824718</v>
      </c>
      <c r="L34" s="130">
        <f>'Part-time'!L40/'Classi di età'!L7%</f>
        <v>28.63575514177924</v>
      </c>
      <c r="M34" s="130">
        <f>'Part-time'!M40/'Classi di età'!M7%</f>
        <v>28.30734335129005</v>
      </c>
      <c r="N34" s="219">
        <f>'Part-time'!N40/'Classi di età'!N7%</f>
        <v>28.029583728949078</v>
      </c>
      <c r="O34" s="209">
        <f>'Part-time'!O40/'Classi di età'!O7%</f>
        <v>28.652289844225102</v>
      </c>
    </row>
    <row r="35" spans="1:15" ht="12.75">
      <c r="A35" s="21" t="s">
        <v>23</v>
      </c>
      <c r="B35" s="73">
        <f>'Part-time'!B41/'Classi di età'!B8%</f>
        <v>5.573165170776194</v>
      </c>
      <c r="C35" s="74">
        <f>'Part-time'!C41/'Classi di età'!C8%</f>
        <v>5.925399396389993</v>
      </c>
      <c r="D35" s="74">
        <f>'Part-time'!D41/'Classi di età'!D8%</f>
        <v>6.907879570289087</v>
      </c>
      <c r="E35" s="74">
        <f>'Part-time'!E41/'Classi di età'!E8%</f>
        <v>7.273466571379284</v>
      </c>
      <c r="F35" s="73">
        <f>'Part-time'!F41/'Classi di età'!F8%</f>
        <v>8.697557235184576</v>
      </c>
      <c r="G35" s="117">
        <f>'Part-time'!G41/'Classi di età'!G8%</f>
        <v>9.398522786651414</v>
      </c>
      <c r="H35" s="130">
        <f>'Part-time'!H41/'Classi di età'!H8%</f>
        <v>10.02007506328009</v>
      </c>
      <c r="I35" s="130">
        <f>'Part-time'!I41/'Classi di età'!I8%</f>
        <v>11.651814180624893</v>
      </c>
      <c r="J35" s="130">
        <f>'Part-time'!J41/'Classi di età'!J8%</f>
        <v>13.05863657002011</v>
      </c>
      <c r="K35" s="130">
        <f>'Part-time'!K41/'Classi di età'!K8%</f>
        <v>14.236932404970515</v>
      </c>
      <c r="L35" s="130">
        <f>'Part-time'!L41/'Classi di età'!L8%</f>
        <v>15.822227910474025</v>
      </c>
      <c r="M35" s="130">
        <f>'Part-time'!M41/'Classi di età'!M8%</f>
        <v>16.228035801056475</v>
      </c>
      <c r="N35" s="219">
        <f>'Part-time'!N41/'Classi di età'!N8%</f>
        <v>16.39302050831541</v>
      </c>
      <c r="O35" s="209">
        <f>'Part-time'!O41/'Classi di età'!O8%</f>
        <v>16.179943207293377</v>
      </c>
    </row>
    <row r="36" spans="1:15" ht="12.75">
      <c r="A36" s="21" t="s">
        <v>24</v>
      </c>
      <c r="B36" s="73">
        <f>'Part-time'!B42/('Classi di età'!B9+'Classi di età'!B10)%</f>
        <v>3.079980129160457</v>
      </c>
      <c r="C36" s="74">
        <f>'Part-time'!C42/('Classi di età'!C9+'Classi di età'!C10)%</f>
        <v>3.374812402740166</v>
      </c>
      <c r="D36" s="74">
        <f>'Part-time'!D42/('Classi di età'!D9+'Classi di età'!D10)%</f>
        <v>3.8527006491867715</v>
      </c>
      <c r="E36" s="74">
        <f>'Part-time'!E42/('Classi di età'!E9+'Classi di età'!E10)%</f>
        <v>4.019592556549043</v>
      </c>
      <c r="F36" s="73">
        <f>'Part-time'!F42/('Classi di età'!F9+'Classi di età'!F10)%</f>
        <v>4.7175650287830075</v>
      </c>
      <c r="G36" s="117">
        <f>'Part-time'!G42/('Classi di età'!G9+'Classi di età'!G10)%</f>
        <v>4.920246388896361</v>
      </c>
      <c r="H36" s="130">
        <f>'Part-time'!H42/('Classi di età'!H9+'Classi di età'!H10)%</f>
        <v>5.233097467316736</v>
      </c>
      <c r="I36" s="130">
        <f>'Part-time'!I42/('Classi di età'!I9+'Classi di età'!I10)%</f>
        <v>5.886698960092436</v>
      </c>
      <c r="J36" s="130">
        <f>'Part-time'!J42/('Classi di età'!J9+'Classi di età'!J10)%</f>
        <v>6.572506714363411</v>
      </c>
      <c r="K36" s="130">
        <f>'Part-time'!K42/('Classi di età'!K9+'Classi di età'!K10)%</f>
        <v>7.131654737802617</v>
      </c>
      <c r="L36" s="130">
        <f>'Part-time'!L42/('Classi di età'!L9+'Classi di età'!L10)%</f>
        <v>8.060881283761594</v>
      </c>
      <c r="M36" s="130">
        <f>'Part-time'!M42/('Classi di età'!M9+'Classi di età'!M10)%</f>
        <v>8.438889732215644</v>
      </c>
      <c r="N36" s="219">
        <f>'Part-time'!N42/('Classi di età'!N9+'Classi di età'!N10)%</f>
        <v>8.789669585209738</v>
      </c>
      <c r="O36" s="209">
        <f>'Part-time'!O42/('Classi di età'!O9+'Classi di età'!O10)%</f>
        <v>9.21398364815337</v>
      </c>
    </row>
    <row r="37" spans="1:15" ht="12.75">
      <c r="A37" s="21" t="s">
        <v>25</v>
      </c>
      <c r="B37" s="73">
        <f>'Part-time'!B43/('Classi di età'!B11+'Classi di età'!B12)%</f>
        <v>5.960297766749379</v>
      </c>
      <c r="C37" s="74">
        <f>'Part-time'!C43/('Classi di età'!C11+'Classi di età'!C12)%</f>
        <v>6.3322131541046565</v>
      </c>
      <c r="D37" s="74">
        <f>'Part-time'!D43/('Classi di età'!D11+'Classi di età'!D12)%</f>
        <v>6.529105125977411</v>
      </c>
      <c r="E37" s="74">
        <f>'Part-time'!E43/('Classi di età'!E11+'Classi di età'!E12)%</f>
        <v>7.094538166026391</v>
      </c>
      <c r="F37" s="73">
        <f>'Part-time'!F43/('Classi di età'!F11+'Classi di età'!F12)%</f>
        <v>7.4267176456957475</v>
      </c>
      <c r="G37" s="117">
        <f>'Part-time'!G43/('Classi di età'!G11+'Classi di età'!G12)%</f>
        <v>7.579811604295716</v>
      </c>
      <c r="H37" s="130">
        <f>'Part-time'!H43/('Classi di età'!H11+'Classi di età'!H12)%</f>
        <v>8.161744784611217</v>
      </c>
      <c r="I37" s="130">
        <f>'Part-time'!I43/('Classi di età'!I11+'Classi di età'!I12)%</f>
        <v>8.1379571487173</v>
      </c>
      <c r="J37" s="130">
        <f>'Part-time'!J43/('Classi di età'!J11+'Classi di età'!J12)%</f>
        <v>8.020290263491615</v>
      </c>
      <c r="K37" s="130">
        <f>'Part-time'!K43/('Classi di età'!K11+'Classi di età'!K12)%</f>
        <v>8.094021461420542</v>
      </c>
      <c r="L37" s="130">
        <f>'Part-time'!L43/('Classi di età'!L11+'Classi di età'!L12)%</f>
        <v>8.974358974358974</v>
      </c>
      <c r="M37" s="130">
        <f>'Part-time'!M43/('Classi di età'!M11+'Classi di età'!M12)%</f>
        <v>9.147390145326339</v>
      </c>
      <c r="N37" s="219">
        <f>'Part-time'!N43/('Classi di età'!N11+'Classi di età'!N12)%</f>
        <v>9.643833413732112</v>
      </c>
      <c r="O37" s="209">
        <f>'Part-time'!O43/('Classi di età'!O11+'Classi di età'!O12)%</f>
        <v>9.743210998750143</v>
      </c>
    </row>
    <row r="38" spans="1:15" ht="9.75" customHeight="1">
      <c r="A38" s="69"/>
      <c r="B38" s="78"/>
      <c r="C38" s="79"/>
      <c r="D38" s="79"/>
      <c r="E38" s="79"/>
      <c r="F38" s="73"/>
      <c r="G38" s="119"/>
      <c r="H38" s="132"/>
      <c r="I38" s="132"/>
      <c r="J38" s="132"/>
      <c r="K38" s="132"/>
      <c r="L38" s="132"/>
      <c r="M38" s="132"/>
      <c r="N38" s="219"/>
      <c r="O38" s="209"/>
    </row>
    <row r="39" spans="1:15" ht="10.5" customHeight="1">
      <c r="A39" s="3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15" ht="9.75" customHeight="1">
      <c r="A40" s="37"/>
      <c r="B40" s="63"/>
      <c r="C40" s="82"/>
      <c r="D40" s="82"/>
      <c r="E40" s="82"/>
      <c r="F40" s="82"/>
      <c r="G40" s="63"/>
      <c r="H40" s="127"/>
      <c r="I40" s="127"/>
      <c r="J40" s="127"/>
      <c r="K40" s="127"/>
      <c r="L40" s="127"/>
      <c r="M40" s="127"/>
      <c r="N40" s="220"/>
      <c r="O40" s="212"/>
    </row>
    <row r="41" spans="1:15" ht="12.75">
      <c r="A41" s="38" t="s">
        <v>0</v>
      </c>
      <c r="B41" s="40">
        <f>'Part-time'!B51/'Classi di età'!B6%</f>
        <v>4.633286564450793</v>
      </c>
      <c r="C41" s="83">
        <f>'Part-time'!C51/'Classi di età'!C6%</f>
        <v>4.935462531837312</v>
      </c>
      <c r="D41" s="83">
        <f>'Part-time'!D51/'Classi di età'!D6%</f>
        <v>5.690134592738281</v>
      </c>
      <c r="E41" s="83">
        <f>'Part-time'!E51/'Classi di età'!E6%</f>
        <v>5.883522915620886</v>
      </c>
      <c r="F41" s="83">
        <f>'Part-time'!F51/'Classi di età'!F6%</f>
        <v>6.8262487524043065</v>
      </c>
      <c r="G41" s="40">
        <f>'Part-time'!G51/'Classi di età'!G6%</f>
        <v>7.1242523476530035</v>
      </c>
      <c r="H41" s="128">
        <f>'Part-time'!H51/'Classi di età'!H6%</f>
        <v>7.509842357553495</v>
      </c>
      <c r="I41" s="128">
        <f>'Part-time'!I51/'Classi di età'!I6%</f>
        <v>8.402402729631623</v>
      </c>
      <c r="J41" s="128">
        <f>'Part-time'!J51/'Classi di età'!J6%</f>
        <v>9.174126420551907</v>
      </c>
      <c r="K41" s="128">
        <f>'Part-time'!K51/'Classi di età'!K6%</f>
        <v>9.806289968008338</v>
      </c>
      <c r="L41" s="128">
        <f>'Part-time'!L51/'Classi di età'!L6%</f>
        <v>10.955347696854691</v>
      </c>
      <c r="M41" s="128">
        <f>'Part-time'!M51/'Classi di età'!M6%</f>
        <v>11.317299674639896</v>
      </c>
      <c r="N41" s="221">
        <f>'Part-time'!N51/'Classi di età'!N6%</f>
        <v>11.740596347750996</v>
      </c>
      <c r="O41" s="210">
        <f>'Part-time'!O51/'Classi di età'!O6%</f>
        <v>12.070292014583458</v>
      </c>
    </row>
    <row r="42" spans="1:15" ht="7.5" customHeight="1">
      <c r="A42" s="37"/>
      <c r="B42" s="26"/>
      <c r="C42" s="58"/>
      <c r="D42" s="58"/>
      <c r="E42" s="58"/>
      <c r="F42" s="120"/>
      <c r="G42" s="72"/>
      <c r="H42" s="129"/>
      <c r="I42" s="129"/>
      <c r="J42" s="129"/>
      <c r="K42" s="129"/>
      <c r="L42" s="129"/>
      <c r="M42" s="129"/>
      <c r="N42" s="222"/>
      <c r="O42" s="211"/>
    </row>
    <row r="43" spans="1:15" ht="19.5" customHeight="1" thickBot="1">
      <c r="A43" s="195" t="s">
        <v>43</v>
      </c>
      <c r="B43" s="43"/>
      <c r="C43" s="43"/>
      <c r="D43" s="44"/>
      <c r="E43" s="44"/>
      <c r="F43" s="45"/>
      <c r="G43" s="45"/>
      <c r="H43" s="45"/>
      <c r="I43" s="45"/>
      <c r="J43" s="44"/>
      <c r="K43" s="44"/>
      <c r="L43" s="44"/>
      <c r="M43" s="45"/>
      <c r="N43" s="223"/>
      <c r="O43" s="206"/>
    </row>
    <row r="44" spans="14:15" ht="18" customHeight="1" thickBot="1" thickTop="1">
      <c r="N44" s="35"/>
      <c r="O44" s="35"/>
    </row>
    <row r="45" spans="1:15" ht="18" customHeight="1" thickTop="1">
      <c r="A45" s="1" t="s">
        <v>73</v>
      </c>
      <c r="B45" s="2"/>
      <c r="C45" s="2"/>
      <c r="D45" s="3"/>
      <c r="E45" s="3"/>
      <c r="F45" s="4"/>
      <c r="G45" s="4"/>
      <c r="H45" s="4"/>
      <c r="I45" s="4"/>
      <c r="J45" s="3"/>
      <c r="K45" s="3"/>
      <c r="L45" s="3"/>
      <c r="M45" s="4"/>
      <c r="N45" s="3"/>
      <c r="O45" s="4"/>
    </row>
    <row r="46" spans="1:15" ht="18" customHeight="1">
      <c r="A46" s="6" t="s">
        <v>50</v>
      </c>
      <c r="B46" s="7"/>
      <c r="C46" s="7"/>
      <c r="D46" s="8"/>
      <c r="E46" s="8"/>
      <c r="F46" s="9"/>
      <c r="G46" s="9"/>
      <c r="H46" s="9"/>
      <c r="I46" s="9"/>
      <c r="J46" s="8"/>
      <c r="K46" s="8"/>
      <c r="L46" s="8"/>
      <c r="M46" s="9"/>
      <c r="N46" s="8"/>
      <c r="O46" s="9"/>
    </row>
    <row r="47" spans="1:15" ht="12.75">
      <c r="A47" s="233" t="s">
        <v>49</v>
      </c>
      <c r="B47" s="235">
        <v>2005</v>
      </c>
      <c r="C47" s="237">
        <v>2006</v>
      </c>
      <c r="D47" s="237">
        <v>2007</v>
      </c>
      <c r="E47" s="237">
        <v>2008</v>
      </c>
      <c r="F47" s="235">
        <v>2009</v>
      </c>
      <c r="G47" s="258">
        <v>2010</v>
      </c>
      <c r="H47" s="225">
        <v>2011</v>
      </c>
      <c r="I47" s="225">
        <v>2012</v>
      </c>
      <c r="J47" s="225">
        <v>2013</v>
      </c>
      <c r="K47" s="225">
        <v>2014</v>
      </c>
      <c r="L47" s="225">
        <v>2015</v>
      </c>
      <c r="M47" s="225">
        <v>2016</v>
      </c>
      <c r="N47" s="255">
        <v>2017</v>
      </c>
      <c r="O47" s="260">
        <v>2018</v>
      </c>
    </row>
    <row r="48" spans="1:15" ht="12.75" customHeight="1">
      <c r="A48" s="234"/>
      <c r="B48" s="236"/>
      <c r="C48" s="238"/>
      <c r="D48" s="238"/>
      <c r="E48" s="238"/>
      <c r="F48" s="236"/>
      <c r="G48" s="259"/>
      <c r="H48" s="226"/>
      <c r="I48" s="226"/>
      <c r="J48" s="226"/>
      <c r="K48" s="226"/>
      <c r="L48" s="226"/>
      <c r="M48" s="226"/>
      <c r="N48" s="257"/>
      <c r="O48" s="262"/>
    </row>
    <row r="49" spans="1:15" ht="7.5" customHeight="1">
      <c r="A49" s="21"/>
      <c r="B49" s="63"/>
      <c r="C49" s="75"/>
      <c r="D49" s="75"/>
      <c r="E49" s="75"/>
      <c r="F49" s="63"/>
      <c r="G49" s="118"/>
      <c r="H49" s="131"/>
      <c r="I49" s="131"/>
      <c r="J49" s="131"/>
      <c r="K49" s="131"/>
      <c r="L49" s="131"/>
      <c r="M49" s="131"/>
      <c r="N49" s="218"/>
      <c r="O49" s="208"/>
    </row>
    <row r="50" spans="1:15" ht="12.75">
      <c r="A50" s="21" t="s">
        <v>17</v>
      </c>
      <c r="B50" s="63">
        <f>'Part-time'!B60/Qualifiche!B15%</f>
        <v>38.200728931644065</v>
      </c>
      <c r="C50" s="76">
        <f>'Part-time'!C60/Qualifiche!C15%</f>
        <v>38.81420791836334</v>
      </c>
      <c r="D50" s="76">
        <f>'Part-time'!D60/Qualifiche!D15%</f>
        <v>40.10536065763575</v>
      </c>
      <c r="E50" s="76">
        <f>'Part-time'!E60/Qualifiche!E15%</f>
        <v>43.367127349242026</v>
      </c>
      <c r="F50" s="63">
        <f>'Part-time'!F60/Qualifiche!F15%</f>
        <v>44.36990349130661</v>
      </c>
      <c r="G50" s="118">
        <f>'Part-time'!G60/Qualifiche!G15%</f>
        <v>44.25068669203437</v>
      </c>
      <c r="H50" s="131">
        <f>'Part-time'!H60/Qualifiche!H15%</f>
        <v>45.75554113418531</v>
      </c>
      <c r="I50" s="131">
        <f>'Part-time'!I60/Qualifiche!I15%</f>
        <v>47.726917872384725</v>
      </c>
      <c r="J50" s="131">
        <f>'Part-time'!J60/Qualifiche!J15%</f>
        <v>48.10007696221025</v>
      </c>
      <c r="K50" s="131">
        <f>'Part-time'!K60/Qualifiche!K15%</f>
        <v>50.49529896961901</v>
      </c>
      <c r="L50" s="131">
        <f>'Part-time'!L60/Qualifiche!L15%</f>
        <v>51.68890850555613</v>
      </c>
      <c r="M50" s="131">
        <f>'Part-time'!M60/Qualifiche!M15%</f>
        <v>50.69932243426369</v>
      </c>
      <c r="N50" s="218">
        <f>'Part-time'!N60/Qualifiche!N15%</f>
        <v>50.67548214626695</v>
      </c>
      <c r="O50" s="208">
        <f>'Part-time'!O60/Qualifiche!O15%</f>
        <v>51.65866512652059</v>
      </c>
    </row>
    <row r="51" spans="1:15" ht="12.75">
      <c r="A51" s="21" t="s">
        <v>16</v>
      </c>
      <c r="B51" s="77">
        <f>'Part-time'!B61/Qualifiche!B16%</f>
        <v>27.446784029455756</v>
      </c>
      <c r="C51" s="76">
        <f>'Part-time'!C61/Qualifiche!C16%</f>
        <v>28.152123298651134</v>
      </c>
      <c r="D51" s="76">
        <f>'Part-time'!D61/Qualifiche!D16%</f>
        <v>28.73106698081454</v>
      </c>
      <c r="E51" s="76">
        <f>'Part-time'!E61/Qualifiche!E16%</f>
        <v>29.527397821279383</v>
      </c>
      <c r="F51" s="63">
        <f>'Part-time'!F61/Qualifiche!F16%</f>
        <v>30.283157910407763</v>
      </c>
      <c r="G51" s="118">
        <f>'Part-time'!G61/Qualifiche!G16%</f>
        <v>31.03303502375428</v>
      </c>
      <c r="H51" s="131">
        <f>'Part-time'!H61/Qualifiche!H16%</f>
        <v>32.185876239962205</v>
      </c>
      <c r="I51" s="131">
        <f>'Part-time'!I61/Qualifiche!I16%</f>
        <v>33.53606926977612</v>
      </c>
      <c r="J51" s="131">
        <f>'Part-time'!J61/Qualifiche!J16%</f>
        <v>34.79980078178059</v>
      </c>
      <c r="K51" s="131">
        <f>'Part-time'!K61/Qualifiche!K16%</f>
        <v>35.269981196854474</v>
      </c>
      <c r="L51" s="131">
        <f>'Part-time'!L61/Qualifiche!L16%</f>
        <v>36.840675277755345</v>
      </c>
      <c r="M51" s="131">
        <f>'Part-time'!M61/Qualifiche!M16%</f>
        <v>37.19422911283376</v>
      </c>
      <c r="N51" s="218">
        <f>'Part-time'!N61/Qualifiche!N16%</f>
        <v>37.04436044521146</v>
      </c>
      <c r="O51" s="208">
        <f>'Part-time'!O61/Qualifiche!O16%</f>
        <v>37.08217197950024</v>
      </c>
    </row>
    <row r="52" spans="1:15" ht="12.75" customHeight="1">
      <c r="A52" s="28" t="s">
        <v>18</v>
      </c>
      <c r="B52" s="63">
        <f>'Part-time'!B62/Qualifiche!B17%</f>
        <v>5.742273264651241</v>
      </c>
      <c r="C52" s="76">
        <f>'Part-time'!C62/Qualifiche!C17%</f>
        <v>6.141479099678456</v>
      </c>
      <c r="D52" s="76">
        <f>'Part-time'!D62/Qualifiche!D17%</f>
        <v>6.534134689474495</v>
      </c>
      <c r="E52" s="76">
        <f>'Part-time'!E62/Qualifiche!E17%</f>
        <v>6.608569353667393</v>
      </c>
      <c r="F52" s="63">
        <f>'Part-time'!F62/Qualifiche!F17%</f>
        <v>7.10716268739589</v>
      </c>
      <c r="G52" s="118">
        <f>'Part-time'!G62/Qualifiche!G17%</f>
        <v>7.607080124307526</v>
      </c>
      <c r="H52" s="131">
        <f>'Part-time'!H62/Qualifiche!H17%</f>
        <v>8.111269985701286</v>
      </c>
      <c r="I52" s="131">
        <f>'Part-time'!I62/Qualifiche!I17%</f>
        <v>8.20532514080901</v>
      </c>
      <c r="J52" s="131">
        <f>'Part-time'!J62/Qualifiche!J17%</f>
        <v>8.55254797305884</v>
      </c>
      <c r="K52" s="131">
        <f>'Part-time'!K62/Qualifiche!K17%</f>
        <v>9.081823860087445</v>
      </c>
      <c r="L52" s="131">
        <f>'Part-time'!L62/Qualifiche!L17%</f>
        <v>9.532019704433496</v>
      </c>
      <c r="M52" s="131">
        <f>'Part-time'!M62/Qualifiche!M17%</f>
        <v>9.75609756097561</v>
      </c>
      <c r="N52" s="218">
        <f>'Part-time'!N62/Qualifiche!N17%</f>
        <v>9.55660263380452</v>
      </c>
      <c r="O52" s="208">
        <f>'Part-time'!O62/Qualifiche!O17%</f>
        <v>9.463684463684464</v>
      </c>
    </row>
    <row r="53" spans="1:15" ht="12.75">
      <c r="A53" s="21" t="s">
        <v>19</v>
      </c>
      <c r="B53" s="73">
        <f>'Part-time'!B63/Qualifiche!B18%</f>
        <v>1.4285714285714286</v>
      </c>
      <c r="C53" s="74">
        <f>'Part-time'!C63/Qualifiche!C18%</f>
        <v>1.910828025477707</v>
      </c>
      <c r="D53" s="74">
        <f>'Part-time'!D63/Qualifiche!D18%</f>
        <v>1.4545454545454546</v>
      </c>
      <c r="E53" s="74">
        <f>'Part-time'!E63/Qualifiche!E18%</f>
        <v>1.183431952662722</v>
      </c>
      <c r="F53" s="73">
        <f>'Part-time'!F63/Qualifiche!F18%</f>
        <v>1.542111506524318</v>
      </c>
      <c r="G53" s="117">
        <f>'Part-time'!G63/Qualifiche!G18%</f>
        <v>1.7241379310344829</v>
      </c>
      <c r="H53" s="130">
        <f>'Part-time'!H63/Qualifiche!H18%</f>
        <v>1.596351197263398</v>
      </c>
      <c r="I53" s="130">
        <f>'Part-time'!I63/Qualifiche!I18%</f>
        <v>1.9750519750519753</v>
      </c>
      <c r="J53" s="130">
        <f>'Part-time'!J63/Qualifiche!J18%</f>
        <v>2.5289778714436246</v>
      </c>
      <c r="K53" s="130">
        <f>'Part-time'!K63/Qualifiche!K18%</f>
        <v>2.3454157782515987</v>
      </c>
      <c r="L53" s="130">
        <f>'Part-time'!L63/Qualifiche!L18%</f>
        <v>1.8711018711018712</v>
      </c>
      <c r="M53" s="130">
        <f>'Part-time'!M63/Qualifiche!M18%</f>
        <v>2.055498458376156</v>
      </c>
      <c r="N53" s="219">
        <f>'Part-time'!N63/Qualifiche!N18%</f>
        <v>2.0689655172413794</v>
      </c>
      <c r="O53" s="209">
        <f>'Part-time'!O63/Qualifiche!O18%</f>
        <v>2.8121484814398197</v>
      </c>
    </row>
    <row r="54" spans="1:15" ht="12.75">
      <c r="A54" s="21" t="s">
        <v>20</v>
      </c>
      <c r="B54" s="73">
        <f>'Part-time'!B64/Qualifiche!B19%</f>
        <v>22.39790474342807</v>
      </c>
      <c r="C54" s="74">
        <f>'Part-time'!C64/Qualifiche!C19%</f>
        <v>23.78048780487805</v>
      </c>
      <c r="D54" s="74">
        <f>'Part-time'!D64/Qualifiche!D19%</f>
        <v>27.536937814580288</v>
      </c>
      <c r="E54" s="74">
        <f>'Part-time'!E64/Qualifiche!E19%</f>
        <v>29.28045594870577</v>
      </c>
      <c r="F54" s="73">
        <f>'Part-time'!F64/Qualifiche!F19%</f>
        <v>32.20555650247145</v>
      </c>
      <c r="G54" s="117">
        <f>'Part-time'!G64/Qualifiche!G19%</f>
        <v>33.19085671808214</v>
      </c>
      <c r="H54" s="130">
        <f>'Part-time'!H64/Qualifiche!H19%</f>
        <v>33.98854207822995</v>
      </c>
      <c r="I54" s="130">
        <f>'Part-time'!I64/Qualifiche!I19%</f>
        <v>36.868686868686865</v>
      </c>
      <c r="J54" s="130">
        <f>'Part-time'!J64/Qualifiche!J19%</f>
        <v>39.31885387988172</v>
      </c>
      <c r="K54" s="130">
        <f>'Part-time'!K64/Qualifiche!K19%</f>
        <v>39.63205487995011</v>
      </c>
      <c r="L54" s="130">
        <f>'Part-time'!L64/Qualifiche!L19%</f>
        <v>38.7211150507397</v>
      </c>
      <c r="M54" s="130">
        <f>'Part-time'!M64/Qualifiche!M19%</f>
        <v>39.000484027105514</v>
      </c>
      <c r="N54" s="219">
        <f>'Part-time'!N64/Qualifiche!N19%</f>
        <v>39.41972076788831</v>
      </c>
      <c r="O54" s="209">
        <f>'Part-time'!O64/Qualifiche!O19%</f>
        <v>38.546085615117626</v>
      </c>
    </row>
    <row r="55" spans="1:15" ht="12.75">
      <c r="A55" s="21"/>
      <c r="B55" s="73"/>
      <c r="C55" s="74"/>
      <c r="D55" s="74"/>
      <c r="E55" s="74"/>
      <c r="F55" s="73"/>
      <c r="G55" s="117"/>
      <c r="H55" s="130"/>
      <c r="I55" s="130"/>
      <c r="J55" s="130"/>
      <c r="K55" s="130"/>
      <c r="L55" s="130"/>
      <c r="M55" s="130"/>
      <c r="N55" s="219"/>
      <c r="O55" s="209"/>
    </row>
    <row r="56" spans="1:15" ht="12.75">
      <c r="A56" s="21" t="s">
        <v>22</v>
      </c>
      <c r="B56" s="73">
        <f>'Part-time'!B67/'Classi di età'!B15%</f>
        <v>31.943051935031082</v>
      </c>
      <c r="C56" s="74">
        <f>'Part-time'!C67/'Classi di età'!C15%</f>
        <v>33.335070077632466</v>
      </c>
      <c r="D56" s="74">
        <f>'Part-time'!D67/'Classi di età'!D15%</f>
        <v>36.157127269120124</v>
      </c>
      <c r="E56" s="74">
        <f>'Part-time'!E67/'Classi di età'!E15%</f>
        <v>38.95773580821473</v>
      </c>
      <c r="F56" s="73">
        <f>'Part-time'!F67/'Classi di età'!F15%</f>
        <v>41.2980083142024</v>
      </c>
      <c r="G56" s="117">
        <f>'Part-time'!G67/'Classi di età'!G15%</f>
        <v>42.375979112271544</v>
      </c>
      <c r="H56" s="130">
        <f>'Part-time'!H67/'Classi di età'!H15%</f>
        <v>43.472981177899214</v>
      </c>
      <c r="I56" s="130">
        <f>'Part-time'!I67/'Classi di età'!I15%</f>
        <v>47.833481218574384</v>
      </c>
      <c r="J56" s="130">
        <f>'Part-time'!J67/'Classi di età'!J15%</f>
        <v>50.791295746785366</v>
      </c>
      <c r="K56" s="130">
        <f>'Part-time'!K67/'Classi di età'!K15%</f>
        <v>52.32881629722696</v>
      </c>
      <c r="L56" s="130">
        <f>'Part-time'!L67/'Classi di età'!L15%</f>
        <v>53.71716998887843</v>
      </c>
      <c r="M56" s="130">
        <f>'Part-time'!M67/'Classi di età'!M15%</f>
        <v>51.74658621784694</v>
      </c>
      <c r="N56" s="219">
        <f>'Part-time'!N67/'Classi di età'!N15%</f>
        <v>49.841641421096114</v>
      </c>
      <c r="O56" s="209">
        <f>'Part-time'!O67/'Classi di età'!O15%</f>
        <v>49.87934039415471</v>
      </c>
    </row>
    <row r="57" spans="1:15" ht="12.75">
      <c r="A57" s="21" t="s">
        <v>23</v>
      </c>
      <c r="B57" s="73">
        <f>'Part-time'!B68/'Classi di età'!B16%</f>
        <v>27.622758340220656</v>
      </c>
      <c r="C57" s="74">
        <f>'Part-time'!C68/'Classi di età'!C16%</f>
        <v>27.46902750411617</v>
      </c>
      <c r="D57" s="74">
        <f>'Part-time'!D68/'Classi di età'!D16%</f>
        <v>27.862170677750218</v>
      </c>
      <c r="E57" s="74">
        <f>'Part-time'!E68/'Classi di età'!E16%</f>
        <v>28.990588928315965</v>
      </c>
      <c r="F57" s="73">
        <f>'Part-time'!F68/'Classi di età'!F16%</f>
        <v>30.2292002310241</v>
      </c>
      <c r="G57" s="117">
        <f>'Part-time'!G68/'Classi di età'!G16%</f>
        <v>31.167658981504943</v>
      </c>
      <c r="H57" s="130">
        <f>'Part-time'!H68/'Classi di età'!H16%</f>
        <v>32.44770496678893</v>
      </c>
      <c r="I57" s="130">
        <f>'Part-time'!I68/'Classi di età'!I16%</f>
        <v>34.38584625242511</v>
      </c>
      <c r="J57" s="130">
        <f>'Part-time'!J68/'Classi di età'!J16%</f>
        <v>36.39991008205013</v>
      </c>
      <c r="K57" s="130">
        <f>'Part-time'!K68/'Classi di età'!K16%</f>
        <v>38.07522298523956</v>
      </c>
      <c r="L57" s="130">
        <f>'Part-time'!L68/'Classi di età'!L16%</f>
        <v>39.616134060795005</v>
      </c>
      <c r="M57" s="130">
        <f>'Part-time'!M68/'Classi di età'!M16%</f>
        <v>39.31360539009264</v>
      </c>
      <c r="N57" s="219">
        <f>'Part-time'!N68/'Classi di età'!N16%</f>
        <v>38.848679301596775</v>
      </c>
      <c r="O57" s="209">
        <f>'Part-time'!O68/'Classi di età'!O16%</f>
        <v>38.78447051789851</v>
      </c>
    </row>
    <row r="58" spans="1:15" ht="12.75">
      <c r="A58" s="21" t="s">
        <v>24</v>
      </c>
      <c r="B58" s="73">
        <f>'Part-time'!B69/('Classi di età'!B17+'Classi di età'!B18)%</f>
        <v>31.665043495485385</v>
      </c>
      <c r="C58" s="74">
        <f>'Part-time'!C69/('Classi di età'!C17+'Classi di età'!C18)%</f>
        <v>32.559874299680985</v>
      </c>
      <c r="D58" s="74">
        <f>'Part-time'!D69/('Classi di età'!D17+'Classi di età'!D18)%</f>
        <v>33.67957002234434</v>
      </c>
      <c r="E58" s="74">
        <f>'Part-time'!E69/('Classi di età'!E17+'Classi di età'!E18)%</f>
        <v>35.252139760643225</v>
      </c>
      <c r="F58" s="73">
        <f>'Part-time'!F69/('Classi di età'!F17+'Classi di età'!F18)%</f>
        <v>35.316044556505815</v>
      </c>
      <c r="G58" s="117">
        <f>'Part-time'!G69/('Classi di età'!G17+'Classi di età'!G18)%</f>
        <v>35.38992252445852</v>
      </c>
      <c r="H58" s="130">
        <f>'Part-time'!H69/('Classi di età'!H17+'Classi di età'!H18)%</f>
        <v>36.69145992067088</v>
      </c>
      <c r="I58" s="130">
        <f>'Part-time'!I69/('Classi di età'!I17+'Classi di età'!I18)%</f>
        <v>37.74073474672277</v>
      </c>
      <c r="J58" s="130">
        <f>'Part-time'!J69/('Classi di età'!J17+'Classi di età'!J18)%</f>
        <v>38.41483576398416</v>
      </c>
      <c r="K58" s="130">
        <f>'Part-time'!K69/('Classi di età'!K17+'Classi di età'!K18)%</f>
        <v>39.266945346262936</v>
      </c>
      <c r="L58" s="130">
        <f>'Part-time'!L69/('Classi di età'!L17+'Classi di età'!L18)%</f>
        <v>40.45709339420466</v>
      </c>
      <c r="M58" s="130">
        <f>'Part-time'!M69/('Classi di età'!M17+'Classi di età'!M18)%</f>
        <v>40.665210841292</v>
      </c>
      <c r="N58" s="219">
        <f>'Part-time'!N69/('Classi di età'!N17+'Classi di età'!N18)%</f>
        <v>40.71512845169166</v>
      </c>
      <c r="O58" s="209">
        <f>'Part-time'!O69/('Classi di età'!O17+'Classi di età'!O18)%</f>
        <v>41.00909478666465</v>
      </c>
    </row>
    <row r="59" spans="1:15" ht="12.75">
      <c r="A59" s="21" t="s">
        <v>25</v>
      </c>
      <c r="B59" s="73">
        <f>'Part-time'!B70/('Classi di età'!B19+'Classi di età'!B20)%</f>
        <v>32.208702064896755</v>
      </c>
      <c r="C59" s="74">
        <f>'Part-time'!C70/('Classi di età'!C19+'Classi di età'!C20)%</f>
        <v>33.04791558553883</v>
      </c>
      <c r="D59" s="74">
        <f>'Part-time'!D70/('Classi di età'!D19+'Classi di età'!D20)%</f>
        <v>33.22519385978794</v>
      </c>
      <c r="E59" s="74">
        <f>'Part-time'!E70/('Classi di età'!E19+'Classi di età'!E20)%</f>
        <v>33.86416521233275</v>
      </c>
      <c r="F59" s="73">
        <f>'Part-time'!F70/('Classi di età'!F19+'Classi di età'!F20)%</f>
        <v>32.136922565636425</v>
      </c>
      <c r="G59" s="117">
        <f>'Part-time'!G70/('Classi di età'!G19+'Classi di età'!G20)%</f>
        <v>32.04969711954506</v>
      </c>
      <c r="H59" s="130">
        <f>'Part-time'!H70/('Classi di età'!H19+'Classi di età'!H20)%</f>
        <v>33.39679695374622</v>
      </c>
      <c r="I59" s="130">
        <f>'Part-time'!I70/('Classi di età'!I19+'Classi di età'!I20)%</f>
        <v>34.18016194331984</v>
      </c>
      <c r="J59" s="130">
        <f>'Part-time'!J70/('Classi di età'!J19+'Classi di età'!J20)%</f>
        <v>34.30960472187444</v>
      </c>
      <c r="K59" s="130">
        <f>'Part-time'!K70/('Classi di età'!K19+'Classi di età'!K20)%</f>
        <v>35.45767716535433</v>
      </c>
      <c r="L59" s="130">
        <f>'Part-time'!L70/('Classi di età'!L19+'Classi di età'!L20)%</f>
        <v>36.71173730257926</v>
      </c>
      <c r="M59" s="130">
        <f>'Part-time'!M70/('Classi di età'!M19+'Classi di età'!M20)%</f>
        <v>37.08604822999933</v>
      </c>
      <c r="N59" s="219">
        <f>'Part-time'!N70/('Classi di età'!N19+'Classi di età'!N20)%</f>
        <v>37.99724812719767</v>
      </c>
      <c r="O59" s="209">
        <f>'Part-time'!O70/('Classi di età'!O19+'Classi di età'!O20)%</f>
        <v>38.845136974742644</v>
      </c>
    </row>
    <row r="60" spans="1:15" ht="9.75" customHeight="1">
      <c r="A60" s="69"/>
      <c r="B60" s="78"/>
      <c r="C60" s="79"/>
      <c r="D60" s="79"/>
      <c r="E60" s="79"/>
      <c r="F60" s="73"/>
      <c r="G60" s="119"/>
      <c r="H60" s="132"/>
      <c r="I60" s="132"/>
      <c r="J60" s="132"/>
      <c r="K60" s="132"/>
      <c r="L60" s="132"/>
      <c r="M60" s="132"/>
      <c r="N60" s="219"/>
      <c r="O60" s="209"/>
    </row>
    <row r="61" spans="1:15" ht="10.5" customHeight="1">
      <c r="A61" s="31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15" ht="9.75" customHeight="1">
      <c r="A62" s="37"/>
      <c r="B62" s="63"/>
      <c r="C62" s="82"/>
      <c r="D62" s="82"/>
      <c r="E62" s="82"/>
      <c r="F62" s="82"/>
      <c r="G62" s="63"/>
      <c r="H62" s="127"/>
      <c r="I62" s="127"/>
      <c r="J62" s="127"/>
      <c r="K62" s="127"/>
      <c r="L62" s="127"/>
      <c r="M62" s="127"/>
      <c r="N62" s="220"/>
      <c r="O62" s="212"/>
    </row>
    <row r="63" spans="1:15" ht="12.75">
      <c r="A63" s="38" t="s">
        <v>0</v>
      </c>
      <c r="B63" s="40">
        <f>'Part-time'!B78/'Classi di età'!B14%</f>
        <v>30.36483555010189</v>
      </c>
      <c r="C63" s="83">
        <f>'Part-time'!C78/'Classi di età'!C14%</f>
        <v>31.01482671841363</v>
      </c>
      <c r="D63" s="83">
        <f>'Part-time'!D78/'Classi di età'!D14%</f>
        <v>32.05493273075207</v>
      </c>
      <c r="E63" s="83">
        <f>'Part-time'!E78/'Classi di età'!E14%</f>
        <v>33.587168466296255</v>
      </c>
      <c r="F63" s="83">
        <f>'Part-time'!F78/'Classi di età'!F14%</f>
        <v>34.0964024912716</v>
      </c>
      <c r="G63" s="40">
        <f>'Part-time'!G78/'Classi di età'!G14%</f>
        <v>34.48503688896042</v>
      </c>
      <c r="H63" s="128">
        <f>'Part-time'!H78/'Classi di età'!H14%</f>
        <v>35.78231694949632</v>
      </c>
      <c r="I63" s="128">
        <f>'Part-time'!I78/'Classi di età'!I14%</f>
        <v>37.21241536548293</v>
      </c>
      <c r="J63" s="128">
        <f>'Part-time'!J78/'Classi di età'!J14%</f>
        <v>38.20085992148543</v>
      </c>
      <c r="K63" s="128">
        <f>'Part-time'!K78/'Classi di età'!K14%</f>
        <v>39.232986501687286</v>
      </c>
      <c r="L63" s="128">
        <f>'Part-time'!L78/'Classi di età'!L14%</f>
        <v>40.512754389358086</v>
      </c>
      <c r="M63" s="128">
        <f>'Part-time'!M78/'Classi di età'!M14%</f>
        <v>40.5081063011867</v>
      </c>
      <c r="N63" s="221">
        <f>'Part-time'!N78/'Classi di età'!N14%</f>
        <v>40.487254917807554</v>
      </c>
      <c r="O63" s="210">
        <f>'Part-time'!O78/'Classi di età'!O14%</f>
        <v>40.753707580387726</v>
      </c>
    </row>
    <row r="64" spans="1:15" ht="7.5" customHeight="1">
      <c r="A64" s="37"/>
      <c r="B64" s="26"/>
      <c r="C64" s="58"/>
      <c r="D64" s="58"/>
      <c r="E64" s="58"/>
      <c r="F64" s="120"/>
      <c r="G64" s="72"/>
      <c r="H64" s="129"/>
      <c r="I64" s="129"/>
      <c r="J64" s="129"/>
      <c r="K64" s="129"/>
      <c r="L64" s="129"/>
      <c r="M64" s="129"/>
      <c r="N64" s="222"/>
      <c r="O64" s="211"/>
    </row>
    <row r="65" spans="1:15" ht="19.5" customHeight="1" thickBot="1">
      <c r="A65" s="195" t="s">
        <v>43</v>
      </c>
      <c r="B65" s="43"/>
      <c r="C65" s="43"/>
      <c r="D65" s="44"/>
      <c r="E65" s="44"/>
      <c r="F65" s="45"/>
      <c r="G65" s="45"/>
      <c r="H65" s="45"/>
      <c r="I65" s="45"/>
      <c r="J65" s="44"/>
      <c r="K65" s="44"/>
      <c r="L65" s="44"/>
      <c r="M65" s="45"/>
      <c r="N65" s="223"/>
      <c r="O65" s="206"/>
    </row>
    <row r="66" ht="13.5" thickTop="1"/>
  </sheetData>
  <sheetProtection/>
  <mergeCells count="45">
    <mergeCell ref="O3:O4"/>
    <mergeCell ref="O25:O26"/>
    <mergeCell ref="O47:O48"/>
    <mergeCell ref="M25:M26"/>
    <mergeCell ref="L47:L48"/>
    <mergeCell ref="M47:M48"/>
    <mergeCell ref="M3:M4"/>
    <mergeCell ref="L25:L26"/>
    <mergeCell ref="L3:L4"/>
    <mergeCell ref="D47:D48"/>
    <mergeCell ref="E47:E48"/>
    <mergeCell ref="G47:G48"/>
    <mergeCell ref="I25:I26"/>
    <mergeCell ref="A25:A26"/>
    <mergeCell ref="B25:B26"/>
    <mergeCell ref="C25:C26"/>
    <mergeCell ref="D25:D26"/>
    <mergeCell ref="E25:E26"/>
    <mergeCell ref="F3:F4"/>
    <mergeCell ref="A47:A48"/>
    <mergeCell ref="B47:B48"/>
    <mergeCell ref="C47:C48"/>
    <mergeCell ref="J47:J48"/>
    <mergeCell ref="H47:H48"/>
    <mergeCell ref="F25:F26"/>
    <mergeCell ref="I3:I4"/>
    <mergeCell ref="J25:J26"/>
    <mergeCell ref="K25:K26"/>
    <mergeCell ref="F47:F48"/>
    <mergeCell ref="G25:G26"/>
    <mergeCell ref="H25:H26"/>
    <mergeCell ref="H3:H4"/>
    <mergeCell ref="K3:K4"/>
    <mergeCell ref="K47:K48"/>
    <mergeCell ref="J3:J4"/>
    <mergeCell ref="I47:I48"/>
    <mergeCell ref="A3:A4"/>
    <mergeCell ref="N25:N26"/>
    <mergeCell ref="N47:N48"/>
    <mergeCell ref="B3:B4"/>
    <mergeCell ref="C3:C4"/>
    <mergeCell ref="D3:D4"/>
    <mergeCell ref="E3:E4"/>
    <mergeCell ref="G3:G4"/>
    <mergeCell ref="N3:N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71</v>
      </c>
      <c r="B1" s="2"/>
      <c r="C1" s="2"/>
      <c r="D1" s="3"/>
      <c r="E1" s="3"/>
      <c r="F1" s="4"/>
      <c r="G1" s="4"/>
      <c r="H1" s="4"/>
      <c r="I1" s="4"/>
      <c r="J1" s="3"/>
      <c r="K1" s="3"/>
      <c r="L1" s="3"/>
      <c r="M1" s="4"/>
      <c r="N1" s="3"/>
      <c r="O1" s="4"/>
    </row>
    <row r="2" spans="1:15" ht="18" customHeight="1">
      <c r="A2" s="6" t="s">
        <v>51</v>
      </c>
      <c r="B2" s="7"/>
      <c r="C2" s="7"/>
      <c r="D2" s="8"/>
      <c r="E2" s="8"/>
      <c r="F2" s="9"/>
      <c r="G2" s="9"/>
      <c r="H2" s="9"/>
      <c r="I2" s="9"/>
      <c r="J2" s="8"/>
      <c r="K2" s="8"/>
      <c r="L2" s="8"/>
      <c r="M2" s="9"/>
      <c r="N2" s="8"/>
      <c r="O2" s="9"/>
    </row>
    <row r="3" spans="1:15" ht="12.75">
      <c r="A3" s="233" t="s">
        <v>49</v>
      </c>
      <c r="B3" s="235">
        <v>2005</v>
      </c>
      <c r="C3" s="237">
        <v>2006</v>
      </c>
      <c r="D3" s="237">
        <v>2007</v>
      </c>
      <c r="E3" s="237">
        <v>2008</v>
      </c>
      <c r="F3" s="235">
        <v>2009</v>
      </c>
      <c r="G3" s="258">
        <v>2010</v>
      </c>
      <c r="H3" s="225">
        <v>2011</v>
      </c>
      <c r="I3" s="225">
        <v>2012</v>
      </c>
      <c r="J3" s="225">
        <v>2013</v>
      </c>
      <c r="K3" s="225">
        <v>2014</v>
      </c>
      <c r="L3" s="225">
        <v>2015</v>
      </c>
      <c r="M3" s="225">
        <v>2016</v>
      </c>
      <c r="N3" s="255">
        <v>2017</v>
      </c>
      <c r="O3" s="260">
        <v>2018</v>
      </c>
    </row>
    <row r="4" spans="1:15" ht="12.75">
      <c r="A4" s="234"/>
      <c r="B4" s="236"/>
      <c r="C4" s="238"/>
      <c r="D4" s="238"/>
      <c r="E4" s="238"/>
      <c r="F4" s="236"/>
      <c r="G4" s="259"/>
      <c r="H4" s="226"/>
      <c r="I4" s="226"/>
      <c r="J4" s="226"/>
      <c r="K4" s="226"/>
      <c r="L4" s="226"/>
      <c r="M4" s="226"/>
      <c r="N4" s="257"/>
      <c r="O4" s="262"/>
    </row>
    <row r="5" spans="1:15" ht="7.5" customHeight="1">
      <c r="A5" s="21"/>
      <c r="B5" s="63"/>
      <c r="C5" s="75"/>
      <c r="D5" s="75"/>
      <c r="E5" s="75"/>
      <c r="F5" s="63"/>
      <c r="G5" s="118"/>
      <c r="H5" s="131"/>
      <c r="I5" s="131"/>
      <c r="J5" s="131"/>
      <c r="K5" s="131"/>
      <c r="L5" s="131"/>
      <c r="M5" s="131"/>
      <c r="N5" s="218"/>
      <c r="O5" s="208"/>
    </row>
    <row r="6" spans="1:15" ht="12.75">
      <c r="A6" s="21" t="s">
        <v>17</v>
      </c>
      <c r="B6" s="63">
        <f>'Tempo determinato'!B6/Qualifiche!B25%</f>
        <v>12.440439793716903</v>
      </c>
      <c r="C6" s="76">
        <f>'Tempo determinato'!C6/Qualifiche!C25%</f>
        <v>13.947238544703033</v>
      </c>
      <c r="D6" s="76">
        <f>'Tempo determinato'!D6/Qualifiche!D25%</f>
        <v>16.763277570841872</v>
      </c>
      <c r="E6" s="76">
        <f>'Tempo determinato'!E6/Qualifiche!E25%</f>
        <v>15.073106809508483</v>
      </c>
      <c r="F6" s="63">
        <f>'Tempo determinato'!F6/Qualifiche!F25%</f>
        <v>13.453638437562715</v>
      </c>
      <c r="G6" s="118">
        <f>'Tempo determinato'!G6/Qualifiche!G25%</f>
        <v>15.419989592535671</v>
      </c>
      <c r="H6" s="131">
        <f>'Tempo determinato'!H6/Qualifiche!H25%</f>
        <v>16.57091821956165</v>
      </c>
      <c r="I6" s="131">
        <f>'Tempo determinato'!I6/Qualifiche!I25%</f>
        <v>14.606080113843314</v>
      </c>
      <c r="J6" s="131">
        <f>'Tempo determinato'!J6/Qualifiche!J25%</f>
        <v>14.818723244268613</v>
      </c>
      <c r="K6" s="131">
        <f>'Tempo determinato'!K6/Qualifiche!K25%</f>
        <v>15.476195641327127</v>
      </c>
      <c r="L6" s="131">
        <f>'Tempo determinato'!L6/Qualifiche!L25%</f>
        <v>12.147087003684772</v>
      </c>
      <c r="M6" s="131">
        <f>'Tempo determinato'!M6/Qualifiche!M25%</f>
        <v>13.415298768484925</v>
      </c>
      <c r="N6" s="218">
        <f>'Tempo determinato'!N6/Qualifiche!N25%</f>
        <v>20.851929203123714</v>
      </c>
      <c r="O6" s="208">
        <f>'Tempo determinato'!O6/Qualifiche!O25%</f>
        <v>21.2479578269329</v>
      </c>
    </row>
    <row r="7" spans="1:15" ht="12.75">
      <c r="A7" s="21" t="s">
        <v>16</v>
      </c>
      <c r="B7" s="77">
        <f>'Tempo determinato'!B7/Qualifiche!B26%</f>
        <v>14.109269672732353</v>
      </c>
      <c r="C7" s="76">
        <f>'Tempo determinato'!C7/Qualifiche!C26%</f>
        <v>14.717508783192553</v>
      </c>
      <c r="D7" s="76">
        <f>'Tempo determinato'!D7/Qualifiche!D26%</f>
        <v>15.863840163952148</v>
      </c>
      <c r="E7" s="76">
        <f>'Tempo determinato'!E7/Qualifiche!E26%</f>
        <v>14.805197042319634</v>
      </c>
      <c r="F7" s="63">
        <f>'Tempo determinato'!F7/Qualifiche!F26%</f>
        <v>13.905747255161243</v>
      </c>
      <c r="G7" s="118">
        <f>'Tempo determinato'!G7/Qualifiche!G26%</f>
        <v>13.635935506520418</v>
      </c>
      <c r="H7" s="131">
        <f>'Tempo determinato'!H7/Qualifiche!H26%</f>
        <v>13.063931154366161</v>
      </c>
      <c r="I7" s="131">
        <f>'Tempo determinato'!I7/Qualifiche!I26%</f>
        <v>12.324194641956849</v>
      </c>
      <c r="J7" s="131">
        <f>'Tempo determinato'!J7/Qualifiche!J26%</f>
        <v>12.104969339602068</v>
      </c>
      <c r="K7" s="131">
        <f>'Tempo determinato'!K7/Qualifiche!K26%</f>
        <v>12.514854784885175</v>
      </c>
      <c r="L7" s="131">
        <f>'Tempo determinato'!L7/Qualifiche!L26%</f>
        <v>10.733688219327961</v>
      </c>
      <c r="M7" s="131">
        <f>'Tempo determinato'!M7/Qualifiche!M26%</f>
        <v>10.56280083926441</v>
      </c>
      <c r="N7" s="218">
        <f>'Tempo determinato'!N7/Qualifiche!N26%</f>
        <v>15.178930761924692</v>
      </c>
      <c r="O7" s="208">
        <f>'Tempo determinato'!O7/Qualifiche!O26%</f>
        <v>15.501961818457874</v>
      </c>
    </row>
    <row r="8" spans="1:15" ht="12.75" customHeight="1">
      <c r="A8" s="28" t="s">
        <v>18</v>
      </c>
      <c r="B8" s="63">
        <f>'Tempo determinato'!B8/Qualifiche!B27%</f>
        <v>0.9960639408787855</v>
      </c>
      <c r="C8" s="76">
        <f>'Tempo determinato'!C8/Qualifiche!C27%</f>
        <v>0.5175658720200753</v>
      </c>
      <c r="D8" s="76">
        <f>'Tempo determinato'!D8/Qualifiche!D27%</f>
        <v>1.0603964960811434</v>
      </c>
      <c r="E8" s="76">
        <f>'Tempo determinato'!E8/Qualifiche!E27%</f>
        <v>1.2654458835789786</v>
      </c>
      <c r="F8" s="63">
        <f>'Tempo determinato'!F8/Qualifiche!F27%</f>
        <v>1.4538558786346396</v>
      </c>
      <c r="G8" s="118">
        <f>'Tempo determinato'!G8/Qualifiche!G27%</f>
        <v>1.7656382468944671</v>
      </c>
      <c r="H8" s="131">
        <f>'Tempo determinato'!H8/Qualifiche!H27%</f>
        <v>1.4874720196404072</v>
      </c>
      <c r="I8" s="131">
        <f>'Tempo determinato'!I8/Qualifiche!I27%</f>
        <v>1.473918826616817</v>
      </c>
      <c r="J8" s="131">
        <f>'Tempo determinato'!J8/Qualifiche!J27%</f>
        <v>1.1444356748224151</v>
      </c>
      <c r="K8" s="131">
        <f>'Tempo determinato'!K8/Qualifiche!K27%</f>
        <v>0.8690736946230481</v>
      </c>
      <c r="L8" s="131">
        <f>'Tempo determinato'!L8/Qualifiche!L27%</f>
        <v>0.6677854695475841</v>
      </c>
      <c r="M8" s="131">
        <f>'Tempo determinato'!M8/Qualifiche!M27%</f>
        <v>0.5184592365774732</v>
      </c>
      <c r="N8" s="218">
        <f>'Tempo determinato'!N8/Qualifiche!N27%</f>
        <v>0.4067819785328502</v>
      </c>
      <c r="O8" s="208">
        <f>'Tempo determinato'!O8/Qualifiche!O27%</f>
        <v>0.38025418793463733</v>
      </c>
    </row>
    <row r="9" spans="1:15" ht="12.75">
      <c r="A9" s="21" t="s">
        <v>19</v>
      </c>
      <c r="B9" s="73">
        <f>'Tempo determinato'!B9/Qualifiche!B28%</f>
        <v>1.8155505854492828</v>
      </c>
      <c r="C9" s="74">
        <f>'Tempo determinato'!C9/Qualifiche!C28%</f>
        <v>2.166553825321598</v>
      </c>
      <c r="D9" s="74">
        <f>'Tempo determinato'!D9/Qualifiche!D28%</f>
        <v>2.0872865275142316</v>
      </c>
      <c r="E9" s="74">
        <f>'Tempo determinato'!E9/Qualifiche!E28%</f>
        <v>1.729818780889621</v>
      </c>
      <c r="F9" s="73">
        <f>'Tempo determinato'!F9/Qualifiche!F28%</f>
        <v>1.5292645627693588</v>
      </c>
      <c r="G9" s="117">
        <f>'Tempo determinato'!G9/Qualifiche!G28%</f>
        <v>2.0434594905741834</v>
      </c>
      <c r="H9" s="130">
        <f>'Tempo determinato'!H9/Qualifiche!H28%</f>
        <v>2.1563737714537186</v>
      </c>
      <c r="I9" s="130">
        <f>'Tempo determinato'!I9/Qualifiche!I28%</f>
        <v>2.2599663110612016</v>
      </c>
      <c r="J9" s="130">
        <f>'Tempo determinato'!J9/Qualifiche!J28%</f>
        <v>1.7493132861066936</v>
      </c>
      <c r="K9" s="130">
        <f>'Tempo determinato'!K9/Qualifiche!K28%</f>
        <v>2.147010585954973</v>
      </c>
      <c r="L9" s="130">
        <f>'Tempo determinato'!L9/Qualifiche!L28%</f>
        <v>2.419106317411402</v>
      </c>
      <c r="M9" s="130">
        <f>'Tempo determinato'!M9/Qualifiche!M28%</f>
        <v>2.3187052598817304</v>
      </c>
      <c r="N9" s="219">
        <f>'Tempo determinato'!N9/Qualifiche!N28%</f>
        <v>2.35385814497272</v>
      </c>
      <c r="O9" s="209">
        <f>'Tempo determinato'!O9/Qualifiche!O28%</f>
        <v>3.5042891038510677</v>
      </c>
    </row>
    <row r="10" spans="1:15" ht="12.75">
      <c r="A10" s="21" t="s">
        <v>21</v>
      </c>
      <c r="B10" s="73">
        <f>'Tempo determinato'!B10/Qualifiche!B29%</f>
        <v>0.20709650697224907</v>
      </c>
      <c r="C10" s="74">
        <f>'Tempo determinato'!C10/Qualifiche!C29%</f>
        <v>0.40966117606895963</v>
      </c>
      <c r="D10" s="74">
        <f>'Tempo determinato'!D10/Qualifiche!D29%</f>
        <v>0.22894460291247562</v>
      </c>
      <c r="E10" s="74">
        <f>'Tempo determinato'!E10/Qualifiche!E29%</f>
        <v>0.23560594905021354</v>
      </c>
      <c r="F10" s="73">
        <f>'Tempo determinato'!F10/Qualifiche!F29%</f>
        <v>6.309340258054045</v>
      </c>
      <c r="G10" s="117">
        <f>'Tempo determinato'!G10/Qualifiche!G29%</f>
        <v>8.282891223072815</v>
      </c>
      <c r="H10" s="130">
        <f>'Tempo determinato'!H10/Qualifiche!H29%</f>
        <v>9.111153226570643</v>
      </c>
      <c r="I10" s="130">
        <f>'Tempo determinato'!I10/Qualifiche!I29%</f>
        <v>9.068522990955156</v>
      </c>
      <c r="J10" s="130">
        <f>'Tempo determinato'!J10/Qualifiche!J29%</f>
        <v>9.055590196172478</v>
      </c>
      <c r="K10" s="130">
        <f>'Tempo determinato'!K10/Qualifiche!K29%</f>
        <v>9.380210566433233</v>
      </c>
      <c r="L10" s="130">
        <f>'Tempo determinato'!L10/Qualifiche!L29%</f>
        <v>10.08696615520966</v>
      </c>
      <c r="M10" s="130">
        <f>'Tempo determinato'!M10/Qualifiche!M29%</f>
        <v>10.28562084378066</v>
      </c>
      <c r="N10" s="219">
        <f>'Tempo determinato'!N10/Qualifiche!N29%</f>
        <v>9.628180039138943</v>
      </c>
      <c r="O10" s="209">
        <f>'Tempo determinato'!O10/Qualifiche!O29%</f>
        <v>8.226037195994278</v>
      </c>
    </row>
    <row r="11" spans="1:15" ht="12.75">
      <c r="A11" s="21"/>
      <c r="B11" s="73"/>
      <c r="C11" s="74"/>
      <c r="D11" s="74"/>
      <c r="E11" s="74"/>
      <c r="F11" s="73"/>
      <c r="G11" s="117"/>
      <c r="H11" s="130"/>
      <c r="I11" s="130"/>
      <c r="J11" s="130"/>
      <c r="K11" s="130"/>
      <c r="L11" s="130"/>
      <c r="M11" s="130"/>
      <c r="N11" s="219"/>
      <c r="O11" s="209"/>
    </row>
    <row r="12" spans="1:15" ht="12.75">
      <c r="A12" s="21" t="s">
        <v>22</v>
      </c>
      <c r="B12" s="73">
        <f>'Tempo determinato'!B12/'Classi di età'!B25%</f>
        <v>24.452813945980846</v>
      </c>
      <c r="C12" s="74">
        <f>'Tempo determinato'!C12/'Classi di età'!C25%</f>
        <v>25.65936024235944</v>
      </c>
      <c r="D12" s="74">
        <f>'Tempo determinato'!D12/'Classi di età'!D25%</f>
        <v>30.033581243948166</v>
      </c>
      <c r="E12" s="74">
        <f>'Tempo determinato'!E12/'Classi di età'!E25%</f>
        <v>27.80005891283167</v>
      </c>
      <c r="F12" s="73">
        <f>'Tempo determinato'!F12/'Classi di età'!F25%</f>
        <v>27.7062444557942</v>
      </c>
      <c r="G12" s="117">
        <f>'Tempo determinato'!G12/'Classi di età'!G25%</f>
        <v>31.411330874958097</v>
      </c>
      <c r="H12" s="130">
        <f>'Tempo determinato'!H12/'Classi di età'!H25%</f>
        <v>34.070719889247805</v>
      </c>
      <c r="I12" s="130">
        <f>'Tempo determinato'!I12/'Classi di età'!I25%</f>
        <v>32.195997947665475</v>
      </c>
      <c r="J12" s="130">
        <f>'Tempo determinato'!J12/'Classi di età'!J25%</f>
        <v>34.449996481103526</v>
      </c>
      <c r="K12" s="130">
        <f>'Tempo determinato'!K12/'Classi di età'!K25%</f>
        <v>36.44218744078523</v>
      </c>
      <c r="L12" s="130">
        <f>'Tempo determinato'!L12/'Classi di età'!L25%</f>
        <v>31.458237030188812</v>
      </c>
      <c r="M12" s="130">
        <f>'Tempo determinato'!M12/'Classi di età'!M25%</f>
        <v>28.897489332142502</v>
      </c>
      <c r="N12" s="219">
        <f>'Tempo determinato'!N12/'Classi di età'!N25%</f>
        <v>48.09613435644997</v>
      </c>
      <c r="O12" s="209">
        <f>'Tempo determinato'!O12/'Classi di età'!O25%</f>
        <v>44.92905358864858</v>
      </c>
    </row>
    <row r="13" spans="1:15" ht="12.75">
      <c r="A13" s="21" t="s">
        <v>23</v>
      </c>
      <c r="B13" s="73">
        <f>'Tempo determinato'!B13/'Classi di età'!B26%</f>
        <v>16.562537618875645</v>
      </c>
      <c r="C13" s="74">
        <f>'Tempo determinato'!C13/'Classi di età'!C26%</f>
        <v>17.440515273739173</v>
      </c>
      <c r="D13" s="74">
        <f>'Tempo determinato'!D13/'Classi di età'!D26%</f>
        <v>19.820132514363987</v>
      </c>
      <c r="E13" s="74">
        <f>'Tempo determinato'!E13/'Classi di età'!E26%</f>
        <v>18.36452245551205</v>
      </c>
      <c r="F13" s="73">
        <f>'Tempo determinato'!F13/'Classi di età'!F26%</f>
        <v>17.996628873553945</v>
      </c>
      <c r="G13" s="117">
        <f>'Tempo determinato'!G13/'Classi di età'!G26%</f>
        <v>19.16602593292078</v>
      </c>
      <c r="H13" s="130">
        <f>'Tempo determinato'!H13/'Classi di età'!H26%</f>
        <v>19.923567273177373</v>
      </c>
      <c r="I13" s="130">
        <f>'Tempo determinato'!I13/'Classi di età'!I26%</f>
        <v>18.616888829866703</v>
      </c>
      <c r="J13" s="130">
        <f>'Tempo determinato'!J13/'Classi di età'!J26%</f>
        <v>18.961321164710995</v>
      </c>
      <c r="K13" s="130">
        <f>'Tempo determinato'!K13/'Classi di età'!K26%</f>
        <v>20.137295637250475</v>
      </c>
      <c r="L13" s="130">
        <f>'Tempo determinato'!L13/'Classi di età'!L26%</f>
        <v>16.172788529962137</v>
      </c>
      <c r="M13" s="130">
        <f>'Tempo determinato'!M13/'Classi di età'!M26%</f>
        <v>17.3705845347765</v>
      </c>
      <c r="N13" s="219">
        <f>'Tempo determinato'!N13/'Classi di età'!N26%</f>
        <v>25.65326423138009</v>
      </c>
      <c r="O13" s="209">
        <f>'Tempo determinato'!O13/'Classi di età'!O26%</f>
        <v>25.18640915356129</v>
      </c>
    </row>
    <row r="14" spans="1:15" ht="12.75">
      <c r="A14" s="21" t="s">
        <v>24</v>
      </c>
      <c r="B14" s="73">
        <f>'Tempo determinato'!B14/('Classi di età'!B27+'Classi di età'!B28)%</f>
        <v>8.032458818789355</v>
      </c>
      <c r="C14" s="74">
        <f>'Tempo determinato'!C14/('Classi di età'!C27+'Classi di età'!C28)%</f>
        <v>9.204565098976799</v>
      </c>
      <c r="D14" s="74">
        <f>'Tempo determinato'!D14/('Classi di età'!D27+'Classi di età'!D28)%</f>
        <v>10.39362419792598</v>
      </c>
      <c r="E14" s="74">
        <f>'Tempo determinato'!E14/('Classi di età'!E27+'Classi di età'!E28)%</f>
        <v>9.544018396305782</v>
      </c>
      <c r="F14" s="73">
        <f>'Tempo determinato'!F14/('Classi di età'!F27+'Classi di età'!F28)%</f>
        <v>8.883621281964796</v>
      </c>
      <c r="G14" s="117">
        <f>'Tempo determinato'!G14/('Classi di età'!G27+'Classi di età'!G28)%</f>
        <v>9.685992625607533</v>
      </c>
      <c r="H14" s="130">
        <f>'Tempo determinato'!H14/('Classi di età'!H27+'Classi di età'!H28)%</f>
        <v>9.836135360888377</v>
      </c>
      <c r="I14" s="130">
        <f>'Tempo determinato'!I14/('Classi di età'!I27+'Classi di età'!I28)%</f>
        <v>8.977658296417939</v>
      </c>
      <c r="J14" s="130">
        <f>'Tempo determinato'!J14/('Classi di età'!J27+'Classi di età'!J28)%</f>
        <v>9.103503363578497</v>
      </c>
      <c r="K14" s="130">
        <f>'Tempo determinato'!K14/('Classi di età'!K27+'Classi di età'!K28)%</f>
        <v>9.653454405385096</v>
      </c>
      <c r="L14" s="130">
        <f>'Tempo determinato'!L14/('Classi di età'!L27+'Classi di età'!L28)%</f>
        <v>7.989770492623312</v>
      </c>
      <c r="M14" s="130">
        <f>'Tempo determinato'!M14/('Classi di età'!M27+'Classi di età'!M28)%</f>
        <v>8.516521841567645</v>
      </c>
      <c r="N14" s="219">
        <f>'Tempo determinato'!N14/('Classi di età'!N27+'Classi di età'!N28)%</f>
        <v>12.118896356995979</v>
      </c>
      <c r="O14" s="209">
        <f>'Tempo determinato'!O14/('Classi di età'!O27+'Classi di età'!O28)%</f>
        <v>12.78059422140139</v>
      </c>
    </row>
    <row r="15" spans="1:15" ht="12.75">
      <c r="A15" s="21" t="s">
        <v>25</v>
      </c>
      <c r="B15" s="73">
        <f>'Tempo determinato'!B15/('Classi di età'!B29+'Classi di età'!B30)%</f>
        <v>6.758500548422479</v>
      </c>
      <c r="C15" s="74">
        <f>'Tempo determinato'!C15/('Classi di età'!C29+'Classi di età'!C30)%</f>
        <v>7.418498394665349</v>
      </c>
      <c r="D15" s="74">
        <f>'Tempo determinato'!D15/('Classi di età'!D29+'Classi di età'!D30)%</f>
        <v>8.791855965000842</v>
      </c>
      <c r="E15" s="74">
        <f>'Tempo determinato'!E15/('Classi di età'!E29+'Classi di età'!E30)%</f>
        <v>8.888594164456233</v>
      </c>
      <c r="F15" s="73">
        <f>'Tempo determinato'!F15/('Classi di età'!F29+'Classi di età'!F30)%</f>
        <v>8.432263422736822</v>
      </c>
      <c r="G15" s="117">
        <f>'Tempo determinato'!G15/('Classi di età'!G29+'Classi di età'!G30)%</f>
        <v>9.047191735118842</v>
      </c>
      <c r="H15" s="130">
        <f>'Tempo determinato'!H15/('Classi di età'!H29+'Classi di età'!H30)%</f>
        <v>8.850715401173343</v>
      </c>
      <c r="I15" s="130">
        <f>'Tempo determinato'!I15/('Classi di età'!I29+'Classi di età'!I30)%</f>
        <v>7.655827875065596</v>
      </c>
      <c r="J15" s="130">
        <f>'Tempo determinato'!J15/('Classi di età'!J29+'Classi di età'!J30)%</f>
        <v>6.892081107711456</v>
      </c>
      <c r="K15" s="130">
        <f>'Tempo determinato'!K15/('Classi di età'!K29+'Classi di età'!K30)%</f>
        <v>6.427491971538316</v>
      </c>
      <c r="L15" s="130">
        <f>'Tempo determinato'!L15/('Classi di età'!L29+'Classi di età'!L30)%</f>
        <v>5.478054255768867</v>
      </c>
      <c r="M15" s="130">
        <f>'Tempo determinato'!M15/('Classi di età'!M29+'Classi di età'!M30)%</f>
        <v>5.873640057674662</v>
      </c>
      <c r="N15" s="219">
        <f>'Tempo determinato'!N15/('Classi di età'!N29+'Classi di età'!N30)%</f>
        <v>7.742217155608377</v>
      </c>
      <c r="O15" s="209">
        <f>'Tempo determinato'!O15/('Classi di età'!O29+'Classi di età'!O30)%</f>
        <v>8.675871435038479</v>
      </c>
    </row>
    <row r="16" spans="1:15" ht="9.75" customHeight="1">
      <c r="A16" s="69"/>
      <c r="B16" s="78"/>
      <c r="C16" s="79"/>
      <c r="D16" s="79"/>
      <c r="E16" s="79"/>
      <c r="F16" s="73"/>
      <c r="G16" s="119"/>
      <c r="H16" s="132"/>
      <c r="I16" s="132"/>
      <c r="J16" s="132"/>
      <c r="K16" s="132"/>
      <c r="L16" s="132"/>
      <c r="M16" s="132"/>
      <c r="N16" s="219"/>
      <c r="O16" s="209"/>
    </row>
    <row r="17" spans="1:15" ht="10.5" customHeight="1">
      <c r="A17" s="3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</row>
    <row r="18" spans="1:15" ht="9.75" customHeight="1">
      <c r="A18" s="37"/>
      <c r="B18" s="63"/>
      <c r="C18" s="82"/>
      <c r="D18" s="82"/>
      <c r="E18" s="82"/>
      <c r="F18" s="82"/>
      <c r="G18" s="63"/>
      <c r="H18" s="127"/>
      <c r="I18" s="127"/>
      <c r="J18" s="127"/>
      <c r="K18" s="127"/>
      <c r="L18" s="127"/>
      <c r="M18" s="127"/>
      <c r="N18" s="220"/>
      <c r="O18" s="212"/>
    </row>
    <row r="19" spans="1:15" ht="12.75">
      <c r="A19" s="38" t="s">
        <v>0</v>
      </c>
      <c r="B19" s="40">
        <f>'Tempo determinato'!B22/'Classi di età'!B24%</f>
        <v>11.968076305058446</v>
      </c>
      <c r="C19" s="83">
        <f>'Tempo determinato'!C22/'Classi di età'!C24%</f>
        <v>12.87859562401386</v>
      </c>
      <c r="D19" s="83">
        <f>'Tempo determinato'!D22/'Classi di età'!D24%</f>
        <v>14.677364185288962</v>
      </c>
      <c r="E19" s="83">
        <f>'Tempo determinato'!E22/'Classi di età'!E24%</f>
        <v>13.372620780081553</v>
      </c>
      <c r="F19" s="83">
        <f>'Tempo determinato'!F22/'Classi di età'!F24%</f>
        <v>12.507981778275044</v>
      </c>
      <c r="G19" s="40">
        <f>'Tempo determinato'!G22/'Classi di età'!G24%</f>
        <v>13.42257296505336</v>
      </c>
      <c r="H19" s="128">
        <f>'Tempo determinato'!H22/'Classi di età'!H24%</f>
        <v>13.719036414897694</v>
      </c>
      <c r="I19" s="128">
        <f>'Tempo determinato'!I22/'Classi di età'!I24%</f>
        <v>12.437696335078535</v>
      </c>
      <c r="J19" s="128">
        <f>'Tempo determinato'!J22/'Classi di età'!J24%</f>
        <v>12.412204465618645</v>
      </c>
      <c r="K19" s="128">
        <f>'Tempo determinato'!K22/'Classi di età'!K24%</f>
        <v>12.86718585398195</v>
      </c>
      <c r="L19" s="128">
        <f>'Tempo determinato'!L22/'Classi di età'!L24%</f>
        <v>10.665334363982579</v>
      </c>
      <c r="M19" s="128">
        <f>'Tempo determinato'!M22/'Classi di età'!M24%</f>
        <v>11.161455419299806</v>
      </c>
      <c r="N19" s="221">
        <f>'Tempo determinato'!N22/'Classi di età'!N24%</f>
        <v>16.564969099585387</v>
      </c>
      <c r="O19" s="210">
        <f>'Tempo determinato'!O22/'Classi di età'!O24%</f>
        <v>16.828197401536112</v>
      </c>
    </row>
    <row r="20" spans="1:15" ht="7.5" customHeight="1">
      <c r="A20" s="37"/>
      <c r="B20" s="26"/>
      <c r="C20" s="58"/>
      <c r="D20" s="58"/>
      <c r="E20" s="58"/>
      <c r="F20" s="120"/>
      <c r="G20" s="72"/>
      <c r="H20" s="129"/>
      <c r="I20" s="129"/>
      <c r="J20" s="129"/>
      <c r="K20" s="129"/>
      <c r="L20" s="129"/>
      <c r="M20" s="129"/>
      <c r="N20" s="222"/>
      <c r="O20" s="211"/>
    </row>
    <row r="21" spans="1:15" ht="19.5" customHeight="1" thickBot="1">
      <c r="A21" s="195" t="s">
        <v>43</v>
      </c>
      <c r="B21" s="43"/>
      <c r="C21" s="43"/>
      <c r="D21" s="44"/>
      <c r="E21" s="44"/>
      <c r="F21" s="45"/>
      <c r="G21" s="45"/>
      <c r="H21" s="45"/>
      <c r="I21" s="45"/>
      <c r="J21" s="44"/>
      <c r="K21" s="44"/>
      <c r="L21" s="44"/>
      <c r="M21" s="45"/>
      <c r="N21" s="223"/>
      <c r="O21" s="206"/>
    </row>
    <row r="22" spans="14:15" ht="18" customHeight="1" thickBot="1" thickTop="1">
      <c r="N22" s="35"/>
      <c r="O22" s="35"/>
    </row>
    <row r="23" spans="1:15" ht="18" customHeight="1" thickTop="1">
      <c r="A23" s="1" t="s">
        <v>72</v>
      </c>
      <c r="B23" s="2"/>
      <c r="C23" s="2"/>
      <c r="D23" s="3"/>
      <c r="E23" s="3"/>
      <c r="F23" s="4"/>
      <c r="G23" s="4"/>
      <c r="H23" s="4"/>
      <c r="I23" s="4"/>
      <c r="J23" s="3"/>
      <c r="K23" s="3"/>
      <c r="L23" s="3"/>
      <c r="M23" s="4"/>
      <c r="N23" s="3"/>
      <c r="O23" s="4"/>
    </row>
    <row r="24" spans="1:15" ht="18" customHeight="1">
      <c r="A24" s="6" t="s">
        <v>51</v>
      </c>
      <c r="B24" s="7"/>
      <c r="C24" s="7"/>
      <c r="D24" s="8"/>
      <c r="E24" s="8"/>
      <c r="F24" s="9"/>
      <c r="G24" s="9"/>
      <c r="H24" s="9"/>
      <c r="I24" s="9"/>
      <c r="J24" s="8"/>
      <c r="K24" s="8"/>
      <c r="L24" s="8"/>
      <c r="M24" s="9"/>
      <c r="N24" s="8"/>
      <c r="O24" s="9"/>
    </row>
    <row r="25" spans="1:15" ht="12.75">
      <c r="A25" s="233" t="s">
        <v>49</v>
      </c>
      <c r="B25" s="235">
        <v>2005</v>
      </c>
      <c r="C25" s="237">
        <v>2006</v>
      </c>
      <c r="D25" s="237">
        <v>2007</v>
      </c>
      <c r="E25" s="237">
        <v>2008</v>
      </c>
      <c r="F25" s="235">
        <v>2009</v>
      </c>
      <c r="G25" s="258">
        <v>2010</v>
      </c>
      <c r="H25" s="225">
        <v>2011</v>
      </c>
      <c r="I25" s="225">
        <v>2012</v>
      </c>
      <c r="J25" s="225">
        <v>2013</v>
      </c>
      <c r="K25" s="225">
        <v>2014</v>
      </c>
      <c r="L25" s="225">
        <v>2015</v>
      </c>
      <c r="M25" s="225">
        <v>2016</v>
      </c>
      <c r="N25" s="255">
        <v>2017</v>
      </c>
      <c r="O25" s="260">
        <v>2018</v>
      </c>
    </row>
    <row r="26" spans="1:15" ht="12.75" customHeight="1">
      <c r="A26" s="234"/>
      <c r="B26" s="236"/>
      <c r="C26" s="238"/>
      <c r="D26" s="238"/>
      <c r="E26" s="238"/>
      <c r="F26" s="236"/>
      <c r="G26" s="259"/>
      <c r="H26" s="226"/>
      <c r="I26" s="226"/>
      <c r="J26" s="226"/>
      <c r="K26" s="226"/>
      <c r="L26" s="226"/>
      <c r="M26" s="226"/>
      <c r="N26" s="257"/>
      <c r="O26" s="262"/>
    </row>
    <row r="27" spans="1:15" ht="7.5" customHeight="1">
      <c r="A27" s="21"/>
      <c r="B27" s="63"/>
      <c r="C27" s="75"/>
      <c r="D27" s="75"/>
      <c r="E27" s="75"/>
      <c r="F27" s="63"/>
      <c r="G27" s="118"/>
      <c r="H27" s="131"/>
      <c r="I27" s="131"/>
      <c r="J27" s="131"/>
      <c r="K27" s="131"/>
      <c r="L27" s="131"/>
      <c r="M27" s="131"/>
      <c r="N27" s="218"/>
      <c r="O27" s="208"/>
    </row>
    <row r="28" spans="1:15" ht="12.75">
      <c r="A28" s="21" t="s">
        <v>17</v>
      </c>
      <c r="B28" s="63">
        <f>'Tempo determinato'!B31/Qualifiche!B7%</f>
        <v>11.810553898475176</v>
      </c>
      <c r="C28" s="76">
        <f>'Tempo determinato'!C31/Qualifiche!C7%</f>
        <v>12.963379521324455</v>
      </c>
      <c r="D28" s="76">
        <f>'Tempo determinato'!D31/Qualifiche!D7%</f>
        <v>15.69548467630854</v>
      </c>
      <c r="E28" s="76">
        <f>'Tempo determinato'!E31/Qualifiche!E7%</f>
        <v>13.845971670876938</v>
      </c>
      <c r="F28" s="63">
        <f>'Tempo determinato'!F31/Qualifiche!F7%</f>
        <v>12.344528868024973</v>
      </c>
      <c r="G28" s="118">
        <f>'Tempo determinato'!G31/Qualifiche!G7%</f>
        <v>14.634522615748844</v>
      </c>
      <c r="H28" s="131">
        <f>'Tempo determinato'!H31/Qualifiche!H7%</f>
        <v>15.780099738779386</v>
      </c>
      <c r="I28" s="131">
        <f>'Tempo determinato'!I31/Qualifiche!I7%</f>
        <v>14.065855404438082</v>
      </c>
      <c r="J28" s="131">
        <f>'Tempo determinato'!J31/Qualifiche!J7%</f>
        <v>14.254674366744812</v>
      </c>
      <c r="K28" s="131">
        <f>'Tempo determinato'!K31/Qualifiche!K7%</f>
        <v>15.106336329752247</v>
      </c>
      <c r="L28" s="131">
        <f>'Tempo determinato'!L31/Qualifiche!L7%</f>
        <v>11.743146808098118</v>
      </c>
      <c r="M28" s="131">
        <f>'Tempo determinato'!M31/Qualifiche!M7%</f>
        <v>13.146076244703549</v>
      </c>
      <c r="N28" s="218">
        <f>'Tempo determinato'!N31/Qualifiche!N7%</f>
        <v>20.153193673906323</v>
      </c>
      <c r="O28" s="208">
        <f>'Tempo determinato'!O31/Qualifiche!O7%</f>
        <v>20.50035187300269</v>
      </c>
    </row>
    <row r="29" spans="1:15" ht="12.75">
      <c r="A29" s="21" t="s">
        <v>16</v>
      </c>
      <c r="B29" s="77">
        <f>'Tempo determinato'!B32/Qualifiche!B8%</f>
        <v>10.102043918405398</v>
      </c>
      <c r="C29" s="76">
        <f>'Tempo determinato'!C32/Qualifiche!C8%</f>
        <v>10.216336181863436</v>
      </c>
      <c r="D29" s="76">
        <f>'Tempo determinato'!D32/Qualifiche!D8%</f>
        <v>10.991679645872614</v>
      </c>
      <c r="E29" s="76">
        <f>'Tempo determinato'!E32/Qualifiche!E8%</f>
        <v>10.322745378408742</v>
      </c>
      <c r="F29" s="63">
        <f>'Tempo determinato'!F32/Qualifiche!F8%</f>
        <v>10.045900164586335</v>
      </c>
      <c r="G29" s="118">
        <f>'Tempo determinato'!G32/Qualifiche!G8%</f>
        <v>10.141193550695743</v>
      </c>
      <c r="H29" s="131">
        <f>'Tempo determinato'!H32/Qualifiche!H8%</f>
        <v>10.168518005682225</v>
      </c>
      <c r="I29" s="131">
        <f>'Tempo determinato'!I32/Qualifiche!I8%</f>
        <v>9.677252347867505</v>
      </c>
      <c r="J29" s="131">
        <f>'Tempo determinato'!J32/Qualifiche!J8%</f>
        <v>9.618882275132275</v>
      </c>
      <c r="K29" s="131">
        <f>'Tempo determinato'!K32/Qualifiche!K8%</f>
        <v>9.877947869259414</v>
      </c>
      <c r="L29" s="131">
        <f>'Tempo determinato'!L32/Qualifiche!L8%</f>
        <v>8.623612671752715</v>
      </c>
      <c r="M29" s="131">
        <f>'Tempo determinato'!M32/Qualifiche!M8%</f>
        <v>8.492530120481927</v>
      </c>
      <c r="N29" s="218">
        <f>'Tempo determinato'!N32/Qualifiche!N8%</f>
        <v>11.713002951980485</v>
      </c>
      <c r="O29" s="208">
        <f>'Tempo determinato'!O32/Qualifiche!O8%</f>
        <v>11.9101910285644</v>
      </c>
    </row>
    <row r="30" spans="1:15" ht="12.75" customHeight="1">
      <c r="A30" s="28" t="s">
        <v>18</v>
      </c>
      <c r="B30" s="63">
        <f>'Tempo determinato'!B33/Qualifiche!B9%</f>
        <v>0.8747431100806239</v>
      </c>
      <c r="C30" s="76">
        <f>'Tempo determinato'!C33/Qualifiche!C9%</f>
        <v>0.5496784899398465</v>
      </c>
      <c r="D30" s="76">
        <f>'Tempo determinato'!D33/Qualifiche!D9%</f>
        <v>0.9775321152566663</v>
      </c>
      <c r="E30" s="76">
        <f>'Tempo determinato'!E33/Qualifiche!E9%</f>
        <v>1.226042135815443</v>
      </c>
      <c r="F30" s="63">
        <f>'Tempo determinato'!F33/Qualifiche!F9%</f>
        <v>1.3966480446927374</v>
      </c>
      <c r="G30" s="118">
        <f>'Tempo determinato'!G33/Qualifiche!G9%</f>
        <v>1.7538523925385239</v>
      </c>
      <c r="H30" s="131">
        <f>'Tempo determinato'!H33/Qualifiche!H9%</f>
        <v>1.5246188452886777</v>
      </c>
      <c r="I30" s="131">
        <f>'Tempo determinato'!I33/Qualifiche!I9%</f>
        <v>1.4846288427893026</v>
      </c>
      <c r="J30" s="131">
        <f>'Tempo determinato'!J33/Qualifiche!J9%</f>
        <v>1.1497125718570356</v>
      </c>
      <c r="K30" s="131">
        <f>'Tempo determinato'!K33/Qualifiche!K9%</f>
        <v>0.8718782325993794</v>
      </c>
      <c r="L30" s="131">
        <f>'Tempo determinato'!L33/Qualifiche!L9%</f>
        <v>0.7128210135728933</v>
      </c>
      <c r="M30" s="131">
        <f>'Tempo determinato'!M33/Qualifiche!M9%</f>
        <v>0.5733722060252672</v>
      </c>
      <c r="N30" s="218">
        <f>'Tempo determinato'!N33/Qualifiche!N9%</f>
        <v>0.4195070791819612</v>
      </c>
      <c r="O30" s="208">
        <f>'Tempo determinato'!O33/Qualifiche!O9%</f>
        <v>0.4167664670658683</v>
      </c>
    </row>
    <row r="31" spans="1:15" ht="12.75">
      <c r="A31" s="21" t="s">
        <v>19</v>
      </c>
      <c r="B31" s="73">
        <f>'Tempo determinato'!B34/Qualifiche!B10%</f>
        <v>1.800614844093105</v>
      </c>
      <c r="C31" s="74">
        <f>'Tempo determinato'!C34/Qualifiche!C10%</f>
        <v>2.0606060606060606</v>
      </c>
      <c r="D31" s="74">
        <f>'Tempo determinato'!D34/Qualifiche!D10%</f>
        <v>1.9533038303067296</v>
      </c>
      <c r="E31" s="74">
        <f>'Tempo determinato'!E34/Qualifiche!E10%</f>
        <v>1.5064451001708339</v>
      </c>
      <c r="F31" s="73">
        <f>'Tempo determinato'!F34/Qualifiche!F10%</f>
        <v>1.3700787401574803</v>
      </c>
      <c r="G31" s="117">
        <f>'Tempo determinato'!G34/Qualifiche!G10%</f>
        <v>1.875308438887975</v>
      </c>
      <c r="H31" s="130">
        <f>'Tempo determinato'!H34/Qualifiche!H10%</f>
        <v>2.0033670033670035</v>
      </c>
      <c r="I31" s="130">
        <f>'Tempo determinato'!I34/Qualifiche!I10%</f>
        <v>2.0934761441090557</v>
      </c>
      <c r="J31" s="130">
        <f>'Tempo determinato'!J34/Qualifiche!J10%</f>
        <v>1.5583109919571045</v>
      </c>
      <c r="K31" s="130">
        <f>'Tempo determinato'!K34/Qualifiche!K10%</f>
        <v>1.889408909689721</v>
      </c>
      <c r="L31" s="130">
        <f>'Tempo determinato'!L34/Qualifiche!L10%</f>
        <v>2.007959479015919</v>
      </c>
      <c r="M31" s="130">
        <f>'Tempo determinato'!M34/Qualifiche!M10%</f>
        <v>2.072253805244819</v>
      </c>
      <c r="N31" s="219">
        <f>'Tempo determinato'!N34/Qualifiche!N10%</f>
        <v>2.1481481481481484</v>
      </c>
      <c r="O31" s="209">
        <f>'Tempo determinato'!O34/Qualifiche!O10%</f>
        <v>3.3115468409586057</v>
      </c>
    </row>
    <row r="32" spans="1:15" ht="12.75">
      <c r="A32" s="21" t="s">
        <v>21</v>
      </c>
      <c r="B32" s="73">
        <f>'Tempo determinato'!B35/Qualifiche!B11%</f>
        <v>0.2189141856392294</v>
      </c>
      <c r="C32" s="74">
        <f>'Tempo determinato'!C35/Qualifiche!C11%</f>
        <v>0.4478098029636867</v>
      </c>
      <c r="D32" s="74">
        <f>'Tempo determinato'!D35/Qualifiche!D11%</f>
        <v>0.2512913583693983</v>
      </c>
      <c r="E32" s="74">
        <f>'Tempo determinato'!E35/Qualifiche!E11%</f>
        <v>0.2752735530933865</v>
      </c>
      <c r="F32" s="73">
        <f>'Tempo determinato'!F35/Qualifiche!F11%</f>
        <v>0.5421313506815365</v>
      </c>
      <c r="G32" s="117">
        <f>'Tempo determinato'!G35/Qualifiche!G11%</f>
        <v>0.7602938663933025</v>
      </c>
      <c r="H32" s="130">
        <f>'Tempo determinato'!H35/Qualifiche!H11%</f>
        <v>0.7557821890366054</v>
      </c>
      <c r="I32" s="130">
        <f>'Tempo determinato'!I35/Qualifiche!I11%</f>
        <v>0.6806425265450585</v>
      </c>
      <c r="J32" s="130">
        <f>'Tempo determinato'!J35/Qualifiche!J11%</f>
        <v>1.050534323492121</v>
      </c>
      <c r="K32" s="130">
        <f>'Tempo determinato'!K35/Qualifiche!K11%</f>
        <v>1.1345646437994723</v>
      </c>
      <c r="L32" s="130">
        <f>'Tempo determinato'!L35/Qualifiche!L11%</f>
        <v>0.8304638444399434</v>
      </c>
      <c r="M32" s="130">
        <f>'Tempo determinato'!M35/Qualifiche!M11%</f>
        <v>1.2100773656020631</v>
      </c>
      <c r="N32" s="219">
        <f>'Tempo determinato'!N35/Qualifiche!N11%</f>
        <v>2.031582682753726</v>
      </c>
      <c r="O32" s="209">
        <f>'Tempo determinato'!O35/Qualifiche!O11%</f>
        <v>1.5081379722263701</v>
      </c>
    </row>
    <row r="33" spans="1:15" ht="12.75">
      <c r="A33" s="21"/>
      <c r="B33" s="73"/>
      <c r="C33" s="74"/>
      <c r="D33" s="74"/>
      <c r="E33" s="74"/>
      <c r="F33" s="73"/>
      <c r="G33" s="117"/>
      <c r="H33" s="130"/>
      <c r="I33" s="130"/>
      <c r="J33" s="130"/>
      <c r="K33" s="130"/>
      <c r="L33" s="130"/>
      <c r="M33" s="130"/>
      <c r="N33" s="219"/>
      <c r="O33" s="209"/>
    </row>
    <row r="34" spans="1:15" ht="12.75">
      <c r="A34" s="21" t="s">
        <v>22</v>
      </c>
      <c r="B34" s="73">
        <f>'Tempo determinato'!B37/'Classi di età'!B7%</f>
        <v>23.88656333672738</v>
      </c>
      <c r="C34" s="74">
        <f>'Tempo determinato'!C37/'Classi di età'!C7%</f>
        <v>24.802521498891007</v>
      </c>
      <c r="D34" s="74">
        <f>'Tempo determinato'!D37/'Classi di età'!D7%</f>
        <v>29.04817281601297</v>
      </c>
      <c r="E34" s="74">
        <f>'Tempo determinato'!E37/'Classi di età'!E7%</f>
        <v>26.058314492866607</v>
      </c>
      <c r="F34" s="73">
        <f>'Tempo determinato'!F37/'Classi di età'!F7%</f>
        <v>25.094858660595712</v>
      </c>
      <c r="G34" s="117">
        <f>'Tempo determinato'!G37/'Classi di età'!G7%</f>
        <v>29.649345575307677</v>
      </c>
      <c r="H34" s="130">
        <f>'Tempo determinato'!H37/'Classi di età'!H7%</f>
        <v>32.480225704065695</v>
      </c>
      <c r="I34" s="130">
        <f>'Tempo determinato'!I37/'Classi di età'!I7%</f>
        <v>30.067950169875427</v>
      </c>
      <c r="J34" s="130">
        <f>'Tempo determinato'!J37/'Classi di età'!J7%</f>
        <v>32.451185066928645</v>
      </c>
      <c r="K34" s="130">
        <f>'Tempo determinato'!K37/'Classi di età'!K7%</f>
        <v>34.4922592495408</v>
      </c>
      <c r="L34" s="130">
        <f>'Tempo determinato'!L37/'Classi di età'!L7%</f>
        <v>28.708774491907022</v>
      </c>
      <c r="M34" s="130">
        <f>'Tempo determinato'!M37/'Classi di età'!M7%</f>
        <v>27.978451942160476</v>
      </c>
      <c r="N34" s="219">
        <f>'Tempo determinato'!N37/'Classi di età'!N7%</f>
        <v>44.885313077807204</v>
      </c>
      <c r="O34" s="209">
        <f>'Tempo determinato'!O37/'Classi di età'!O7%</f>
        <v>41.385601347242364</v>
      </c>
    </row>
    <row r="35" spans="1:15" ht="12.75">
      <c r="A35" s="21" t="s">
        <v>23</v>
      </c>
      <c r="B35" s="73">
        <f>'Tempo determinato'!B38/'Classi di età'!B8%</f>
        <v>14.29492954300268</v>
      </c>
      <c r="C35" s="74">
        <f>'Tempo determinato'!C38/'Classi di età'!C8%</f>
        <v>14.823403288392743</v>
      </c>
      <c r="D35" s="74">
        <f>'Tempo determinato'!D38/'Classi di età'!D8%</f>
        <v>17.14117755544285</v>
      </c>
      <c r="E35" s="74">
        <f>'Tempo determinato'!E38/'Classi di età'!E8%</f>
        <v>15.652184627516695</v>
      </c>
      <c r="F35" s="73">
        <f>'Tempo determinato'!F38/'Classi di età'!F8%</f>
        <v>15.124876766348997</v>
      </c>
      <c r="G35" s="117">
        <f>'Tempo determinato'!G38/'Classi di età'!G8%</f>
        <v>16.990778008445254</v>
      </c>
      <c r="H35" s="130">
        <f>'Tempo determinato'!H38/'Classi di età'!H8%</f>
        <v>17.783887579645633</v>
      </c>
      <c r="I35" s="130">
        <f>'Tempo determinato'!I38/'Classi di età'!I8%</f>
        <v>16.468374313752935</v>
      </c>
      <c r="J35" s="130">
        <f>'Tempo determinato'!J38/'Classi di età'!J8%</f>
        <v>16.75909710060323</v>
      </c>
      <c r="K35" s="130">
        <f>'Tempo determinato'!K38/'Classi di età'!K8%</f>
        <v>17.851550787886865</v>
      </c>
      <c r="L35" s="130">
        <f>'Tempo determinato'!L38/'Classi di età'!L8%</f>
        <v>13.963236117554834</v>
      </c>
      <c r="M35" s="130">
        <f>'Tempo determinato'!M38/'Classi di età'!M8%</f>
        <v>15.359656410176026</v>
      </c>
      <c r="N35" s="219">
        <f>'Tempo determinato'!N38/'Classi di età'!N8%</f>
        <v>22.696979794613917</v>
      </c>
      <c r="O35" s="209">
        <f>'Tempo determinato'!O38/'Classi di età'!O8%</f>
        <v>22.270213719922282</v>
      </c>
    </row>
    <row r="36" spans="1:15" ht="12.75">
      <c r="A36" s="21" t="s">
        <v>24</v>
      </c>
      <c r="B36" s="73">
        <f>'Tempo determinato'!B39/('Classi di età'!B9+'Classi di età'!B10)%</f>
        <v>6.113074007713905</v>
      </c>
      <c r="C36" s="74">
        <f>'Tempo determinato'!C39/('Classi di età'!C9+'Classi di età'!C10)%</f>
        <v>7.007692179894004</v>
      </c>
      <c r="D36" s="74">
        <f>'Tempo determinato'!D39/('Classi di età'!D9+'Classi di età'!D10)%</f>
        <v>8.198869158527222</v>
      </c>
      <c r="E36" s="74">
        <f>'Tempo determinato'!E39/('Classi di età'!E9+'Classi di età'!E10)%</f>
        <v>7.359575028630725</v>
      </c>
      <c r="F36" s="73">
        <f>'Tempo determinato'!F39/('Classi di età'!F9+'Classi di età'!F10)%</f>
        <v>6.759487985627667</v>
      </c>
      <c r="G36" s="117">
        <f>'Tempo determinato'!G39/('Classi di età'!G9+'Classi di età'!G10)%</f>
        <v>7.924792210237513</v>
      </c>
      <c r="H36" s="130">
        <f>'Tempo determinato'!H39/('Classi di età'!H9+'Classi di età'!H10)%</f>
        <v>8.469603486214782</v>
      </c>
      <c r="I36" s="130">
        <f>'Tempo determinato'!I39/('Classi di età'!I9+'Classi di età'!I10)%</f>
        <v>7.73931206115012</v>
      </c>
      <c r="J36" s="130">
        <f>'Tempo determinato'!J39/('Classi di età'!J9+'Classi di età'!J10)%</f>
        <v>7.935564539190015</v>
      </c>
      <c r="K36" s="130">
        <f>'Tempo determinato'!K39/('Classi di età'!K9+'Classi di età'!K10)%</f>
        <v>8.520915908637258</v>
      </c>
      <c r="L36" s="130">
        <f>'Tempo determinato'!L39/('Classi di età'!L9+'Classi di età'!L10)%</f>
        <v>6.92105590976524</v>
      </c>
      <c r="M36" s="130">
        <f>'Tempo determinato'!M39/('Classi di età'!M9+'Classi di età'!M10)%</f>
        <v>7.589940798461772</v>
      </c>
      <c r="N36" s="219">
        <f>'Tempo determinato'!N39/('Classi di età'!N9+'Classi di età'!N10)%</f>
        <v>10.856645405387306</v>
      </c>
      <c r="O36" s="209">
        <f>'Tempo determinato'!O39/('Classi di età'!O9+'Classi di età'!O10)%</f>
        <v>11.419227516210883</v>
      </c>
    </row>
    <row r="37" spans="1:15" ht="12.75">
      <c r="A37" s="21" t="s">
        <v>25</v>
      </c>
      <c r="B37" s="73">
        <f>'Tempo determinato'!B40/('Classi di età'!B11+'Classi di età'!B12)%</f>
        <v>6.590570719602978</v>
      </c>
      <c r="C37" s="74">
        <f>'Tempo determinato'!C40/('Classi di età'!C11+'Classi di età'!C12)%</f>
        <v>6.965914546327412</v>
      </c>
      <c r="D37" s="74">
        <f>'Tempo determinato'!D40/('Classi di età'!D11+'Classi di età'!D12)%</f>
        <v>8.123370981754997</v>
      </c>
      <c r="E37" s="74">
        <f>'Tempo determinato'!E40/('Classi di età'!E11+'Classi di età'!E12)%</f>
        <v>8.217805244696844</v>
      </c>
      <c r="F37" s="73">
        <f>'Tempo determinato'!F40/('Classi di età'!F11+'Classi di età'!F12)%</f>
        <v>7.673888695786506</v>
      </c>
      <c r="G37" s="117">
        <f>'Tempo determinato'!G40/('Classi di età'!G11+'Classi di età'!G12)%</f>
        <v>8.42649268775428</v>
      </c>
      <c r="H37" s="130">
        <f>'Tempo determinato'!H40/('Classi di età'!H11+'Classi di età'!H12)%</f>
        <v>8.889867244649148</v>
      </c>
      <c r="I37" s="130">
        <f>'Tempo determinato'!I40/('Classi di età'!I11+'Classi di età'!I12)%</f>
        <v>7.6267710075415724</v>
      </c>
      <c r="J37" s="130">
        <f>'Tempo determinato'!J40/('Classi di età'!J11+'Classi di età'!J12)%</f>
        <v>6.794420177539805</v>
      </c>
      <c r="K37" s="130">
        <f>'Tempo determinato'!K40/('Classi di età'!K11+'Classi di età'!K12)%</f>
        <v>6.323454266734799</v>
      </c>
      <c r="L37" s="130">
        <f>'Tempo determinato'!L40/('Classi di età'!L11+'Classi di età'!L12)%</f>
        <v>5.30119910896251</v>
      </c>
      <c r="M37" s="130">
        <f>'Tempo determinato'!M40/('Classi di età'!M11+'Classi di età'!M12)%</f>
        <v>5.757158827070255</v>
      </c>
      <c r="N37" s="219">
        <f>'Tempo determinato'!N40/('Classi di età'!N11+'Classi di età'!N12)%</f>
        <v>7.832850940665702</v>
      </c>
      <c r="O37" s="209">
        <f>'Tempo determinato'!O40/('Classi di età'!O11+'Classi di età'!O12)%</f>
        <v>8.650532136499642</v>
      </c>
    </row>
    <row r="38" spans="1:15" ht="9.75" customHeight="1">
      <c r="A38" s="69"/>
      <c r="B38" s="78"/>
      <c r="C38" s="79"/>
      <c r="D38" s="79"/>
      <c r="E38" s="79"/>
      <c r="F38" s="73"/>
      <c r="G38" s="119"/>
      <c r="H38" s="132"/>
      <c r="I38" s="132"/>
      <c r="J38" s="132"/>
      <c r="K38" s="132"/>
      <c r="L38" s="132"/>
      <c r="M38" s="132"/>
      <c r="N38" s="219"/>
      <c r="O38" s="209"/>
    </row>
    <row r="39" spans="1:15" ht="10.5" customHeight="1">
      <c r="A39" s="3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15" ht="9.75" customHeight="1">
      <c r="A40" s="37"/>
      <c r="B40" s="63"/>
      <c r="C40" s="82"/>
      <c r="D40" s="82"/>
      <c r="E40" s="82"/>
      <c r="F40" s="82"/>
      <c r="G40" s="63"/>
      <c r="H40" s="127"/>
      <c r="I40" s="127"/>
      <c r="J40" s="127"/>
      <c r="K40" s="127"/>
      <c r="L40" s="127"/>
      <c r="M40" s="127"/>
      <c r="N40" s="220"/>
      <c r="O40" s="212"/>
    </row>
    <row r="41" spans="1:15" ht="12.75">
      <c r="A41" s="38" t="s">
        <v>0</v>
      </c>
      <c r="B41" s="40">
        <f>'Tempo determinato'!B47/'Classi di età'!B6%</f>
        <v>9.966206051238848</v>
      </c>
      <c r="C41" s="83">
        <f>'Tempo determinato'!C47/'Classi di età'!C6%</f>
        <v>10.609774414465084</v>
      </c>
      <c r="D41" s="83">
        <f>'Tempo determinato'!D47/'Classi di età'!D6%</f>
        <v>12.408981891943549</v>
      </c>
      <c r="E41" s="83">
        <f>'Tempo determinato'!E47/'Classi di età'!E6%</f>
        <v>11.063649766850093</v>
      </c>
      <c r="F41" s="83">
        <f>'Tempo determinato'!F47/'Classi di età'!F6%</f>
        <v>10.134442894818594</v>
      </c>
      <c r="G41" s="40">
        <f>'Tempo determinato'!G47/'Classi di età'!G6%</f>
        <v>11.539383747245058</v>
      </c>
      <c r="H41" s="128">
        <f>'Tempo determinato'!H47/'Classi di età'!H6%</f>
        <v>12.190027509183455</v>
      </c>
      <c r="I41" s="128">
        <f>'Tempo determinato'!I47/'Classi di età'!I6%</f>
        <v>10.98118270416051</v>
      </c>
      <c r="J41" s="128">
        <f>'Tempo determinato'!J47/'Classi di età'!J6%</f>
        <v>11.029925836566274</v>
      </c>
      <c r="K41" s="128">
        <f>'Tempo determinato'!K47/'Classi di età'!K6%</f>
        <v>11.52355545739104</v>
      </c>
      <c r="L41" s="128">
        <f>'Tempo determinato'!L47/'Classi di età'!L6%</f>
        <v>9.372449579338024</v>
      </c>
      <c r="M41" s="128">
        <f>'Tempo determinato'!M47/'Classi di età'!M6%</f>
        <v>10.10774487843958</v>
      </c>
      <c r="N41" s="221">
        <f>'Tempo determinato'!N47/'Classi di età'!N6%</f>
        <v>15.0226678180479</v>
      </c>
      <c r="O41" s="210">
        <f>'Tempo determinato'!O47/'Classi di età'!O6%</f>
        <v>15.251709097075459</v>
      </c>
    </row>
    <row r="42" spans="1:15" ht="7.5" customHeight="1">
      <c r="A42" s="37"/>
      <c r="B42" s="26"/>
      <c r="C42" s="58"/>
      <c r="D42" s="58"/>
      <c r="E42" s="58"/>
      <c r="F42" s="120"/>
      <c r="G42" s="72"/>
      <c r="H42" s="129"/>
      <c r="I42" s="129"/>
      <c r="J42" s="129"/>
      <c r="K42" s="129"/>
      <c r="L42" s="129"/>
      <c r="M42" s="129"/>
      <c r="N42" s="222"/>
      <c r="O42" s="211"/>
    </row>
    <row r="43" spans="1:15" ht="19.5" customHeight="1" thickBot="1">
      <c r="A43" s="195" t="s">
        <v>43</v>
      </c>
      <c r="B43" s="43"/>
      <c r="C43" s="43"/>
      <c r="D43" s="44"/>
      <c r="E43" s="44"/>
      <c r="F43" s="45"/>
      <c r="G43" s="45"/>
      <c r="H43" s="45"/>
      <c r="I43" s="45"/>
      <c r="J43" s="44"/>
      <c r="K43" s="44"/>
      <c r="L43" s="44"/>
      <c r="M43" s="45"/>
      <c r="N43" s="223"/>
      <c r="O43" s="206"/>
    </row>
    <row r="44" spans="14:15" ht="18" customHeight="1" thickBot="1" thickTop="1">
      <c r="N44" s="35"/>
      <c r="O44" s="35"/>
    </row>
    <row r="45" spans="1:15" ht="18" customHeight="1" thickTop="1">
      <c r="A45" s="1" t="s">
        <v>73</v>
      </c>
      <c r="B45" s="2"/>
      <c r="C45" s="2"/>
      <c r="D45" s="3"/>
      <c r="E45" s="3"/>
      <c r="F45" s="4"/>
      <c r="G45" s="4"/>
      <c r="H45" s="4"/>
      <c r="I45" s="4"/>
      <c r="J45" s="3"/>
      <c r="K45" s="3"/>
      <c r="L45" s="3"/>
      <c r="M45" s="4"/>
      <c r="N45" s="3"/>
      <c r="O45" s="4"/>
    </row>
    <row r="46" spans="1:15" ht="18" customHeight="1">
      <c r="A46" s="6" t="s">
        <v>51</v>
      </c>
      <c r="B46" s="7"/>
      <c r="C46" s="7"/>
      <c r="D46" s="8"/>
      <c r="E46" s="8"/>
      <c r="F46" s="9"/>
      <c r="G46" s="9"/>
      <c r="H46" s="9"/>
      <c r="I46" s="9"/>
      <c r="J46" s="8"/>
      <c r="K46" s="8"/>
      <c r="L46" s="8"/>
      <c r="M46" s="9"/>
      <c r="N46" s="8"/>
      <c r="O46" s="9"/>
    </row>
    <row r="47" spans="1:15" ht="12.75">
      <c r="A47" s="233" t="s">
        <v>49</v>
      </c>
      <c r="B47" s="235">
        <v>2005</v>
      </c>
      <c r="C47" s="237">
        <v>2006</v>
      </c>
      <c r="D47" s="237">
        <v>2007</v>
      </c>
      <c r="E47" s="237">
        <v>2008</v>
      </c>
      <c r="F47" s="235">
        <v>2009</v>
      </c>
      <c r="G47" s="258">
        <v>2010</v>
      </c>
      <c r="H47" s="225">
        <v>2011</v>
      </c>
      <c r="I47" s="225">
        <v>2012</v>
      </c>
      <c r="J47" s="225">
        <v>2013</v>
      </c>
      <c r="K47" s="225">
        <v>2014</v>
      </c>
      <c r="L47" s="225">
        <v>2015</v>
      </c>
      <c r="M47" s="225">
        <v>2016</v>
      </c>
      <c r="N47" s="255">
        <v>2017</v>
      </c>
      <c r="O47" s="260">
        <v>2018</v>
      </c>
    </row>
    <row r="48" spans="1:15" ht="12.75" customHeight="1">
      <c r="A48" s="234"/>
      <c r="B48" s="236"/>
      <c r="C48" s="238"/>
      <c r="D48" s="238"/>
      <c r="E48" s="238"/>
      <c r="F48" s="236"/>
      <c r="G48" s="259"/>
      <c r="H48" s="226"/>
      <c r="I48" s="226"/>
      <c r="J48" s="226"/>
      <c r="K48" s="226"/>
      <c r="L48" s="226"/>
      <c r="M48" s="226"/>
      <c r="N48" s="257"/>
      <c r="O48" s="262"/>
    </row>
    <row r="49" spans="1:15" ht="7.5" customHeight="1">
      <c r="A49" s="21"/>
      <c r="B49" s="63"/>
      <c r="C49" s="75"/>
      <c r="D49" s="75"/>
      <c r="E49" s="75"/>
      <c r="F49" s="63"/>
      <c r="G49" s="118"/>
      <c r="H49" s="131"/>
      <c r="I49" s="131"/>
      <c r="J49" s="131"/>
      <c r="K49" s="131"/>
      <c r="L49" s="131"/>
      <c r="M49" s="131"/>
      <c r="N49" s="218"/>
      <c r="O49" s="208"/>
    </row>
    <row r="50" spans="1:15" ht="12.75">
      <c r="A50" s="21" t="s">
        <v>17</v>
      </c>
      <c r="B50" s="63">
        <f>'Tempo determinato'!B56/Qualifiche!B15%</f>
        <v>13.84102347953289</v>
      </c>
      <c r="C50" s="76">
        <f>'Tempo determinato'!C56/Qualifiche!C15%</f>
        <v>16.09306775253888</v>
      </c>
      <c r="D50" s="76">
        <f>'Tempo determinato'!D56/Qualifiche!D15%</f>
        <v>19.06101655667477</v>
      </c>
      <c r="E50" s="76">
        <f>'Tempo determinato'!E56/Qualifiche!E15%</f>
        <v>17.674907943187794</v>
      </c>
      <c r="F50" s="63">
        <f>'Tempo determinato'!F56/Qualifiche!F15%</f>
        <v>15.778727505611709</v>
      </c>
      <c r="G50" s="118">
        <f>'Tempo determinato'!G56/Qualifiche!G15%</f>
        <v>17.08792178010735</v>
      </c>
      <c r="H50" s="131">
        <f>'Tempo determinato'!H56/Qualifiche!H15%</f>
        <v>18.233326677316295</v>
      </c>
      <c r="I50" s="131">
        <f>'Tempo determinato'!I56/Qualifiche!I15%</f>
        <v>15.725512647028209</v>
      </c>
      <c r="J50" s="131">
        <f>'Tempo determinato'!J56/Qualifiche!J15%</f>
        <v>15.97683307027041</v>
      </c>
      <c r="K50" s="131">
        <f>'Tempo determinato'!K56/Qualifiche!K15%</f>
        <v>16.23678871222268</v>
      </c>
      <c r="L50" s="131">
        <f>'Tempo determinato'!L56/Qualifiche!L15%</f>
        <v>12.98551251427978</v>
      </c>
      <c r="M50" s="131">
        <f>'Tempo determinato'!M56/Qualifiche!M15%</f>
        <v>13.969043326909928</v>
      </c>
      <c r="N50" s="218">
        <f>'Tempo determinato'!N56/Qualifiche!N15%</f>
        <v>22.281363375978614</v>
      </c>
      <c r="O50" s="208">
        <f>'Tempo determinato'!O56/Qualifiche!O15%</f>
        <v>22.80739751410798</v>
      </c>
    </row>
    <row r="51" spans="1:15" ht="12.75">
      <c r="A51" s="21" t="s">
        <v>16</v>
      </c>
      <c r="B51" s="77">
        <f>'Tempo determinato'!B57/Qualifiche!B16%</f>
        <v>17.142637977984887</v>
      </c>
      <c r="C51" s="76">
        <f>'Tempo determinato'!C57/Qualifiche!C16%</f>
        <v>18.03067198986252</v>
      </c>
      <c r="D51" s="76">
        <f>'Tempo determinato'!D57/Qualifiche!D16%</f>
        <v>19.420322375556303</v>
      </c>
      <c r="E51" s="76">
        <f>'Tempo determinato'!E57/Qualifiche!E16%</f>
        <v>18.073105533175973</v>
      </c>
      <c r="F51" s="63">
        <f>'Tempo determinato'!F57/Qualifiche!F16%</f>
        <v>16.71629125664349</v>
      </c>
      <c r="G51" s="118">
        <f>'Tempo determinato'!G57/Qualifiche!G16%</f>
        <v>16.153647847383347</v>
      </c>
      <c r="H51" s="131">
        <f>'Tempo determinato'!H57/Qualifiche!H16%</f>
        <v>15.147466934341047</v>
      </c>
      <c r="I51" s="131">
        <f>'Tempo determinato'!I57/Qualifiche!I16%</f>
        <v>14.238953762724053</v>
      </c>
      <c r="J51" s="131">
        <f>'Tempo determinato'!J57/Qualifiche!J16%</f>
        <v>13.920373081392716</v>
      </c>
      <c r="K51" s="131">
        <f>'Tempo determinato'!K57/Qualifiche!K16%</f>
        <v>14.455584229718106</v>
      </c>
      <c r="L51" s="131">
        <f>'Tempo determinato'!L57/Qualifiche!L16%</f>
        <v>12.305681409300858</v>
      </c>
      <c r="M51" s="131">
        <f>'Tempo determinato'!M57/Qualifiche!M16%</f>
        <v>12.104507608383576</v>
      </c>
      <c r="N51" s="218">
        <f>'Tempo determinato'!N57/Qualifiche!N16%</f>
        <v>17.73020409018816</v>
      </c>
      <c r="O51" s="208">
        <f>'Tempo determinato'!O57/Qualifiche!O16%</f>
        <v>18.127494173058437</v>
      </c>
    </row>
    <row r="52" spans="1:15" ht="12.75" customHeight="1">
      <c r="A52" s="28" t="s">
        <v>18</v>
      </c>
      <c r="B52" s="63">
        <f>'Tempo determinato'!B58/Qualifiche!B17%</f>
        <v>1.38490119912177</v>
      </c>
      <c r="C52" s="76">
        <f>'Tempo determinato'!C58/Qualifiche!C17%</f>
        <v>0.4180064308681672</v>
      </c>
      <c r="D52" s="76">
        <f>'Tempo determinato'!D58/Qualifiche!D17%</f>
        <v>1.3099090768993682</v>
      </c>
      <c r="E52" s="76">
        <f>'Tempo determinato'!E58/Qualifiche!E17%</f>
        <v>1.3798111837327525</v>
      </c>
      <c r="F52" s="63">
        <f>'Tempo determinato'!F58/Qualifiche!F17%</f>
        <v>1.6102165463631315</v>
      </c>
      <c r="G52" s="118">
        <f>'Tempo determinato'!G58/Qualifiche!G17%</f>
        <v>1.7970544521010674</v>
      </c>
      <c r="H52" s="131">
        <f>'Tempo determinato'!H58/Qualifiche!H17%</f>
        <v>1.390874821266086</v>
      </c>
      <c r="I52" s="131">
        <f>'Tempo determinato'!I58/Qualifiche!I17%</f>
        <v>1.4464925755248335</v>
      </c>
      <c r="J52" s="131">
        <f>'Tempo determinato'!J58/Qualifiche!J17%</f>
        <v>1.1310204600330411</v>
      </c>
      <c r="K52" s="131">
        <f>'Tempo determinato'!K58/Qualifiche!K17%</f>
        <v>0.8619612742036228</v>
      </c>
      <c r="L52" s="131">
        <f>'Tempo determinato'!L58/Qualifiche!L17%</f>
        <v>0.5541871921182265</v>
      </c>
      <c r="M52" s="131">
        <f>'Tempo determinato'!M58/Qualifiche!M17%</f>
        <v>0.37994852310332144</v>
      </c>
      <c r="N52" s="218">
        <f>'Tempo determinato'!N58/Qualifiche!N17%</f>
        <v>0.37453183520599254</v>
      </c>
      <c r="O52" s="208">
        <f>'Tempo determinato'!O58/Qualifiche!O17%</f>
        <v>0.28860028860028863</v>
      </c>
    </row>
    <row r="53" spans="1:15" ht="12.75">
      <c r="A53" s="21" t="s">
        <v>19</v>
      </c>
      <c r="B53" s="73">
        <f>'Tempo determinato'!B59/Qualifiche!B18%</f>
        <v>1.948051948051948</v>
      </c>
      <c r="C53" s="74">
        <f>'Tempo determinato'!C59/Qualifiche!C18%</f>
        <v>3.0573248407643314</v>
      </c>
      <c r="D53" s="74">
        <f>'Tempo determinato'!D59/Qualifiche!D18%</f>
        <v>3.1515151515151514</v>
      </c>
      <c r="E53" s="74">
        <f>'Tempo determinato'!E59/Qualifiche!E18%</f>
        <v>3.4319526627218937</v>
      </c>
      <c r="F53" s="73">
        <f>'Tempo determinato'!F59/Qualifiche!F18%</f>
        <v>2.7283511269276395</v>
      </c>
      <c r="G53" s="117">
        <f>'Tempo determinato'!G59/Qualifiche!G18%</f>
        <v>3.218390804597701</v>
      </c>
      <c r="H53" s="130">
        <f>'Tempo determinato'!H59/Qualifiche!H18%</f>
        <v>3.192702394526796</v>
      </c>
      <c r="I53" s="130">
        <f>'Tempo determinato'!I59/Qualifiche!I18%</f>
        <v>3.3264033264033266</v>
      </c>
      <c r="J53" s="130">
        <f>'Tempo determinato'!J59/Qualifiche!J18%</f>
        <v>2.9504741833508956</v>
      </c>
      <c r="K53" s="130">
        <f>'Tempo determinato'!K59/Qualifiche!K18%</f>
        <v>3.731343283582089</v>
      </c>
      <c r="L53" s="130">
        <f>'Tempo determinato'!L59/Qualifiche!L18%</f>
        <v>4.781704781704782</v>
      </c>
      <c r="M53" s="130">
        <f>'Tempo determinato'!M59/Qualifiche!M18%</f>
        <v>3.699897225077081</v>
      </c>
      <c r="N53" s="219">
        <f>'Tempo determinato'!N59/Qualifiche!N18%</f>
        <v>3.4482758620689653</v>
      </c>
      <c r="O53" s="209">
        <f>'Tempo determinato'!O59/Qualifiche!O18%</f>
        <v>4.499437570303712</v>
      </c>
    </row>
    <row r="54" spans="1:15" ht="12.75">
      <c r="A54" s="21" t="s">
        <v>21</v>
      </c>
      <c r="B54" s="73">
        <f>'Tempo determinato'!B60/Qualifiche!B19%</f>
        <v>0.1940052381414298</v>
      </c>
      <c r="C54" s="74">
        <f>'Tempo determinato'!C60/Qualifiche!C19%</f>
        <v>0.36764705882352944</v>
      </c>
      <c r="D54" s="74">
        <f>'Tempo determinato'!D60/Qualifiche!D19%</f>
        <v>0.2029550251664231</v>
      </c>
      <c r="E54" s="74">
        <f>'Tempo determinato'!E60/Qualifiche!E19%</f>
        <v>0.189978627404417</v>
      </c>
      <c r="F54" s="73">
        <f>'Tempo determinato'!F60/Qualifiche!F19%</f>
        <v>12.655530935742288</v>
      </c>
      <c r="G54" s="117">
        <f>'Tempo determinato'!G60/Qualifiche!G19%</f>
        <v>16.465341014681286</v>
      </c>
      <c r="H54" s="130">
        <f>'Tempo determinato'!H60/Qualifiche!H19%</f>
        <v>18.174634531805612</v>
      </c>
      <c r="I54" s="130">
        <f>'Tempo determinato'!I60/Qualifiche!I19%</f>
        <v>18.221429986135867</v>
      </c>
      <c r="J54" s="130">
        <f>'Tempo determinato'!J60/Qualifiche!J19%</f>
        <v>18.068726419904152</v>
      </c>
      <c r="K54" s="130">
        <f>'Tempo determinato'!K60/Qualifiche!K19%</f>
        <v>19.124831098638396</v>
      </c>
      <c r="L54" s="130">
        <f>'Tempo determinato'!L60/Qualifiche!L19%</f>
        <v>21.261767942291232</v>
      </c>
      <c r="M54" s="130">
        <f>'Tempo determinato'!M60/Qualifiche!M19%</f>
        <v>21.357696030977735</v>
      </c>
      <c r="N54" s="219">
        <f>'Tempo determinato'!N60/Qualifiche!N19%</f>
        <v>18.968150087260035</v>
      </c>
      <c r="O54" s="209">
        <f>'Tempo determinato'!O60/Qualifiche!O19%</f>
        <v>16.901272657153875</v>
      </c>
    </row>
    <row r="55" spans="1:15" ht="12.75">
      <c r="A55" s="21"/>
      <c r="B55" s="73"/>
      <c r="C55" s="74"/>
      <c r="D55" s="74"/>
      <c r="E55" s="74"/>
      <c r="F55" s="73"/>
      <c r="G55" s="117"/>
      <c r="H55" s="130"/>
      <c r="I55" s="130"/>
      <c r="J55" s="130"/>
      <c r="K55" s="130"/>
      <c r="L55" s="130"/>
      <c r="M55" s="130"/>
      <c r="N55" s="219"/>
      <c r="O55" s="209"/>
    </row>
    <row r="56" spans="1:15" ht="12.75">
      <c r="A56" s="21" t="s">
        <v>22</v>
      </c>
      <c r="B56" s="73">
        <f>'Tempo determinato'!B62/'Classi di età'!B15%</f>
        <v>25.205534389412474</v>
      </c>
      <c r="C56" s="74">
        <f>'Tempo determinato'!C62/'Classi di età'!C15%</f>
        <v>26.806648257177095</v>
      </c>
      <c r="D56" s="74">
        <f>'Tempo determinato'!D62/'Classi di età'!D15%</f>
        <v>31.42049399861125</v>
      </c>
      <c r="E56" s="74">
        <f>'Tempo determinato'!E62/'Classi di età'!E15%</f>
        <v>30.21808539423129</v>
      </c>
      <c r="F56" s="73">
        <f>'Tempo determinato'!F62/'Classi di età'!F15%</f>
        <v>31.1224173233232</v>
      </c>
      <c r="G56" s="117">
        <f>'Tempo determinato'!G62/'Classi di età'!G15%</f>
        <v>33.76631853785901</v>
      </c>
      <c r="H56" s="130">
        <f>'Tempo determinato'!H62/'Classi di età'!H15%</f>
        <v>36.20049922417864</v>
      </c>
      <c r="I56" s="130">
        <f>'Tempo determinato'!I62/'Classi di età'!I15%</f>
        <v>34.974859509020995</v>
      </c>
      <c r="J56" s="130">
        <f>'Tempo determinato'!J62/'Classi di età'!J15%</f>
        <v>37.133201450708874</v>
      </c>
      <c r="K56" s="130">
        <f>'Tempo determinato'!K62/'Classi di età'!K15%</f>
        <v>39.10975500314098</v>
      </c>
      <c r="L56" s="130">
        <f>'Tempo determinato'!L62/'Classi di età'!L15%</f>
        <v>35.32380870904269</v>
      </c>
      <c r="M56" s="130">
        <f>'Tempo determinato'!M62/'Classi di età'!M15%</f>
        <v>30.184185455700224</v>
      </c>
      <c r="N56" s="219">
        <f>'Tempo determinato'!N62/'Classi di età'!N15%</f>
        <v>52.519966951253096</v>
      </c>
      <c r="O56" s="209">
        <f>'Tempo determinato'!O62/'Classi di età'!O15%</f>
        <v>50.00670331143585</v>
      </c>
    </row>
    <row r="57" spans="1:15" ht="12.75">
      <c r="A57" s="21" t="s">
        <v>23</v>
      </c>
      <c r="B57" s="73">
        <f>'Tempo determinato'!B63/'Classi di età'!B16%</f>
        <v>19.23727812979653</v>
      </c>
      <c r="C57" s="74">
        <f>'Tempo determinato'!C63/'Classi di età'!C16%</f>
        <v>20.471537693325054</v>
      </c>
      <c r="D57" s="74">
        <f>'Tempo determinato'!D63/'Classi di età'!D16%</f>
        <v>22.936247234698666</v>
      </c>
      <c r="E57" s="74">
        <f>'Tempo determinato'!E63/'Classi di età'!E16%</f>
        <v>21.451913771581648</v>
      </c>
      <c r="F57" s="73">
        <f>'Tempo determinato'!F63/'Classi di età'!F16%</f>
        <v>21.184302519986623</v>
      </c>
      <c r="G57" s="117">
        <f>'Tempo determinato'!G63/'Classi di età'!G16%</f>
        <v>21.6050164682037</v>
      </c>
      <c r="H57" s="130">
        <f>'Tempo determinato'!H63/'Classi di età'!H16%</f>
        <v>22.35385479660289</v>
      </c>
      <c r="I57" s="130">
        <f>'Tempo determinato'!I63/'Classi di età'!I16%</f>
        <v>21.075770250787603</v>
      </c>
      <c r="J57" s="130">
        <f>'Tempo determinato'!J63/'Classi di età'!J16%</f>
        <v>21.50537634408602</v>
      </c>
      <c r="K57" s="130">
        <f>'Tempo determinato'!K63/'Classi di età'!K16%</f>
        <v>22.845133791143738</v>
      </c>
      <c r="L57" s="130">
        <f>'Tempo determinato'!L63/'Classi di età'!L16%</f>
        <v>18.863990646921277</v>
      </c>
      <c r="M57" s="130">
        <f>'Tempo determinato'!M63/'Classi di età'!M16%</f>
        <v>19.826200137814865</v>
      </c>
      <c r="N57" s="219">
        <f>'Tempo determinato'!N63/'Classi di età'!N16%</f>
        <v>29.29413520370094</v>
      </c>
      <c r="O57" s="209">
        <f>'Tempo determinato'!O63/'Classi di età'!O16%</f>
        <v>28.83192586503251</v>
      </c>
    </row>
    <row r="58" spans="1:15" ht="12.75">
      <c r="A58" s="21" t="s">
        <v>24</v>
      </c>
      <c r="B58" s="73">
        <f>'Tempo determinato'!B64/('Classi di età'!B17+'Classi di età'!B18)%</f>
        <v>10.870569980687016</v>
      </c>
      <c r="C58" s="74">
        <f>'Tempo determinato'!C64/('Classi di età'!C17+'Classi di età'!C18)%</f>
        <v>12.352595743330106</v>
      </c>
      <c r="D58" s="74">
        <f>'Tempo determinato'!D64/('Classi di età'!D17+'Classi di età'!D18)%</f>
        <v>13.479074823358898</v>
      </c>
      <c r="E58" s="74">
        <f>'Tempo determinato'!E64/('Classi di età'!E17+'Classi di età'!E18)%</f>
        <v>12.554744525547445</v>
      </c>
      <c r="F58" s="73">
        <f>'Tempo determinato'!F64/('Classi di età'!F17+'Classi di età'!F18)%</f>
        <v>11.701532447338018</v>
      </c>
      <c r="G58" s="117">
        <f>'Tempo determinato'!G64/('Classi di età'!G17+'Classi di età'!G18)%</f>
        <v>12.000226205960526</v>
      </c>
      <c r="H58" s="130">
        <f>'Tempo determinato'!H64/('Classi di età'!H17+'Classi di età'!H18)%</f>
        <v>11.602406363059679</v>
      </c>
      <c r="I58" s="130">
        <f>'Tempo determinato'!I64/('Classi di età'!I17+'Classi di età'!I18)%</f>
        <v>10.546240069801641</v>
      </c>
      <c r="J58" s="130">
        <f>'Tempo determinato'!J64/('Classi di età'!J17+'Classi di età'!J18)%</f>
        <v>10.568934101573767</v>
      </c>
      <c r="K58" s="130">
        <f>'Tempo determinato'!K64/('Classi di età'!K17+'Classi di età'!K18)%</f>
        <v>11.05806296461335</v>
      </c>
      <c r="L58" s="130">
        <f>'Tempo determinato'!L64/('Classi di età'!L17+'Classi di età'!L18)%</f>
        <v>9.307309445526446</v>
      </c>
      <c r="M58" s="130">
        <f>'Tempo determinato'!M64/('Classi di età'!M17+'Classi di età'!M18)%</f>
        <v>9.655439304520891</v>
      </c>
      <c r="N58" s="219">
        <f>'Tempo determinato'!N64/('Classi di età'!N17+'Classi di età'!N18)%</f>
        <v>13.661504047575207</v>
      </c>
      <c r="O58" s="209">
        <f>'Tempo determinato'!O64/('Classi di età'!O17+'Classi di età'!O18)%</f>
        <v>14.441585602443622</v>
      </c>
    </row>
    <row r="59" spans="1:15" ht="12.75">
      <c r="A59" s="21" t="s">
        <v>25</v>
      </c>
      <c r="B59" s="73">
        <f>'Tempo determinato'!B65/('Classi di età'!B19+'Classi di età'!B20)%</f>
        <v>7.070427728613569</v>
      </c>
      <c r="C59" s="74">
        <f>'Tempo determinato'!C65/('Classi di età'!C19+'Classi di età'!C20)%</f>
        <v>8.23386957273828</v>
      </c>
      <c r="D59" s="74">
        <f>'Tempo determinato'!D65/('Classi di età'!D19+'Classi di età'!D20)%</f>
        <v>10.009495173286913</v>
      </c>
      <c r="E59" s="74">
        <f>'Tempo determinato'!E65/('Classi di età'!E19+'Classi di età'!E20)%</f>
        <v>10.056719022687608</v>
      </c>
      <c r="F59" s="73">
        <f>'Tempo determinato'!F65/('Classi di età'!F19+'Classi di età'!F20)%</f>
        <v>9.7374543037554</v>
      </c>
      <c r="G59" s="117">
        <f>'Tempo determinato'!G65/('Classi di età'!G19+'Classi di età'!G20)%</f>
        <v>10.093954753368772</v>
      </c>
      <c r="H59" s="130">
        <f>'Tempo determinato'!H65/('Classi di età'!H19+'Classi di età'!H20)%</f>
        <v>8.785978273042893</v>
      </c>
      <c r="I59" s="130">
        <f>'Tempo determinato'!I65/('Classi di età'!I19+'Classi di età'!I20)%</f>
        <v>7.702429149797571</v>
      </c>
      <c r="J59" s="130">
        <f>'Tempo determinato'!J65/('Classi di età'!J19+'Classi di età'!J20)%</f>
        <v>7.047039885530317</v>
      </c>
      <c r="K59" s="130">
        <f>'Tempo determinato'!K65/('Classi di età'!K19+'Classi di età'!K20)%</f>
        <v>6.594488188976378</v>
      </c>
      <c r="L59" s="130">
        <f>'Tempo determinato'!L65/('Classi di età'!L19+'Classi di età'!L20)%</f>
        <v>5.760709010339735</v>
      </c>
      <c r="M59" s="130">
        <f>'Tempo determinato'!M65/('Classi di età'!M19+'Classi di età'!M20)%</f>
        <v>6.055618996439847</v>
      </c>
      <c r="N59" s="219">
        <f>'Tempo determinato'!N65/('Classi di età'!N19+'Classi di età'!N20)%</f>
        <v>7.604341843754777</v>
      </c>
      <c r="O59" s="209">
        <f>'Tempo determinato'!O65/('Classi di età'!O19+'Classi di età'!O20)%</f>
        <v>8.713506215896945</v>
      </c>
    </row>
    <row r="60" spans="1:15" ht="9.75" customHeight="1">
      <c r="A60" s="69"/>
      <c r="B60" s="78"/>
      <c r="C60" s="79"/>
      <c r="D60" s="79"/>
      <c r="E60" s="79"/>
      <c r="F60" s="73"/>
      <c r="G60" s="119"/>
      <c r="H60" s="132"/>
      <c r="I60" s="132"/>
      <c r="J60" s="132"/>
      <c r="K60" s="132"/>
      <c r="L60" s="132"/>
      <c r="M60" s="132"/>
      <c r="N60" s="219"/>
      <c r="O60" s="209"/>
    </row>
    <row r="61" spans="1:15" ht="10.5" customHeight="1">
      <c r="A61" s="31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15" ht="9.75" customHeight="1">
      <c r="A62" s="37"/>
      <c r="B62" s="63"/>
      <c r="C62" s="82"/>
      <c r="D62" s="82"/>
      <c r="E62" s="82"/>
      <c r="F62" s="82"/>
      <c r="G62" s="63"/>
      <c r="H62" s="127"/>
      <c r="I62" s="127"/>
      <c r="J62" s="127"/>
      <c r="K62" s="127"/>
      <c r="L62" s="127"/>
      <c r="M62" s="127"/>
      <c r="N62" s="220"/>
      <c r="O62" s="212"/>
    </row>
    <row r="63" spans="1:15" ht="12.75">
      <c r="A63" s="38" t="s">
        <v>0</v>
      </c>
      <c r="B63" s="40">
        <f>'Tempo determinato'!B72/'Classi di età'!B14%</f>
        <v>14.738041501413328</v>
      </c>
      <c r="C63" s="83">
        <f>'Tempo determinato'!C72/'Classi di età'!C14%</f>
        <v>15.95377425097567</v>
      </c>
      <c r="D63" s="83">
        <f>'Tempo determinato'!D72/'Classi di età'!D14%</f>
        <v>17.745156489074738</v>
      </c>
      <c r="E63" s="83">
        <f>'Tempo determinato'!E72/'Classi di età'!E14%</f>
        <v>16.439459062794842</v>
      </c>
      <c r="F63" s="83">
        <f>'Tempo determinato'!F72/'Classi di età'!F14%</f>
        <v>15.569594891273303</v>
      </c>
      <c r="G63" s="40">
        <f>'Tempo determinato'!G72/'Classi di età'!G14%</f>
        <v>15.850817825287786</v>
      </c>
      <c r="H63" s="128">
        <f>'Tempo determinato'!H72/'Classi di età'!H14%</f>
        <v>15.680143330403624</v>
      </c>
      <c r="I63" s="128">
        <f>'Tempo determinato'!I72/'Classi di età'!I14%</f>
        <v>14.28466560729584</v>
      </c>
      <c r="J63" s="128">
        <f>'Tempo determinato'!J72/'Classi di età'!J14%</f>
        <v>14.165663135105055</v>
      </c>
      <c r="K63" s="128">
        <f>'Tempo determinato'!K72/'Classi di età'!K14%</f>
        <v>14.57791408886389</v>
      </c>
      <c r="L63" s="128">
        <f>'Tempo determinato'!L72/'Classi di età'!L14%</f>
        <v>12.319859024778115</v>
      </c>
      <c r="M63" s="128">
        <f>'Tempo determinato'!M72/'Classi di età'!M14%</f>
        <v>12.507939160956044</v>
      </c>
      <c r="N63" s="221">
        <f>'Tempo determinato'!N72/'Classi di età'!N14%</f>
        <v>18.528052111788192</v>
      </c>
      <c r="O63" s="210">
        <f>'Tempo determinato'!O72/'Classi di età'!O14%</f>
        <v>18.84148640085982</v>
      </c>
    </row>
    <row r="64" spans="1:15" ht="7.5" customHeight="1">
      <c r="A64" s="37"/>
      <c r="B64" s="26"/>
      <c r="C64" s="58"/>
      <c r="D64" s="58"/>
      <c r="E64" s="58"/>
      <c r="F64" s="120"/>
      <c r="G64" s="72"/>
      <c r="H64" s="129"/>
      <c r="I64" s="129"/>
      <c r="J64" s="129"/>
      <c r="K64" s="129"/>
      <c r="L64" s="129"/>
      <c r="M64" s="129"/>
      <c r="N64" s="222"/>
      <c r="O64" s="211"/>
    </row>
    <row r="65" spans="1:15" ht="19.5" customHeight="1" thickBot="1">
      <c r="A65" s="195" t="s">
        <v>43</v>
      </c>
      <c r="B65" s="43"/>
      <c r="C65" s="43"/>
      <c r="D65" s="44"/>
      <c r="E65" s="44"/>
      <c r="F65" s="45"/>
      <c r="G65" s="45"/>
      <c r="H65" s="45"/>
      <c r="I65" s="45"/>
      <c r="J65" s="44"/>
      <c r="K65" s="44"/>
      <c r="L65" s="44"/>
      <c r="M65" s="45"/>
      <c r="N65" s="223"/>
      <c r="O65" s="206"/>
    </row>
    <row r="66" ht="13.5" thickTop="1"/>
  </sheetData>
  <sheetProtection/>
  <mergeCells count="45">
    <mergeCell ref="O3:O4"/>
    <mergeCell ref="O25:O26"/>
    <mergeCell ref="O47:O48"/>
    <mergeCell ref="I47:I48"/>
    <mergeCell ref="J47:J48"/>
    <mergeCell ref="K47:K48"/>
    <mergeCell ref="L47:L48"/>
    <mergeCell ref="M25:M26"/>
    <mergeCell ref="M47:M48"/>
    <mergeCell ref="K25:K26"/>
    <mergeCell ref="A47:A48"/>
    <mergeCell ref="B47:B48"/>
    <mergeCell ref="C47:C48"/>
    <mergeCell ref="D47:D48"/>
    <mergeCell ref="E47:E48"/>
    <mergeCell ref="F47:F48"/>
    <mergeCell ref="G47:G48"/>
    <mergeCell ref="H47:H48"/>
    <mergeCell ref="G25:G26"/>
    <mergeCell ref="H25:H26"/>
    <mergeCell ref="I25:I26"/>
    <mergeCell ref="J25:J26"/>
    <mergeCell ref="L25:L26"/>
    <mergeCell ref="A25:A26"/>
    <mergeCell ref="B25:B26"/>
    <mergeCell ref="C25:C26"/>
    <mergeCell ref="D25:D26"/>
    <mergeCell ref="E25:E26"/>
    <mergeCell ref="F25:F26"/>
    <mergeCell ref="H3:H4"/>
    <mergeCell ref="I3:I4"/>
    <mergeCell ref="J3:J4"/>
    <mergeCell ref="K3:K4"/>
    <mergeCell ref="L3:L4"/>
    <mergeCell ref="M3:M4"/>
    <mergeCell ref="N3:N4"/>
    <mergeCell ref="N25:N26"/>
    <mergeCell ref="N47:N48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04077dm</dc:creator>
  <cp:keywords/>
  <dc:description/>
  <cp:lastModifiedBy>Mauro Filippo Durando</cp:lastModifiedBy>
  <cp:lastPrinted>2019-11-25T08:47:06Z</cp:lastPrinted>
  <dcterms:created xsi:type="dcterms:W3CDTF">2011-07-01T14:11:48Z</dcterms:created>
  <dcterms:modified xsi:type="dcterms:W3CDTF">2019-12-06T10:06:43Z</dcterms:modified>
  <cp:category/>
  <cp:version/>
  <cp:contentType/>
  <cp:contentStatus/>
</cp:coreProperties>
</file>