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815" windowHeight="7410" activeTab="0"/>
  </bookViews>
  <sheets>
    <sheet name="1 - Nota" sheetId="1" r:id="rId1"/>
    <sheet name="2 - Sett 2014-18 TOT" sheetId="2" r:id="rId2"/>
    <sheet name="3 - Sett 2014-18 M" sheetId="3" r:id="rId3"/>
    <sheet name="4 - Sett 2014-18 F" sheetId="4" r:id="rId4"/>
    <sheet name="5 - Sett 2005-13 TOT" sheetId="5" r:id="rId5"/>
    <sheet name="6 - Sett 2005-13 M" sheetId="6" r:id="rId6"/>
    <sheet name="7 - Sett 2005-13 F" sheetId="7" r:id="rId7"/>
  </sheets>
  <definedNames/>
  <calcPr fullCalcOnLoad="1"/>
</workbook>
</file>

<file path=xl/sharedStrings.xml><?xml version="1.0" encoding="utf-8"?>
<sst xmlns="http://schemas.openxmlformats.org/spreadsheetml/2006/main" count="254" uniqueCount="76">
  <si>
    <t>Settore di attività</t>
  </si>
  <si>
    <t xml:space="preserve">   v.ass.     val.%</t>
  </si>
  <si>
    <t>Estrazione minerali</t>
  </si>
  <si>
    <t>Alimentare</t>
  </si>
  <si>
    <t>Tessile-Abbigliamento-Pelli</t>
  </si>
  <si>
    <t>Legno</t>
  </si>
  <si>
    <t>Chimica</t>
  </si>
  <si>
    <t>Gomma-plastica</t>
  </si>
  <si>
    <t>Lav.minerali non metalliferi</t>
  </si>
  <si>
    <t>Meccanica e metallurgia</t>
  </si>
  <si>
    <t>Ind.elettrica e elettronica</t>
  </si>
  <si>
    <t>Mezzi di trasporto</t>
  </si>
  <si>
    <t>Altre manifatturiere</t>
  </si>
  <si>
    <t>Energia, gas, acqua</t>
  </si>
  <si>
    <t>Costruzioni</t>
  </si>
  <si>
    <t>Commercio</t>
  </si>
  <si>
    <t>Alberghi e ristoranti</t>
  </si>
  <si>
    <t>Trasporti e comunicazioni</t>
  </si>
  <si>
    <t>Credito e assicurazioni</t>
  </si>
  <si>
    <t>Servizi alle imprese</t>
  </si>
  <si>
    <t>Istruzione e F.P.</t>
  </si>
  <si>
    <t>Sanità e assistenza</t>
  </si>
  <si>
    <t>Altri servizi</t>
  </si>
  <si>
    <t>TOTALE</t>
  </si>
  <si>
    <t>di cui:</t>
  </si>
  <si>
    <t xml:space="preserve"> Industria in senso stretto</t>
  </si>
  <si>
    <t xml:space="preserve"> Costruzioni</t>
  </si>
  <si>
    <t xml:space="preserve"> Commercio, Alberghi e rist.</t>
  </si>
  <si>
    <t xml:space="preserve"> Servizi alle imprese</t>
  </si>
  <si>
    <t xml:space="preserve"> Altri servizi</t>
  </si>
  <si>
    <t>Elaborazione Regione Piemonte - Settore Politiche del Lavoro su dati INPS - Osservatorio Lavoratori Dipendenti</t>
  </si>
  <si>
    <t>Tessile-Abbigliam.-Pelli</t>
  </si>
  <si>
    <t>Variaz.2005-13</t>
  </si>
  <si>
    <t>Carta-Stampa-Editoria</t>
  </si>
  <si>
    <t>Elaborazione Regione Piemonte - Settore Politiche del Lavoro 
su dati INPS - Osservatorio Lavoratori Dipendenti</t>
  </si>
  <si>
    <t>Carta-Stampa</t>
  </si>
  <si>
    <t>Riparaz., manutenz., installaz.</t>
  </si>
  <si>
    <t>Energia, gas, vapore</t>
  </si>
  <si>
    <t>Acqua e gestione rifiuti</t>
  </si>
  <si>
    <t>Trasporti e magazzinaggio</t>
  </si>
  <si>
    <t>Informazione e comunicazione</t>
  </si>
  <si>
    <t>Attività immobiliari</t>
  </si>
  <si>
    <t>Attiv.professionali e tecniche</t>
  </si>
  <si>
    <t>Altri servizi alle imprese</t>
  </si>
  <si>
    <t>Arte.sport, intrattenimento</t>
  </si>
  <si>
    <t>Servizi vari e personali</t>
  </si>
  <si>
    <t>Lavoro domestico</t>
  </si>
  <si>
    <t>Fabbricazione macchinari</t>
  </si>
  <si>
    <r>
      <t xml:space="preserve">PIEMONTE  -  </t>
    </r>
    <r>
      <rPr>
        <b/>
        <sz val="10"/>
        <color indexed="10"/>
        <rFont val="Arial"/>
        <family val="2"/>
      </rPr>
      <t>TOTALE  -  ATECO 2002</t>
    </r>
  </si>
  <si>
    <r>
      <t xml:space="preserve">PIEMONTE  -  </t>
    </r>
    <r>
      <rPr>
        <b/>
        <sz val="10"/>
        <color indexed="10"/>
        <rFont val="Arial"/>
        <family val="2"/>
      </rPr>
      <t>UOMINI  -  ATECO 2002</t>
    </r>
  </si>
  <si>
    <r>
      <t xml:space="preserve">PIEMONTE  -  </t>
    </r>
    <r>
      <rPr>
        <b/>
        <sz val="10"/>
        <color indexed="10"/>
        <rFont val="Arial"/>
        <family val="2"/>
      </rPr>
      <t>DONNE  -  ATECO 2002</t>
    </r>
  </si>
  <si>
    <t xml:space="preserve">  Nota</t>
  </si>
  <si>
    <t xml:space="preserve">  Le elaborazioni seguenti sono tratte dai dati dell'Osservatorio INPS</t>
  </si>
  <si>
    <t xml:space="preserve">  sui lavoratori dipendenti.</t>
  </si>
  <si>
    <t xml:space="preserve">  La base dati è interrogabile liberamente alla pagina web dedicata INPS</t>
  </si>
  <si>
    <t xml:space="preserve">  a cui si può accedere dal percorso www.inps.it &gt; Dati, ricerche e bilanci</t>
  </si>
  <si>
    <t xml:space="preserve">  (striscia blu in alto) &gt; Osservatori statistici e altre statistiche &gt; Lavoratori</t>
  </si>
  <si>
    <t xml:space="preserve">  dipendenti, e presenta informazioni su base mensile  articolate per le </t>
  </si>
  <si>
    <t xml:space="preserve">  variabili considerate nelle tabelle seguenti (genere, settore, età,</t>
  </si>
  <si>
    <t xml:space="preserve">  qualifica professionale, tempo e durata del lavoro, area territoriale)</t>
  </si>
  <si>
    <r>
      <t xml:space="preserve">  riferite a tutta Italia, che è possibile incrociare </t>
    </r>
    <r>
      <rPr>
        <i/>
        <sz val="11"/>
        <color indexed="8"/>
        <rFont val="Calibri"/>
        <family val="2"/>
      </rPr>
      <t>on-line</t>
    </r>
    <r>
      <rPr>
        <sz val="11"/>
        <color theme="1"/>
        <rFont val="Calibri"/>
        <family val="2"/>
      </rPr>
      <t xml:space="preserve">, agendo in </t>
    </r>
  </si>
  <si>
    <t xml:space="preserve">  particolare sulle funzionalità "Filtri" e "Selezioni", svolgendo ulteriori</t>
  </si>
  <si>
    <t xml:space="preserve">  approfondimenti.</t>
  </si>
  <si>
    <t xml:space="preserve">  Ci pare un archivio di particolare interesse, consentendo di seguire</t>
  </si>
  <si>
    <t xml:space="preserve">  in dettaglio l'andamento dello stock di occupazione attraverso la</t>
  </si>
  <si>
    <t xml:space="preserve">  fase di crisi, fino alla disaggregazione provinciale.</t>
  </si>
  <si>
    <t xml:space="preserve">  L'archivio copre la base dati classica di riferimento INPS, con la</t>
  </si>
  <si>
    <t xml:space="preserve">  esclusione dell'agricoltura e del pubblico impiego in genere. </t>
  </si>
  <si>
    <t>Variaz.2014-18</t>
  </si>
  <si>
    <t>Variaz.2017-18</t>
  </si>
  <si>
    <t xml:space="preserve">   v.ass.    val.%</t>
  </si>
  <si>
    <r>
      <t xml:space="preserve">PIEMONTE  -  </t>
    </r>
    <r>
      <rPr>
        <b/>
        <sz val="10"/>
        <color indexed="10"/>
        <rFont val="Arial"/>
        <family val="2"/>
      </rPr>
      <t>TOTALE  -  ATECO 2007</t>
    </r>
  </si>
  <si>
    <r>
      <t xml:space="preserve">PIEMONTE  -  </t>
    </r>
    <r>
      <rPr>
        <b/>
        <sz val="10"/>
        <color indexed="10"/>
        <rFont val="Arial"/>
        <family val="2"/>
      </rPr>
      <t>UOMINI  -  ATECO 2007</t>
    </r>
  </si>
  <si>
    <r>
      <t xml:space="preserve">PIEMONTE  -  </t>
    </r>
    <r>
      <rPr>
        <b/>
        <sz val="10"/>
        <color indexed="10"/>
        <rFont val="Arial"/>
        <family val="2"/>
      </rPr>
      <t>DONNE  -  ATECO 2007</t>
    </r>
  </si>
  <si>
    <t xml:space="preserve">   v.ass.      val.%</t>
  </si>
  <si>
    <t>DIPENDENTI PRIVATI PER SETTORE DI ATTIVITA'  -  OCCUPATI AL 31.12 DI OGNI ANNO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</si>
</sst>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_ ;\-0.0\ "/>
    <numFmt numFmtId="174" formatCode="_ * #,##0_ ;_ * \-#,##0_ ;_ * &quot;-&quot;_ ;_ @_ "/>
    <numFmt numFmtId="175" formatCode="_ &quot;L.&quot;\ * #,##0_ ;_ &quot;L.&quot;\ * \-#,##0_ ;_ &quot;L.&quot;\ * &quot;-&quot;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medium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double"/>
      <right style="medium"/>
      <top/>
      <bottom/>
    </border>
    <border>
      <left style="dotted"/>
      <right style="dotted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dotted"/>
      <right style="dotted"/>
      <top/>
      <bottom style="thin"/>
    </border>
    <border>
      <left style="dotted"/>
      <right/>
      <top/>
      <bottom style="thin"/>
    </border>
    <border>
      <left style="dotted"/>
      <right style="medium"/>
      <top/>
      <bottom style="thin"/>
    </border>
    <border>
      <left style="double"/>
      <right/>
      <top style="thin"/>
      <bottom style="thin"/>
    </border>
    <border>
      <left style="dashed"/>
      <right style="dashed"/>
      <top style="thin"/>
      <bottom/>
    </border>
    <border>
      <left style="dashed"/>
      <right/>
      <top style="thin"/>
      <bottom/>
    </border>
    <border>
      <left style="dashed"/>
      <right style="dashed"/>
      <top/>
      <bottom/>
    </border>
    <border>
      <left style="dashed"/>
      <right/>
      <top/>
      <bottom/>
    </border>
    <border>
      <left/>
      <right/>
      <top/>
      <bottom style="thin"/>
    </border>
    <border>
      <left style="dashed"/>
      <right style="dashed"/>
      <top/>
      <bottom style="thin"/>
    </border>
    <border>
      <left style="dashed"/>
      <right/>
      <top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hair"/>
      <right style="hair"/>
      <top style="thin"/>
      <bottom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double"/>
      <right style="medium"/>
      <top/>
      <bottom style="thin"/>
    </border>
    <border>
      <left style="hair"/>
      <right style="hair"/>
      <top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0" fontId="3" fillId="0" borderId="10" xfId="48" applyFont="1" applyBorder="1" applyAlignment="1">
      <alignment horizontal="centerContinuous"/>
      <protection/>
    </xf>
    <xf numFmtId="0" fontId="3" fillId="0" borderId="11" xfId="48" applyFont="1" applyBorder="1" applyAlignment="1">
      <alignment horizontal="centerContinuous"/>
      <protection/>
    </xf>
    <xf numFmtId="0" fontId="2" fillId="0" borderId="11" xfId="48" applyBorder="1" applyAlignment="1">
      <alignment horizontal="centerContinuous"/>
      <protection/>
    </xf>
    <xf numFmtId="0" fontId="2" fillId="0" borderId="12" xfId="48" applyBorder="1" applyAlignment="1">
      <alignment horizontal="centerContinuous"/>
      <protection/>
    </xf>
    <xf numFmtId="0" fontId="2" fillId="0" borderId="12" xfId="48" applyFill="1" applyBorder="1" applyAlignment="1">
      <alignment horizontal="centerContinuous"/>
      <protection/>
    </xf>
    <xf numFmtId="0" fontId="2" fillId="0" borderId="11" xfId="48" applyFont="1" applyFill="1" applyBorder="1" applyAlignment="1">
      <alignment horizontal="centerContinuous"/>
      <protection/>
    </xf>
    <xf numFmtId="0" fontId="2" fillId="0" borderId="11" xfId="48" applyFill="1" applyBorder="1" applyAlignment="1">
      <alignment horizontal="centerContinuous"/>
      <protection/>
    </xf>
    <xf numFmtId="0" fontId="2" fillId="0" borderId="11" xfId="48" applyFont="1" applyBorder="1" applyAlignment="1">
      <alignment horizontal="centerContinuous"/>
      <protection/>
    </xf>
    <xf numFmtId="0" fontId="2" fillId="0" borderId="0" xfId="48">
      <alignment/>
      <protection/>
    </xf>
    <xf numFmtId="0" fontId="3" fillId="0" borderId="13" xfId="48" applyFont="1" applyBorder="1" applyAlignment="1">
      <alignment horizontal="centerContinuous" vertical="top"/>
      <protection/>
    </xf>
    <xf numFmtId="0" fontId="3" fillId="0" borderId="0" xfId="48" applyFont="1" applyBorder="1" applyAlignment="1">
      <alignment horizontal="centerContinuous" vertical="top"/>
      <protection/>
    </xf>
    <xf numFmtId="0" fontId="2" fillId="0" borderId="0" xfId="48" applyBorder="1" applyAlignment="1">
      <alignment horizontal="centerContinuous"/>
      <protection/>
    </xf>
    <xf numFmtId="0" fontId="2" fillId="0" borderId="14" xfId="48" applyBorder="1" applyAlignment="1">
      <alignment horizontal="centerContinuous"/>
      <protection/>
    </xf>
    <xf numFmtId="0" fontId="2" fillId="0" borderId="14" xfId="48" applyFill="1" applyBorder="1" applyAlignment="1">
      <alignment horizontal="centerContinuous"/>
      <protection/>
    </xf>
    <xf numFmtId="0" fontId="2" fillId="0" borderId="0" xfId="48" applyFont="1" applyFill="1" applyBorder="1" applyAlignment="1">
      <alignment horizontal="centerContinuous"/>
      <protection/>
    </xf>
    <xf numFmtId="0" fontId="2" fillId="0" borderId="0" xfId="48" applyFill="1" applyBorder="1" applyAlignment="1">
      <alignment horizontal="centerContinuous"/>
      <protection/>
    </xf>
    <xf numFmtId="0" fontId="2" fillId="0" borderId="0" xfId="48" applyFont="1" applyBorder="1" applyAlignment="1">
      <alignment horizontal="centerContinuous"/>
      <protection/>
    </xf>
    <xf numFmtId="0" fontId="2" fillId="0" borderId="15" xfId="48" applyFont="1" applyBorder="1" applyAlignment="1">
      <alignment horizontal="centerContinuous"/>
      <protection/>
    </xf>
    <xf numFmtId="0" fontId="2" fillId="0" borderId="16" xfId="48" applyBorder="1" applyAlignment="1">
      <alignment horizontal="centerContinuous"/>
      <protection/>
    </xf>
    <xf numFmtId="0" fontId="2" fillId="0" borderId="17" xfId="48" applyBorder="1" applyAlignment="1">
      <alignment/>
      <protection/>
    </xf>
    <xf numFmtId="0" fontId="2" fillId="0" borderId="18" xfId="48" applyBorder="1" applyAlignment="1">
      <alignment/>
      <protection/>
    </xf>
    <xf numFmtId="0" fontId="2" fillId="0" borderId="19" xfId="48" applyBorder="1">
      <alignment/>
      <protection/>
    </xf>
    <xf numFmtId="0" fontId="2" fillId="0" borderId="15" xfId="48" applyBorder="1">
      <alignment/>
      <protection/>
    </xf>
    <xf numFmtId="0" fontId="2" fillId="0" borderId="20" xfId="48" applyBorder="1">
      <alignment/>
      <protection/>
    </xf>
    <xf numFmtId="0" fontId="2" fillId="0" borderId="20" xfId="48" applyBorder="1" applyAlignment="1">
      <alignment/>
      <protection/>
    </xf>
    <xf numFmtId="0" fontId="2" fillId="0" borderId="15" xfId="48" applyBorder="1" applyAlignment="1">
      <alignment/>
      <protection/>
    </xf>
    <xf numFmtId="0" fontId="2" fillId="0" borderId="20" xfId="48" applyFill="1" applyBorder="1" applyAlignment="1">
      <alignment/>
      <protection/>
    </xf>
    <xf numFmtId="0" fontId="2" fillId="0" borderId="21" xfId="48" applyFont="1" applyFill="1" applyBorder="1" applyAlignment="1">
      <alignment/>
      <protection/>
    </xf>
    <xf numFmtId="0" fontId="2" fillId="0" borderId="21" xfId="48" applyFill="1" applyBorder="1" applyAlignment="1">
      <alignment/>
      <protection/>
    </xf>
    <xf numFmtId="0" fontId="2" fillId="0" borderId="22" xfId="48" applyFont="1" applyBorder="1" applyAlignment="1">
      <alignment/>
      <protection/>
    </xf>
    <xf numFmtId="0" fontId="2" fillId="0" borderId="14" xfId="48" applyBorder="1">
      <alignment/>
      <protection/>
    </xf>
    <xf numFmtId="169" fontId="2" fillId="0" borderId="23" xfId="48" applyNumberFormat="1" applyBorder="1">
      <alignment/>
      <protection/>
    </xf>
    <xf numFmtId="172" fontId="2" fillId="0" borderId="0" xfId="48" applyNumberFormat="1" applyFont="1" applyBorder="1" applyAlignment="1">
      <alignment vertical="top"/>
      <protection/>
    </xf>
    <xf numFmtId="172" fontId="2" fillId="0" borderId="24" xfId="48" applyNumberFormat="1" applyFont="1" applyBorder="1" applyAlignment="1">
      <alignment vertical="top"/>
      <protection/>
    </xf>
    <xf numFmtId="172" fontId="2" fillId="0" borderId="24" xfId="48" applyNumberFormat="1" applyFont="1" applyFill="1" applyBorder="1" applyAlignment="1">
      <alignment vertical="top"/>
      <protection/>
    </xf>
    <xf numFmtId="172" fontId="2" fillId="0" borderId="25" xfId="48" applyNumberFormat="1" applyFont="1" applyFill="1" applyBorder="1" applyAlignment="1">
      <alignment vertical="top"/>
      <protection/>
    </xf>
    <xf numFmtId="172" fontId="2" fillId="0" borderId="26" xfId="48" applyNumberFormat="1" applyFont="1" applyBorder="1" applyAlignment="1">
      <alignment vertical="top"/>
      <protection/>
    </xf>
    <xf numFmtId="3" fontId="2" fillId="0" borderId="0" xfId="48" applyNumberFormat="1" applyBorder="1" applyAlignment="1">
      <alignment/>
      <protection/>
    </xf>
    <xf numFmtId="172" fontId="2" fillId="0" borderId="0" xfId="48" applyNumberFormat="1">
      <alignment/>
      <protection/>
    </xf>
    <xf numFmtId="173" fontId="2" fillId="0" borderId="14" xfId="48" applyNumberFormat="1" applyBorder="1">
      <alignment/>
      <protection/>
    </xf>
    <xf numFmtId="172" fontId="2" fillId="0" borderId="0" xfId="48" applyNumberFormat="1" applyFont="1" applyBorder="1">
      <alignment/>
      <protection/>
    </xf>
    <xf numFmtId="172" fontId="2" fillId="0" borderId="24" xfId="48" applyNumberFormat="1" applyFont="1" applyBorder="1">
      <alignment/>
      <protection/>
    </xf>
    <xf numFmtId="172" fontId="2" fillId="0" borderId="24" xfId="48" applyNumberFormat="1" applyFont="1" applyFill="1" applyBorder="1">
      <alignment/>
      <protection/>
    </xf>
    <xf numFmtId="172" fontId="2" fillId="0" borderId="25" xfId="48" applyNumberFormat="1" applyFont="1" applyFill="1" applyBorder="1">
      <alignment/>
      <protection/>
    </xf>
    <xf numFmtId="172" fontId="2" fillId="0" borderId="26" xfId="48" applyNumberFormat="1" applyFont="1" applyBorder="1">
      <alignment/>
      <protection/>
    </xf>
    <xf numFmtId="169" fontId="2" fillId="0" borderId="23" xfId="48" applyNumberFormat="1" applyFont="1" applyBorder="1">
      <alignment/>
      <protection/>
    </xf>
    <xf numFmtId="172" fontId="2" fillId="0" borderId="0" xfId="48" applyNumberFormat="1" applyFont="1" applyBorder="1" applyAlignment="1">
      <alignment/>
      <protection/>
    </xf>
    <xf numFmtId="172" fontId="2" fillId="0" borderId="24" xfId="48" applyNumberFormat="1" applyFont="1" applyBorder="1" applyAlignment="1">
      <alignment/>
      <protection/>
    </xf>
    <xf numFmtId="172" fontId="2" fillId="0" borderId="24" xfId="48" applyNumberFormat="1" applyFont="1" applyFill="1" applyBorder="1" applyAlignment="1">
      <alignment/>
      <protection/>
    </xf>
    <xf numFmtId="172" fontId="2" fillId="0" borderId="25" xfId="48" applyNumberFormat="1" applyFont="1" applyFill="1" applyBorder="1" applyAlignment="1">
      <alignment/>
      <protection/>
    </xf>
    <xf numFmtId="172" fontId="2" fillId="0" borderId="26" xfId="48" applyNumberFormat="1" applyFont="1" applyBorder="1" applyAlignment="1">
      <alignment/>
      <protection/>
    </xf>
    <xf numFmtId="169" fontId="2" fillId="0" borderId="23" xfId="48" applyNumberFormat="1" applyBorder="1" applyAlignment="1">
      <alignment/>
      <protection/>
    </xf>
    <xf numFmtId="169" fontId="2" fillId="0" borderId="23" xfId="48" applyNumberFormat="1" applyBorder="1" applyAlignment="1">
      <alignment vertical="center"/>
      <protection/>
    </xf>
    <xf numFmtId="0" fontId="2" fillId="0" borderId="23" xfId="48" applyBorder="1" applyAlignment="1">
      <alignment vertical="top"/>
      <protection/>
    </xf>
    <xf numFmtId="172" fontId="2" fillId="0" borderId="27" xfId="48" applyNumberFormat="1" applyFont="1" applyBorder="1" applyAlignment="1">
      <alignment vertical="top"/>
      <protection/>
    </xf>
    <xf numFmtId="172" fontId="2" fillId="0" borderId="27" xfId="48" applyNumberFormat="1" applyFont="1" applyFill="1" applyBorder="1" applyAlignment="1">
      <alignment vertical="top"/>
      <protection/>
    </xf>
    <xf numFmtId="172" fontId="2" fillId="0" borderId="28" xfId="48" applyNumberFormat="1" applyFont="1" applyFill="1" applyBorder="1" applyAlignment="1">
      <alignment vertical="top"/>
      <protection/>
    </xf>
    <xf numFmtId="172" fontId="2" fillId="0" borderId="29" xfId="48" applyNumberFormat="1" applyFont="1" applyBorder="1" applyAlignment="1">
      <alignment vertical="top"/>
      <protection/>
    </xf>
    <xf numFmtId="3" fontId="2" fillId="0" borderId="0" xfId="48" applyNumberFormat="1" applyBorder="1" applyAlignment="1">
      <alignment vertical="top"/>
      <protection/>
    </xf>
    <xf numFmtId="0" fontId="2" fillId="0" borderId="30" xfId="48" applyBorder="1">
      <alignment/>
      <protection/>
    </xf>
    <xf numFmtId="172" fontId="2" fillId="0" borderId="17" xfId="48" applyNumberFormat="1" applyFont="1" applyBorder="1">
      <alignment/>
      <protection/>
    </xf>
    <xf numFmtId="172" fontId="2" fillId="0" borderId="17" xfId="48" applyNumberFormat="1" applyFont="1" applyFill="1" applyBorder="1">
      <alignment/>
      <protection/>
    </xf>
    <xf numFmtId="3" fontId="2" fillId="0" borderId="17" xfId="48" applyNumberFormat="1" applyBorder="1">
      <alignment/>
      <protection/>
    </xf>
    <xf numFmtId="0" fontId="2" fillId="0" borderId="0" xfId="48" applyBorder="1">
      <alignment/>
      <protection/>
    </xf>
    <xf numFmtId="0" fontId="2" fillId="0" borderId="23" xfId="48" applyBorder="1">
      <alignment/>
      <protection/>
    </xf>
    <xf numFmtId="172" fontId="2" fillId="0" borderId="20" xfId="48" applyNumberFormat="1" applyFont="1" applyBorder="1">
      <alignment/>
      <protection/>
    </xf>
    <xf numFmtId="172" fontId="2" fillId="0" borderId="31" xfId="48" applyNumberFormat="1" applyFont="1" applyFill="1" applyBorder="1">
      <alignment/>
      <protection/>
    </xf>
    <xf numFmtId="172" fontId="2" fillId="0" borderId="32" xfId="48" applyNumberFormat="1" applyFont="1" applyFill="1" applyBorder="1">
      <alignment/>
      <protection/>
    </xf>
    <xf numFmtId="172" fontId="2" fillId="0" borderId="21" xfId="48" applyNumberFormat="1" applyFont="1" applyFill="1" applyBorder="1">
      <alignment/>
      <protection/>
    </xf>
    <xf numFmtId="172" fontId="2" fillId="0" borderId="22" xfId="48" applyNumberFormat="1" applyFont="1" applyBorder="1">
      <alignment/>
      <protection/>
    </xf>
    <xf numFmtId="3" fontId="2" fillId="0" borderId="0" xfId="48" applyNumberFormat="1" applyBorder="1">
      <alignment/>
      <protection/>
    </xf>
    <xf numFmtId="0" fontId="3" fillId="0" borderId="23" xfId="48" applyFont="1" applyBorder="1" applyAlignment="1">
      <alignment horizontal="center"/>
      <protection/>
    </xf>
    <xf numFmtId="172" fontId="3" fillId="0" borderId="0" xfId="48" applyNumberFormat="1" applyFont="1" applyBorder="1">
      <alignment/>
      <protection/>
    </xf>
    <xf numFmtId="172" fontId="3" fillId="0" borderId="24" xfId="48" applyNumberFormat="1" applyFont="1" applyBorder="1">
      <alignment/>
      <protection/>
    </xf>
    <xf numFmtId="172" fontId="3" fillId="0" borderId="33" xfId="48" applyNumberFormat="1" applyFont="1" applyFill="1" applyBorder="1">
      <alignment/>
      <protection/>
    </xf>
    <xf numFmtId="172" fontId="3" fillId="0" borderId="34" xfId="48" applyNumberFormat="1" applyFont="1" applyFill="1" applyBorder="1">
      <alignment/>
      <protection/>
    </xf>
    <xf numFmtId="172" fontId="3" fillId="0" borderId="25" xfId="48" applyNumberFormat="1" applyFont="1" applyFill="1" applyBorder="1">
      <alignment/>
      <protection/>
    </xf>
    <xf numFmtId="172" fontId="3" fillId="0" borderId="26" xfId="48" applyNumberFormat="1" applyFont="1" applyBorder="1">
      <alignment/>
      <protection/>
    </xf>
    <xf numFmtId="3" fontId="3" fillId="0" borderId="0" xfId="48" applyNumberFormat="1" applyFont="1" applyBorder="1" applyAlignment="1">
      <alignment/>
      <protection/>
    </xf>
    <xf numFmtId="3" fontId="2" fillId="0" borderId="0" xfId="48" applyNumberFormat="1">
      <alignment/>
      <protection/>
    </xf>
    <xf numFmtId="0" fontId="2" fillId="0" borderId="23" xfId="48" applyBorder="1" applyAlignment="1">
      <alignment horizontal="center"/>
      <protection/>
    </xf>
    <xf numFmtId="172" fontId="2" fillId="0" borderId="33" xfId="48" applyNumberFormat="1" applyFont="1" applyFill="1" applyBorder="1" applyAlignment="1">
      <alignment vertical="top"/>
      <protection/>
    </xf>
    <xf numFmtId="172" fontId="2" fillId="0" borderId="34" xfId="48" applyNumberFormat="1" applyFont="1" applyFill="1" applyBorder="1" applyAlignment="1">
      <alignment vertical="top"/>
      <protection/>
    </xf>
    <xf numFmtId="0" fontId="5" fillId="0" borderId="23" xfId="48" applyFont="1" applyBorder="1" applyAlignment="1">
      <alignment/>
      <protection/>
    </xf>
    <xf numFmtId="172" fontId="5" fillId="0" borderId="0" xfId="48" applyNumberFormat="1" applyFont="1" applyBorder="1" applyAlignment="1">
      <alignment vertical="top"/>
      <protection/>
    </xf>
    <xf numFmtId="172" fontId="5" fillId="0" borderId="24" xfId="48" applyNumberFormat="1" applyFont="1" applyBorder="1" applyAlignment="1">
      <alignment vertical="top"/>
      <protection/>
    </xf>
    <xf numFmtId="172" fontId="5" fillId="0" borderId="33" xfId="48" applyNumberFormat="1" applyFont="1" applyFill="1" applyBorder="1" applyAlignment="1">
      <alignment vertical="top"/>
      <protection/>
    </xf>
    <xf numFmtId="172" fontId="5" fillId="0" borderId="34" xfId="48" applyNumberFormat="1" applyFont="1" applyFill="1" applyBorder="1" applyAlignment="1">
      <alignment vertical="top"/>
      <protection/>
    </xf>
    <xf numFmtId="172" fontId="5" fillId="0" borderId="25" xfId="48" applyNumberFormat="1" applyFont="1" applyFill="1" applyBorder="1" applyAlignment="1">
      <alignment vertical="top"/>
      <protection/>
    </xf>
    <xf numFmtId="172" fontId="5" fillId="0" borderId="26" xfId="48" applyNumberFormat="1" applyFont="1" applyBorder="1" applyAlignment="1">
      <alignment vertical="top"/>
      <protection/>
    </xf>
    <xf numFmtId="3" fontId="5" fillId="0" borderId="0" xfId="48" applyNumberFormat="1" applyFont="1" applyBorder="1" applyAlignment="1">
      <alignment/>
      <protection/>
    </xf>
    <xf numFmtId="3" fontId="2" fillId="0" borderId="27" xfId="48" applyNumberFormat="1" applyBorder="1">
      <alignment/>
      <protection/>
    </xf>
    <xf numFmtId="3" fontId="2" fillId="0" borderId="35" xfId="48" applyNumberFormat="1" applyBorder="1" applyAlignment="1">
      <alignment/>
      <protection/>
    </xf>
    <xf numFmtId="3" fontId="2" fillId="0" borderId="36" xfId="48" applyNumberFormat="1" applyFill="1" applyBorder="1" applyAlignment="1">
      <alignment/>
      <protection/>
    </xf>
    <xf numFmtId="3" fontId="2" fillId="0" borderId="37" xfId="48" applyNumberFormat="1" applyFont="1" applyFill="1" applyBorder="1" applyAlignment="1">
      <alignment/>
      <protection/>
    </xf>
    <xf numFmtId="3" fontId="2" fillId="0" borderId="28" xfId="48" applyNumberFormat="1" applyFill="1" applyBorder="1" applyAlignment="1">
      <alignment/>
      <protection/>
    </xf>
    <xf numFmtId="3" fontId="2" fillId="0" borderId="29" xfId="48" applyNumberFormat="1" applyFont="1" applyBorder="1" applyAlignment="1">
      <alignment/>
      <protection/>
    </xf>
    <xf numFmtId="0" fontId="2" fillId="0" borderId="38" xfId="48" applyFill="1" applyBorder="1" applyAlignment="1">
      <alignment horizontal="centerContinuous" vertical="center"/>
      <protection/>
    </xf>
    <xf numFmtId="0" fontId="2" fillId="0" borderId="39" xfId="48" applyBorder="1" applyAlignment="1">
      <alignment horizontal="centerContinuous" vertical="center"/>
      <protection/>
    </xf>
    <xf numFmtId="0" fontId="2" fillId="0" borderId="39" xfId="48" applyBorder="1" applyAlignment="1">
      <alignment horizontal="centerContinuous"/>
      <protection/>
    </xf>
    <xf numFmtId="0" fontId="2" fillId="0" borderId="40" xfId="48" applyBorder="1" applyAlignment="1">
      <alignment horizontal="centerContinuous"/>
      <protection/>
    </xf>
    <xf numFmtId="0" fontId="2" fillId="0" borderId="40" xfId="48" applyFill="1" applyBorder="1" applyAlignment="1">
      <alignment horizontal="centerContinuous"/>
      <protection/>
    </xf>
    <xf numFmtId="0" fontId="2" fillId="0" borderId="39" xfId="48" applyFont="1" applyFill="1" applyBorder="1" applyAlignment="1">
      <alignment horizontal="centerContinuous"/>
      <protection/>
    </xf>
    <xf numFmtId="0" fontId="2" fillId="0" borderId="39" xfId="48" applyFill="1" applyBorder="1" applyAlignment="1">
      <alignment horizontal="centerContinuous"/>
      <protection/>
    </xf>
    <xf numFmtId="0" fontId="2" fillId="0" borderId="39" xfId="48" applyFont="1" applyBorder="1" applyAlignment="1">
      <alignment horizontal="centerContinuous"/>
      <protection/>
    </xf>
    <xf numFmtId="0" fontId="2" fillId="0" borderId="0" xfId="48" applyFill="1">
      <alignment/>
      <protection/>
    </xf>
    <xf numFmtId="0" fontId="2" fillId="0" borderId="0" xfId="48" applyFont="1" applyFill="1">
      <alignment/>
      <protection/>
    </xf>
    <xf numFmtId="0" fontId="2" fillId="0" borderId="0" xfId="48" applyFont="1">
      <alignment/>
      <protection/>
    </xf>
    <xf numFmtId="0" fontId="2" fillId="0" borderId="41" xfId="48" applyFill="1" applyBorder="1" applyAlignment="1">
      <alignment/>
      <protection/>
    </xf>
    <xf numFmtId="172" fontId="2" fillId="0" borderId="20" xfId="48" applyNumberFormat="1" applyFont="1" applyFill="1" applyBorder="1">
      <alignment/>
      <protection/>
    </xf>
    <xf numFmtId="172" fontId="3" fillId="0" borderId="24" xfId="48" applyNumberFormat="1" applyFont="1" applyFill="1" applyBorder="1">
      <alignment/>
      <protection/>
    </xf>
    <xf numFmtId="172" fontId="5" fillId="0" borderId="24" xfId="48" applyNumberFormat="1" applyFont="1" applyFill="1" applyBorder="1" applyAlignment="1">
      <alignment vertical="top"/>
      <protection/>
    </xf>
    <xf numFmtId="3" fontId="2" fillId="0" borderId="27" xfId="48" applyNumberFormat="1" applyFill="1" applyBorder="1" applyAlignment="1">
      <alignment/>
      <protection/>
    </xf>
    <xf numFmtId="3" fontId="2" fillId="0" borderId="27" xfId="48" applyNumberFormat="1" applyFont="1" applyFill="1" applyBorder="1" applyAlignment="1">
      <alignment/>
      <protection/>
    </xf>
    <xf numFmtId="0" fontId="2" fillId="0" borderId="16" xfId="48" applyBorder="1">
      <alignment/>
      <protection/>
    </xf>
    <xf numFmtId="173" fontId="2" fillId="0" borderId="14" xfId="48" applyNumberFormat="1" applyBorder="1" applyAlignment="1">
      <alignment/>
      <protection/>
    </xf>
    <xf numFmtId="173" fontId="2" fillId="0" borderId="14" xfId="48" applyNumberFormat="1" applyBorder="1" applyAlignment="1">
      <alignment vertical="top"/>
      <protection/>
    </xf>
    <xf numFmtId="173" fontId="2" fillId="0" borderId="18" xfId="48" applyNumberFormat="1" applyBorder="1" applyAlignment="1">
      <alignment vertical="top"/>
      <protection/>
    </xf>
    <xf numFmtId="173" fontId="3" fillId="0" borderId="14" xfId="48" applyNumberFormat="1" applyFont="1" applyBorder="1" applyAlignment="1">
      <alignment/>
      <protection/>
    </xf>
    <xf numFmtId="173" fontId="5" fillId="0" borderId="14" xfId="48" applyNumberFormat="1" applyFont="1" applyBorder="1" applyAlignment="1">
      <alignment/>
      <protection/>
    </xf>
    <xf numFmtId="172" fontId="2" fillId="0" borderId="42" xfId="48" applyNumberFormat="1" applyFont="1" applyBorder="1">
      <alignment/>
      <protection/>
    </xf>
    <xf numFmtId="0" fontId="2" fillId="0" borderId="38" xfId="48" applyFill="1" applyBorder="1" applyAlignment="1">
      <alignment horizontal="centerContinuous" vertical="center" wrapText="1"/>
      <protection/>
    </xf>
    <xf numFmtId="0" fontId="36" fillId="0" borderId="0" xfId="0" applyFont="1" applyAlignment="1">
      <alignment/>
    </xf>
    <xf numFmtId="0" fontId="2" fillId="0" borderId="21" xfId="48" applyFont="1" applyBorder="1" applyAlignment="1">
      <alignment/>
      <protection/>
    </xf>
    <xf numFmtId="172" fontId="2" fillId="0" borderId="25" xfId="48" applyNumberFormat="1" applyFont="1" applyBorder="1" applyAlignment="1">
      <alignment vertical="top"/>
      <protection/>
    </xf>
    <xf numFmtId="172" fontId="2" fillId="0" borderId="25" xfId="48" applyNumberFormat="1" applyFont="1" applyBorder="1">
      <alignment/>
      <protection/>
    </xf>
    <xf numFmtId="172" fontId="2" fillId="0" borderId="25" xfId="48" applyNumberFormat="1" applyFont="1" applyBorder="1" applyAlignment="1">
      <alignment/>
      <protection/>
    </xf>
    <xf numFmtId="172" fontId="2" fillId="0" borderId="28" xfId="48" applyNumberFormat="1" applyFont="1" applyBorder="1" applyAlignment="1">
      <alignment vertical="top"/>
      <protection/>
    </xf>
    <xf numFmtId="172" fontId="2" fillId="0" borderId="21" xfId="48" applyNumberFormat="1" applyFont="1" applyBorder="1">
      <alignment/>
      <protection/>
    </xf>
    <xf numFmtId="172" fontId="3" fillId="0" borderId="25" xfId="48" applyNumberFormat="1" applyFont="1" applyBorder="1">
      <alignment/>
      <protection/>
    </xf>
    <xf numFmtId="172" fontId="5" fillId="0" borderId="25" xfId="48" applyNumberFormat="1" applyFont="1" applyBorder="1" applyAlignment="1">
      <alignment vertical="top"/>
      <protection/>
    </xf>
    <xf numFmtId="3" fontId="2" fillId="0" borderId="28" xfId="48" applyNumberFormat="1" applyFont="1" applyBorder="1" applyAlignment="1">
      <alignment/>
      <protection/>
    </xf>
    <xf numFmtId="0" fontId="2" fillId="0" borderId="43" xfId="48" applyBorder="1" applyAlignment="1">
      <alignment horizontal="centerContinuous"/>
      <protection/>
    </xf>
    <xf numFmtId="0" fontId="2" fillId="0" borderId="44" xfId="48" applyBorder="1" applyAlignment="1">
      <alignment/>
      <protection/>
    </xf>
    <xf numFmtId="0" fontId="2" fillId="0" borderId="43" xfId="48" applyBorder="1">
      <alignment/>
      <protection/>
    </xf>
    <xf numFmtId="173" fontId="2" fillId="0" borderId="45" xfId="48" applyNumberFormat="1" applyBorder="1" applyAlignment="1">
      <alignment/>
      <protection/>
    </xf>
    <xf numFmtId="173" fontId="2" fillId="0" borderId="45" xfId="48" applyNumberFormat="1" applyBorder="1" applyAlignment="1">
      <alignment vertical="top"/>
      <protection/>
    </xf>
    <xf numFmtId="173" fontId="2" fillId="0" borderId="17" xfId="48" applyNumberFormat="1" applyBorder="1" applyAlignment="1">
      <alignment vertical="top"/>
      <protection/>
    </xf>
    <xf numFmtId="173" fontId="2" fillId="0" borderId="45" xfId="48" applyNumberFormat="1" applyBorder="1">
      <alignment/>
      <protection/>
    </xf>
    <xf numFmtId="173" fontId="3" fillId="0" borderId="45" xfId="48" applyNumberFormat="1" applyFont="1" applyBorder="1" applyAlignment="1">
      <alignment/>
      <protection/>
    </xf>
    <xf numFmtId="173" fontId="5" fillId="0" borderId="45" xfId="48" applyNumberFormat="1" applyFont="1" applyBorder="1" applyAlignment="1">
      <alignment/>
      <protection/>
    </xf>
    <xf numFmtId="0" fontId="2" fillId="0" borderId="46" xfId="48" applyBorder="1">
      <alignment/>
      <protection/>
    </xf>
    <xf numFmtId="0" fontId="2" fillId="0" borderId="19" xfId="48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2" fillId="0" borderId="15" xfId="48" applyBorder="1" applyAlignment="1">
      <alignment horizontal="center" vertical="center"/>
      <protection/>
    </xf>
    <xf numFmtId="0" fontId="2" fillId="0" borderId="35" xfId="48" applyBorder="1" applyAlignment="1">
      <alignment horizontal="center" vertical="center"/>
      <protection/>
    </xf>
    <xf numFmtId="0" fontId="2" fillId="0" borderId="21" xfId="48" applyFill="1" applyBorder="1" applyAlignment="1">
      <alignment horizontal="center" vertical="center"/>
      <protection/>
    </xf>
    <xf numFmtId="0" fontId="2" fillId="0" borderId="28" xfId="48" applyFill="1" applyBorder="1" applyAlignment="1">
      <alignment horizontal="center" vertical="center"/>
      <protection/>
    </xf>
    <xf numFmtId="0" fontId="2" fillId="0" borderId="21" xfId="48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" fillId="0" borderId="22" xfId="48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" fillId="0" borderId="20" xfId="48" applyFill="1" applyBorder="1" applyAlignment="1">
      <alignment horizontal="center" vertical="center"/>
      <protection/>
    </xf>
    <xf numFmtId="0" fontId="2" fillId="0" borderId="27" xfId="48" applyFill="1" applyBorder="1" applyAlignment="1">
      <alignment horizontal="center" vertical="center"/>
      <protection/>
    </xf>
    <xf numFmtId="0" fontId="2" fillId="0" borderId="21" xfId="48" applyFont="1" applyFill="1" applyBorder="1" applyAlignment="1">
      <alignment horizontal="center" vertical="center"/>
      <protection/>
    </xf>
    <xf numFmtId="0" fontId="2" fillId="0" borderId="28" xfId="48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7" xfId="48" applyBorder="1" applyAlignment="1">
      <alignment horizontal="center" vertical="center"/>
      <protection/>
    </xf>
    <xf numFmtId="0" fontId="2" fillId="0" borderId="41" xfId="48" applyFill="1" applyBorder="1" applyAlignment="1">
      <alignment horizontal="center" vertical="center"/>
      <protection/>
    </xf>
    <xf numFmtId="0" fontId="2" fillId="0" borderId="48" xfId="48" applyFill="1" applyBorder="1" applyAlignment="1">
      <alignment horizontal="center" vertical="center"/>
      <protection/>
    </xf>
  </cellXfs>
  <cellStyles count="8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Neutrale" xfId="46"/>
    <cellStyle name="Normale 2" xfId="47"/>
    <cellStyle name="Normale 3" xfId="48"/>
    <cellStyle name="Nota" xfId="49"/>
    <cellStyle name="Nota 2" xfId="50"/>
    <cellStyle name="Nota 2 10" xfId="51"/>
    <cellStyle name="Nota 2 2" xfId="52"/>
    <cellStyle name="Nota 2 3" xfId="53"/>
    <cellStyle name="Nota 2 4" xfId="54"/>
    <cellStyle name="Nota 2 5" xfId="55"/>
    <cellStyle name="Nota 2 6" xfId="56"/>
    <cellStyle name="Nota 2 7" xfId="57"/>
    <cellStyle name="Nota 2 8" xfId="58"/>
    <cellStyle name="Nota 2 9" xfId="59"/>
    <cellStyle name="Nota 3" xfId="60"/>
    <cellStyle name="Nota 4" xfId="61"/>
    <cellStyle name="Nota 4 2" xfId="62"/>
    <cellStyle name="Nota 4 3" xfId="63"/>
    <cellStyle name="Nota 4 4" xfId="64"/>
    <cellStyle name="Nota 5" xfId="65"/>
    <cellStyle name="Nota 5 2" xfId="66"/>
    <cellStyle name="Nota 5 3" xfId="67"/>
    <cellStyle name="Nota 5 4" xfId="68"/>
    <cellStyle name="Nota 6" xfId="69"/>
    <cellStyle name="Nota 6 2" xfId="70"/>
    <cellStyle name="Nota 6 3" xfId="71"/>
    <cellStyle name="Nota 6 4" xfId="72"/>
    <cellStyle name="Nota 7" xfId="73"/>
    <cellStyle name="Nota 7 2" xfId="74"/>
    <cellStyle name="Nota 7 3" xfId="75"/>
    <cellStyle name="Nota 7 4" xfId="76"/>
    <cellStyle name="Nota 8" xfId="77"/>
    <cellStyle name="Nota 8 2" xfId="78"/>
    <cellStyle name="Nota 8 3" xfId="79"/>
    <cellStyle name="Nota 8 4" xfId="80"/>
    <cellStyle name="Output" xfId="81"/>
    <cellStyle name="Percent" xfId="82"/>
    <cellStyle name="Testo avviso" xfId="83"/>
    <cellStyle name="Testo descrittivo" xfId="84"/>
    <cellStyle name="Titolo" xfId="85"/>
    <cellStyle name="Titolo 1" xfId="86"/>
    <cellStyle name="Titolo 2" xfId="87"/>
    <cellStyle name="Titolo 3" xfId="88"/>
    <cellStyle name="Titolo 4" xfId="89"/>
    <cellStyle name="Totale" xfId="90"/>
    <cellStyle name="Valore non valido" xfId="91"/>
    <cellStyle name="Valore valido" xfId="92"/>
    <cellStyle name="Currency" xfId="93"/>
    <cellStyle name="Valuta (0)_1°Quadrim." xfId="94"/>
    <cellStyle name="Currency [0]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4</xdr:row>
      <xdr:rowOff>123825</xdr:rowOff>
    </xdr:from>
    <xdr:to>
      <xdr:col>12</xdr:col>
      <xdr:colOff>466725</xdr:colOff>
      <xdr:row>13</xdr:row>
      <xdr:rowOff>47625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4705350" y="885825"/>
          <a:ext cx="3076575" cy="1638300"/>
        </a:xfrm>
        <a:prstGeom prst="rect">
          <a:avLst/>
        </a:prstGeom>
        <a:solidFill>
          <a:srgbClr val="FFC000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dati per settore fanno riferimento ai Codici Ateco 2002 fino all'anno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2013 e ai Codici Ateco 2007 a partire dall'anno 2014.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due classificazioni non sono strutturate in modo omogeneo, per cui si registra allo stato attuale una rottura nella serie settoriale: nei fogli di lavoro seguenti si distingue quindi il periodo 2005-2013 (riportato nei fogli n. 5, 6 e 7) dal periodo 2014-2018 (riportato nei fogli n. 2. 3 e 4).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123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  <row r="7" ht="15">
      <c r="A7" t="s">
        <v>56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  <row r="11" ht="15">
      <c r="A11" t="s">
        <v>60</v>
      </c>
    </row>
    <row r="12" ht="15">
      <c r="A12" t="s">
        <v>61</v>
      </c>
    </row>
    <row r="13" ht="15">
      <c r="A13" t="s">
        <v>62</v>
      </c>
    </row>
    <row r="14" ht="15">
      <c r="A14" t="s">
        <v>63</v>
      </c>
    </row>
    <row r="15" ht="15">
      <c r="A15" t="s">
        <v>64</v>
      </c>
    </row>
    <row r="16" ht="15">
      <c r="A16" t="s">
        <v>65</v>
      </c>
    </row>
    <row r="17" ht="15">
      <c r="A17" t="s">
        <v>66</v>
      </c>
    </row>
    <row r="18" ht="15">
      <c r="A18" t="s">
        <v>67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140625" style="9" customWidth="1"/>
    <col min="2" max="2" width="9.140625" style="9" customWidth="1"/>
    <col min="3" max="3" width="9.140625" style="106" customWidth="1"/>
    <col min="4" max="5" width="9.7109375" style="108" bestFit="1" customWidth="1"/>
    <col min="6" max="6" width="9.7109375" style="108" customWidth="1"/>
    <col min="7" max="9" width="7.140625" style="9" customWidth="1"/>
    <col min="10" max="10" width="6.7109375" style="9" customWidth="1"/>
    <col min="11" max="16384" width="9.140625" style="9" customWidth="1"/>
  </cols>
  <sheetData>
    <row r="1" spans="1:10" ht="18" customHeight="1" thickTop="1">
      <c r="A1" s="1" t="s">
        <v>71</v>
      </c>
      <c r="B1" s="2"/>
      <c r="C1" s="7"/>
      <c r="D1" s="8"/>
      <c r="E1" s="8"/>
      <c r="F1" s="8"/>
      <c r="G1" s="3"/>
      <c r="H1" s="3"/>
      <c r="I1" s="3"/>
      <c r="J1" s="4"/>
    </row>
    <row r="2" spans="1:10" ht="18" customHeight="1">
      <c r="A2" s="10" t="s">
        <v>75</v>
      </c>
      <c r="B2" s="11"/>
      <c r="C2" s="16"/>
      <c r="D2" s="17"/>
      <c r="E2" s="17"/>
      <c r="F2" s="17"/>
      <c r="G2" s="12"/>
      <c r="H2" s="12"/>
      <c r="I2" s="12"/>
      <c r="J2" s="13"/>
    </row>
    <row r="3" spans="1:10" ht="12.75">
      <c r="A3" s="143" t="s">
        <v>0</v>
      </c>
      <c r="B3" s="145">
        <v>2014</v>
      </c>
      <c r="C3" s="147">
        <v>2015</v>
      </c>
      <c r="D3" s="149">
        <v>2016</v>
      </c>
      <c r="E3" s="149">
        <v>2017</v>
      </c>
      <c r="F3" s="151">
        <v>2018</v>
      </c>
      <c r="G3" s="18" t="s">
        <v>68</v>
      </c>
      <c r="H3" s="133"/>
      <c r="I3" s="18" t="s">
        <v>69</v>
      </c>
      <c r="J3" s="19"/>
    </row>
    <row r="4" spans="1:10" ht="12.75" customHeight="1">
      <c r="A4" s="144"/>
      <c r="B4" s="146"/>
      <c r="C4" s="148"/>
      <c r="D4" s="150"/>
      <c r="E4" s="150"/>
      <c r="F4" s="152"/>
      <c r="G4" s="20" t="s">
        <v>1</v>
      </c>
      <c r="H4" s="134"/>
      <c r="I4" s="20" t="s">
        <v>70</v>
      </c>
      <c r="J4" s="21"/>
    </row>
    <row r="5" spans="1:10" ht="7.5" customHeight="1">
      <c r="A5" s="22"/>
      <c r="B5" s="23"/>
      <c r="C5" s="29"/>
      <c r="D5" s="124"/>
      <c r="E5" s="124"/>
      <c r="F5" s="30"/>
      <c r="G5" s="23"/>
      <c r="H5" s="135"/>
      <c r="I5" s="23"/>
      <c r="J5" s="115"/>
    </row>
    <row r="6" spans="1:10" ht="12.75">
      <c r="A6" s="32" t="s">
        <v>2</v>
      </c>
      <c r="B6" s="33">
        <v>2346</v>
      </c>
      <c r="C6" s="36">
        <v>2347</v>
      </c>
      <c r="D6" s="125">
        <v>2186</v>
      </c>
      <c r="E6" s="125">
        <v>1844</v>
      </c>
      <c r="F6" s="37">
        <v>1751</v>
      </c>
      <c r="G6" s="38">
        <f aca="true" t="shared" si="0" ref="G6:G35">F6-B6</f>
        <v>-595</v>
      </c>
      <c r="H6" s="136">
        <f aca="true" t="shared" si="1" ref="H6:H35">G6/B6%</f>
        <v>-25.36231884057971</v>
      </c>
      <c r="I6" s="38">
        <f aca="true" t="shared" si="2" ref="I6:I35">F6-E6</f>
        <v>-93</v>
      </c>
      <c r="J6" s="116">
        <f aca="true" t="shared" si="3" ref="J6:J35">I6/E6%</f>
        <v>-5.043383947939262</v>
      </c>
    </row>
    <row r="7" spans="1:10" ht="12.75">
      <c r="A7" s="32" t="s">
        <v>3</v>
      </c>
      <c r="B7" s="41">
        <v>33990</v>
      </c>
      <c r="C7" s="44">
        <v>34613</v>
      </c>
      <c r="D7" s="126">
        <v>34912</v>
      </c>
      <c r="E7" s="126">
        <v>35796</v>
      </c>
      <c r="F7" s="45">
        <v>36011</v>
      </c>
      <c r="G7" s="38">
        <f t="shared" si="0"/>
        <v>2021</v>
      </c>
      <c r="H7" s="136">
        <f t="shared" si="1"/>
        <v>5.945866431303325</v>
      </c>
      <c r="I7" s="38">
        <f t="shared" si="2"/>
        <v>215</v>
      </c>
      <c r="J7" s="116">
        <f t="shared" si="3"/>
        <v>0.6006257682422618</v>
      </c>
    </row>
    <row r="8" spans="1:10" ht="12.75">
      <c r="A8" s="32" t="s">
        <v>4</v>
      </c>
      <c r="B8" s="41">
        <v>26121</v>
      </c>
      <c r="C8" s="44">
        <v>26341</v>
      </c>
      <c r="D8" s="126">
        <v>26337</v>
      </c>
      <c r="E8" s="126">
        <v>26433</v>
      </c>
      <c r="F8" s="45">
        <v>26204</v>
      </c>
      <c r="G8" s="38">
        <f t="shared" si="0"/>
        <v>83</v>
      </c>
      <c r="H8" s="136">
        <f t="shared" si="1"/>
        <v>0.317752000306267</v>
      </c>
      <c r="I8" s="38">
        <f t="shared" si="2"/>
        <v>-229</v>
      </c>
      <c r="J8" s="116">
        <f t="shared" si="3"/>
        <v>-0.8663413157795181</v>
      </c>
    </row>
    <row r="9" spans="1:10" ht="12.75">
      <c r="A9" s="46" t="s">
        <v>5</v>
      </c>
      <c r="B9" s="47">
        <v>5465</v>
      </c>
      <c r="C9" s="50">
        <v>5491</v>
      </c>
      <c r="D9" s="127">
        <v>5492</v>
      </c>
      <c r="E9" s="127">
        <v>5792</v>
      </c>
      <c r="F9" s="51">
        <v>5755</v>
      </c>
      <c r="G9" s="38">
        <f t="shared" si="0"/>
        <v>290</v>
      </c>
      <c r="H9" s="136">
        <f t="shared" si="1"/>
        <v>5.3064958828911255</v>
      </c>
      <c r="I9" s="38">
        <f t="shared" si="2"/>
        <v>-37</v>
      </c>
      <c r="J9" s="116">
        <f t="shared" si="3"/>
        <v>-0.6388121546961326</v>
      </c>
    </row>
    <row r="10" spans="1:10" ht="12.75" customHeight="1">
      <c r="A10" s="32" t="s">
        <v>35</v>
      </c>
      <c r="B10" s="47">
        <v>10781</v>
      </c>
      <c r="C10" s="50">
        <v>10481</v>
      </c>
      <c r="D10" s="127">
        <v>10436</v>
      </c>
      <c r="E10" s="127">
        <v>10325</v>
      </c>
      <c r="F10" s="51">
        <v>10247</v>
      </c>
      <c r="G10" s="38">
        <f t="shared" si="0"/>
        <v>-534</v>
      </c>
      <c r="H10" s="136">
        <f t="shared" si="1"/>
        <v>-4.953158334106298</v>
      </c>
      <c r="I10" s="38">
        <f t="shared" si="2"/>
        <v>-78</v>
      </c>
      <c r="J10" s="116">
        <f t="shared" si="3"/>
        <v>-0.7554479418886199</v>
      </c>
    </row>
    <row r="11" spans="1:10" ht="12.75">
      <c r="A11" s="32" t="s">
        <v>6</v>
      </c>
      <c r="B11" s="41">
        <v>16925</v>
      </c>
      <c r="C11" s="44">
        <v>17617</v>
      </c>
      <c r="D11" s="126">
        <v>17658</v>
      </c>
      <c r="E11" s="126">
        <v>17715</v>
      </c>
      <c r="F11" s="45">
        <v>17607</v>
      </c>
      <c r="G11" s="38">
        <f t="shared" si="0"/>
        <v>682</v>
      </c>
      <c r="H11" s="136">
        <f t="shared" si="1"/>
        <v>4.029542097488922</v>
      </c>
      <c r="I11" s="38">
        <f t="shared" si="2"/>
        <v>-108</v>
      </c>
      <c r="J11" s="116">
        <f t="shared" si="3"/>
        <v>-0.6096528365791701</v>
      </c>
    </row>
    <row r="12" spans="1:10" ht="12.75">
      <c r="A12" s="32" t="s">
        <v>7</v>
      </c>
      <c r="B12" s="41">
        <v>22552</v>
      </c>
      <c r="C12" s="44">
        <v>22926</v>
      </c>
      <c r="D12" s="126">
        <v>22657</v>
      </c>
      <c r="E12" s="126">
        <v>23407</v>
      </c>
      <c r="F12" s="45">
        <v>22823</v>
      </c>
      <c r="G12" s="38">
        <f t="shared" si="0"/>
        <v>271</v>
      </c>
      <c r="H12" s="136">
        <f t="shared" si="1"/>
        <v>1.2016672578928698</v>
      </c>
      <c r="I12" s="38">
        <f t="shared" si="2"/>
        <v>-584</v>
      </c>
      <c r="J12" s="116">
        <f t="shared" si="3"/>
        <v>-2.4949801341479048</v>
      </c>
    </row>
    <row r="13" spans="1:10" ht="12.75">
      <c r="A13" s="46" t="s">
        <v>8</v>
      </c>
      <c r="B13" s="41">
        <v>8492</v>
      </c>
      <c r="C13" s="44">
        <v>8352</v>
      </c>
      <c r="D13" s="126">
        <v>8372</v>
      </c>
      <c r="E13" s="126">
        <v>7962</v>
      </c>
      <c r="F13" s="45">
        <v>7875</v>
      </c>
      <c r="G13" s="38">
        <f t="shared" si="0"/>
        <v>-617</v>
      </c>
      <c r="H13" s="136">
        <f t="shared" si="1"/>
        <v>-7.265661799340556</v>
      </c>
      <c r="I13" s="38">
        <f t="shared" si="2"/>
        <v>-87</v>
      </c>
      <c r="J13" s="116">
        <f t="shared" si="3"/>
        <v>-1.092690278824416</v>
      </c>
    </row>
    <row r="14" spans="1:10" ht="12.75">
      <c r="A14" s="32" t="s">
        <v>9</v>
      </c>
      <c r="B14" s="41">
        <v>30840</v>
      </c>
      <c r="C14" s="44">
        <v>32421</v>
      </c>
      <c r="D14" s="126">
        <v>33146</v>
      </c>
      <c r="E14" s="126">
        <v>33996</v>
      </c>
      <c r="F14" s="45">
        <v>35664</v>
      </c>
      <c r="G14" s="38">
        <f t="shared" si="0"/>
        <v>4824</v>
      </c>
      <c r="H14" s="136">
        <f t="shared" si="1"/>
        <v>15.642023346303503</v>
      </c>
      <c r="I14" s="38">
        <f t="shared" si="2"/>
        <v>1668</v>
      </c>
      <c r="J14" s="116">
        <f t="shared" si="3"/>
        <v>4.90645958348041</v>
      </c>
    </row>
    <row r="15" spans="1:10" ht="12.75">
      <c r="A15" s="46" t="s">
        <v>10</v>
      </c>
      <c r="B15" s="41">
        <v>21092</v>
      </c>
      <c r="C15" s="44">
        <v>21254</v>
      </c>
      <c r="D15" s="126">
        <v>21370</v>
      </c>
      <c r="E15" s="126">
        <v>21862</v>
      </c>
      <c r="F15" s="45">
        <v>21730</v>
      </c>
      <c r="G15" s="38">
        <f t="shared" si="0"/>
        <v>638</v>
      </c>
      <c r="H15" s="136">
        <f t="shared" si="1"/>
        <v>3.0248435425753843</v>
      </c>
      <c r="I15" s="38">
        <f t="shared" si="2"/>
        <v>-132</v>
      </c>
      <c r="J15" s="116">
        <f t="shared" si="3"/>
        <v>-0.603787393651084</v>
      </c>
    </row>
    <row r="16" spans="1:10" ht="12.75">
      <c r="A16" s="46" t="s">
        <v>47</v>
      </c>
      <c r="B16" s="41">
        <v>33658</v>
      </c>
      <c r="C16" s="44">
        <v>34208</v>
      </c>
      <c r="D16" s="126">
        <v>34549</v>
      </c>
      <c r="E16" s="126">
        <v>34132</v>
      </c>
      <c r="F16" s="45">
        <v>35305</v>
      </c>
      <c r="G16" s="38">
        <f t="shared" si="0"/>
        <v>1647</v>
      </c>
      <c r="H16" s="136">
        <f>G16/B16%</f>
        <v>4.8933388793154675</v>
      </c>
      <c r="I16" s="38">
        <f t="shared" si="2"/>
        <v>1173</v>
      </c>
      <c r="J16" s="116">
        <f t="shared" si="3"/>
        <v>3.436657681940701</v>
      </c>
    </row>
    <row r="17" spans="1:10" ht="12.75">
      <c r="A17" s="32" t="s">
        <v>11</v>
      </c>
      <c r="B17" s="41">
        <v>44977</v>
      </c>
      <c r="C17" s="44">
        <v>44786</v>
      </c>
      <c r="D17" s="126">
        <v>47237</v>
      </c>
      <c r="E17" s="126">
        <v>47192</v>
      </c>
      <c r="F17" s="45">
        <v>46948</v>
      </c>
      <c r="G17" s="38">
        <f t="shared" si="0"/>
        <v>1971</v>
      </c>
      <c r="H17" s="136">
        <f t="shared" si="1"/>
        <v>4.382239811459191</v>
      </c>
      <c r="I17" s="38">
        <f t="shared" si="2"/>
        <v>-244</v>
      </c>
      <c r="J17" s="116">
        <f t="shared" si="3"/>
        <v>-0.5170367858959145</v>
      </c>
    </row>
    <row r="18" spans="1:10" ht="12.75">
      <c r="A18" s="32" t="s">
        <v>12</v>
      </c>
      <c r="B18" s="41">
        <v>15364</v>
      </c>
      <c r="C18" s="44">
        <v>15900</v>
      </c>
      <c r="D18" s="126">
        <v>15815</v>
      </c>
      <c r="E18" s="126">
        <v>16011</v>
      </c>
      <c r="F18" s="45">
        <v>15854</v>
      </c>
      <c r="G18" s="38">
        <f t="shared" si="0"/>
        <v>490</v>
      </c>
      <c r="H18" s="136">
        <f t="shared" si="1"/>
        <v>3.189273626659724</v>
      </c>
      <c r="I18" s="38">
        <f t="shared" si="2"/>
        <v>-157</v>
      </c>
      <c r="J18" s="116">
        <f t="shared" si="3"/>
        <v>-0.980575854100306</v>
      </c>
    </row>
    <row r="19" spans="1:10" ht="12.75">
      <c r="A19" s="32" t="s">
        <v>36</v>
      </c>
      <c r="B19" s="41">
        <v>63030</v>
      </c>
      <c r="C19" s="44">
        <v>62398</v>
      </c>
      <c r="D19" s="126">
        <v>61855</v>
      </c>
      <c r="E19" s="126">
        <v>60891</v>
      </c>
      <c r="F19" s="45">
        <v>61211</v>
      </c>
      <c r="G19" s="38">
        <f t="shared" si="0"/>
        <v>-1819</v>
      </c>
      <c r="H19" s="136">
        <f t="shared" si="1"/>
        <v>-2.8859273361891167</v>
      </c>
      <c r="I19" s="38">
        <f t="shared" si="2"/>
        <v>320</v>
      </c>
      <c r="J19" s="116">
        <f t="shared" si="3"/>
        <v>0.5255292243517105</v>
      </c>
    </row>
    <row r="20" spans="1:10" ht="15.75" customHeight="1">
      <c r="A20" s="32" t="s">
        <v>37</v>
      </c>
      <c r="B20" s="41">
        <v>6330</v>
      </c>
      <c r="C20" s="44">
        <v>6311</v>
      </c>
      <c r="D20" s="126">
        <v>6073</v>
      </c>
      <c r="E20" s="126">
        <v>6675</v>
      </c>
      <c r="F20" s="45">
        <v>6508</v>
      </c>
      <c r="G20" s="38">
        <f t="shared" si="0"/>
        <v>178</v>
      </c>
      <c r="H20" s="136">
        <f t="shared" si="1"/>
        <v>2.812006319115324</v>
      </c>
      <c r="I20" s="38">
        <f t="shared" si="2"/>
        <v>-167</v>
      </c>
      <c r="J20" s="116">
        <f t="shared" si="3"/>
        <v>-2.50187265917603</v>
      </c>
    </row>
    <row r="21" spans="1:10" ht="12.75">
      <c r="A21" s="32" t="s">
        <v>38</v>
      </c>
      <c r="B21" s="41">
        <v>9782</v>
      </c>
      <c r="C21" s="44">
        <v>9992</v>
      </c>
      <c r="D21" s="126">
        <v>10602</v>
      </c>
      <c r="E21" s="126">
        <v>10855</v>
      </c>
      <c r="F21" s="45">
        <v>10807</v>
      </c>
      <c r="G21" s="38">
        <f t="shared" si="0"/>
        <v>1025</v>
      </c>
      <c r="H21" s="136">
        <f t="shared" si="1"/>
        <v>10.478429768963403</v>
      </c>
      <c r="I21" s="38">
        <f t="shared" si="2"/>
        <v>-48</v>
      </c>
      <c r="J21" s="116">
        <f t="shared" si="3"/>
        <v>-0.44219253800092123</v>
      </c>
    </row>
    <row r="22" spans="1:10" ht="18" customHeight="1">
      <c r="A22" s="32" t="s">
        <v>14</v>
      </c>
      <c r="B22" s="41">
        <v>48124</v>
      </c>
      <c r="C22" s="44">
        <v>47999</v>
      </c>
      <c r="D22" s="126">
        <v>47911</v>
      </c>
      <c r="E22" s="126">
        <v>48368</v>
      </c>
      <c r="F22" s="45">
        <v>49706</v>
      </c>
      <c r="G22" s="38">
        <f t="shared" si="0"/>
        <v>1582</v>
      </c>
      <c r="H22" s="136">
        <f t="shared" si="1"/>
        <v>3.287341035657884</v>
      </c>
      <c r="I22" s="38">
        <f t="shared" si="2"/>
        <v>1338</v>
      </c>
      <c r="J22" s="116">
        <f t="shared" si="3"/>
        <v>2.7662917631491895</v>
      </c>
    </row>
    <row r="23" spans="1:10" ht="18" customHeight="1">
      <c r="A23" s="52" t="s">
        <v>15</v>
      </c>
      <c r="B23" s="47">
        <v>136570</v>
      </c>
      <c r="C23" s="50">
        <v>141016</v>
      </c>
      <c r="D23" s="127">
        <v>144200</v>
      </c>
      <c r="E23" s="127">
        <v>148520</v>
      </c>
      <c r="F23" s="51">
        <v>150041</v>
      </c>
      <c r="G23" s="38">
        <f t="shared" si="0"/>
        <v>13471</v>
      </c>
      <c r="H23" s="136">
        <f t="shared" si="1"/>
        <v>9.863806106758439</v>
      </c>
      <c r="I23" s="38">
        <f t="shared" si="2"/>
        <v>1521</v>
      </c>
      <c r="J23" s="116">
        <f t="shared" si="3"/>
        <v>1.024104497710746</v>
      </c>
    </row>
    <row r="24" spans="1:10" ht="12.75">
      <c r="A24" s="32" t="s">
        <v>39</v>
      </c>
      <c r="B24" s="47">
        <v>59991</v>
      </c>
      <c r="C24" s="50">
        <v>60258</v>
      </c>
      <c r="D24" s="127">
        <v>62168</v>
      </c>
      <c r="E24" s="127">
        <v>63139</v>
      </c>
      <c r="F24" s="51">
        <v>64597</v>
      </c>
      <c r="G24" s="38">
        <f t="shared" si="0"/>
        <v>4606</v>
      </c>
      <c r="H24" s="136">
        <f t="shared" si="1"/>
        <v>7.67781833941758</v>
      </c>
      <c r="I24" s="38">
        <f t="shared" si="2"/>
        <v>1458</v>
      </c>
      <c r="J24" s="116">
        <f t="shared" si="3"/>
        <v>2.309190832924183</v>
      </c>
    </row>
    <row r="25" spans="1:10" ht="12.75">
      <c r="A25" s="46" t="s">
        <v>16</v>
      </c>
      <c r="B25" s="47">
        <v>49374</v>
      </c>
      <c r="C25" s="50">
        <v>53647</v>
      </c>
      <c r="D25" s="127">
        <v>57061</v>
      </c>
      <c r="E25" s="127">
        <v>65742</v>
      </c>
      <c r="F25" s="51">
        <v>68306</v>
      </c>
      <c r="G25" s="38">
        <f t="shared" si="0"/>
        <v>18932</v>
      </c>
      <c r="H25" s="136">
        <f t="shared" si="1"/>
        <v>38.344067727953984</v>
      </c>
      <c r="I25" s="38">
        <f t="shared" si="2"/>
        <v>2564</v>
      </c>
      <c r="J25" s="116">
        <f t="shared" si="3"/>
        <v>3.900094308052691</v>
      </c>
    </row>
    <row r="26" spans="1:10" ht="12.75" customHeight="1">
      <c r="A26" s="32" t="s">
        <v>40</v>
      </c>
      <c r="B26" s="47">
        <v>36397</v>
      </c>
      <c r="C26" s="44">
        <v>35871</v>
      </c>
      <c r="D26" s="126">
        <v>36733</v>
      </c>
      <c r="E26" s="126">
        <v>37163</v>
      </c>
      <c r="F26" s="45">
        <v>37940</v>
      </c>
      <c r="G26" s="38">
        <f t="shared" si="0"/>
        <v>1543</v>
      </c>
      <c r="H26" s="136">
        <f t="shared" si="1"/>
        <v>4.239360386845069</v>
      </c>
      <c r="I26" s="38">
        <f t="shared" si="2"/>
        <v>777</v>
      </c>
      <c r="J26" s="116">
        <f t="shared" si="3"/>
        <v>2.0907892258429084</v>
      </c>
    </row>
    <row r="27" spans="1:10" ht="12.75">
      <c r="A27" s="32" t="s">
        <v>18</v>
      </c>
      <c r="B27" s="41">
        <v>41314</v>
      </c>
      <c r="C27" s="44">
        <v>41965</v>
      </c>
      <c r="D27" s="126">
        <v>43981</v>
      </c>
      <c r="E27" s="126">
        <v>41024</v>
      </c>
      <c r="F27" s="45">
        <v>40248</v>
      </c>
      <c r="G27" s="38">
        <f t="shared" si="0"/>
        <v>-1066</v>
      </c>
      <c r="H27" s="136">
        <f t="shared" si="1"/>
        <v>-2.5802391441157964</v>
      </c>
      <c r="I27" s="38">
        <f t="shared" si="2"/>
        <v>-776</v>
      </c>
      <c r="J27" s="116">
        <f t="shared" si="3"/>
        <v>-1.891575663026521</v>
      </c>
    </row>
    <row r="28" spans="1:10" ht="12.75">
      <c r="A28" s="32" t="s">
        <v>41</v>
      </c>
      <c r="B28" s="41">
        <v>2120</v>
      </c>
      <c r="C28" s="44">
        <v>2465</v>
      </c>
      <c r="D28" s="126">
        <v>2534</v>
      </c>
      <c r="E28" s="126">
        <v>2700</v>
      </c>
      <c r="F28" s="45">
        <v>2810</v>
      </c>
      <c r="G28" s="38">
        <f t="shared" si="0"/>
        <v>690</v>
      </c>
      <c r="H28" s="136">
        <f t="shared" si="1"/>
        <v>32.54716981132076</v>
      </c>
      <c r="I28" s="38">
        <f t="shared" si="2"/>
        <v>110</v>
      </c>
      <c r="J28" s="116">
        <f t="shared" si="3"/>
        <v>4.074074074074074</v>
      </c>
    </row>
    <row r="29" spans="1:10" ht="12.75">
      <c r="A29" s="32" t="s">
        <v>42</v>
      </c>
      <c r="B29" s="41">
        <v>33059</v>
      </c>
      <c r="C29" s="44">
        <v>34221</v>
      </c>
      <c r="D29" s="126">
        <v>36345</v>
      </c>
      <c r="E29" s="126">
        <v>36333</v>
      </c>
      <c r="F29" s="45">
        <v>37020</v>
      </c>
      <c r="G29" s="38">
        <f t="shared" si="0"/>
        <v>3961</v>
      </c>
      <c r="H29" s="136">
        <f t="shared" si="1"/>
        <v>11.981608639099791</v>
      </c>
      <c r="I29" s="38">
        <f t="shared" si="2"/>
        <v>687</v>
      </c>
      <c r="J29" s="116">
        <f t="shared" si="3"/>
        <v>1.8908430352572043</v>
      </c>
    </row>
    <row r="30" spans="1:10" ht="12.75">
      <c r="A30" s="52" t="s">
        <v>43</v>
      </c>
      <c r="B30" s="47">
        <v>83846</v>
      </c>
      <c r="C30" s="44">
        <v>89458</v>
      </c>
      <c r="D30" s="126">
        <v>95512</v>
      </c>
      <c r="E30" s="126">
        <v>109193</v>
      </c>
      <c r="F30" s="45">
        <v>108664</v>
      </c>
      <c r="G30" s="38">
        <f t="shared" si="0"/>
        <v>24818</v>
      </c>
      <c r="H30" s="136">
        <f t="shared" si="1"/>
        <v>29.599503852300646</v>
      </c>
      <c r="I30" s="38">
        <f t="shared" si="2"/>
        <v>-529</v>
      </c>
      <c r="J30" s="116">
        <f t="shared" si="3"/>
        <v>-0.4844632897713223</v>
      </c>
    </row>
    <row r="31" spans="1:10" ht="12.75" customHeight="1">
      <c r="A31" s="32" t="s">
        <v>20</v>
      </c>
      <c r="B31" s="41">
        <v>26543</v>
      </c>
      <c r="C31" s="44">
        <v>25905</v>
      </c>
      <c r="D31" s="126">
        <v>27523</v>
      </c>
      <c r="E31" s="126">
        <v>31601</v>
      </c>
      <c r="F31" s="45">
        <v>32465</v>
      </c>
      <c r="G31" s="38">
        <f t="shared" si="0"/>
        <v>5922</v>
      </c>
      <c r="H31" s="136">
        <f t="shared" si="1"/>
        <v>22.3109671099725</v>
      </c>
      <c r="I31" s="38">
        <f t="shared" si="2"/>
        <v>864</v>
      </c>
      <c r="J31" s="116">
        <f t="shared" si="3"/>
        <v>2.7340906933324898</v>
      </c>
    </row>
    <row r="32" spans="1:10" ht="12.75">
      <c r="A32" s="53" t="s">
        <v>21</v>
      </c>
      <c r="B32" s="33">
        <v>47832</v>
      </c>
      <c r="C32" s="36">
        <v>49920</v>
      </c>
      <c r="D32" s="125">
        <v>51217</v>
      </c>
      <c r="E32" s="125">
        <v>54048</v>
      </c>
      <c r="F32" s="37">
        <v>56014</v>
      </c>
      <c r="G32" s="38">
        <f t="shared" si="0"/>
        <v>8182</v>
      </c>
      <c r="H32" s="136">
        <f t="shared" si="1"/>
        <v>17.10570329486536</v>
      </c>
      <c r="I32" s="38">
        <f t="shared" si="2"/>
        <v>1966</v>
      </c>
      <c r="J32" s="116">
        <f t="shared" si="3"/>
        <v>3.6375074008288926</v>
      </c>
    </row>
    <row r="33" spans="1:10" ht="12.75">
      <c r="A33" s="53" t="s">
        <v>44</v>
      </c>
      <c r="B33" s="33">
        <v>7862</v>
      </c>
      <c r="C33" s="36">
        <v>8913</v>
      </c>
      <c r="D33" s="125">
        <v>9384</v>
      </c>
      <c r="E33" s="125">
        <v>10239</v>
      </c>
      <c r="F33" s="37">
        <v>10516</v>
      </c>
      <c r="G33" s="38">
        <f t="shared" si="0"/>
        <v>2654</v>
      </c>
      <c r="H33" s="136">
        <f t="shared" si="1"/>
        <v>33.75731366064615</v>
      </c>
      <c r="I33" s="38">
        <f t="shared" si="2"/>
        <v>277</v>
      </c>
      <c r="J33" s="116">
        <f t="shared" si="3"/>
        <v>2.7053423185857994</v>
      </c>
    </row>
    <row r="34" spans="1:10" ht="12.75">
      <c r="A34" s="53" t="s">
        <v>45</v>
      </c>
      <c r="B34" s="33">
        <v>26981</v>
      </c>
      <c r="C34" s="36">
        <v>26984</v>
      </c>
      <c r="D34" s="125">
        <v>27172</v>
      </c>
      <c r="E34" s="125">
        <v>28278</v>
      </c>
      <c r="F34" s="37">
        <v>28582</v>
      </c>
      <c r="G34" s="38">
        <f t="shared" si="0"/>
        <v>1601</v>
      </c>
      <c r="H34" s="136">
        <f t="shared" si="1"/>
        <v>5.93380527037545</v>
      </c>
      <c r="I34" s="38">
        <f t="shared" si="2"/>
        <v>304</v>
      </c>
      <c r="J34" s="116">
        <f t="shared" si="3"/>
        <v>1.0750406676568358</v>
      </c>
    </row>
    <row r="35" spans="1:10" ht="12.75">
      <c r="A35" s="53" t="s">
        <v>46</v>
      </c>
      <c r="B35" s="33">
        <v>2928</v>
      </c>
      <c r="C35" s="36">
        <v>2907</v>
      </c>
      <c r="D35" s="125">
        <v>2829</v>
      </c>
      <c r="E35" s="125">
        <v>2786</v>
      </c>
      <c r="F35" s="37">
        <v>2736</v>
      </c>
      <c r="G35" s="38">
        <f t="shared" si="0"/>
        <v>-192</v>
      </c>
      <c r="H35" s="136">
        <f t="shared" si="1"/>
        <v>-6.557377049180328</v>
      </c>
      <c r="I35" s="38">
        <f t="shared" si="2"/>
        <v>-50</v>
      </c>
      <c r="J35" s="116">
        <f t="shared" si="3"/>
        <v>-1.7946877243359656</v>
      </c>
    </row>
    <row r="36" spans="1:10" ht="6.75" customHeight="1">
      <c r="A36" s="54"/>
      <c r="B36" s="33"/>
      <c r="C36" s="57"/>
      <c r="D36" s="128"/>
      <c r="E36" s="125"/>
      <c r="F36" s="37"/>
      <c r="G36" s="59"/>
      <c r="H36" s="137"/>
      <c r="I36" s="59"/>
      <c r="J36" s="117"/>
    </row>
    <row r="37" spans="1:10" ht="10.5" customHeight="1">
      <c r="A37" s="60"/>
      <c r="B37" s="61"/>
      <c r="C37" s="62"/>
      <c r="D37" s="61"/>
      <c r="E37" s="61"/>
      <c r="F37" s="61"/>
      <c r="G37" s="63"/>
      <c r="H37" s="138"/>
      <c r="I37" s="63"/>
      <c r="J37" s="118"/>
    </row>
    <row r="38" spans="1:10" ht="9.75" customHeight="1">
      <c r="A38" s="65"/>
      <c r="B38" s="41"/>
      <c r="C38" s="69"/>
      <c r="D38" s="129"/>
      <c r="E38" s="126"/>
      <c r="F38" s="45"/>
      <c r="G38" s="71"/>
      <c r="H38" s="139"/>
      <c r="I38" s="71"/>
      <c r="J38" s="40"/>
    </row>
    <row r="39" spans="1:12" ht="12.75">
      <c r="A39" s="72" t="s">
        <v>23</v>
      </c>
      <c r="B39" s="73">
        <f>SUM(B6:B35)</f>
        <v>954686</v>
      </c>
      <c r="C39" s="77">
        <f>SUM(C6:C35)</f>
        <v>976967</v>
      </c>
      <c r="D39" s="130">
        <f>SUM(D6:D35)</f>
        <v>1003267</v>
      </c>
      <c r="E39" s="130">
        <f>SUM(E6:E35)</f>
        <v>1040022</v>
      </c>
      <c r="F39" s="78">
        <f>SUM(F6:F35)</f>
        <v>1051945</v>
      </c>
      <c r="G39" s="79">
        <f>F39-B39</f>
        <v>97259</v>
      </c>
      <c r="H39" s="140">
        <f>G39/B39%</f>
        <v>10.187538101532859</v>
      </c>
      <c r="I39" s="79">
        <f>F39-E39</f>
        <v>11923</v>
      </c>
      <c r="J39" s="119">
        <f>I39/E39%</f>
        <v>1.1464180565411117</v>
      </c>
      <c r="K39" s="80"/>
      <c r="L39" s="80"/>
    </row>
    <row r="40" spans="1:10" ht="12.75">
      <c r="A40" s="81" t="s">
        <v>24</v>
      </c>
      <c r="B40" s="33"/>
      <c r="C40" s="36"/>
      <c r="D40" s="125"/>
      <c r="E40" s="125"/>
      <c r="F40" s="37"/>
      <c r="G40" s="71"/>
      <c r="H40" s="139"/>
      <c r="I40" s="71"/>
      <c r="J40" s="40"/>
    </row>
    <row r="41" spans="1:10" ht="12.75">
      <c r="A41" s="84" t="s">
        <v>25</v>
      </c>
      <c r="B41" s="85">
        <f>SUM(B6:B21)</f>
        <v>351745</v>
      </c>
      <c r="C41" s="89">
        <f>SUM(C6:C21)</f>
        <v>355438</v>
      </c>
      <c r="D41" s="131">
        <f>SUM(D6:D21)</f>
        <v>358697</v>
      </c>
      <c r="E41" s="131">
        <f>SUM(E6:E21)</f>
        <v>360888</v>
      </c>
      <c r="F41" s="90">
        <f>SUM(F6:F21)</f>
        <v>362300</v>
      </c>
      <c r="G41" s="91">
        <f>F41-B41</f>
        <v>10555</v>
      </c>
      <c r="H41" s="141">
        <f>G41/B41%</f>
        <v>3.000753386686378</v>
      </c>
      <c r="I41" s="91">
        <f>F41-E41</f>
        <v>1412</v>
      </c>
      <c r="J41" s="120">
        <f>I41/E41%</f>
        <v>0.3912571213229589</v>
      </c>
    </row>
    <row r="42" spans="1:10" ht="12.75">
      <c r="A42" s="84" t="s">
        <v>26</v>
      </c>
      <c r="B42" s="85">
        <f>B22</f>
        <v>48124</v>
      </c>
      <c r="C42" s="89">
        <f>C22</f>
        <v>47999</v>
      </c>
      <c r="D42" s="131">
        <f>D22</f>
        <v>47911</v>
      </c>
      <c r="E42" s="131">
        <f>E22</f>
        <v>48368</v>
      </c>
      <c r="F42" s="90">
        <f>F22</f>
        <v>49706</v>
      </c>
      <c r="G42" s="91">
        <f>F42-B42</f>
        <v>1582</v>
      </c>
      <c r="H42" s="141">
        <f>G42/B42%</f>
        <v>3.287341035657884</v>
      </c>
      <c r="I42" s="91">
        <f>F42-E42</f>
        <v>1338</v>
      </c>
      <c r="J42" s="120">
        <f>I42/E42%</f>
        <v>2.7662917631491895</v>
      </c>
    </row>
    <row r="43" spans="1:10" ht="12.75">
      <c r="A43" s="84" t="s">
        <v>27</v>
      </c>
      <c r="B43" s="85">
        <f>B23+B25</f>
        <v>185944</v>
      </c>
      <c r="C43" s="89">
        <f>C23+C25</f>
        <v>194663</v>
      </c>
      <c r="D43" s="131">
        <f>D23+D25</f>
        <v>201261</v>
      </c>
      <c r="E43" s="131">
        <f>E23+E25</f>
        <v>214262</v>
      </c>
      <c r="F43" s="90">
        <f>F23+F25</f>
        <v>218347</v>
      </c>
      <c r="G43" s="91">
        <f>F43-B43</f>
        <v>32403</v>
      </c>
      <c r="H43" s="141">
        <f>G43/B43%</f>
        <v>17.4262143441036</v>
      </c>
      <c r="I43" s="91">
        <f>F43-E43</f>
        <v>4085</v>
      </c>
      <c r="J43" s="120">
        <f>I43/E43%</f>
        <v>1.9065443242385491</v>
      </c>
    </row>
    <row r="44" spans="1:10" ht="12.75">
      <c r="A44" s="84" t="s">
        <v>29</v>
      </c>
      <c r="B44" s="85">
        <f>SUM(B26:B35)+B24</f>
        <v>368873</v>
      </c>
      <c r="C44" s="89">
        <f>SUM(C26:C35)+C24</f>
        <v>378867</v>
      </c>
      <c r="D44" s="131">
        <f>SUM(D26:D35)+D24</f>
        <v>395398</v>
      </c>
      <c r="E44" s="131">
        <f>SUM(E26:E35)+E24</f>
        <v>416504</v>
      </c>
      <c r="F44" s="90">
        <f>SUM(F26:F35)+F24</f>
        <v>421592</v>
      </c>
      <c r="G44" s="91">
        <f>F44-B44</f>
        <v>52719</v>
      </c>
      <c r="H44" s="141">
        <f>G44/B44%</f>
        <v>14.291910766036008</v>
      </c>
      <c r="I44" s="91">
        <f>F44-E44</f>
        <v>5088</v>
      </c>
      <c r="J44" s="120">
        <f>I44/E44%</f>
        <v>1.221596911434224</v>
      </c>
    </row>
    <row r="45" spans="1:10" ht="7.5" customHeight="1">
      <c r="A45" s="65"/>
      <c r="B45" s="71"/>
      <c r="C45" s="96"/>
      <c r="D45" s="132"/>
      <c r="E45" s="132"/>
      <c r="F45" s="97"/>
      <c r="G45" s="64"/>
      <c r="H45" s="142"/>
      <c r="I45" s="64"/>
      <c r="J45" s="31"/>
    </row>
    <row r="46" spans="1:10" ht="30" customHeight="1" thickBot="1">
      <c r="A46" s="122" t="s">
        <v>34</v>
      </c>
      <c r="B46" s="99"/>
      <c r="C46" s="104"/>
      <c r="D46" s="105"/>
      <c r="E46" s="105"/>
      <c r="F46" s="105"/>
      <c r="G46" s="100"/>
      <c r="H46" s="100"/>
      <c r="I46" s="100"/>
      <c r="J46" s="101"/>
    </row>
    <row r="47" ht="13.5" thickTop="1"/>
  </sheetData>
  <sheetProtection/>
  <mergeCells count="6">
    <mergeCell ref="A3:A4"/>
    <mergeCell ref="B3:B4"/>
    <mergeCell ref="C3:C4"/>
    <mergeCell ref="D3:D4"/>
    <mergeCell ref="E3:E4"/>
    <mergeCell ref="F3:F4"/>
  </mergeCells>
  <printOptions horizontalCentered="1" verticalCentered="1"/>
  <pageMargins left="0.5905511811023623" right="0.5905511811023623" top="0.5905511811023623" bottom="0.7086614173228347" header="0.5118110236220472" footer="0.5118110236220472"/>
  <pageSetup fitToHeight="1" fitToWidth="1" horizontalDpi="300" verticalDpi="300" orientation="portrait" paperSize="9" scale="89" r:id="rId1"/>
  <ignoredErrors>
    <ignoredError sqref="B41:F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140625" style="9" customWidth="1"/>
    <col min="2" max="2" width="9.140625" style="9" customWidth="1"/>
    <col min="3" max="3" width="9.140625" style="106" customWidth="1"/>
    <col min="4" max="6" width="9.140625" style="108" customWidth="1"/>
    <col min="7" max="9" width="7.140625" style="9" customWidth="1"/>
    <col min="10" max="10" width="6.7109375" style="9" customWidth="1"/>
    <col min="11" max="16384" width="9.140625" style="9" customWidth="1"/>
  </cols>
  <sheetData>
    <row r="1" spans="1:10" ht="18" customHeight="1" thickTop="1">
      <c r="A1" s="1" t="s">
        <v>72</v>
      </c>
      <c r="B1" s="2"/>
      <c r="C1" s="7"/>
      <c r="D1" s="8"/>
      <c r="E1" s="8"/>
      <c r="F1" s="8"/>
      <c r="G1" s="3"/>
      <c r="H1" s="3"/>
      <c r="I1" s="3"/>
      <c r="J1" s="4"/>
    </row>
    <row r="2" spans="1:10" ht="18" customHeight="1">
      <c r="A2" s="10" t="s">
        <v>75</v>
      </c>
      <c r="B2" s="11"/>
      <c r="C2" s="16"/>
      <c r="D2" s="17"/>
      <c r="E2" s="17"/>
      <c r="F2" s="17"/>
      <c r="G2" s="12"/>
      <c r="H2" s="12"/>
      <c r="I2" s="12"/>
      <c r="J2" s="13"/>
    </row>
    <row r="3" spans="1:10" ht="12.75">
      <c r="A3" s="143" t="s">
        <v>0</v>
      </c>
      <c r="B3" s="145">
        <v>2014</v>
      </c>
      <c r="C3" s="147">
        <v>2015</v>
      </c>
      <c r="D3" s="149">
        <v>2016</v>
      </c>
      <c r="E3" s="149">
        <v>2017</v>
      </c>
      <c r="F3" s="151">
        <v>2018</v>
      </c>
      <c r="G3" s="18" t="s">
        <v>68</v>
      </c>
      <c r="H3" s="133"/>
      <c r="I3" s="18" t="s">
        <v>69</v>
      </c>
      <c r="J3" s="19"/>
    </row>
    <row r="4" spans="1:10" ht="12.75" customHeight="1">
      <c r="A4" s="144"/>
      <c r="B4" s="146"/>
      <c r="C4" s="148"/>
      <c r="D4" s="150"/>
      <c r="E4" s="150"/>
      <c r="F4" s="152"/>
      <c r="G4" s="20" t="s">
        <v>1</v>
      </c>
      <c r="H4" s="134"/>
      <c r="I4" s="20" t="s">
        <v>70</v>
      </c>
      <c r="J4" s="21"/>
    </row>
    <row r="5" spans="1:10" ht="7.5" customHeight="1">
      <c r="A5" s="22"/>
      <c r="B5" s="23"/>
      <c r="C5" s="29"/>
      <c r="D5" s="124"/>
      <c r="E5" s="124"/>
      <c r="F5" s="30"/>
      <c r="G5" s="23"/>
      <c r="H5" s="135"/>
      <c r="I5" s="23"/>
      <c r="J5" s="115"/>
    </row>
    <row r="6" spans="1:10" ht="12.75">
      <c r="A6" s="32" t="s">
        <v>2</v>
      </c>
      <c r="B6" s="33">
        <v>1883</v>
      </c>
      <c r="C6" s="36">
        <v>1893</v>
      </c>
      <c r="D6" s="125">
        <v>1756</v>
      </c>
      <c r="E6" s="125">
        <v>1590</v>
      </c>
      <c r="F6" s="37">
        <v>1504</v>
      </c>
      <c r="G6" s="38">
        <f aca="true" t="shared" si="0" ref="G6:G35">F6-B6</f>
        <v>-379</v>
      </c>
      <c r="H6" s="136">
        <f aca="true" t="shared" si="1" ref="H6:H35">G6/B6%</f>
        <v>-20.127456186935742</v>
      </c>
      <c r="I6" s="38">
        <f aca="true" t="shared" si="2" ref="I6:I35">F6-E6</f>
        <v>-86</v>
      </c>
      <c r="J6" s="116">
        <f aca="true" t="shared" si="3" ref="J6:J35">I6/E6%</f>
        <v>-5.408805031446541</v>
      </c>
    </row>
    <row r="7" spans="1:10" ht="12.75">
      <c r="A7" s="32" t="s">
        <v>3</v>
      </c>
      <c r="B7" s="41">
        <v>19007</v>
      </c>
      <c r="C7" s="44">
        <v>19299</v>
      </c>
      <c r="D7" s="126">
        <v>19496</v>
      </c>
      <c r="E7" s="126">
        <v>19877</v>
      </c>
      <c r="F7" s="45">
        <v>20046</v>
      </c>
      <c r="G7" s="38">
        <f t="shared" si="0"/>
        <v>1039</v>
      </c>
      <c r="H7" s="136">
        <f t="shared" si="1"/>
        <v>5.466407113168833</v>
      </c>
      <c r="I7" s="38">
        <f t="shared" si="2"/>
        <v>169</v>
      </c>
      <c r="J7" s="116">
        <f t="shared" si="3"/>
        <v>0.8502289077828645</v>
      </c>
    </row>
    <row r="8" spans="1:10" ht="12.75">
      <c r="A8" s="32" t="s">
        <v>4</v>
      </c>
      <c r="B8" s="41">
        <v>10799</v>
      </c>
      <c r="C8" s="44">
        <v>11086</v>
      </c>
      <c r="D8" s="126">
        <v>11115</v>
      </c>
      <c r="E8" s="126">
        <v>11165</v>
      </c>
      <c r="F8" s="45">
        <v>11096</v>
      </c>
      <c r="G8" s="38">
        <f t="shared" si="0"/>
        <v>297</v>
      </c>
      <c r="H8" s="136">
        <f t="shared" si="1"/>
        <v>2.7502546532086307</v>
      </c>
      <c r="I8" s="38">
        <f t="shared" si="2"/>
        <v>-69</v>
      </c>
      <c r="J8" s="116">
        <f t="shared" si="3"/>
        <v>-0.6180026869682042</v>
      </c>
    </row>
    <row r="9" spans="1:10" ht="12.75">
      <c r="A9" s="46" t="s">
        <v>5</v>
      </c>
      <c r="B9" s="47">
        <v>4203</v>
      </c>
      <c r="C9" s="50">
        <v>4235</v>
      </c>
      <c r="D9" s="127">
        <v>4241</v>
      </c>
      <c r="E9" s="127">
        <v>4442</v>
      </c>
      <c r="F9" s="51">
        <v>4417</v>
      </c>
      <c r="G9" s="38">
        <f t="shared" si="0"/>
        <v>214</v>
      </c>
      <c r="H9" s="136">
        <f t="shared" si="1"/>
        <v>5.091601237211515</v>
      </c>
      <c r="I9" s="38">
        <f t="shared" si="2"/>
        <v>-25</v>
      </c>
      <c r="J9" s="116">
        <f t="shared" si="3"/>
        <v>-0.5628095452498875</v>
      </c>
    </row>
    <row r="10" spans="1:10" ht="12.75" customHeight="1">
      <c r="A10" s="32" t="s">
        <v>35</v>
      </c>
      <c r="B10" s="47">
        <v>7574</v>
      </c>
      <c r="C10" s="50">
        <v>7393</v>
      </c>
      <c r="D10" s="127">
        <v>7365</v>
      </c>
      <c r="E10" s="127">
        <v>7319</v>
      </c>
      <c r="F10" s="51">
        <v>7276</v>
      </c>
      <c r="G10" s="38">
        <f t="shared" si="0"/>
        <v>-298</v>
      </c>
      <c r="H10" s="136">
        <f t="shared" si="1"/>
        <v>-3.9345128069712176</v>
      </c>
      <c r="I10" s="38">
        <f t="shared" si="2"/>
        <v>-43</v>
      </c>
      <c r="J10" s="116">
        <f t="shared" si="3"/>
        <v>-0.5875119551851345</v>
      </c>
    </row>
    <row r="11" spans="1:10" ht="12.75">
      <c r="A11" s="32" t="s">
        <v>6</v>
      </c>
      <c r="B11" s="41">
        <v>12285</v>
      </c>
      <c r="C11" s="44">
        <v>12803</v>
      </c>
      <c r="D11" s="126">
        <v>12855</v>
      </c>
      <c r="E11" s="126">
        <v>12848</v>
      </c>
      <c r="F11" s="45">
        <v>12705</v>
      </c>
      <c r="G11" s="38">
        <f t="shared" si="0"/>
        <v>420</v>
      </c>
      <c r="H11" s="136">
        <f t="shared" si="1"/>
        <v>3.418803418803419</v>
      </c>
      <c r="I11" s="38">
        <f t="shared" si="2"/>
        <v>-143</v>
      </c>
      <c r="J11" s="116">
        <f t="shared" si="3"/>
        <v>-1.113013698630137</v>
      </c>
    </row>
    <row r="12" spans="1:10" ht="12.75">
      <c r="A12" s="32" t="s">
        <v>7</v>
      </c>
      <c r="B12" s="41">
        <v>16528</v>
      </c>
      <c r="C12" s="44">
        <v>16727</v>
      </c>
      <c r="D12" s="126">
        <v>16486</v>
      </c>
      <c r="E12" s="126">
        <v>17070</v>
      </c>
      <c r="F12" s="45">
        <v>16647</v>
      </c>
      <c r="G12" s="38">
        <f t="shared" si="0"/>
        <v>119</v>
      </c>
      <c r="H12" s="136">
        <f t="shared" si="1"/>
        <v>0.7199903194578896</v>
      </c>
      <c r="I12" s="38">
        <f t="shared" si="2"/>
        <v>-423</v>
      </c>
      <c r="J12" s="116">
        <f t="shared" si="3"/>
        <v>-2.4780316344463973</v>
      </c>
    </row>
    <row r="13" spans="1:10" ht="12.75">
      <c r="A13" s="46" t="s">
        <v>8</v>
      </c>
      <c r="B13" s="41">
        <v>6855</v>
      </c>
      <c r="C13" s="44">
        <v>6675</v>
      </c>
      <c r="D13" s="126">
        <v>6685</v>
      </c>
      <c r="E13" s="126">
        <v>6343</v>
      </c>
      <c r="F13" s="45">
        <v>6303</v>
      </c>
      <c r="G13" s="38">
        <f t="shared" si="0"/>
        <v>-552</v>
      </c>
      <c r="H13" s="136">
        <f t="shared" si="1"/>
        <v>-8.052516411378557</v>
      </c>
      <c r="I13" s="38">
        <f t="shared" si="2"/>
        <v>-40</v>
      </c>
      <c r="J13" s="116">
        <f t="shared" si="3"/>
        <v>-0.6306164275579379</v>
      </c>
    </row>
    <row r="14" spans="1:10" ht="12.75">
      <c r="A14" s="32" t="s">
        <v>9</v>
      </c>
      <c r="B14" s="41">
        <v>25423</v>
      </c>
      <c r="C14" s="44">
        <v>26636</v>
      </c>
      <c r="D14" s="126">
        <v>27167</v>
      </c>
      <c r="E14" s="126">
        <v>27798</v>
      </c>
      <c r="F14" s="45">
        <v>29176</v>
      </c>
      <c r="G14" s="38">
        <f t="shared" si="0"/>
        <v>3753</v>
      </c>
      <c r="H14" s="136">
        <f t="shared" si="1"/>
        <v>14.762223183731267</v>
      </c>
      <c r="I14" s="38">
        <f t="shared" si="2"/>
        <v>1378</v>
      </c>
      <c r="J14" s="116">
        <f t="shared" si="3"/>
        <v>4.957191164832002</v>
      </c>
    </row>
    <row r="15" spans="1:10" ht="12.75">
      <c r="A15" s="46" t="s">
        <v>10</v>
      </c>
      <c r="B15" s="41">
        <v>13353</v>
      </c>
      <c r="C15" s="44">
        <v>13551</v>
      </c>
      <c r="D15" s="126">
        <v>13720</v>
      </c>
      <c r="E15" s="126">
        <v>14050</v>
      </c>
      <c r="F15" s="45">
        <v>13984</v>
      </c>
      <c r="G15" s="38">
        <f t="shared" si="0"/>
        <v>631</v>
      </c>
      <c r="H15" s="136">
        <f t="shared" si="1"/>
        <v>4.7255298434808655</v>
      </c>
      <c r="I15" s="38">
        <f t="shared" si="2"/>
        <v>-66</v>
      </c>
      <c r="J15" s="116">
        <f t="shared" si="3"/>
        <v>-0.4697508896797153</v>
      </c>
    </row>
    <row r="16" spans="1:10" ht="12.75">
      <c r="A16" s="46" t="s">
        <v>47</v>
      </c>
      <c r="B16" s="41">
        <v>25733</v>
      </c>
      <c r="C16" s="44">
        <v>26217</v>
      </c>
      <c r="D16" s="126">
        <v>26477</v>
      </c>
      <c r="E16" s="126">
        <v>26188</v>
      </c>
      <c r="F16" s="45">
        <v>27174</v>
      </c>
      <c r="G16" s="38">
        <f t="shared" si="0"/>
        <v>1441</v>
      </c>
      <c r="H16" s="136">
        <f>G16/B16%</f>
        <v>5.599813469086388</v>
      </c>
      <c r="I16" s="38">
        <f t="shared" si="2"/>
        <v>986</v>
      </c>
      <c r="J16" s="116">
        <f t="shared" si="3"/>
        <v>3.7650832442340003</v>
      </c>
    </row>
    <row r="17" spans="1:10" ht="12.75">
      <c r="A17" s="32" t="s">
        <v>11</v>
      </c>
      <c r="B17" s="41">
        <v>33623</v>
      </c>
      <c r="C17" s="44">
        <v>33592</v>
      </c>
      <c r="D17" s="126">
        <v>35218</v>
      </c>
      <c r="E17" s="126">
        <v>35209</v>
      </c>
      <c r="F17" s="45">
        <v>34897</v>
      </c>
      <c r="G17" s="38">
        <f t="shared" si="0"/>
        <v>1274</v>
      </c>
      <c r="H17" s="136">
        <f t="shared" si="1"/>
        <v>3.7890729560122534</v>
      </c>
      <c r="I17" s="38">
        <f t="shared" si="2"/>
        <v>-312</v>
      </c>
      <c r="J17" s="116">
        <f t="shared" si="3"/>
        <v>-0.8861370672271295</v>
      </c>
    </row>
    <row r="18" spans="1:10" ht="12.75">
      <c r="A18" s="32" t="s">
        <v>12</v>
      </c>
      <c r="B18" s="41">
        <v>8959</v>
      </c>
      <c r="C18" s="44">
        <v>9325</v>
      </c>
      <c r="D18" s="126">
        <v>9290</v>
      </c>
      <c r="E18" s="126">
        <v>9326</v>
      </c>
      <c r="F18" s="45">
        <v>9166</v>
      </c>
      <c r="G18" s="38">
        <f t="shared" si="0"/>
        <v>207</v>
      </c>
      <c r="H18" s="136">
        <f t="shared" si="1"/>
        <v>2.3105257283178924</v>
      </c>
      <c r="I18" s="38">
        <f t="shared" si="2"/>
        <v>-160</v>
      </c>
      <c r="J18" s="116">
        <f t="shared" si="3"/>
        <v>-1.7156337122024448</v>
      </c>
    </row>
    <row r="19" spans="1:10" ht="12.75">
      <c r="A19" s="32" t="s">
        <v>36</v>
      </c>
      <c r="B19" s="41">
        <v>50733</v>
      </c>
      <c r="C19" s="44">
        <v>50346</v>
      </c>
      <c r="D19" s="126">
        <v>50070</v>
      </c>
      <c r="E19" s="126">
        <v>49496</v>
      </c>
      <c r="F19" s="45">
        <v>49839</v>
      </c>
      <c r="G19" s="38">
        <f t="shared" si="0"/>
        <v>-894</v>
      </c>
      <c r="H19" s="136">
        <f t="shared" si="1"/>
        <v>-1.7621666371001123</v>
      </c>
      <c r="I19" s="38">
        <f t="shared" si="2"/>
        <v>343</v>
      </c>
      <c r="J19" s="116">
        <f t="shared" si="3"/>
        <v>0.6929852917407467</v>
      </c>
    </row>
    <row r="20" spans="1:10" ht="15.75" customHeight="1">
      <c r="A20" s="32" t="s">
        <v>37</v>
      </c>
      <c r="B20" s="41">
        <v>5153</v>
      </c>
      <c r="C20" s="44">
        <v>5059</v>
      </c>
      <c r="D20" s="126">
        <v>4840</v>
      </c>
      <c r="E20" s="126">
        <v>5337</v>
      </c>
      <c r="F20" s="45">
        <v>5168</v>
      </c>
      <c r="G20" s="38">
        <f t="shared" si="0"/>
        <v>15</v>
      </c>
      <c r="H20" s="136">
        <f t="shared" si="1"/>
        <v>0.2910925674364448</v>
      </c>
      <c r="I20" s="38">
        <f t="shared" si="2"/>
        <v>-169</v>
      </c>
      <c r="J20" s="116">
        <f t="shared" si="3"/>
        <v>-3.1665729810755106</v>
      </c>
    </row>
    <row r="21" spans="1:10" ht="12.75">
      <c r="A21" s="32" t="s">
        <v>38</v>
      </c>
      <c r="B21" s="41">
        <v>7583</v>
      </c>
      <c r="C21" s="44">
        <v>7761</v>
      </c>
      <c r="D21" s="126">
        <v>8270</v>
      </c>
      <c r="E21" s="126">
        <v>8470</v>
      </c>
      <c r="F21" s="45">
        <v>8422</v>
      </c>
      <c r="G21" s="38">
        <f t="shared" si="0"/>
        <v>839</v>
      </c>
      <c r="H21" s="136">
        <f t="shared" si="1"/>
        <v>11.06422260319135</v>
      </c>
      <c r="I21" s="38">
        <f t="shared" si="2"/>
        <v>-48</v>
      </c>
      <c r="J21" s="116">
        <f t="shared" si="3"/>
        <v>-0.5667060212514757</v>
      </c>
    </row>
    <row r="22" spans="1:10" ht="18" customHeight="1">
      <c r="A22" s="32" t="s">
        <v>14</v>
      </c>
      <c r="B22" s="41">
        <v>42855</v>
      </c>
      <c r="C22" s="44">
        <v>42615</v>
      </c>
      <c r="D22" s="126">
        <v>42609</v>
      </c>
      <c r="E22" s="126">
        <v>43021</v>
      </c>
      <c r="F22" s="45">
        <v>44224</v>
      </c>
      <c r="G22" s="38">
        <f t="shared" si="0"/>
        <v>1369</v>
      </c>
      <c r="H22" s="136">
        <f t="shared" si="1"/>
        <v>3.1944930579862327</v>
      </c>
      <c r="I22" s="38">
        <f t="shared" si="2"/>
        <v>1203</v>
      </c>
      <c r="J22" s="116">
        <f t="shared" si="3"/>
        <v>2.7963087794333004</v>
      </c>
    </row>
    <row r="23" spans="1:10" ht="18" customHeight="1">
      <c r="A23" s="52" t="s">
        <v>15</v>
      </c>
      <c r="B23" s="47">
        <v>63973</v>
      </c>
      <c r="C23" s="50">
        <v>66631</v>
      </c>
      <c r="D23" s="127">
        <v>68109</v>
      </c>
      <c r="E23" s="127">
        <v>70053</v>
      </c>
      <c r="F23" s="51">
        <v>70986</v>
      </c>
      <c r="G23" s="38">
        <f t="shared" si="0"/>
        <v>7013</v>
      </c>
      <c r="H23" s="136">
        <f t="shared" si="1"/>
        <v>10.962437278226751</v>
      </c>
      <c r="I23" s="38">
        <f t="shared" si="2"/>
        <v>933</v>
      </c>
      <c r="J23" s="116">
        <f t="shared" si="3"/>
        <v>1.3318487430945143</v>
      </c>
    </row>
    <row r="24" spans="1:10" ht="12.75">
      <c r="A24" s="32" t="s">
        <v>39</v>
      </c>
      <c r="B24" s="47">
        <v>44846</v>
      </c>
      <c r="C24" s="50">
        <v>45083</v>
      </c>
      <c r="D24" s="127">
        <v>46790</v>
      </c>
      <c r="E24" s="127">
        <v>47920</v>
      </c>
      <c r="F24" s="51">
        <v>49187</v>
      </c>
      <c r="G24" s="38">
        <f t="shared" si="0"/>
        <v>4341</v>
      </c>
      <c r="H24" s="136">
        <f t="shared" si="1"/>
        <v>9.67979306961602</v>
      </c>
      <c r="I24" s="38">
        <f t="shared" si="2"/>
        <v>1267</v>
      </c>
      <c r="J24" s="116">
        <f t="shared" si="3"/>
        <v>2.6439899833055094</v>
      </c>
    </row>
    <row r="25" spans="1:10" ht="12.75">
      <c r="A25" s="46" t="s">
        <v>16</v>
      </c>
      <c r="B25" s="47">
        <v>18005</v>
      </c>
      <c r="C25" s="50">
        <v>20161</v>
      </c>
      <c r="D25" s="127">
        <v>21893</v>
      </c>
      <c r="E25" s="127">
        <v>25617</v>
      </c>
      <c r="F25" s="51">
        <v>27229</v>
      </c>
      <c r="G25" s="38">
        <f t="shared" si="0"/>
        <v>9224</v>
      </c>
      <c r="H25" s="136">
        <f t="shared" si="1"/>
        <v>51.2302138294918</v>
      </c>
      <c r="I25" s="38">
        <f t="shared" si="2"/>
        <v>1612</v>
      </c>
      <c r="J25" s="116">
        <f t="shared" si="3"/>
        <v>6.292696256392239</v>
      </c>
    </row>
    <row r="26" spans="1:10" ht="12.75" customHeight="1">
      <c r="A26" s="32" t="s">
        <v>40</v>
      </c>
      <c r="B26" s="47">
        <v>19598</v>
      </c>
      <c r="C26" s="44">
        <v>20091</v>
      </c>
      <c r="D26" s="126">
        <v>20637</v>
      </c>
      <c r="E26" s="126">
        <v>21131</v>
      </c>
      <c r="F26" s="45">
        <v>21841</v>
      </c>
      <c r="G26" s="38">
        <f t="shared" si="0"/>
        <v>2243</v>
      </c>
      <c r="H26" s="136">
        <f t="shared" si="1"/>
        <v>11.445045412797224</v>
      </c>
      <c r="I26" s="38">
        <f t="shared" si="2"/>
        <v>710</v>
      </c>
      <c r="J26" s="116">
        <f t="shared" si="3"/>
        <v>3.3599924281860774</v>
      </c>
    </row>
    <row r="27" spans="1:10" ht="12.75">
      <c r="A27" s="32" t="s">
        <v>18</v>
      </c>
      <c r="B27" s="41">
        <v>18098</v>
      </c>
      <c r="C27" s="44">
        <v>18267</v>
      </c>
      <c r="D27" s="126">
        <v>18763</v>
      </c>
      <c r="E27" s="126">
        <v>18036</v>
      </c>
      <c r="F27" s="45">
        <v>17631</v>
      </c>
      <c r="G27" s="38">
        <f t="shared" si="0"/>
        <v>-467</v>
      </c>
      <c r="H27" s="136">
        <f t="shared" si="1"/>
        <v>-2.5803956238258374</v>
      </c>
      <c r="I27" s="38">
        <f t="shared" si="2"/>
        <v>-405</v>
      </c>
      <c r="J27" s="116">
        <f t="shared" si="3"/>
        <v>-2.245508982035928</v>
      </c>
    </row>
    <row r="28" spans="1:10" ht="12.75">
      <c r="A28" s="32" t="s">
        <v>41</v>
      </c>
      <c r="B28" s="41">
        <v>584</v>
      </c>
      <c r="C28" s="44">
        <v>680</v>
      </c>
      <c r="D28" s="126">
        <v>731</v>
      </c>
      <c r="E28" s="126">
        <v>766</v>
      </c>
      <c r="F28" s="45">
        <v>786</v>
      </c>
      <c r="G28" s="38">
        <f t="shared" si="0"/>
        <v>202</v>
      </c>
      <c r="H28" s="136">
        <f t="shared" si="1"/>
        <v>34.58904109589041</v>
      </c>
      <c r="I28" s="38">
        <f t="shared" si="2"/>
        <v>20</v>
      </c>
      <c r="J28" s="116">
        <f t="shared" si="3"/>
        <v>2.6109660574412534</v>
      </c>
    </row>
    <row r="29" spans="1:10" ht="12.75">
      <c r="A29" s="32" t="s">
        <v>42</v>
      </c>
      <c r="B29" s="41">
        <v>9979</v>
      </c>
      <c r="C29" s="44">
        <v>10668</v>
      </c>
      <c r="D29" s="126">
        <v>11189</v>
      </c>
      <c r="E29" s="126">
        <v>11482</v>
      </c>
      <c r="F29" s="45">
        <v>12059</v>
      </c>
      <c r="G29" s="38">
        <f t="shared" si="0"/>
        <v>2080</v>
      </c>
      <c r="H29" s="136">
        <f t="shared" si="1"/>
        <v>20.843771921034172</v>
      </c>
      <c r="I29" s="38">
        <f t="shared" si="2"/>
        <v>577</v>
      </c>
      <c r="J29" s="116">
        <f t="shared" si="3"/>
        <v>5.025256923880857</v>
      </c>
    </row>
    <row r="30" spans="1:10" ht="12.75">
      <c r="A30" s="52" t="s">
        <v>43</v>
      </c>
      <c r="B30" s="47">
        <v>36357</v>
      </c>
      <c r="C30" s="44">
        <v>38852</v>
      </c>
      <c r="D30" s="126">
        <v>44051</v>
      </c>
      <c r="E30" s="126">
        <v>52093</v>
      </c>
      <c r="F30" s="45">
        <v>51434</v>
      </c>
      <c r="G30" s="38">
        <f t="shared" si="0"/>
        <v>15077</v>
      </c>
      <c r="H30" s="136">
        <f t="shared" si="1"/>
        <v>41.46931815056248</v>
      </c>
      <c r="I30" s="38">
        <f t="shared" si="2"/>
        <v>-659</v>
      </c>
      <c r="J30" s="116">
        <f t="shared" si="3"/>
        <v>-1.2650452076094678</v>
      </c>
    </row>
    <row r="31" spans="1:10" ht="12.75" customHeight="1">
      <c r="A31" s="32" t="s">
        <v>20</v>
      </c>
      <c r="B31" s="41">
        <v>6197</v>
      </c>
      <c r="C31" s="44">
        <v>5931</v>
      </c>
      <c r="D31" s="126">
        <v>6492</v>
      </c>
      <c r="E31" s="126">
        <v>7350</v>
      </c>
      <c r="F31" s="45">
        <v>8083</v>
      </c>
      <c r="G31" s="38">
        <f t="shared" si="0"/>
        <v>1886</v>
      </c>
      <c r="H31" s="136">
        <f t="shared" si="1"/>
        <v>30.434081006938843</v>
      </c>
      <c r="I31" s="38">
        <f t="shared" si="2"/>
        <v>733</v>
      </c>
      <c r="J31" s="116">
        <f t="shared" si="3"/>
        <v>9.97278911564626</v>
      </c>
    </row>
    <row r="32" spans="1:10" ht="12.75">
      <c r="A32" s="53" t="s">
        <v>21</v>
      </c>
      <c r="B32" s="33">
        <v>7430</v>
      </c>
      <c r="C32" s="36">
        <v>8098</v>
      </c>
      <c r="D32" s="125">
        <v>8568</v>
      </c>
      <c r="E32" s="125">
        <v>9312</v>
      </c>
      <c r="F32" s="37">
        <v>9785</v>
      </c>
      <c r="G32" s="38">
        <f t="shared" si="0"/>
        <v>2355</v>
      </c>
      <c r="H32" s="136">
        <f t="shared" si="1"/>
        <v>31.695827725437418</v>
      </c>
      <c r="I32" s="38">
        <f t="shared" si="2"/>
        <v>473</v>
      </c>
      <c r="J32" s="116">
        <f t="shared" si="3"/>
        <v>5.07946735395189</v>
      </c>
    </row>
    <row r="33" spans="1:10" ht="12.75">
      <c r="A33" s="53" t="s">
        <v>44</v>
      </c>
      <c r="B33" s="33">
        <v>3292</v>
      </c>
      <c r="C33" s="36">
        <v>4052</v>
      </c>
      <c r="D33" s="125">
        <v>4324</v>
      </c>
      <c r="E33" s="125">
        <v>4741</v>
      </c>
      <c r="F33" s="37">
        <v>4852</v>
      </c>
      <c r="G33" s="38">
        <f t="shared" si="0"/>
        <v>1560</v>
      </c>
      <c r="H33" s="136">
        <f t="shared" si="1"/>
        <v>47.38760631834751</v>
      </c>
      <c r="I33" s="38">
        <f t="shared" si="2"/>
        <v>111</v>
      </c>
      <c r="J33" s="116">
        <f t="shared" si="3"/>
        <v>2.341278211347817</v>
      </c>
    </row>
    <row r="34" spans="1:10" ht="12.75">
      <c r="A34" s="53" t="s">
        <v>45</v>
      </c>
      <c r="B34" s="33">
        <v>11339</v>
      </c>
      <c r="C34" s="36">
        <v>11212</v>
      </c>
      <c r="D34" s="125">
        <v>10983</v>
      </c>
      <c r="E34" s="125">
        <v>11279</v>
      </c>
      <c r="F34" s="37">
        <v>11502</v>
      </c>
      <c r="G34" s="38">
        <f t="shared" si="0"/>
        <v>163</v>
      </c>
      <c r="H34" s="136">
        <f t="shared" si="1"/>
        <v>1.4375165358497222</v>
      </c>
      <c r="I34" s="38">
        <f t="shared" si="2"/>
        <v>223</v>
      </c>
      <c r="J34" s="116">
        <f t="shared" si="3"/>
        <v>1.9771256317049384</v>
      </c>
    </row>
    <row r="35" spans="1:10" ht="12.75">
      <c r="A35" s="53" t="s">
        <v>46</v>
      </c>
      <c r="B35" s="33">
        <v>826</v>
      </c>
      <c r="C35" s="36">
        <v>848</v>
      </c>
      <c r="D35" s="125">
        <v>833</v>
      </c>
      <c r="E35" s="125">
        <v>841</v>
      </c>
      <c r="F35" s="37">
        <v>829</v>
      </c>
      <c r="G35" s="38">
        <f t="shared" si="0"/>
        <v>3</v>
      </c>
      <c r="H35" s="136">
        <f t="shared" si="1"/>
        <v>0.36319612590799033</v>
      </c>
      <c r="I35" s="38">
        <f t="shared" si="2"/>
        <v>-12</v>
      </c>
      <c r="J35" s="116">
        <f t="shared" si="3"/>
        <v>-1.426872770511296</v>
      </c>
    </row>
    <row r="36" spans="1:10" ht="6.75" customHeight="1">
      <c r="A36" s="54"/>
      <c r="B36" s="33"/>
      <c r="C36" s="57"/>
      <c r="D36" s="128"/>
      <c r="E36" s="125"/>
      <c r="F36" s="37"/>
      <c r="G36" s="59"/>
      <c r="H36" s="137"/>
      <c r="I36" s="59"/>
      <c r="J36" s="117"/>
    </row>
    <row r="37" spans="1:10" ht="10.5" customHeight="1">
      <c r="A37" s="60"/>
      <c r="B37" s="61"/>
      <c r="C37" s="62"/>
      <c r="D37" s="61"/>
      <c r="E37" s="61"/>
      <c r="F37" s="61"/>
      <c r="G37" s="63"/>
      <c r="H37" s="138"/>
      <c r="I37" s="63"/>
      <c r="J37" s="118"/>
    </row>
    <row r="38" spans="1:10" ht="9.75" customHeight="1">
      <c r="A38" s="65"/>
      <c r="B38" s="41"/>
      <c r="C38" s="69"/>
      <c r="D38" s="129"/>
      <c r="E38" s="126"/>
      <c r="F38" s="45"/>
      <c r="G38" s="71"/>
      <c r="H38" s="139"/>
      <c r="I38" s="71"/>
      <c r="J38" s="40"/>
    </row>
    <row r="39" spans="1:12" ht="12.75">
      <c r="A39" s="72" t="s">
        <v>23</v>
      </c>
      <c r="B39" s="73">
        <f>SUM(B6:B35)</f>
        <v>533073</v>
      </c>
      <c r="C39" s="77">
        <f>SUM(C6:C35)</f>
        <v>545787</v>
      </c>
      <c r="D39" s="130">
        <f>SUM(D6:D35)</f>
        <v>561023</v>
      </c>
      <c r="E39" s="130">
        <f>SUM(E6:E35)</f>
        <v>580170</v>
      </c>
      <c r="F39" s="78">
        <f>SUM(F6:F35)</f>
        <v>588248</v>
      </c>
      <c r="G39" s="79">
        <f>F39-B39</f>
        <v>55175</v>
      </c>
      <c r="H39" s="140">
        <f>G39/B39%</f>
        <v>10.350364771804237</v>
      </c>
      <c r="I39" s="79">
        <f>F39-E39</f>
        <v>8078</v>
      </c>
      <c r="J39" s="119">
        <f>I39/E39%</f>
        <v>1.392350517951635</v>
      </c>
      <c r="K39" s="80"/>
      <c r="L39" s="80"/>
    </row>
    <row r="40" spans="1:10" ht="12.75">
      <c r="A40" s="81" t="s">
        <v>24</v>
      </c>
      <c r="B40" s="33"/>
      <c r="C40" s="36"/>
      <c r="D40" s="125"/>
      <c r="E40" s="125"/>
      <c r="F40" s="37"/>
      <c r="G40" s="71"/>
      <c r="H40" s="139"/>
      <c r="I40" s="71"/>
      <c r="J40" s="40"/>
    </row>
    <row r="41" spans="1:10" ht="12.75">
      <c r="A41" s="84" t="s">
        <v>25</v>
      </c>
      <c r="B41" s="85">
        <f>SUM(B6:B21)</f>
        <v>249694</v>
      </c>
      <c r="C41" s="89">
        <f>SUM(C6:C21)</f>
        <v>252598</v>
      </c>
      <c r="D41" s="131">
        <f>SUM(D6:D21)</f>
        <v>255051</v>
      </c>
      <c r="E41" s="131">
        <f>SUM(E6:E21)</f>
        <v>256528</v>
      </c>
      <c r="F41" s="90">
        <f>SUM(F6:F21)</f>
        <v>257820</v>
      </c>
      <c r="G41" s="91">
        <f>F41-B41</f>
        <v>8126</v>
      </c>
      <c r="H41" s="141">
        <f>G41/B41%</f>
        <v>3.2543833652390526</v>
      </c>
      <c r="I41" s="91">
        <f>F41-E41</f>
        <v>1292</v>
      </c>
      <c r="J41" s="120">
        <f>I41/E41%</f>
        <v>0.503648724505707</v>
      </c>
    </row>
    <row r="42" spans="1:10" ht="12.75">
      <c r="A42" s="84" t="s">
        <v>26</v>
      </c>
      <c r="B42" s="85">
        <f>B22</f>
        <v>42855</v>
      </c>
      <c r="C42" s="89">
        <f>C22</f>
        <v>42615</v>
      </c>
      <c r="D42" s="131">
        <f>D22</f>
        <v>42609</v>
      </c>
      <c r="E42" s="131">
        <f>E22</f>
        <v>43021</v>
      </c>
      <c r="F42" s="90">
        <f>F22</f>
        <v>44224</v>
      </c>
      <c r="G42" s="91">
        <f>F42-B42</f>
        <v>1369</v>
      </c>
      <c r="H42" s="141">
        <f>G42/B42%</f>
        <v>3.1944930579862327</v>
      </c>
      <c r="I42" s="91">
        <f>F42-E42</f>
        <v>1203</v>
      </c>
      <c r="J42" s="120">
        <f>I42/E42%</f>
        <v>2.7963087794333004</v>
      </c>
    </row>
    <row r="43" spans="1:10" ht="12.75">
      <c r="A43" s="84" t="s">
        <v>27</v>
      </c>
      <c r="B43" s="85">
        <f>B23+B25</f>
        <v>81978</v>
      </c>
      <c r="C43" s="89">
        <f>C23+C25</f>
        <v>86792</v>
      </c>
      <c r="D43" s="131">
        <f>D23+D25</f>
        <v>90002</v>
      </c>
      <c r="E43" s="131">
        <f>E23+E25</f>
        <v>95670</v>
      </c>
      <c r="F43" s="90">
        <f>F23+F25</f>
        <v>98215</v>
      </c>
      <c r="G43" s="91">
        <f>F43-B43</f>
        <v>16237</v>
      </c>
      <c r="H43" s="141">
        <f>G43/B43%</f>
        <v>19.80653346019664</v>
      </c>
      <c r="I43" s="91">
        <f>F43-E43</f>
        <v>2545</v>
      </c>
      <c r="J43" s="120">
        <f>I43/E43%</f>
        <v>2.6601860562349744</v>
      </c>
    </row>
    <row r="44" spans="1:10" ht="12.75">
      <c r="A44" s="84" t="s">
        <v>29</v>
      </c>
      <c r="B44" s="85">
        <f>SUM(B26:B35)+B24</f>
        <v>158546</v>
      </c>
      <c r="C44" s="89">
        <f>SUM(C26:C35)+C24</f>
        <v>163782</v>
      </c>
      <c r="D44" s="131">
        <f>SUM(D26:D35)+D24</f>
        <v>173361</v>
      </c>
      <c r="E44" s="131">
        <f>SUM(E26:E35)+E24</f>
        <v>184951</v>
      </c>
      <c r="F44" s="90">
        <f>SUM(F26:F35)+F24</f>
        <v>187989</v>
      </c>
      <c r="G44" s="91">
        <f>F44-B44</f>
        <v>29443</v>
      </c>
      <c r="H44" s="141">
        <f>G44/B44%</f>
        <v>18.57063565148285</v>
      </c>
      <c r="I44" s="91">
        <f>F44-E44</f>
        <v>3038</v>
      </c>
      <c r="J44" s="120">
        <f>I44/E44%</f>
        <v>1.6425972284551043</v>
      </c>
    </row>
    <row r="45" spans="1:10" ht="7.5" customHeight="1">
      <c r="A45" s="65"/>
      <c r="B45" s="71"/>
      <c r="C45" s="96"/>
      <c r="D45" s="132"/>
      <c r="E45" s="132"/>
      <c r="F45" s="97"/>
      <c r="G45" s="64"/>
      <c r="H45" s="142"/>
      <c r="I45" s="64"/>
      <c r="J45" s="31"/>
    </row>
    <row r="46" spans="1:10" ht="30" customHeight="1" thickBot="1">
      <c r="A46" s="122" t="s">
        <v>34</v>
      </c>
      <c r="B46" s="99"/>
      <c r="C46" s="104"/>
      <c r="D46" s="105"/>
      <c r="E46" s="105"/>
      <c r="F46" s="105"/>
      <c r="G46" s="100"/>
      <c r="H46" s="100"/>
      <c r="I46" s="100"/>
      <c r="J46" s="101"/>
    </row>
    <row r="47" ht="13.5" thickTop="1"/>
  </sheetData>
  <sheetProtection/>
  <mergeCells count="6">
    <mergeCell ref="A3:A4"/>
    <mergeCell ref="B3:B4"/>
    <mergeCell ref="C3:C4"/>
    <mergeCell ref="D3:D4"/>
    <mergeCell ref="E3:E4"/>
    <mergeCell ref="F3:F4"/>
  </mergeCells>
  <printOptions horizontalCentered="1" verticalCentered="1"/>
  <pageMargins left="0.5905511811023623" right="0.5905511811023623" top="0.5905511811023623" bottom="0.7086614173228347" header="0.5118110236220472" footer="0.5118110236220472"/>
  <pageSetup fitToHeight="1" fitToWidth="1" horizontalDpi="300" verticalDpi="300" orientation="portrait" paperSize="9" scale="91" r:id="rId1"/>
  <ignoredErrors>
    <ignoredError sqref="B41:F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140625" style="9" customWidth="1"/>
    <col min="2" max="2" width="9.140625" style="9" customWidth="1"/>
    <col min="3" max="3" width="9.140625" style="106" customWidth="1"/>
    <col min="4" max="6" width="9.140625" style="108" customWidth="1"/>
    <col min="7" max="9" width="7.140625" style="9" customWidth="1"/>
    <col min="10" max="10" width="6.7109375" style="9" customWidth="1"/>
    <col min="11" max="16384" width="9.140625" style="9" customWidth="1"/>
  </cols>
  <sheetData>
    <row r="1" spans="1:10" ht="18" customHeight="1" thickTop="1">
      <c r="A1" s="1" t="s">
        <v>73</v>
      </c>
      <c r="B1" s="2"/>
      <c r="C1" s="7"/>
      <c r="D1" s="8"/>
      <c r="E1" s="8"/>
      <c r="F1" s="8"/>
      <c r="G1" s="3"/>
      <c r="H1" s="3"/>
      <c r="I1" s="3"/>
      <c r="J1" s="4"/>
    </row>
    <row r="2" spans="1:10" ht="18" customHeight="1">
      <c r="A2" s="10" t="s">
        <v>75</v>
      </c>
      <c r="B2" s="11"/>
      <c r="C2" s="16"/>
      <c r="D2" s="17"/>
      <c r="E2" s="17"/>
      <c r="F2" s="17"/>
      <c r="G2" s="12"/>
      <c r="H2" s="12"/>
      <c r="I2" s="12"/>
      <c r="J2" s="13"/>
    </row>
    <row r="3" spans="1:10" ht="12.75">
      <c r="A3" s="143" t="s">
        <v>0</v>
      </c>
      <c r="B3" s="145">
        <v>2014</v>
      </c>
      <c r="C3" s="147">
        <v>2015</v>
      </c>
      <c r="D3" s="149">
        <v>2016</v>
      </c>
      <c r="E3" s="149">
        <v>2017</v>
      </c>
      <c r="F3" s="151">
        <v>2018</v>
      </c>
      <c r="G3" s="18" t="s">
        <v>68</v>
      </c>
      <c r="H3" s="133"/>
      <c r="I3" s="18" t="s">
        <v>69</v>
      </c>
      <c r="J3" s="19"/>
    </row>
    <row r="4" spans="1:10" ht="12.75" customHeight="1">
      <c r="A4" s="144"/>
      <c r="B4" s="146"/>
      <c r="C4" s="148"/>
      <c r="D4" s="150"/>
      <c r="E4" s="150"/>
      <c r="F4" s="152"/>
      <c r="G4" s="20" t="s">
        <v>1</v>
      </c>
      <c r="H4" s="134"/>
      <c r="I4" s="20" t="s">
        <v>70</v>
      </c>
      <c r="J4" s="21"/>
    </row>
    <row r="5" spans="1:10" ht="7.5" customHeight="1">
      <c r="A5" s="22"/>
      <c r="B5" s="23"/>
      <c r="C5" s="29"/>
      <c r="D5" s="124"/>
      <c r="E5" s="124"/>
      <c r="F5" s="30"/>
      <c r="G5" s="23"/>
      <c r="H5" s="135"/>
      <c r="I5" s="23"/>
      <c r="J5" s="115"/>
    </row>
    <row r="6" spans="1:10" ht="12.75">
      <c r="A6" s="32" t="s">
        <v>2</v>
      </c>
      <c r="B6" s="33">
        <v>463</v>
      </c>
      <c r="C6" s="36">
        <v>454</v>
      </c>
      <c r="D6" s="125">
        <v>430</v>
      </c>
      <c r="E6" s="125">
        <v>254</v>
      </c>
      <c r="F6" s="37">
        <v>247</v>
      </c>
      <c r="G6" s="38">
        <f aca="true" t="shared" si="0" ref="G6:G35">F6-B6</f>
        <v>-216</v>
      </c>
      <c r="H6" s="136">
        <f aca="true" t="shared" si="1" ref="H6:H35">G6/B6%</f>
        <v>-46.652267818574515</v>
      </c>
      <c r="I6" s="38">
        <f aca="true" t="shared" si="2" ref="I6:I35">F6-E6</f>
        <v>-7</v>
      </c>
      <c r="J6" s="116">
        <f aca="true" t="shared" si="3" ref="J6:J35">I6/E6%</f>
        <v>-2.7559055118110236</v>
      </c>
    </row>
    <row r="7" spans="1:10" ht="12.75">
      <c r="A7" s="32" t="s">
        <v>3</v>
      </c>
      <c r="B7" s="41">
        <v>14983</v>
      </c>
      <c r="C7" s="44">
        <v>15314</v>
      </c>
      <c r="D7" s="126">
        <v>15416</v>
      </c>
      <c r="E7" s="126">
        <v>15919</v>
      </c>
      <c r="F7" s="45">
        <v>15965</v>
      </c>
      <c r="G7" s="38">
        <f t="shared" si="0"/>
        <v>982</v>
      </c>
      <c r="H7" s="136">
        <f t="shared" si="1"/>
        <v>6.554094640592671</v>
      </c>
      <c r="I7" s="38">
        <f t="shared" si="2"/>
        <v>46</v>
      </c>
      <c r="J7" s="116">
        <f t="shared" si="3"/>
        <v>0.28896287455242164</v>
      </c>
    </row>
    <row r="8" spans="1:10" ht="12.75">
      <c r="A8" s="32" t="s">
        <v>4</v>
      </c>
      <c r="B8" s="41">
        <v>15322</v>
      </c>
      <c r="C8" s="44">
        <v>15255</v>
      </c>
      <c r="D8" s="126">
        <v>15222</v>
      </c>
      <c r="E8" s="126">
        <v>15268</v>
      </c>
      <c r="F8" s="45">
        <v>15108</v>
      </c>
      <c r="G8" s="38">
        <f t="shared" si="0"/>
        <v>-214</v>
      </c>
      <c r="H8" s="136">
        <f t="shared" si="1"/>
        <v>-1.3966845059391724</v>
      </c>
      <c r="I8" s="38">
        <f t="shared" si="2"/>
        <v>-160</v>
      </c>
      <c r="J8" s="116">
        <f t="shared" si="3"/>
        <v>-1.047943411055803</v>
      </c>
    </row>
    <row r="9" spans="1:10" ht="12.75">
      <c r="A9" s="46" t="s">
        <v>5</v>
      </c>
      <c r="B9" s="47">
        <v>1262</v>
      </c>
      <c r="C9" s="50">
        <v>1256</v>
      </c>
      <c r="D9" s="127">
        <v>1251</v>
      </c>
      <c r="E9" s="127">
        <v>1350</v>
      </c>
      <c r="F9" s="51">
        <v>1338</v>
      </c>
      <c r="G9" s="38">
        <f t="shared" si="0"/>
        <v>76</v>
      </c>
      <c r="H9" s="136">
        <f t="shared" si="1"/>
        <v>6.022187004754358</v>
      </c>
      <c r="I9" s="38">
        <f t="shared" si="2"/>
        <v>-12</v>
      </c>
      <c r="J9" s="116">
        <f t="shared" si="3"/>
        <v>-0.8888888888888888</v>
      </c>
    </row>
    <row r="10" spans="1:10" ht="12.75" customHeight="1">
      <c r="A10" s="32" t="s">
        <v>35</v>
      </c>
      <c r="B10" s="47">
        <v>3207</v>
      </c>
      <c r="C10" s="50">
        <v>3088</v>
      </c>
      <c r="D10" s="127">
        <v>3071</v>
      </c>
      <c r="E10" s="127">
        <v>3006</v>
      </c>
      <c r="F10" s="51">
        <v>2971</v>
      </c>
      <c r="G10" s="38">
        <f t="shared" si="0"/>
        <v>-236</v>
      </c>
      <c r="H10" s="136">
        <f t="shared" si="1"/>
        <v>-7.358902400997817</v>
      </c>
      <c r="I10" s="38">
        <f t="shared" si="2"/>
        <v>-35</v>
      </c>
      <c r="J10" s="116">
        <f t="shared" si="3"/>
        <v>-1.1643379906852962</v>
      </c>
    </row>
    <row r="11" spans="1:10" ht="12.75">
      <c r="A11" s="32" t="s">
        <v>6</v>
      </c>
      <c r="B11" s="41">
        <v>4640</v>
      </c>
      <c r="C11" s="44">
        <v>4814</v>
      </c>
      <c r="D11" s="126">
        <v>4803</v>
      </c>
      <c r="E11" s="126">
        <v>4867</v>
      </c>
      <c r="F11" s="45">
        <v>4902</v>
      </c>
      <c r="G11" s="38">
        <f t="shared" si="0"/>
        <v>262</v>
      </c>
      <c r="H11" s="136">
        <f t="shared" si="1"/>
        <v>5.6465517241379315</v>
      </c>
      <c r="I11" s="38">
        <f t="shared" si="2"/>
        <v>35</v>
      </c>
      <c r="J11" s="116">
        <f t="shared" si="3"/>
        <v>0.7191288267926854</v>
      </c>
    </row>
    <row r="12" spans="1:10" ht="12.75">
      <c r="A12" s="32" t="s">
        <v>7</v>
      </c>
      <c r="B12" s="41">
        <v>6024</v>
      </c>
      <c r="C12" s="44">
        <v>6199</v>
      </c>
      <c r="D12" s="126">
        <v>6171</v>
      </c>
      <c r="E12" s="126">
        <v>6337</v>
      </c>
      <c r="F12" s="45">
        <v>6176</v>
      </c>
      <c r="G12" s="38">
        <f t="shared" si="0"/>
        <v>152</v>
      </c>
      <c r="H12" s="136">
        <f t="shared" si="1"/>
        <v>2.5232403718459495</v>
      </c>
      <c r="I12" s="38">
        <f t="shared" si="2"/>
        <v>-161</v>
      </c>
      <c r="J12" s="116">
        <f t="shared" si="3"/>
        <v>-2.540634369575509</v>
      </c>
    </row>
    <row r="13" spans="1:10" ht="12.75">
      <c r="A13" s="46" t="s">
        <v>8</v>
      </c>
      <c r="B13" s="41">
        <v>1637</v>
      </c>
      <c r="C13" s="44">
        <v>1677</v>
      </c>
      <c r="D13" s="126">
        <v>1687</v>
      </c>
      <c r="E13" s="126">
        <v>1619</v>
      </c>
      <c r="F13" s="45">
        <v>1572</v>
      </c>
      <c r="G13" s="38">
        <f t="shared" si="0"/>
        <v>-65</v>
      </c>
      <c r="H13" s="136">
        <f t="shared" si="1"/>
        <v>-3.9706780696395843</v>
      </c>
      <c r="I13" s="38">
        <f t="shared" si="2"/>
        <v>-47</v>
      </c>
      <c r="J13" s="116">
        <f t="shared" si="3"/>
        <v>-2.9030265596046942</v>
      </c>
    </row>
    <row r="14" spans="1:10" ht="12.75">
      <c r="A14" s="32" t="s">
        <v>9</v>
      </c>
      <c r="B14" s="41">
        <v>5417</v>
      </c>
      <c r="C14" s="44">
        <v>5785</v>
      </c>
      <c r="D14" s="126">
        <v>5979</v>
      </c>
      <c r="E14" s="126">
        <v>6198</v>
      </c>
      <c r="F14" s="45">
        <v>6488</v>
      </c>
      <c r="G14" s="38">
        <f t="shared" si="0"/>
        <v>1071</v>
      </c>
      <c r="H14" s="136">
        <f t="shared" si="1"/>
        <v>19.771091009784012</v>
      </c>
      <c r="I14" s="38">
        <f t="shared" si="2"/>
        <v>290</v>
      </c>
      <c r="J14" s="116">
        <f t="shared" si="3"/>
        <v>4.678928686673121</v>
      </c>
    </row>
    <row r="15" spans="1:10" ht="12.75">
      <c r="A15" s="46" t="s">
        <v>10</v>
      </c>
      <c r="B15" s="41">
        <v>7739</v>
      </c>
      <c r="C15" s="44">
        <v>7703</v>
      </c>
      <c r="D15" s="126">
        <v>7650</v>
      </c>
      <c r="E15" s="126">
        <v>7812</v>
      </c>
      <c r="F15" s="45">
        <v>7746</v>
      </c>
      <c r="G15" s="38">
        <f t="shared" si="0"/>
        <v>7</v>
      </c>
      <c r="H15" s="136">
        <f t="shared" si="1"/>
        <v>0.09045096265667399</v>
      </c>
      <c r="I15" s="38">
        <f t="shared" si="2"/>
        <v>-66</v>
      </c>
      <c r="J15" s="116">
        <f t="shared" si="3"/>
        <v>-0.8448540706605222</v>
      </c>
    </row>
    <row r="16" spans="1:10" ht="12.75">
      <c r="A16" s="46" t="s">
        <v>47</v>
      </c>
      <c r="B16" s="41">
        <v>7925</v>
      </c>
      <c r="C16" s="44">
        <v>7991</v>
      </c>
      <c r="D16" s="126">
        <v>8072</v>
      </c>
      <c r="E16" s="126">
        <v>7944</v>
      </c>
      <c r="F16" s="45">
        <v>8131</v>
      </c>
      <c r="G16" s="38">
        <f t="shared" si="0"/>
        <v>206</v>
      </c>
      <c r="H16" s="136">
        <f>G16/B16%</f>
        <v>2.5993690851735014</v>
      </c>
      <c r="I16" s="38">
        <f t="shared" si="2"/>
        <v>187</v>
      </c>
      <c r="J16" s="116">
        <f t="shared" si="3"/>
        <v>2.3539778449144007</v>
      </c>
    </row>
    <row r="17" spans="1:10" ht="12.75">
      <c r="A17" s="32" t="s">
        <v>11</v>
      </c>
      <c r="B17" s="41">
        <v>11354</v>
      </c>
      <c r="C17" s="44">
        <v>11194</v>
      </c>
      <c r="D17" s="126">
        <v>12019</v>
      </c>
      <c r="E17" s="126">
        <v>11983</v>
      </c>
      <c r="F17" s="45">
        <v>12051</v>
      </c>
      <c r="G17" s="38">
        <f t="shared" si="0"/>
        <v>697</v>
      </c>
      <c r="H17" s="136">
        <f t="shared" si="1"/>
        <v>6.138805707239739</v>
      </c>
      <c r="I17" s="38">
        <f t="shared" si="2"/>
        <v>68</v>
      </c>
      <c r="J17" s="116">
        <f t="shared" si="3"/>
        <v>0.567470583326379</v>
      </c>
    </row>
    <row r="18" spans="1:10" ht="12.75">
      <c r="A18" s="32" t="s">
        <v>12</v>
      </c>
      <c r="B18" s="41">
        <v>6405</v>
      </c>
      <c r="C18" s="44">
        <v>6575</v>
      </c>
      <c r="D18" s="126">
        <v>6525</v>
      </c>
      <c r="E18" s="126">
        <v>6685</v>
      </c>
      <c r="F18" s="45">
        <v>6688</v>
      </c>
      <c r="G18" s="38">
        <f t="shared" si="0"/>
        <v>283</v>
      </c>
      <c r="H18" s="136">
        <f t="shared" si="1"/>
        <v>4.418423106947698</v>
      </c>
      <c r="I18" s="38">
        <f t="shared" si="2"/>
        <v>3</v>
      </c>
      <c r="J18" s="116">
        <f t="shared" si="3"/>
        <v>0.04487658937920718</v>
      </c>
    </row>
    <row r="19" spans="1:10" ht="12.75">
      <c r="A19" s="32" t="s">
        <v>36</v>
      </c>
      <c r="B19" s="41">
        <v>12297</v>
      </c>
      <c r="C19" s="44">
        <v>12052</v>
      </c>
      <c r="D19" s="126">
        <v>11785</v>
      </c>
      <c r="E19" s="126">
        <v>11395</v>
      </c>
      <c r="F19" s="45">
        <v>11372</v>
      </c>
      <c r="G19" s="38">
        <f t="shared" si="0"/>
        <v>-925</v>
      </c>
      <c r="H19" s="136">
        <f t="shared" si="1"/>
        <v>-7.5221598763926165</v>
      </c>
      <c r="I19" s="38">
        <f t="shared" si="2"/>
        <v>-23</v>
      </c>
      <c r="J19" s="116">
        <f t="shared" si="3"/>
        <v>-0.2018429135585783</v>
      </c>
    </row>
    <row r="20" spans="1:10" ht="15.75" customHeight="1">
      <c r="A20" s="32" t="s">
        <v>37</v>
      </c>
      <c r="B20" s="41">
        <v>1177</v>
      </c>
      <c r="C20" s="44">
        <v>1252</v>
      </c>
      <c r="D20" s="126">
        <v>1233</v>
      </c>
      <c r="E20" s="126">
        <v>1338</v>
      </c>
      <c r="F20" s="45">
        <v>1340</v>
      </c>
      <c r="G20" s="38">
        <f t="shared" si="0"/>
        <v>163</v>
      </c>
      <c r="H20" s="136">
        <f t="shared" si="1"/>
        <v>13.848768054375531</v>
      </c>
      <c r="I20" s="38">
        <f t="shared" si="2"/>
        <v>2</v>
      </c>
      <c r="J20" s="116">
        <f t="shared" si="3"/>
        <v>0.14947683109118085</v>
      </c>
    </row>
    <row r="21" spans="1:10" ht="12.75">
      <c r="A21" s="32" t="s">
        <v>38</v>
      </c>
      <c r="B21" s="41">
        <v>2199</v>
      </c>
      <c r="C21" s="44">
        <v>2231</v>
      </c>
      <c r="D21" s="126">
        <v>2332</v>
      </c>
      <c r="E21" s="126">
        <v>2385</v>
      </c>
      <c r="F21" s="45">
        <v>2385</v>
      </c>
      <c r="G21" s="38">
        <f t="shared" si="0"/>
        <v>186</v>
      </c>
      <c r="H21" s="136">
        <f t="shared" si="1"/>
        <v>8.458390177353342</v>
      </c>
      <c r="I21" s="38">
        <f t="shared" si="2"/>
        <v>0</v>
      </c>
      <c r="J21" s="116">
        <f t="shared" si="3"/>
        <v>0</v>
      </c>
    </row>
    <row r="22" spans="1:10" ht="18" customHeight="1">
      <c r="A22" s="32" t="s">
        <v>14</v>
      </c>
      <c r="B22" s="41">
        <v>5269</v>
      </c>
      <c r="C22" s="44">
        <v>5384</v>
      </c>
      <c r="D22" s="126">
        <v>5302</v>
      </c>
      <c r="E22" s="126">
        <v>5347</v>
      </c>
      <c r="F22" s="45">
        <v>5482</v>
      </c>
      <c r="G22" s="38">
        <f t="shared" si="0"/>
        <v>213</v>
      </c>
      <c r="H22" s="136">
        <f t="shared" si="1"/>
        <v>4.0425128107800345</v>
      </c>
      <c r="I22" s="38">
        <f t="shared" si="2"/>
        <v>135</v>
      </c>
      <c r="J22" s="116">
        <f t="shared" si="3"/>
        <v>2.5247802506078174</v>
      </c>
    </row>
    <row r="23" spans="1:10" ht="18" customHeight="1">
      <c r="A23" s="52" t="s">
        <v>15</v>
      </c>
      <c r="B23" s="47">
        <v>72597</v>
      </c>
      <c r="C23" s="50">
        <v>74385</v>
      </c>
      <c r="D23" s="127">
        <v>76091</v>
      </c>
      <c r="E23" s="127">
        <v>78467</v>
      </c>
      <c r="F23" s="51">
        <v>79055</v>
      </c>
      <c r="G23" s="38">
        <f t="shared" si="0"/>
        <v>6458</v>
      </c>
      <c r="H23" s="136">
        <f t="shared" si="1"/>
        <v>8.895684394671957</v>
      </c>
      <c r="I23" s="38">
        <f t="shared" si="2"/>
        <v>588</v>
      </c>
      <c r="J23" s="116">
        <f t="shared" si="3"/>
        <v>0.7493596034001555</v>
      </c>
    </row>
    <row r="24" spans="1:10" ht="12.75">
      <c r="A24" s="32" t="s">
        <v>39</v>
      </c>
      <c r="B24" s="47">
        <v>15145</v>
      </c>
      <c r="C24" s="50">
        <v>15175</v>
      </c>
      <c r="D24" s="127">
        <v>15378</v>
      </c>
      <c r="E24" s="127">
        <v>15219</v>
      </c>
      <c r="F24" s="51">
        <v>15410</v>
      </c>
      <c r="G24" s="38">
        <f t="shared" si="0"/>
        <v>265</v>
      </c>
      <c r="H24" s="136">
        <f t="shared" si="1"/>
        <v>1.7497523935292176</v>
      </c>
      <c r="I24" s="38">
        <f t="shared" si="2"/>
        <v>191</v>
      </c>
      <c r="J24" s="116">
        <f t="shared" si="3"/>
        <v>1.255010184637624</v>
      </c>
    </row>
    <row r="25" spans="1:10" ht="12.75">
      <c r="A25" s="46" t="s">
        <v>16</v>
      </c>
      <c r="B25" s="47">
        <v>31369</v>
      </c>
      <c r="C25" s="50">
        <v>33486</v>
      </c>
      <c r="D25" s="127">
        <v>35168</v>
      </c>
      <c r="E25" s="127">
        <v>40125</v>
      </c>
      <c r="F25" s="51">
        <v>41077</v>
      </c>
      <c r="G25" s="38">
        <f t="shared" si="0"/>
        <v>9708</v>
      </c>
      <c r="H25" s="136">
        <f t="shared" si="1"/>
        <v>30.947750964327838</v>
      </c>
      <c r="I25" s="38">
        <f t="shared" si="2"/>
        <v>952</v>
      </c>
      <c r="J25" s="116">
        <f t="shared" si="3"/>
        <v>2.3725856697819316</v>
      </c>
    </row>
    <row r="26" spans="1:10" ht="12.75" customHeight="1">
      <c r="A26" s="32" t="s">
        <v>40</v>
      </c>
      <c r="B26" s="47">
        <v>16799</v>
      </c>
      <c r="C26" s="44">
        <v>15780</v>
      </c>
      <c r="D26" s="126">
        <v>16096</v>
      </c>
      <c r="E26" s="126">
        <v>16032</v>
      </c>
      <c r="F26" s="45">
        <v>16099</v>
      </c>
      <c r="G26" s="38">
        <f t="shared" si="0"/>
        <v>-700</v>
      </c>
      <c r="H26" s="136">
        <f t="shared" si="1"/>
        <v>-4.166914697303411</v>
      </c>
      <c r="I26" s="38">
        <f t="shared" si="2"/>
        <v>67</v>
      </c>
      <c r="J26" s="116">
        <f t="shared" si="3"/>
        <v>0.41791417165668665</v>
      </c>
    </row>
    <row r="27" spans="1:10" ht="12.75">
      <c r="A27" s="32" t="s">
        <v>18</v>
      </c>
      <c r="B27" s="41">
        <v>23216</v>
      </c>
      <c r="C27" s="44">
        <v>23698</v>
      </c>
      <c r="D27" s="126">
        <v>25218</v>
      </c>
      <c r="E27" s="126">
        <v>22988</v>
      </c>
      <c r="F27" s="45">
        <v>22617</v>
      </c>
      <c r="G27" s="38">
        <f t="shared" si="0"/>
        <v>-599</v>
      </c>
      <c r="H27" s="136">
        <f t="shared" si="1"/>
        <v>-2.580117160578911</v>
      </c>
      <c r="I27" s="38">
        <f t="shared" si="2"/>
        <v>-371</v>
      </c>
      <c r="J27" s="116">
        <f t="shared" si="3"/>
        <v>-1.6138855054811205</v>
      </c>
    </row>
    <row r="28" spans="1:10" ht="12.75">
      <c r="A28" s="32" t="s">
        <v>41</v>
      </c>
      <c r="B28" s="41">
        <v>1536</v>
      </c>
      <c r="C28" s="44">
        <v>1785</v>
      </c>
      <c r="D28" s="126">
        <v>1803</v>
      </c>
      <c r="E28" s="126">
        <v>1934</v>
      </c>
      <c r="F28" s="45">
        <v>2024</v>
      </c>
      <c r="G28" s="38">
        <f t="shared" si="0"/>
        <v>488</v>
      </c>
      <c r="H28" s="136">
        <f t="shared" si="1"/>
        <v>31.770833333333336</v>
      </c>
      <c r="I28" s="38">
        <f t="shared" si="2"/>
        <v>90</v>
      </c>
      <c r="J28" s="116">
        <f t="shared" si="3"/>
        <v>4.653567735263702</v>
      </c>
    </row>
    <row r="29" spans="1:10" ht="12.75">
      <c r="A29" s="32" t="s">
        <v>42</v>
      </c>
      <c r="B29" s="41">
        <v>23080</v>
      </c>
      <c r="C29" s="44">
        <v>23553</v>
      </c>
      <c r="D29" s="126">
        <v>25156</v>
      </c>
      <c r="E29" s="126">
        <v>24851</v>
      </c>
      <c r="F29" s="45">
        <v>24961</v>
      </c>
      <c r="G29" s="38">
        <f t="shared" si="0"/>
        <v>1881</v>
      </c>
      <c r="H29" s="136">
        <f t="shared" si="1"/>
        <v>8.149913344887349</v>
      </c>
      <c r="I29" s="38">
        <f t="shared" si="2"/>
        <v>110</v>
      </c>
      <c r="J29" s="116">
        <f t="shared" si="3"/>
        <v>0.4426381232143576</v>
      </c>
    </row>
    <row r="30" spans="1:10" ht="12.75">
      <c r="A30" s="52" t="s">
        <v>43</v>
      </c>
      <c r="B30" s="47">
        <v>47489</v>
      </c>
      <c r="C30" s="44">
        <v>50606</v>
      </c>
      <c r="D30" s="126">
        <v>51461</v>
      </c>
      <c r="E30" s="126">
        <v>57100</v>
      </c>
      <c r="F30" s="45">
        <v>57230</v>
      </c>
      <c r="G30" s="38">
        <f t="shared" si="0"/>
        <v>9741</v>
      </c>
      <c r="H30" s="136">
        <f t="shared" si="1"/>
        <v>20.512118595885365</v>
      </c>
      <c r="I30" s="38">
        <f t="shared" si="2"/>
        <v>130</v>
      </c>
      <c r="J30" s="116">
        <f t="shared" si="3"/>
        <v>0.2276707530647986</v>
      </c>
    </row>
    <row r="31" spans="1:10" ht="12.75" customHeight="1">
      <c r="A31" s="32" t="s">
        <v>20</v>
      </c>
      <c r="B31" s="41">
        <v>20346</v>
      </c>
      <c r="C31" s="44">
        <v>19974</v>
      </c>
      <c r="D31" s="126">
        <v>21031</v>
      </c>
      <c r="E31" s="126">
        <v>24251</v>
      </c>
      <c r="F31" s="45">
        <v>24382</v>
      </c>
      <c r="G31" s="38">
        <f t="shared" si="0"/>
        <v>4036</v>
      </c>
      <c r="H31" s="136">
        <f t="shared" si="1"/>
        <v>19.83682296274452</v>
      </c>
      <c r="I31" s="38">
        <f t="shared" si="2"/>
        <v>131</v>
      </c>
      <c r="J31" s="116">
        <f t="shared" si="3"/>
        <v>0.540183909941858</v>
      </c>
    </row>
    <row r="32" spans="1:10" ht="12.75">
      <c r="A32" s="53" t="s">
        <v>21</v>
      </c>
      <c r="B32" s="33">
        <v>40402</v>
      </c>
      <c r="C32" s="36">
        <v>41822</v>
      </c>
      <c r="D32" s="125">
        <v>42649</v>
      </c>
      <c r="E32" s="125">
        <v>44736</v>
      </c>
      <c r="F32" s="37">
        <v>46229</v>
      </c>
      <c r="G32" s="38">
        <f t="shared" si="0"/>
        <v>5827</v>
      </c>
      <c r="H32" s="136">
        <f t="shared" si="1"/>
        <v>14.422553338943617</v>
      </c>
      <c r="I32" s="38">
        <f t="shared" si="2"/>
        <v>1493</v>
      </c>
      <c r="J32" s="116">
        <f t="shared" si="3"/>
        <v>3.337356938483548</v>
      </c>
    </row>
    <row r="33" spans="1:10" ht="12.75">
      <c r="A33" s="53" t="s">
        <v>44</v>
      </c>
      <c r="B33" s="33">
        <v>4570</v>
      </c>
      <c r="C33" s="36">
        <v>4861</v>
      </c>
      <c r="D33" s="125">
        <v>5060</v>
      </c>
      <c r="E33" s="125">
        <v>5498</v>
      </c>
      <c r="F33" s="37">
        <v>5664</v>
      </c>
      <c r="G33" s="38">
        <f t="shared" si="0"/>
        <v>1094</v>
      </c>
      <c r="H33" s="136">
        <f t="shared" si="1"/>
        <v>23.938730853391682</v>
      </c>
      <c r="I33" s="38">
        <f t="shared" si="2"/>
        <v>166</v>
      </c>
      <c r="J33" s="116">
        <f t="shared" si="3"/>
        <v>3.0192797380865772</v>
      </c>
    </row>
    <row r="34" spans="1:10" ht="12.75">
      <c r="A34" s="53" t="s">
        <v>45</v>
      </c>
      <c r="B34" s="33">
        <v>15642</v>
      </c>
      <c r="C34" s="36">
        <v>15772</v>
      </c>
      <c r="D34" s="125">
        <v>16189</v>
      </c>
      <c r="E34" s="125">
        <v>16999</v>
      </c>
      <c r="F34" s="37">
        <v>17080</v>
      </c>
      <c r="G34" s="38">
        <f t="shared" si="0"/>
        <v>1438</v>
      </c>
      <c r="H34" s="136">
        <f t="shared" si="1"/>
        <v>9.193197800792738</v>
      </c>
      <c r="I34" s="38">
        <f t="shared" si="2"/>
        <v>81</v>
      </c>
      <c r="J34" s="116">
        <f t="shared" si="3"/>
        <v>0.47649861756573914</v>
      </c>
    </row>
    <row r="35" spans="1:10" ht="12.75">
      <c r="A35" s="53" t="s">
        <v>46</v>
      </c>
      <c r="B35" s="33">
        <v>2102</v>
      </c>
      <c r="C35" s="36">
        <v>2059</v>
      </c>
      <c r="D35" s="125">
        <v>1996</v>
      </c>
      <c r="E35" s="125">
        <v>1945</v>
      </c>
      <c r="F35" s="37">
        <v>1907</v>
      </c>
      <c r="G35" s="38">
        <f t="shared" si="0"/>
        <v>-195</v>
      </c>
      <c r="H35" s="136">
        <f t="shared" si="1"/>
        <v>-9.276879162702189</v>
      </c>
      <c r="I35" s="38">
        <f t="shared" si="2"/>
        <v>-38</v>
      </c>
      <c r="J35" s="116">
        <f t="shared" si="3"/>
        <v>-1.9537275064267352</v>
      </c>
    </row>
    <row r="36" spans="1:10" ht="6.75" customHeight="1">
      <c r="A36" s="54"/>
      <c r="B36" s="33"/>
      <c r="C36" s="57"/>
      <c r="D36" s="128"/>
      <c r="E36" s="128"/>
      <c r="F36" s="37"/>
      <c r="G36" s="59"/>
      <c r="H36" s="137"/>
      <c r="I36" s="59"/>
      <c r="J36" s="117"/>
    </row>
    <row r="37" spans="1:10" ht="10.5" customHeight="1">
      <c r="A37" s="60"/>
      <c r="B37" s="61"/>
      <c r="C37" s="62"/>
      <c r="D37" s="61"/>
      <c r="E37" s="61"/>
      <c r="F37" s="121"/>
      <c r="G37" s="63"/>
      <c r="H37" s="138"/>
      <c r="I37" s="63"/>
      <c r="J37" s="118"/>
    </row>
    <row r="38" spans="1:10" ht="9.75" customHeight="1">
      <c r="A38" s="65"/>
      <c r="B38" s="41"/>
      <c r="C38" s="69"/>
      <c r="D38" s="129"/>
      <c r="E38" s="129"/>
      <c r="F38" s="45"/>
      <c r="G38" s="71"/>
      <c r="H38" s="139"/>
      <c r="I38" s="71"/>
      <c r="J38" s="40"/>
    </row>
    <row r="39" spans="1:12" ht="12.75">
      <c r="A39" s="72" t="s">
        <v>23</v>
      </c>
      <c r="B39" s="73">
        <f>SUM(B6:B35)</f>
        <v>421613</v>
      </c>
      <c r="C39" s="77">
        <f>SUM(C6:C35)</f>
        <v>431180</v>
      </c>
      <c r="D39" s="130">
        <f>SUM(D6:D35)</f>
        <v>442244</v>
      </c>
      <c r="E39" s="130">
        <f>SUM(E6:E35)</f>
        <v>459852</v>
      </c>
      <c r="F39" s="78">
        <f>SUM(F6:F35)</f>
        <v>463697</v>
      </c>
      <c r="G39" s="79">
        <f>F39-B39</f>
        <v>42084</v>
      </c>
      <c r="H39" s="140">
        <f>G39/B39%</f>
        <v>9.981665650727088</v>
      </c>
      <c r="I39" s="79">
        <f>F39-E39</f>
        <v>3845</v>
      </c>
      <c r="J39" s="119">
        <f>I39/E39%</f>
        <v>0.8361385837182397</v>
      </c>
      <c r="K39" s="80"/>
      <c r="L39" s="80"/>
    </row>
    <row r="40" spans="1:10" ht="12.75">
      <c r="A40" s="81" t="s">
        <v>24</v>
      </c>
      <c r="B40" s="33"/>
      <c r="C40" s="36"/>
      <c r="D40" s="125"/>
      <c r="E40" s="125"/>
      <c r="F40" s="37"/>
      <c r="G40" s="71"/>
      <c r="H40" s="139"/>
      <c r="I40" s="71"/>
      <c r="J40" s="40"/>
    </row>
    <row r="41" spans="1:10" ht="12.75">
      <c r="A41" s="84" t="s">
        <v>25</v>
      </c>
      <c r="B41" s="85">
        <f>SUM(B6:B21)</f>
        <v>102051</v>
      </c>
      <c r="C41" s="89">
        <f>SUM(C6:C21)</f>
        <v>102840</v>
      </c>
      <c r="D41" s="131">
        <f>SUM(D6:D21)</f>
        <v>103646</v>
      </c>
      <c r="E41" s="131">
        <f>SUM(E6:E21)</f>
        <v>104360</v>
      </c>
      <c r="F41" s="90">
        <f>SUM(F6:F21)</f>
        <v>104480</v>
      </c>
      <c r="G41" s="91">
        <f>F41-B41</f>
        <v>2429</v>
      </c>
      <c r="H41" s="141">
        <f>G41/B41%</f>
        <v>2.3801824577907125</v>
      </c>
      <c r="I41" s="91">
        <f>F41-E41</f>
        <v>120</v>
      </c>
      <c r="J41" s="120">
        <f>I41/E41%</f>
        <v>0.11498658489842853</v>
      </c>
    </row>
    <row r="42" spans="1:10" ht="12.75">
      <c r="A42" s="84" t="s">
        <v>26</v>
      </c>
      <c r="B42" s="85">
        <f>B22</f>
        <v>5269</v>
      </c>
      <c r="C42" s="89">
        <f>C22</f>
        <v>5384</v>
      </c>
      <c r="D42" s="131">
        <f>D22</f>
        <v>5302</v>
      </c>
      <c r="E42" s="131">
        <f>E22</f>
        <v>5347</v>
      </c>
      <c r="F42" s="90">
        <f>F22</f>
        <v>5482</v>
      </c>
      <c r="G42" s="91">
        <f>F42-B42</f>
        <v>213</v>
      </c>
      <c r="H42" s="141">
        <f>G42/B42%</f>
        <v>4.0425128107800345</v>
      </c>
      <c r="I42" s="91">
        <f>F42-E42</f>
        <v>135</v>
      </c>
      <c r="J42" s="120">
        <f>I42/E42%</f>
        <v>2.5247802506078174</v>
      </c>
    </row>
    <row r="43" spans="1:10" ht="12.75">
      <c r="A43" s="84" t="s">
        <v>27</v>
      </c>
      <c r="B43" s="85">
        <f>B23+B25</f>
        <v>103966</v>
      </c>
      <c r="C43" s="89">
        <f>C23+C25</f>
        <v>107871</v>
      </c>
      <c r="D43" s="131">
        <f>D23+D25</f>
        <v>111259</v>
      </c>
      <c r="E43" s="131">
        <f>E23+E25</f>
        <v>118592</v>
      </c>
      <c r="F43" s="90">
        <f>F23+F25</f>
        <v>120132</v>
      </c>
      <c r="G43" s="91">
        <f>F43-B43</f>
        <v>16166</v>
      </c>
      <c r="H43" s="141">
        <f>G43/B43%</f>
        <v>15.549314198872707</v>
      </c>
      <c r="I43" s="91">
        <f>F43-E43</f>
        <v>1540</v>
      </c>
      <c r="J43" s="120">
        <f>I43/E43%</f>
        <v>1.2985698866702644</v>
      </c>
    </row>
    <row r="44" spans="1:10" ht="12.75">
      <c r="A44" s="84" t="s">
        <v>29</v>
      </c>
      <c r="B44" s="85">
        <f>SUM(B26:B35)+B24</f>
        <v>210327</v>
      </c>
      <c r="C44" s="89">
        <f>SUM(C26:C35)+C24</f>
        <v>215085</v>
      </c>
      <c r="D44" s="131">
        <f>SUM(D26:D35)+D24</f>
        <v>222037</v>
      </c>
      <c r="E44" s="131">
        <f>SUM(E26:E35)+E24</f>
        <v>231553</v>
      </c>
      <c r="F44" s="90">
        <f>SUM(F26:F35)+F24</f>
        <v>233603</v>
      </c>
      <c r="G44" s="91">
        <f>F44-B44</f>
        <v>23276</v>
      </c>
      <c r="H44" s="141">
        <f>G44/B44%</f>
        <v>11.066577282041774</v>
      </c>
      <c r="I44" s="91">
        <f>F44-E44</f>
        <v>2050</v>
      </c>
      <c r="J44" s="120">
        <f>I44/E44%</f>
        <v>0.8853264695339728</v>
      </c>
    </row>
    <row r="45" spans="1:10" ht="7.5" customHeight="1">
      <c r="A45" s="65"/>
      <c r="B45" s="71"/>
      <c r="C45" s="96"/>
      <c r="D45" s="132"/>
      <c r="E45" s="132"/>
      <c r="F45" s="97"/>
      <c r="G45" s="64"/>
      <c r="H45" s="142"/>
      <c r="I45" s="64"/>
      <c r="J45" s="31"/>
    </row>
    <row r="46" spans="1:10" ht="30" customHeight="1" thickBot="1">
      <c r="A46" s="122" t="s">
        <v>34</v>
      </c>
      <c r="B46" s="99"/>
      <c r="C46" s="104"/>
      <c r="D46" s="105"/>
      <c r="E46" s="105"/>
      <c r="F46" s="105"/>
      <c r="G46" s="100"/>
      <c r="H46" s="100"/>
      <c r="I46" s="100"/>
      <c r="J46" s="101"/>
    </row>
    <row r="47" ht="13.5" thickTop="1"/>
  </sheetData>
  <sheetProtection/>
  <mergeCells count="6">
    <mergeCell ref="A3:A4"/>
    <mergeCell ref="B3:B4"/>
    <mergeCell ref="C3:C4"/>
    <mergeCell ref="D3:D4"/>
    <mergeCell ref="E3:E4"/>
    <mergeCell ref="F3:F4"/>
  </mergeCells>
  <printOptions horizontalCentered="1" verticalCentered="1"/>
  <pageMargins left="0.5511811023622047" right="0.5511811023622047" top="0.5905511811023623" bottom="0.7086614173228347" header="0.5118110236220472" footer="0.5118110236220472"/>
  <pageSetup fitToHeight="1" fitToWidth="1" horizontalDpi="300" verticalDpi="300" orientation="portrait" paperSize="9" scale="92" r:id="rId1"/>
  <ignoredErrors>
    <ignoredError sqref="B41:F4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7109375" style="9" customWidth="1"/>
    <col min="2" max="6" width="9.7109375" style="9" customWidth="1"/>
    <col min="7" max="7" width="9.7109375" style="106" customWidth="1"/>
    <col min="8" max="8" width="9.7109375" style="107" customWidth="1"/>
    <col min="9" max="9" width="9.7109375" style="106" customWidth="1"/>
    <col min="10" max="10" width="9.7109375" style="108" customWidth="1"/>
    <col min="11" max="11" width="8.140625" style="9" customWidth="1"/>
    <col min="12" max="12" width="7.140625" style="9" customWidth="1"/>
    <col min="13" max="16384" width="9.140625" style="9" customWidth="1"/>
  </cols>
  <sheetData>
    <row r="1" spans="1:12" ht="19.5" customHeight="1" thickTop="1">
      <c r="A1" s="1" t="s">
        <v>48</v>
      </c>
      <c r="B1" s="2"/>
      <c r="C1" s="2"/>
      <c r="D1" s="3"/>
      <c r="E1" s="3"/>
      <c r="F1" s="4"/>
      <c r="G1" s="5"/>
      <c r="H1" s="6"/>
      <c r="I1" s="7"/>
      <c r="J1" s="8"/>
      <c r="K1" s="3"/>
      <c r="L1" s="4"/>
    </row>
    <row r="2" spans="1:12" ht="19.5" customHeight="1">
      <c r="A2" s="10" t="s">
        <v>75</v>
      </c>
      <c r="B2" s="11"/>
      <c r="C2" s="11"/>
      <c r="D2" s="12"/>
      <c r="E2" s="12"/>
      <c r="F2" s="13"/>
      <c r="G2" s="14"/>
      <c r="H2" s="15"/>
      <c r="I2" s="16"/>
      <c r="J2" s="17"/>
      <c r="K2" s="12"/>
      <c r="L2" s="13"/>
    </row>
    <row r="3" spans="1:12" ht="12.75">
      <c r="A3" s="143" t="s">
        <v>0</v>
      </c>
      <c r="B3" s="145">
        <v>2005</v>
      </c>
      <c r="C3" s="157">
        <v>2006</v>
      </c>
      <c r="D3" s="157">
        <v>2007</v>
      </c>
      <c r="E3" s="157">
        <v>2008</v>
      </c>
      <c r="F3" s="145">
        <v>2009</v>
      </c>
      <c r="G3" s="153">
        <v>2010</v>
      </c>
      <c r="H3" s="155">
        <v>2011</v>
      </c>
      <c r="I3" s="147">
        <v>2012</v>
      </c>
      <c r="J3" s="151">
        <v>2013</v>
      </c>
      <c r="K3" s="18" t="s">
        <v>32</v>
      </c>
      <c r="L3" s="19"/>
    </row>
    <row r="4" spans="1:12" ht="12.75" customHeight="1">
      <c r="A4" s="144"/>
      <c r="B4" s="146"/>
      <c r="C4" s="158"/>
      <c r="D4" s="158"/>
      <c r="E4" s="158"/>
      <c r="F4" s="146"/>
      <c r="G4" s="154"/>
      <c r="H4" s="156"/>
      <c r="I4" s="148"/>
      <c r="J4" s="152"/>
      <c r="K4" s="20" t="s">
        <v>74</v>
      </c>
      <c r="L4" s="21"/>
    </row>
    <row r="5" spans="1:12" ht="7.5" customHeight="1">
      <c r="A5" s="22"/>
      <c r="B5" s="23"/>
      <c r="C5" s="24"/>
      <c r="D5" s="24"/>
      <c r="E5" s="25"/>
      <c r="F5" s="26"/>
      <c r="G5" s="27"/>
      <c r="H5" s="28"/>
      <c r="I5" s="29"/>
      <c r="J5" s="30"/>
      <c r="K5" s="23"/>
      <c r="L5" s="115"/>
    </row>
    <row r="6" spans="1:12" ht="12.75">
      <c r="A6" s="32" t="s">
        <v>2</v>
      </c>
      <c r="B6" s="33">
        <v>2706</v>
      </c>
      <c r="C6" s="34">
        <v>2668</v>
      </c>
      <c r="D6" s="34">
        <v>2647</v>
      </c>
      <c r="E6" s="34">
        <v>2580</v>
      </c>
      <c r="F6" s="33">
        <v>2461</v>
      </c>
      <c r="G6" s="35">
        <v>2986</v>
      </c>
      <c r="H6" s="36">
        <v>2861</v>
      </c>
      <c r="I6" s="36">
        <v>2755</v>
      </c>
      <c r="J6" s="37">
        <v>2637</v>
      </c>
      <c r="K6" s="38">
        <f aca="true" t="shared" si="0" ref="K6:K27">J6-B6</f>
        <v>-69</v>
      </c>
      <c r="L6" s="116">
        <f aca="true" t="shared" si="1" ref="L6:L27">K6/B6%</f>
        <v>-2.549889135254989</v>
      </c>
    </row>
    <row r="7" spans="1:12" ht="12.75">
      <c r="A7" s="32" t="s">
        <v>3</v>
      </c>
      <c r="B7" s="41">
        <v>31912</v>
      </c>
      <c r="C7" s="42">
        <v>31992</v>
      </c>
      <c r="D7" s="42">
        <v>32915</v>
      </c>
      <c r="E7" s="42">
        <v>33224</v>
      </c>
      <c r="F7" s="41">
        <v>33812</v>
      </c>
      <c r="G7" s="43">
        <v>33865</v>
      </c>
      <c r="H7" s="44">
        <v>34717</v>
      </c>
      <c r="I7" s="44">
        <v>34866</v>
      </c>
      <c r="J7" s="45">
        <v>34319</v>
      </c>
      <c r="K7" s="38">
        <f t="shared" si="0"/>
        <v>2407</v>
      </c>
      <c r="L7" s="116">
        <f t="shared" si="1"/>
        <v>7.542617197292555</v>
      </c>
    </row>
    <row r="8" spans="1:12" ht="12.75">
      <c r="A8" s="32" t="s">
        <v>4</v>
      </c>
      <c r="B8" s="41">
        <v>41306</v>
      </c>
      <c r="C8" s="42">
        <v>39702</v>
      </c>
      <c r="D8" s="42">
        <v>37951</v>
      </c>
      <c r="E8" s="42">
        <v>35175</v>
      </c>
      <c r="F8" s="41">
        <v>31550</v>
      </c>
      <c r="G8" s="43">
        <v>30184</v>
      </c>
      <c r="H8" s="44">
        <v>29316</v>
      </c>
      <c r="I8" s="44">
        <v>27857</v>
      </c>
      <c r="J8" s="45">
        <v>26636</v>
      </c>
      <c r="K8" s="38">
        <f t="shared" si="0"/>
        <v>-14670</v>
      </c>
      <c r="L8" s="116">
        <f t="shared" si="1"/>
        <v>-35.515421488403625</v>
      </c>
    </row>
    <row r="9" spans="1:12" ht="12.75">
      <c r="A9" s="46" t="s">
        <v>5</v>
      </c>
      <c r="B9" s="47">
        <v>9434</v>
      </c>
      <c r="C9" s="48">
        <v>9424</v>
      </c>
      <c r="D9" s="48">
        <v>9356</v>
      </c>
      <c r="E9" s="48">
        <v>9031</v>
      </c>
      <c r="F9" s="47">
        <v>8275</v>
      </c>
      <c r="G9" s="49">
        <v>8192</v>
      </c>
      <c r="H9" s="50">
        <v>7876</v>
      </c>
      <c r="I9" s="50">
        <v>7492</v>
      </c>
      <c r="J9" s="51">
        <v>7060</v>
      </c>
      <c r="K9" s="38">
        <f t="shared" si="0"/>
        <v>-2374</v>
      </c>
      <c r="L9" s="116">
        <f t="shared" si="1"/>
        <v>-25.16429934280263</v>
      </c>
    </row>
    <row r="10" spans="1:12" ht="12.75" customHeight="1">
      <c r="A10" s="32" t="s">
        <v>33</v>
      </c>
      <c r="B10" s="47">
        <v>20733</v>
      </c>
      <c r="C10" s="48">
        <v>20395</v>
      </c>
      <c r="D10" s="48">
        <v>20210</v>
      </c>
      <c r="E10" s="48">
        <v>19516</v>
      </c>
      <c r="F10" s="47">
        <v>17504</v>
      </c>
      <c r="G10" s="49">
        <v>16463</v>
      </c>
      <c r="H10" s="50">
        <v>15478</v>
      </c>
      <c r="I10" s="50">
        <v>15036</v>
      </c>
      <c r="J10" s="51">
        <v>14222</v>
      </c>
      <c r="K10" s="38">
        <f t="shared" si="0"/>
        <v>-6511</v>
      </c>
      <c r="L10" s="116">
        <f t="shared" si="1"/>
        <v>-31.404041865624848</v>
      </c>
    </row>
    <row r="11" spans="1:12" ht="12.75">
      <c r="A11" s="32" t="s">
        <v>6</v>
      </c>
      <c r="B11" s="41">
        <v>19010</v>
      </c>
      <c r="C11" s="42">
        <v>18687</v>
      </c>
      <c r="D11" s="42">
        <v>18419</v>
      </c>
      <c r="E11" s="42">
        <v>17968</v>
      </c>
      <c r="F11" s="41">
        <v>17460</v>
      </c>
      <c r="G11" s="43">
        <v>17431</v>
      </c>
      <c r="H11" s="44">
        <v>16826</v>
      </c>
      <c r="I11" s="44">
        <v>16549</v>
      </c>
      <c r="J11" s="45">
        <v>16941</v>
      </c>
      <c r="K11" s="38">
        <f t="shared" si="0"/>
        <v>-2069</v>
      </c>
      <c r="L11" s="116">
        <f t="shared" si="1"/>
        <v>-10.883745397159391</v>
      </c>
    </row>
    <row r="12" spans="1:12" ht="12.75">
      <c r="A12" s="32" t="s">
        <v>7</v>
      </c>
      <c r="B12" s="41">
        <v>26276</v>
      </c>
      <c r="C12" s="42">
        <v>25729</v>
      </c>
      <c r="D12" s="42">
        <v>25968</v>
      </c>
      <c r="E12" s="42">
        <v>25083</v>
      </c>
      <c r="F12" s="41">
        <v>22983</v>
      </c>
      <c r="G12" s="43">
        <v>22406</v>
      </c>
      <c r="H12" s="44">
        <v>22981</v>
      </c>
      <c r="I12" s="44">
        <v>22888</v>
      </c>
      <c r="J12" s="45">
        <v>22367</v>
      </c>
      <c r="K12" s="38">
        <f t="shared" si="0"/>
        <v>-3909</v>
      </c>
      <c r="L12" s="116">
        <f t="shared" si="1"/>
        <v>-14.876693560663725</v>
      </c>
    </row>
    <row r="13" spans="1:12" ht="12.75">
      <c r="A13" s="46" t="s">
        <v>8</v>
      </c>
      <c r="B13" s="41">
        <v>11392</v>
      </c>
      <c r="C13" s="42">
        <v>11250</v>
      </c>
      <c r="D13" s="42">
        <v>11597</v>
      </c>
      <c r="E13" s="42">
        <v>11476</v>
      </c>
      <c r="F13" s="41">
        <v>10630</v>
      </c>
      <c r="G13" s="43">
        <v>10254</v>
      </c>
      <c r="H13" s="44">
        <v>10190</v>
      </c>
      <c r="I13" s="44">
        <v>9213</v>
      </c>
      <c r="J13" s="45">
        <v>8639</v>
      </c>
      <c r="K13" s="38">
        <f t="shared" si="0"/>
        <v>-2753</v>
      </c>
      <c r="L13" s="116">
        <f t="shared" si="1"/>
        <v>-24.166081460674157</v>
      </c>
    </row>
    <row r="14" spans="1:12" ht="12.75">
      <c r="A14" s="32" t="s">
        <v>9</v>
      </c>
      <c r="B14" s="41">
        <v>144568</v>
      </c>
      <c r="C14" s="42">
        <v>142289</v>
      </c>
      <c r="D14" s="42">
        <v>143722</v>
      </c>
      <c r="E14" s="42">
        <v>140130</v>
      </c>
      <c r="F14" s="41">
        <v>125051</v>
      </c>
      <c r="G14" s="43">
        <v>122962</v>
      </c>
      <c r="H14" s="44">
        <v>121393</v>
      </c>
      <c r="I14" s="44">
        <v>119536</v>
      </c>
      <c r="J14" s="45">
        <v>117672</v>
      </c>
      <c r="K14" s="38">
        <f t="shared" si="0"/>
        <v>-26896</v>
      </c>
      <c r="L14" s="116">
        <f t="shared" si="1"/>
        <v>-18.604393780089644</v>
      </c>
    </row>
    <row r="15" spans="1:12" ht="12.75">
      <c r="A15" s="46" t="s">
        <v>10</v>
      </c>
      <c r="B15" s="41">
        <v>44351</v>
      </c>
      <c r="C15" s="42">
        <v>42821</v>
      </c>
      <c r="D15" s="42">
        <v>43073</v>
      </c>
      <c r="E15" s="42">
        <v>42328</v>
      </c>
      <c r="F15" s="41">
        <v>39950</v>
      </c>
      <c r="G15" s="43">
        <v>38857</v>
      </c>
      <c r="H15" s="44">
        <v>38590</v>
      </c>
      <c r="I15" s="44">
        <v>37637</v>
      </c>
      <c r="J15" s="45">
        <v>36114</v>
      </c>
      <c r="K15" s="38">
        <f t="shared" si="0"/>
        <v>-8237</v>
      </c>
      <c r="L15" s="116">
        <f t="shared" si="1"/>
        <v>-18.572298257085524</v>
      </c>
    </row>
    <row r="16" spans="1:12" ht="12.75">
      <c r="A16" s="32" t="s">
        <v>11</v>
      </c>
      <c r="B16" s="41">
        <v>54536</v>
      </c>
      <c r="C16" s="42">
        <v>53609</v>
      </c>
      <c r="D16" s="42">
        <v>54917</v>
      </c>
      <c r="E16" s="42">
        <v>55582</v>
      </c>
      <c r="F16" s="41">
        <v>52273</v>
      </c>
      <c r="G16" s="43">
        <v>50594</v>
      </c>
      <c r="H16" s="44">
        <v>51101</v>
      </c>
      <c r="I16" s="44">
        <v>47808</v>
      </c>
      <c r="J16" s="45">
        <v>49476</v>
      </c>
      <c r="K16" s="38">
        <f t="shared" si="0"/>
        <v>-5060</v>
      </c>
      <c r="L16" s="116">
        <f t="shared" si="1"/>
        <v>-9.278274900982836</v>
      </c>
    </row>
    <row r="17" spans="1:12" ht="12.75">
      <c r="A17" s="32" t="s">
        <v>12</v>
      </c>
      <c r="B17" s="41">
        <v>13944</v>
      </c>
      <c r="C17" s="42">
        <v>13584</v>
      </c>
      <c r="D17" s="42">
        <v>13647</v>
      </c>
      <c r="E17" s="42">
        <v>13420</v>
      </c>
      <c r="F17" s="41">
        <v>12701</v>
      </c>
      <c r="G17" s="43">
        <v>12409</v>
      </c>
      <c r="H17" s="44">
        <v>11422</v>
      </c>
      <c r="I17" s="44">
        <v>10246</v>
      </c>
      <c r="J17" s="45">
        <v>11552</v>
      </c>
      <c r="K17" s="38">
        <f t="shared" si="0"/>
        <v>-2392</v>
      </c>
      <c r="L17" s="116">
        <f t="shared" si="1"/>
        <v>-17.154331612162938</v>
      </c>
    </row>
    <row r="18" spans="1:12" ht="15.75" customHeight="1">
      <c r="A18" s="32" t="s">
        <v>13</v>
      </c>
      <c r="B18" s="41">
        <v>9517</v>
      </c>
      <c r="C18" s="42">
        <v>8335</v>
      </c>
      <c r="D18" s="42">
        <v>8286</v>
      </c>
      <c r="E18" s="42">
        <v>9060</v>
      </c>
      <c r="F18" s="41">
        <v>8948</v>
      </c>
      <c r="G18" s="43">
        <v>9670</v>
      </c>
      <c r="H18" s="44">
        <v>9749</v>
      </c>
      <c r="I18" s="44">
        <v>9818</v>
      </c>
      <c r="J18" s="45">
        <v>8218</v>
      </c>
      <c r="K18" s="38">
        <f t="shared" si="0"/>
        <v>-1299</v>
      </c>
      <c r="L18" s="116">
        <f t="shared" si="1"/>
        <v>-13.649259220342545</v>
      </c>
    </row>
    <row r="19" spans="1:12" ht="15.75" customHeight="1">
      <c r="A19" s="32" t="s">
        <v>14</v>
      </c>
      <c r="B19" s="41">
        <v>70684</v>
      </c>
      <c r="C19" s="42">
        <v>70837</v>
      </c>
      <c r="D19" s="42">
        <v>75035</v>
      </c>
      <c r="E19" s="42">
        <v>72338</v>
      </c>
      <c r="F19" s="41">
        <v>68257</v>
      </c>
      <c r="G19" s="43">
        <v>66625</v>
      </c>
      <c r="H19" s="44">
        <v>63084</v>
      </c>
      <c r="I19" s="44">
        <v>57600</v>
      </c>
      <c r="J19" s="45">
        <v>51804</v>
      </c>
      <c r="K19" s="38">
        <f t="shared" si="0"/>
        <v>-18880</v>
      </c>
      <c r="L19" s="116">
        <f t="shared" si="1"/>
        <v>-26.710429517288212</v>
      </c>
    </row>
    <row r="20" spans="1:12" ht="18" customHeight="1">
      <c r="A20" s="52" t="s">
        <v>15</v>
      </c>
      <c r="B20" s="47">
        <v>130998</v>
      </c>
      <c r="C20" s="48">
        <v>134298</v>
      </c>
      <c r="D20" s="48">
        <v>139186</v>
      </c>
      <c r="E20" s="48">
        <v>143423</v>
      </c>
      <c r="F20" s="47">
        <v>142302</v>
      </c>
      <c r="G20" s="49">
        <v>145851</v>
      </c>
      <c r="H20" s="50">
        <v>148155</v>
      </c>
      <c r="I20" s="50">
        <v>145190</v>
      </c>
      <c r="J20" s="51">
        <v>142247</v>
      </c>
      <c r="K20" s="38">
        <f t="shared" si="0"/>
        <v>11249</v>
      </c>
      <c r="L20" s="116">
        <f t="shared" si="1"/>
        <v>8.58715400235118</v>
      </c>
    </row>
    <row r="21" spans="1:12" ht="12.75">
      <c r="A21" s="46" t="s">
        <v>16</v>
      </c>
      <c r="B21" s="47">
        <v>39368</v>
      </c>
      <c r="C21" s="48">
        <v>42241</v>
      </c>
      <c r="D21" s="48">
        <v>46791</v>
      </c>
      <c r="E21" s="48">
        <v>46506</v>
      </c>
      <c r="F21" s="47">
        <v>47509</v>
      </c>
      <c r="G21" s="49">
        <v>49971</v>
      </c>
      <c r="H21" s="50">
        <v>52085</v>
      </c>
      <c r="I21" s="50">
        <v>52585</v>
      </c>
      <c r="J21" s="51">
        <v>50255</v>
      </c>
      <c r="K21" s="38">
        <f t="shared" si="0"/>
        <v>10887</v>
      </c>
      <c r="L21" s="116">
        <f t="shared" si="1"/>
        <v>27.654440154440152</v>
      </c>
    </row>
    <row r="22" spans="1:12" ht="12.75" customHeight="1">
      <c r="A22" s="32" t="s">
        <v>17</v>
      </c>
      <c r="B22" s="47">
        <v>63731</v>
      </c>
      <c r="C22" s="42">
        <v>65801</v>
      </c>
      <c r="D22" s="42">
        <v>67498</v>
      </c>
      <c r="E22" s="42">
        <v>65521</v>
      </c>
      <c r="F22" s="41">
        <v>73706</v>
      </c>
      <c r="G22" s="43">
        <v>72363</v>
      </c>
      <c r="H22" s="44">
        <v>71098</v>
      </c>
      <c r="I22" s="44">
        <v>69386</v>
      </c>
      <c r="J22" s="45">
        <v>69085</v>
      </c>
      <c r="K22" s="38">
        <f t="shared" si="0"/>
        <v>5354</v>
      </c>
      <c r="L22" s="116">
        <f t="shared" si="1"/>
        <v>8.400935180681302</v>
      </c>
    </row>
    <row r="23" spans="1:12" ht="12.75">
      <c r="A23" s="32" t="s">
        <v>18</v>
      </c>
      <c r="B23" s="41">
        <v>43571</v>
      </c>
      <c r="C23" s="42">
        <v>44181</v>
      </c>
      <c r="D23" s="42">
        <v>44144</v>
      </c>
      <c r="E23" s="42">
        <v>44750</v>
      </c>
      <c r="F23" s="41">
        <v>44750</v>
      </c>
      <c r="G23" s="43">
        <v>43920</v>
      </c>
      <c r="H23" s="44">
        <v>43379</v>
      </c>
      <c r="I23" s="44">
        <v>42915</v>
      </c>
      <c r="J23" s="45">
        <v>42319</v>
      </c>
      <c r="K23" s="38">
        <f t="shared" si="0"/>
        <v>-1252</v>
      </c>
      <c r="L23" s="116">
        <f t="shared" si="1"/>
        <v>-2.8734708865988847</v>
      </c>
    </row>
    <row r="24" spans="1:12" ht="12.75">
      <c r="A24" s="52" t="s">
        <v>19</v>
      </c>
      <c r="B24" s="47">
        <v>118945</v>
      </c>
      <c r="C24" s="42">
        <v>124869</v>
      </c>
      <c r="D24" s="42">
        <v>139224</v>
      </c>
      <c r="E24" s="42">
        <v>133828</v>
      </c>
      <c r="F24" s="41">
        <v>130991</v>
      </c>
      <c r="G24" s="43">
        <v>137533</v>
      </c>
      <c r="H24" s="44">
        <v>139924</v>
      </c>
      <c r="I24" s="44">
        <v>139489</v>
      </c>
      <c r="J24" s="45">
        <v>139435</v>
      </c>
      <c r="K24" s="38">
        <f t="shared" si="0"/>
        <v>20490</v>
      </c>
      <c r="L24" s="116">
        <f t="shared" si="1"/>
        <v>17.226449199209718</v>
      </c>
    </row>
    <row r="25" spans="1:12" ht="12.75" customHeight="1">
      <c r="A25" s="32" t="s">
        <v>20</v>
      </c>
      <c r="B25" s="41">
        <v>31028</v>
      </c>
      <c r="C25" s="42">
        <v>33703</v>
      </c>
      <c r="D25" s="42">
        <v>31968</v>
      </c>
      <c r="E25" s="42">
        <v>30595</v>
      </c>
      <c r="F25" s="41">
        <v>29163</v>
      </c>
      <c r="G25" s="43">
        <v>28228</v>
      </c>
      <c r="H25" s="44">
        <v>24299</v>
      </c>
      <c r="I25" s="44">
        <v>23953</v>
      </c>
      <c r="J25" s="45">
        <v>26467</v>
      </c>
      <c r="K25" s="38">
        <f t="shared" si="0"/>
        <v>-4561</v>
      </c>
      <c r="L25" s="116">
        <f t="shared" si="1"/>
        <v>-14.699626144127885</v>
      </c>
    </row>
    <row r="26" spans="1:12" ht="12.75">
      <c r="A26" s="53" t="s">
        <v>21</v>
      </c>
      <c r="B26" s="33">
        <v>34492</v>
      </c>
      <c r="C26" s="34">
        <v>35758</v>
      </c>
      <c r="D26" s="34">
        <v>37919</v>
      </c>
      <c r="E26" s="34">
        <v>40340</v>
      </c>
      <c r="F26" s="33">
        <v>41264</v>
      </c>
      <c r="G26" s="35">
        <v>43742</v>
      </c>
      <c r="H26" s="36">
        <v>44655</v>
      </c>
      <c r="I26" s="36">
        <v>44378</v>
      </c>
      <c r="J26" s="37">
        <v>48699</v>
      </c>
      <c r="K26" s="38">
        <f t="shared" si="0"/>
        <v>14207</v>
      </c>
      <c r="L26" s="116">
        <f t="shared" si="1"/>
        <v>41.1892612779775</v>
      </c>
    </row>
    <row r="27" spans="1:12" ht="12.75">
      <c r="A27" s="53" t="s">
        <v>22</v>
      </c>
      <c r="B27" s="33">
        <v>38939</v>
      </c>
      <c r="C27" s="34">
        <v>38154</v>
      </c>
      <c r="D27" s="34">
        <v>40081</v>
      </c>
      <c r="E27" s="34">
        <v>40773</v>
      </c>
      <c r="F27" s="33">
        <v>41361</v>
      </c>
      <c r="G27" s="35">
        <v>41917</v>
      </c>
      <c r="H27" s="36">
        <v>42558</v>
      </c>
      <c r="I27" s="36">
        <v>40055</v>
      </c>
      <c r="J27" s="37">
        <v>38705</v>
      </c>
      <c r="K27" s="38">
        <f t="shared" si="0"/>
        <v>-234</v>
      </c>
      <c r="L27" s="116">
        <f t="shared" si="1"/>
        <v>-0.6009399316880248</v>
      </c>
    </row>
    <row r="28" spans="1:12" ht="6.75" customHeight="1">
      <c r="A28" s="54"/>
      <c r="B28" s="33"/>
      <c r="C28" s="55"/>
      <c r="D28" s="55"/>
      <c r="E28" s="55"/>
      <c r="F28" s="33"/>
      <c r="G28" s="56"/>
      <c r="H28" s="57"/>
      <c r="I28" s="57"/>
      <c r="J28" s="58"/>
      <c r="K28" s="59"/>
      <c r="L28" s="117"/>
    </row>
    <row r="29" spans="1:12" ht="10.5" customHeight="1">
      <c r="A29" s="60"/>
      <c r="B29" s="61"/>
      <c r="C29" s="61"/>
      <c r="D29" s="61"/>
      <c r="E29" s="61"/>
      <c r="F29" s="61"/>
      <c r="G29" s="62"/>
      <c r="H29" s="62"/>
      <c r="I29" s="62"/>
      <c r="J29" s="61"/>
      <c r="K29" s="63"/>
      <c r="L29" s="118"/>
    </row>
    <row r="30" spans="1:12" ht="9.75" customHeight="1">
      <c r="A30" s="65"/>
      <c r="B30" s="41"/>
      <c r="C30" s="66"/>
      <c r="D30" s="66"/>
      <c r="E30" s="66"/>
      <c r="F30" s="41"/>
      <c r="G30" s="67"/>
      <c r="H30" s="68"/>
      <c r="I30" s="69"/>
      <c r="J30" s="70"/>
      <c r="K30" s="71"/>
      <c r="L30" s="40"/>
    </row>
    <row r="31" spans="1:16" ht="12.75">
      <c r="A31" s="72" t="s">
        <v>23</v>
      </c>
      <c r="B31" s="73">
        <f aca="true" t="shared" si="2" ref="B31:G31">SUM(B6:B27)</f>
        <v>1001441</v>
      </c>
      <c r="C31" s="74">
        <f t="shared" si="2"/>
        <v>1010327</v>
      </c>
      <c r="D31" s="74">
        <f t="shared" si="2"/>
        <v>1044554</v>
      </c>
      <c r="E31" s="74">
        <f t="shared" si="2"/>
        <v>1032647</v>
      </c>
      <c r="F31" s="73">
        <f t="shared" si="2"/>
        <v>1002901</v>
      </c>
      <c r="G31" s="75">
        <f t="shared" si="2"/>
        <v>1006423</v>
      </c>
      <c r="H31" s="76">
        <f>SUM(H6:H27)</f>
        <v>1001737</v>
      </c>
      <c r="I31" s="77">
        <f>SUM(I6:I27)</f>
        <v>977252</v>
      </c>
      <c r="J31" s="78">
        <f>SUM(J6:J27)</f>
        <v>964869</v>
      </c>
      <c r="K31" s="79">
        <f>J31-B31</f>
        <v>-36572</v>
      </c>
      <c r="L31" s="119">
        <f>K31/B31%</f>
        <v>-3.6519375579789526</v>
      </c>
      <c r="N31" s="80"/>
      <c r="O31" s="80"/>
      <c r="P31" s="80"/>
    </row>
    <row r="32" spans="1:14" ht="12.75">
      <c r="A32" s="81" t="s">
        <v>24</v>
      </c>
      <c r="B32" s="33"/>
      <c r="C32" s="34"/>
      <c r="D32" s="34"/>
      <c r="E32" s="34"/>
      <c r="F32" s="33"/>
      <c r="G32" s="82"/>
      <c r="H32" s="83"/>
      <c r="I32" s="36"/>
      <c r="J32" s="37"/>
      <c r="K32" s="71"/>
      <c r="L32" s="40"/>
      <c r="N32" s="80"/>
    </row>
    <row r="33" spans="1:14" ht="12.75">
      <c r="A33" s="84" t="s">
        <v>25</v>
      </c>
      <c r="B33" s="85">
        <f aca="true" t="shared" si="3" ref="B33:G33">SUM(B6:B18)</f>
        <v>429685</v>
      </c>
      <c r="C33" s="86">
        <f t="shared" si="3"/>
        <v>420485</v>
      </c>
      <c r="D33" s="86">
        <f t="shared" si="3"/>
        <v>422708</v>
      </c>
      <c r="E33" s="86">
        <f t="shared" si="3"/>
        <v>414573</v>
      </c>
      <c r="F33" s="85">
        <f t="shared" si="3"/>
        <v>383598</v>
      </c>
      <c r="G33" s="87">
        <f t="shared" si="3"/>
        <v>376273</v>
      </c>
      <c r="H33" s="88">
        <f>SUM(H6:H18)</f>
        <v>372500</v>
      </c>
      <c r="I33" s="89">
        <f>SUM(I6:I18)</f>
        <v>361701</v>
      </c>
      <c r="J33" s="90">
        <f>SUM(J6:J18)</f>
        <v>355853</v>
      </c>
      <c r="K33" s="91">
        <f>J33-B33</f>
        <v>-73832</v>
      </c>
      <c r="L33" s="120">
        <f>K33/B33%</f>
        <v>-17.182819972770748</v>
      </c>
      <c r="N33" s="80"/>
    </row>
    <row r="34" spans="1:14" ht="12.75">
      <c r="A34" s="84" t="s">
        <v>26</v>
      </c>
      <c r="B34" s="85">
        <f aca="true" t="shared" si="4" ref="B34:G34">B19</f>
        <v>70684</v>
      </c>
      <c r="C34" s="86">
        <f t="shared" si="4"/>
        <v>70837</v>
      </c>
      <c r="D34" s="86">
        <f t="shared" si="4"/>
        <v>75035</v>
      </c>
      <c r="E34" s="86">
        <f t="shared" si="4"/>
        <v>72338</v>
      </c>
      <c r="F34" s="85">
        <f t="shared" si="4"/>
        <v>68257</v>
      </c>
      <c r="G34" s="87">
        <f t="shared" si="4"/>
        <v>66625</v>
      </c>
      <c r="H34" s="88">
        <f>H19</f>
        <v>63084</v>
      </c>
      <c r="I34" s="89">
        <f>I19</f>
        <v>57600</v>
      </c>
      <c r="J34" s="90">
        <f>J19</f>
        <v>51804</v>
      </c>
      <c r="K34" s="91">
        <f>J34-B34</f>
        <v>-18880</v>
      </c>
      <c r="L34" s="120">
        <f>K34/B34%</f>
        <v>-26.710429517288212</v>
      </c>
      <c r="N34" s="80"/>
    </row>
    <row r="35" spans="1:12" ht="12.75">
      <c r="A35" s="84" t="s">
        <v>27</v>
      </c>
      <c r="B35" s="85">
        <f aca="true" t="shared" si="5" ref="B35:G35">B20+B21</f>
        <v>170366</v>
      </c>
      <c r="C35" s="86">
        <f t="shared" si="5"/>
        <v>176539</v>
      </c>
      <c r="D35" s="86">
        <f t="shared" si="5"/>
        <v>185977</v>
      </c>
      <c r="E35" s="86">
        <f t="shared" si="5"/>
        <v>189929</v>
      </c>
      <c r="F35" s="85">
        <f t="shared" si="5"/>
        <v>189811</v>
      </c>
      <c r="G35" s="87">
        <f t="shared" si="5"/>
        <v>195822</v>
      </c>
      <c r="H35" s="88">
        <f>H20+H21</f>
        <v>200240</v>
      </c>
      <c r="I35" s="89">
        <f>I20+I21</f>
        <v>197775</v>
      </c>
      <c r="J35" s="90">
        <f>J20+J21</f>
        <v>192502</v>
      </c>
      <c r="K35" s="91">
        <f>J35-B35</f>
        <v>22136</v>
      </c>
      <c r="L35" s="120">
        <f>K35/B35%</f>
        <v>12.993202869117077</v>
      </c>
    </row>
    <row r="36" spans="1:12" ht="12.75">
      <c r="A36" s="84" t="s">
        <v>28</v>
      </c>
      <c r="B36" s="85">
        <f aca="true" t="shared" si="6" ref="B36:G36">B24</f>
        <v>118945</v>
      </c>
      <c r="C36" s="86">
        <f t="shared" si="6"/>
        <v>124869</v>
      </c>
      <c r="D36" s="86">
        <f t="shared" si="6"/>
        <v>139224</v>
      </c>
      <c r="E36" s="86">
        <f t="shared" si="6"/>
        <v>133828</v>
      </c>
      <c r="F36" s="85">
        <f t="shared" si="6"/>
        <v>130991</v>
      </c>
      <c r="G36" s="87">
        <f t="shared" si="6"/>
        <v>137533</v>
      </c>
      <c r="H36" s="88">
        <f>H24</f>
        <v>139924</v>
      </c>
      <c r="I36" s="89">
        <f>I24</f>
        <v>139489</v>
      </c>
      <c r="J36" s="90">
        <f>J24</f>
        <v>139435</v>
      </c>
      <c r="K36" s="91">
        <f>J36-B36</f>
        <v>20490</v>
      </c>
      <c r="L36" s="120">
        <f>K36/B36%</f>
        <v>17.226449199209718</v>
      </c>
    </row>
    <row r="37" spans="1:12" ht="12.75">
      <c r="A37" s="84" t="s">
        <v>29</v>
      </c>
      <c r="B37" s="85">
        <f aca="true" t="shared" si="7" ref="B37:G37">SUM(B22:B23)+SUM(B25:B27)</f>
        <v>211761</v>
      </c>
      <c r="C37" s="86">
        <f t="shared" si="7"/>
        <v>217597</v>
      </c>
      <c r="D37" s="86">
        <f t="shared" si="7"/>
        <v>221610</v>
      </c>
      <c r="E37" s="86">
        <f t="shared" si="7"/>
        <v>221979</v>
      </c>
      <c r="F37" s="85">
        <f t="shared" si="7"/>
        <v>230244</v>
      </c>
      <c r="G37" s="87">
        <f t="shared" si="7"/>
        <v>230170</v>
      </c>
      <c r="H37" s="88">
        <f>SUM(H22:H23)+SUM(H25:H27)</f>
        <v>225989</v>
      </c>
      <c r="I37" s="89">
        <f>SUM(I22:I23)+SUM(I25:I27)</f>
        <v>220687</v>
      </c>
      <c r="J37" s="90">
        <f>SUM(J22:J23)+SUM(J25:J27)</f>
        <v>225275</v>
      </c>
      <c r="K37" s="91">
        <f>J37-B37</f>
        <v>13514</v>
      </c>
      <c r="L37" s="120">
        <f>K37/B37%</f>
        <v>6.381722791259958</v>
      </c>
    </row>
    <row r="38" spans="1:12" ht="7.5" customHeight="1">
      <c r="A38" s="65"/>
      <c r="B38" s="71"/>
      <c r="C38" s="92"/>
      <c r="D38" s="92"/>
      <c r="E38" s="92"/>
      <c r="F38" s="93"/>
      <c r="G38" s="94"/>
      <c r="H38" s="95"/>
      <c r="I38" s="96"/>
      <c r="J38" s="97"/>
      <c r="K38" s="64"/>
      <c r="L38" s="31"/>
    </row>
    <row r="39" spans="1:12" ht="18" customHeight="1" thickBot="1">
      <c r="A39" s="98" t="s">
        <v>30</v>
      </c>
      <c r="B39" s="99"/>
      <c r="C39" s="99"/>
      <c r="D39" s="100"/>
      <c r="E39" s="100"/>
      <c r="F39" s="101"/>
      <c r="G39" s="102"/>
      <c r="H39" s="103"/>
      <c r="I39" s="104"/>
      <c r="J39" s="105"/>
      <c r="K39" s="100"/>
      <c r="L39" s="101"/>
    </row>
    <row r="40" ht="13.5" thickTop="1"/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98" r:id="rId1"/>
  <ignoredErrors>
    <ignoredError sqref="B33:J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7109375" style="9" customWidth="1"/>
    <col min="2" max="6" width="9.140625" style="9" customWidth="1"/>
    <col min="7" max="7" width="9.140625" style="106" customWidth="1"/>
    <col min="8" max="8" width="9.140625" style="107" customWidth="1"/>
    <col min="9" max="9" width="9.140625" style="106" customWidth="1"/>
    <col min="10" max="10" width="9.140625" style="108" customWidth="1"/>
    <col min="11" max="11" width="8.140625" style="9" customWidth="1"/>
    <col min="12" max="12" width="7.140625" style="9" customWidth="1"/>
    <col min="13" max="16384" width="9.140625" style="9" customWidth="1"/>
  </cols>
  <sheetData>
    <row r="1" spans="1:12" ht="19.5" customHeight="1" thickTop="1">
      <c r="A1" s="1" t="s">
        <v>49</v>
      </c>
      <c r="B1" s="2"/>
      <c r="C1" s="2"/>
      <c r="D1" s="3"/>
      <c r="E1" s="3"/>
      <c r="F1" s="4"/>
      <c r="G1" s="5"/>
      <c r="H1" s="6"/>
      <c r="I1" s="7"/>
      <c r="J1" s="8"/>
      <c r="K1" s="3"/>
      <c r="L1" s="4"/>
    </row>
    <row r="2" spans="1:12" ht="19.5" customHeight="1">
      <c r="A2" s="10" t="s">
        <v>75</v>
      </c>
      <c r="B2" s="11"/>
      <c r="C2" s="11"/>
      <c r="D2" s="12"/>
      <c r="E2" s="12"/>
      <c r="F2" s="13"/>
      <c r="G2" s="14"/>
      <c r="H2" s="15"/>
      <c r="I2" s="16"/>
      <c r="J2" s="17"/>
      <c r="K2" s="12"/>
      <c r="L2" s="13"/>
    </row>
    <row r="3" spans="1:12" ht="12.75">
      <c r="A3" s="143" t="s">
        <v>0</v>
      </c>
      <c r="B3" s="145">
        <v>2005</v>
      </c>
      <c r="C3" s="157">
        <v>2006</v>
      </c>
      <c r="D3" s="157">
        <v>2007</v>
      </c>
      <c r="E3" s="157">
        <v>2008</v>
      </c>
      <c r="F3" s="145">
        <v>2009</v>
      </c>
      <c r="G3" s="159">
        <v>2010</v>
      </c>
      <c r="H3" s="155">
        <v>2011</v>
      </c>
      <c r="I3" s="147">
        <v>2012</v>
      </c>
      <c r="J3" s="151">
        <v>2013</v>
      </c>
      <c r="K3" s="18" t="s">
        <v>32</v>
      </c>
      <c r="L3" s="19"/>
    </row>
    <row r="4" spans="1:12" ht="12.75" customHeight="1">
      <c r="A4" s="144"/>
      <c r="B4" s="146"/>
      <c r="C4" s="158"/>
      <c r="D4" s="158"/>
      <c r="E4" s="158"/>
      <c r="F4" s="146"/>
      <c r="G4" s="160"/>
      <c r="H4" s="156"/>
      <c r="I4" s="148"/>
      <c r="J4" s="152"/>
      <c r="K4" s="20" t="s">
        <v>74</v>
      </c>
      <c r="L4" s="21"/>
    </row>
    <row r="5" spans="1:12" ht="7.5" customHeight="1">
      <c r="A5" s="22"/>
      <c r="B5" s="23"/>
      <c r="C5" s="24"/>
      <c r="D5" s="24"/>
      <c r="E5" s="25"/>
      <c r="F5" s="26"/>
      <c r="G5" s="109"/>
      <c r="H5" s="28"/>
      <c r="I5" s="29"/>
      <c r="J5" s="30"/>
      <c r="K5" s="23"/>
      <c r="L5" s="115"/>
    </row>
    <row r="6" spans="1:12" ht="12.75">
      <c r="A6" s="32" t="s">
        <v>2</v>
      </c>
      <c r="B6" s="33">
        <v>2418</v>
      </c>
      <c r="C6" s="34">
        <v>2394</v>
      </c>
      <c r="D6" s="34">
        <v>2362</v>
      </c>
      <c r="E6" s="34">
        <v>2299</v>
      </c>
      <c r="F6" s="33">
        <v>2187</v>
      </c>
      <c r="G6" s="35">
        <v>2513</v>
      </c>
      <c r="H6" s="36">
        <v>2410</v>
      </c>
      <c r="I6" s="36">
        <v>2302</v>
      </c>
      <c r="J6" s="37">
        <v>2133</v>
      </c>
      <c r="K6" s="38">
        <f aca="true" t="shared" si="0" ref="K6:K27">J6-B6</f>
        <v>-285</v>
      </c>
      <c r="L6" s="116">
        <f aca="true" t="shared" si="1" ref="L6:L27">K6/B6%</f>
        <v>-11.786600496277917</v>
      </c>
    </row>
    <row r="7" spans="1:12" ht="12.75">
      <c r="A7" s="32" t="s">
        <v>3</v>
      </c>
      <c r="B7" s="41">
        <v>17463</v>
      </c>
      <c r="C7" s="42">
        <v>17283</v>
      </c>
      <c r="D7" s="42">
        <v>17828</v>
      </c>
      <c r="E7" s="42">
        <v>18129</v>
      </c>
      <c r="F7" s="41">
        <v>18601</v>
      </c>
      <c r="G7" s="43">
        <v>18768</v>
      </c>
      <c r="H7" s="44">
        <v>19085</v>
      </c>
      <c r="I7" s="44">
        <v>19301</v>
      </c>
      <c r="J7" s="45">
        <v>19250</v>
      </c>
      <c r="K7" s="38">
        <f t="shared" si="0"/>
        <v>1787</v>
      </c>
      <c r="L7" s="116">
        <f t="shared" si="1"/>
        <v>10.233064192864914</v>
      </c>
    </row>
    <row r="8" spans="1:12" ht="12.75">
      <c r="A8" s="32" t="s">
        <v>31</v>
      </c>
      <c r="B8" s="41">
        <v>16456</v>
      </c>
      <c r="C8" s="42">
        <v>15808</v>
      </c>
      <c r="D8" s="42">
        <v>15123</v>
      </c>
      <c r="E8" s="42">
        <v>14020</v>
      </c>
      <c r="F8" s="41">
        <v>12744</v>
      </c>
      <c r="G8" s="43">
        <v>12179</v>
      </c>
      <c r="H8" s="44">
        <v>11982</v>
      </c>
      <c r="I8" s="44">
        <v>11405</v>
      </c>
      <c r="J8" s="45">
        <v>10934</v>
      </c>
      <c r="K8" s="38">
        <f t="shared" si="0"/>
        <v>-5522</v>
      </c>
      <c r="L8" s="116">
        <f t="shared" si="1"/>
        <v>-33.55614973262032</v>
      </c>
    </row>
    <row r="9" spans="1:12" ht="12.75">
      <c r="A9" s="46" t="s">
        <v>5</v>
      </c>
      <c r="B9" s="41">
        <v>7104</v>
      </c>
      <c r="C9" s="42">
        <v>7098</v>
      </c>
      <c r="D9" s="42">
        <v>7056</v>
      </c>
      <c r="E9" s="42">
        <v>6800</v>
      </c>
      <c r="F9" s="41">
        <v>6250</v>
      </c>
      <c r="G9" s="43">
        <v>6192</v>
      </c>
      <c r="H9" s="50">
        <v>6017</v>
      </c>
      <c r="I9" s="50">
        <v>5716</v>
      </c>
      <c r="J9" s="51">
        <v>5393</v>
      </c>
      <c r="K9" s="38">
        <f t="shared" si="0"/>
        <v>-1711</v>
      </c>
      <c r="L9" s="116">
        <f t="shared" si="1"/>
        <v>-24.08502252252252</v>
      </c>
    </row>
    <row r="10" spans="1:12" ht="12.75">
      <c r="A10" s="32" t="s">
        <v>33</v>
      </c>
      <c r="B10" s="41">
        <v>13631</v>
      </c>
      <c r="C10" s="42">
        <v>13402</v>
      </c>
      <c r="D10" s="42">
        <v>13167</v>
      </c>
      <c r="E10" s="42">
        <v>12684</v>
      </c>
      <c r="F10" s="41">
        <v>11321</v>
      </c>
      <c r="G10" s="43">
        <v>10670</v>
      </c>
      <c r="H10" s="50">
        <v>10066</v>
      </c>
      <c r="I10" s="50">
        <v>9658</v>
      </c>
      <c r="J10" s="51">
        <v>9224</v>
      </c>
      <c r="K10" s="38">
        <f t="shared" si="0"/>
        <v>-4407</v>
      </c>
      <c r="L10" s="116">
        <f t="shared" si="1"/>
        <v>-32.330716748587776</v>
      </c>
    </row>
    <row r="11" spans="1:12" ht="12.75">
      <c r="A11" s="32" t="s">
        <v>6</v>
      </c>
      <c r="B11" s="41">
        <v>13491</v>
      </c>
      <c r="C11" s="42">
        <v>13231</v>
      </c>
      <c r="D11" s="42">
        <v>13068</v>
      </c>
      <c r="E11" s="42">
        <v>12724</v>
      </c>
      <c r="F11" s="41">
        <v>12343</v>
      </c>
      <c r="G11" s="43">
        <v>12316</v>
      </c>
      <c r="H11" s="44">
        <v>11914</v>
      </c>
      <c r="I11" s="44">
        <v>11882</v>
      </c>
      <c r="J11" s="45">
        <v>12226</v>
      </c>
      <c r="K11" s="38">
        <f t="shared" si="0"/>
        <v>-1265</v>
      </c>
      <c r="L11" s="116">
        <f t="shared" si="1"/>
        <v>-9.376621451337929</v>
      </c>
    </row>
    <row r="12" spans="1:12" ht="12.75">
      <c r="A12" s="32" t="s">
        <v>7</v>
      </c>
      <c r="B12" s="41">
        <v>18783</v>
      </c>
      <c r="C12" s="42">
        <v>18531</v>
      </c>
      <c r="D12" s="42">
        <v>18665</v>
      </c>
      <c r="E12" s="42">
        <v>18032</v>
      </c>
      <c r="F12" s="41">
        <v>16577</v>
      </c>
      <c r="G12" s="43">
        <v>16311</v>
      </c>
      <c r="H12" s="44">
        <v>16714</v>
      </c>
      <c r="I12" s="44">
        <v>16661</v>
      </c>
      <c r="J12" s="45">
        <v>16333</v>
      </c>
      <c r="K12" s="38">
        <f t="shared" si="0"/>
        <v>-2450</v>
      </c>
      <c r="L12" s="116">
        <f t="shared" si="1"/>
        <v>-13.043709737528616</v>
      </c>
    </row>
    <row r="13" spans="1:12" ht="12.75">
      <c r="A13" s="46" t="s">
        <v>8</v>
      </c>
      <c r="B13" s="41">
        <v>9298</v>
      </c>
      <c r="C13" s="42">
        <v>9167</v>
      </c>
      <c r="D13" s="42">
        <v>9492</v>
      </c>
      <c r="E13" s="42">
        <v>9388</v>
      </c>
      <c r="F13" s="41">
        <v>8689</v>
      </c>
      <c r="G13" s="43">
        <v>8394</v>
      </c>
      <c r="H13" s="44">
        <v>8361</v>
      </c>
      <c r="I13" s="44">
        <v>7497</v>
      </c>
      <c r="J13" s="45">
        <v>7012</v>
      </c>
      <c r="K13" s="38">
        <f t="shared" si="0"/>
        <v>-2286</v>
      </c>
      <c r="L13" s="116">
        <f t="shared" si="1"/>
        <v>-24.585932458593245</v>
      </c>
    </row>
    <row r="14" spans="1:12" ht="12.75">
      <c r="A14" s="32" t="s">
        <v>9</v>
      </c>
      <c r="B14" s="41">
        <v>113740</v>
      </c>
      <c r="C14" s="42">
        <v>111721</v>
      </c>
      <c r="D14" s="42">
        <v>113049</v>
      </c>
      <c r="E14" s="42">
        <v>110494</v>
      </c>
      <c r="F14" s="41">
        <v>98721</v>
      </c>
      <c r="G14" s="43">
        <v>97027</v>
      </c>
      <c r="H14" s="44">
        <v>95783</v>
      </c>
      <c r="I14" s="44">
        <v>94351</v>
      </c>
      <c r="J14" s="45">
        <v>93039</v>
      </c>
      <c r="K14" s="38">
        <f t="shared" si="0"/>
        <v>-20701</v>
      </c>
      <c r="L14" s="116">
        <f t="shared" si="1"/>
        <v>-18.200281343414805</v>
      </c>
    </row>
    <row r="15" spans="1:12" ht="12.75">
      <c r="A15" s="46" t="s">
        <v>10</v>
      </c>
      <c r="B15" s="41">
        <v>28581</v>
      </c>
      <c r="C15" s="42">
        <v>27477</v>
      </c>
      <c r="D15" s="42">
        <v>27655</v>
      </c>
      <c r="E15" s="42">
        <v>27413</v>
      </c>
      <c r="F15" s="41">
        <v>26065</v>
      </c>
      <c r="G15" s="43">
        <v>25312</v>
      </c>
      <c r="H15" s="44">
        <v>25239</v>
      </c>
      <c r="I15" s="44">
        <v>24757</v>
      </c>
      <c r="J15" s="45">
        <v>23706</v>
      </c>
      <c r="K15" s="38">
        <f t="shared" si="0"/>
        <v>-4875</v>
      </c>
      <c r="L15" s="116">
        <f t="shared" si="1"/>
        <v>-17.056785976697807</v>
      </c>
    </row>
    <row r="16" spans="1:12" ht="12.75">
      <c r="A16" s="32" t="s">
        <v>11</v>
      </c>
      <c r="B16" s="47">
        <v>41899</v>
      </c>
      <c r="C16" s="48">
        <v>41280</v>
      </c>
      <c r="D16" s="48">
        <v>42555</v>
      </c>
      <c r="E16" s="48">
        <v>43043</v>
      </c>
      <c r="F16" s="47">
        <v>40607</v>
      </c>
      <c r="G16" s="49">
        <v>38338</v>
      </c>
      <c r="H16" s="44">
        <v>38682</v>
      </c>
      <c r="I16" s="44">
        <v>36374</v>
      </c>
      <c r="J16" s="45">
        <v>37456</v>
      </c>
      <c r="K16" s="38">
        <f t="shared" si="0"/>
        <v>-4443</v>
      </c>
      <c r="L16" s="116">
        <f t="shared" si="1"/>
        <v>-10.604071696221867</v>
      </c>
    </row>
    <row r="17" spans="1:12" ht="12.75">
      <c r="A17" s="32" t="s">
        <v>12</v>
      </c>
      <c r="B17" s="47">
        <v>8060</v>
      </c>
      <c r="C17" s="48">
        <v>7891</v>
      </c>
      <c r="D17" s="48">
        <v>7962</v>
      </c>
      <c r="E17" s="48">
        <v>7848</v>
      </c>
      <c r="F17" s="47">
        <v>7780</v>
      </c>
      <c r="G17" s="49">
        <v>7651</v>
      </c>
      <c r="H17" s="44">
        <v>7019</v>
      </c>
      <c r="I17" s="44">
        <v>6252</v>
      </c>
      <c r="J17" s="45">
        <v>7251</v>
      </c>
      <c r="K17" s="38">
        <f t="shared" si="0"/>
        <v>-809</v>
      </c>
      <c r="L17" s="116">
        <f t="shared" si="1"/>
        <v>-10.037220843672458</v>
      </c>
    </row>
    <row r="18" spans="1:12" ht="15.75" customHeight="1">
      <c r="A18" s="32" t="s">
        <v>13</v>
      </c>
      <c r="B18" s="41">
        <v>7822</v>
      </c>
      <c r="C18" s="42">
        <v>6851</v>
      </c>
      <c r="D18" s="42">
        <v>6765</v>
      </c>
      <c r="E18" s="42">
        <v>7473</v>
      </c>
      <c r="F18" s="41">
        <v>7371</v>
      </c>
      <c r="G18" s="43">
        <v>7880</v>
      </c>
      <c r="H18" s="44">
        <v>7708</v>
      </c>
      <c r="I18" s="44">
        <v>7763</v>
      </c>
      <c r="J18" s="45">
        <v>6579</v>
      </c>
      <c r="K18" s="38">
        <f t="shared" si="0"/>
        <v>-1243</v>
      </c>
      <c r="L18" s="116">
        <f t="shared" si="1"/>
        <v>-15.891076451035541</v>
      </c>
    </row>
    <row r="19" spans="1:12" ht="15.75" customHeight="1">
      <c r="A19" s="32" t="s">
        <v>14</v>
      </c>
      <c r="B19" s="41">
        <v>64727</v>
      </c>
      <c r="C19" s="42">
        <v>64707</v>
      </c>
      <c r="D19" s="42">
        <v>68597</v>
      </c>
      <c r="E19" s="42">
        <v>65822</v>
      </c>
      <c r="F19" s="41">
        <v>61914</v>
      </c>
      <c r="G19" s="43">
        <v>60288</v>
      </c>
      <c r="H19" s="44">
        <v>56760</v>
      </c>
      <c r="I19" s="44">
        <v>51671</v>
      </c>
      <c r="J19" s="45">
        <v>46260</v>
      </c>
      <c r="K19" s="38">
        <f t="shared" si="0"/>
        <v>-18467</v>
      </c>
      <c r="L19" s="116">
        <f t="shared" si="1"/>
        <v>-28.53059774128262</v>
      </c>
    </row>
    <row r="20" spans="1:12" ht="18" customHeight="1">
      <c r="A20" s="52" t="s">
        <v>15</v>
      </c>
      <c r="B20" s="47">
        <v>61296</v>
      </c>
      <c r="C20" s="48">
        <v>62475</v>
      </c>
      <c r="D20" s="48">
        <v>64560</v>
      </c>
      <c r="E20" s="48">
        <v>65904</v>
      </c>
      <c r="F20" s="47">
        <v>65345</v>
      </c>
      <c r="G20" s="49">
        <v>68383</v>
      </c>
      <c r="H20" s="50">
        <v>69735</v>
      </c>
      <c r="I20" s="50">
        <v>68695</v>
      </c>
      <c r="J20" s="51">
        <v>67489</v>
      </c>
      <c r="K20" s="38">
        <f t="shared" si="0"/>
        <v>6193</v>
      </c>
      <c r="L20" s="116">
        <f t="shared" si="1"/>
        <v>10.10343252414513</v>
      </c>
    </row>
    <row r="21" spans="1:12" ht="12.75">
      <c r="A21" s="46" t="s">
        <v>16</v>
      </c>
      <c r="B21" s="47">
        <v>12188</v>
      </c>
      <c r="C21" s="48">
        <v>13406</v>
      </c>
      <c r="D21" s="48">
        <v>14703</v>
      </c>
      <c r="E21" s="48">
        <v>14869</v>
      </c>
      <c r="F21" s="47">
        <v>15458</v>
      </c>
      <c r="G21" s="49">
        <v>16482</v>
      </c>
      <c r="H21" s="50">
        <v>17599</v>
      </c>
      <c r="I21" s="50">
        <v>18045</v>
      </c>
      <c r="J21" s="51">
        <v>17635</v>
      </c>
      <c r="K21" s="38">
        <f t="shared" si="0"/>
        <v>5447</v>
      </c>
      <c r="L21" s="116">
        <f t="shared" si="1"/>
        <v>44.69149983590417</v>
      </c>
    </row>
    <row r="22" spans="1:12" ht="12.75">
      <c r="A22" s="32" t="s">
        <v>17</v>
      </c>
      <c r="B22" s="47">
        <v>48079</v>
      </c>
      <c r="C22" s="42">
        <v>49435</v>
      </c>
      <c r="D22" s="42">
        <v>50994</v>
      </c>
      <c r="E22" s="42">
        <v>49584</v>
      </c>
      <c r="F22" s="41">
        <v>51914</v>
      </c>
      <c r="G22" s="43">
        <v>51254</v>
      </c>
      <c r="H22" s="44">
        <v>50660</v>
      </c>
      <c r="I22" s="44">
        <v>49300</v>
      </c>
      <c r="J22" s="45">
        <v>49580</v>
      </c>
      <c r="K22" s="38">
        <f t="shared" si="0"/>
        <v>1501</v>
      </c>
      <c r="L22" s="116">
        <f t="shared" si="1"/>
        <v>3.121945131970299</v>
      </c>
    </row>
    <row r="23" spans="1:12" ht="12.75">
      <c r="A23" s="32" t="s">
        <v>18</v>
      </c>
      <c r="B23" s="41">
        <v>21194</v>
      </c>
      <c r="C23" s="42">
        <v>21089</v>
      </c>
      <c r="D23" s="42">
        <v>20561</v>
      </c>
      <c r="E23" s="42">
        <v>20495</v>
      </c>
      <c r="F23" s="41">
        <v>20351</v>
      </c>
      <c r="G23" s="43">
        <v>19711</v>
      </c>
      <c r="H23" s="44">
        <v>19349</v>
      </c>
      <c r="I23" s="44">
        <v>19039</v>
      </c>
      <c r="J23" s="45">
        <v>18648</v>
      </c>
      <c r="K23" s="38">
        <f t="shared" si="0"/>
        <v>-2546</v>
      </c>
      <c r="L23" s="116">
        <f t="shared" si="1"/>
        <v>-12.012833820892705</v>
      </c>
    </row>
    <row r="24" spans="1:12" ht="12.75">
      <c r="A24" s="52" t="s">
        <v>19</v>
      </c>
      <c r="B24" s="47">
        <v>45591</v>
      </c>
      <c r="C24" s="42">
        <v>48492</v>
      </c>
      <c r="D24" s="42">
        <v>55365</v>
      </c>
      <c r="E24" s="42">
        <v>50727</v>
      </c>
      <c r="F24" s="41">
        <v>49144</v>
      </c>
      <c r="G24" s="43">
        <v>54698</v>
      </c>
      <c r="H24" s="44">
        <v>56436</v>
      </c>
      <c r="I24" s="44">
        <v>55498</v>
      </c>
      <c r="J24" s="45">
        <v>56830</v>
      </c>
      <c r="K24" s="38">
        <f t="shared" si="0"/>
        <v>11239</v>
      </c>
      <c r="L24" s="116">
        <f t="shared" si="1"/>
        <v>24.651795310477944</v>
      </c>
    </row>
    <row r="25" spans="1:12" ht="12.75">
      <c r="A25" s="32" t="s">
        <v>20</v>
      </c>
      <c r="B25" s="41">
        <v>6284</v>
      </c>
      <c r="C25" s="42">
        <v>6837</v>
      </c>
      <c r="D25" s="42">
        <v>6552</v>
      </c>
      <c r="E25" s="42">
        <v>6223</v>
      </c>
      <c r="F25" s="41">
        <v>5895</v>
      </c>
      <c r="G25" s="43">
        <v>5624</v>
      </c>
      <c r="H25" s="44">
        <v>4880</v>
      </c>
      <c r="I25" s="44">
        <v>4867</v>
      </c>
      <c r="J25" s="45">
        <v>6104</v>
      </c>
      <c r="K25" s="38">
        <f t="shared" si="0"/>
        <v>-180</v>
      </c>
      <c r="L25" s="116">
        <f t="shared" si="1"/>
        <v>-2.864417568427753</v>
      </c>
    </row>
    <row r="26" spans="1:12" ht="12.75">
      <c r="A26" s="53" t="s">
        <v>21</v>
      </c>
      <c r="B26" s="33">
        <v>5127</v>
      </c>
      <c r="C26" s="34">
        <v>5215</v>
      </c>
      <c r="D26" s="34">
        <v>5489</v>
      </c>
      <c r="E26" s="34">
        <v>5796</v>
      </c>
      <c r="F26" s="33">
        <v>6049</v>
      </c>
      <c r="G26" s="35">
        <v>6542</v>
      </c>
      <c r="H26" s="36">
        <v>6769</v>
      </c>
      <c r="I26" s="36">
        <v>6792</v>
      </c>
      <c r="J26" s="37">
        <v>7781</v>
      </c>
      <c r="K26" s="38">
        <f t="shared" si="0"/>
        <v>2654</v>
      </c>
      <c r="L26" s="116">
        <f t="shared" si="1"/>
        <v>51.765164813731225</v>
      </c>
    </row>
    <row r="27" spans="1:12" ht="12.75">
      <c r="A27" s="53" t="s">
        <v>22</v>
      </c>
      <c r="B27" s="33">
        <v>16425</v>
      </c>
      <c r="C27" s="34">
        <v>16032</v>
      </c>
      <c r="D27" s="34">
        <v>16710</v>
      </c>
      <c r="E27" s="34">
        <v>17024</v>
      </c>
      <c r="F27" s="33">
        <v>17699</v>
      </c>
      <c r="G27" s="35">
        <v>17882</v>
      </c>
      <c r="H27" s="36">
        <v>18020</v>
      </c>
      <c r="I27" s="36">
        <v>17377</v>
      </c>
      <c r="J27" s="37">
        <v>17211</v>
      </c>
      <c r="K27" s="38">
        <f t="shared" si="0"/>
        <v>786</v>
      </c>
      <c r="L27" s="116">
        <f t="shared" si="1"/>
        <v>4.7853881278538815</v>
      </c>
    </row>
    <row r="28" spans="1:12" ht="6.75" customHeight="1">
      <c r="A28" s="54"/>
      <c r="B28" s="33"/>
      <c r="C28" s="34"/>
      <c r="D28" s="34"/>
      <c r="E28" s="34"/>
      <c r="F28" s="33"/>
      <c r="G28" s="56"/>
      <c r="H28" s="57"/>
      <c r="I28" s="57"/>
      <c r="J28" s="58"/>
      <c r="K28" s="59"/>
      <c r="L28" s="117"/>
    </row>
    <row r="29" spans="1:12" ht="10.5" customHeight="1">
      <c r="A29" s="60"/>
      <c r="B29" s="61"/>
      <c r="C29" s="61"/>
      <c r="D29" s="61"/>
      <c r="E29" s="61"/>
      <c r="F29" s="61"/>
      <c r="G29" s="62"/>
      <c r="H29" s="62"/>
      <c r="I29" s="62"/>
      <c r="J29" s="61"/>
      <c r="K29" s="63"/>
      <c r="L29" s="118"/>
    </row>
    <row r="30" spans="1:14" ht="12.75">
      <c r="A30" s="65"/>
      <c r="B30" s="41"/>
      <c r="C30" s="42"/>
      <c r="D30" s="42"/>
      <c r="E30" s="42"/>
      <c r="F30" s="41"/>
      <c r="G30" s="110"/>
      <c r="H30" s="110"/>
      <c r="I30" s="69"/>
      <c r="J30" s="70"/>
      <c r="K30" s="71"/>
      <c r="L30" s="40"/>
      <c r="N30" s="39"/>
    </row>
    <row r="31" spans="1:14" ht="12.75">
      <c r="A31" s="72" t="s">
        <v>23</v>
      </c>
      <c r="B31" s="73">
        <f aca="true" t="shared" si="2" ref="B31:G31">SUM(B6:B27)</f>
        <v>579657</v>
      </c>
      <c r="C31" s="74">
        <f t="shared" si="2"/>
        <v>579822</v>
      </c>
      <c r="D31" s="74">
        <f t="shared" si="2"/>
        <v>598278</v>
      </c>
      <c r="E31" s="74">
        <f t="shared" si="2"/>
        <v>586791</v>
      </c>
      <c r="F31" s="73">
        <f t="shared" si="2"/>
        <v>563025</v>
      </c>
      <c r="G31" s="111">
        <f t="shared" si="2"/>
        <v>564415</v>
      </c>
      <c r="H31" s="111">
        <f>SUM(H6:H27)</f>
        <v>561188</v>
      </c>
      <c r="I31" s="77">
        <f>SUM(I6:I27)</f>
        <v>545203</v>
      </c>
      <c r="J31" s="78">
        <f>SUM(J6:J27)</f>
        <v>538074</v>
      </c>
      <c r="K31" s="79">
        <f>J31-B31</f>
        <v>-41583</v>
      </c>
      <c r="L31" s="119">
        <f>K31/B31%</f>
        <v>-7.173725151253241</v>
      </c>
      <c r="N31" s="39"/>
    </row>
    <row r="32" spans="1:12" ht="12.75">
      <c r="A32" s="81" t="s">
        <v>24</v>
      </c>
      <c r="B32" s="33"/>
      <c r="C32" s="34"/>
      <c r="D32" s="34"/>
      <c r="E32" s="34"/>
      <c r="F32" s="33"/>
      <c r="G32" s="35"/>
      <c r="H32" s="35"/>
      <c r="I32" s="36"/>
      <c r="J32" s="37"/>
      <c r="K32" s="71"/>
      <c r="L32" s="40"/>
    </row>
    <row r="33" spans="1:12" ht="12.75">
      <c r="A33" s="84" t="s">
        <v>25</v>
      </c>
      <c r="B33" s="85">
        <f aca="true" t="shared" si="3" ref="B33:G33">SUM(B6:B18)</f>
        <v>298746</v>
      </c>
      <c r="C33" s="86">
        <f t="shared" si="3"/>
        <v>292134</v>
      </c>
      <c r="D33" s="86">
        <f t="shared" si="3"/>
        <v>294747</v>
      </c>
      <c r="E33" s="86">
        <f t="shared" si="3"/>
        <v>290347</v>
      </c>
      <c r="F33" s="85">
        <f t="shared" si="3"/>
        <v>269256</v>
      </c>
      <c r="G33" s="112">
        <f t="shared" si="3"/>
        <v>263551</v>
      </c>
      <c r="H33" s="112">
        <f>SUM(H6:H18)</f>
        <v>260980</v>
      </c>
      <c r="I33" s="89">
        <f>SUM(I6:I18)</f>
        <v>253919</v>
      </c>
      <c r="J33" s="90">
        <f>SUM(J6:J18)</f>
        <v>250536</v>
      </c>
      <c r="K33" s="91">
        <f>J33-B33</f>
        <v>-48210</v>
      </c>
      <c r="L33" s="120">
        <f>K33/B33%</f>
        <v>-16.137454560061055</v>
      </c>
    </row>
    <row r="34" spans="1:12" ht="12.75">
      <c r="A34" s="84" t="s">
        <v>26</v>
      </c>
      <c r="B34" s="85">
        <f aca="true" t="shared" si="4" ref="B34:H34">B19</f>
        <v>64727</v>
      </c>
      <c r="C34" s="86">
        <f t="shared" si="4"/>
        <v>64707</v>
      </c>
      <c r="D34" s="86">
        <f t="shared" si="4"/>
        <v>68597</v>
      </c>
      <c r="E34" s="86">
        <f t="shared" si="4"/>
        <v>65822</v>
      </c>
      <c r="F34" s="85">
        <f t="shared" si="4"/>
        <v>61914</v>
      </c>
      <c r="G34" s="112">
        <f t="shared" si="4"/>
        <v>60288</v>
      </c>
      <c r="H34" s="112">
        <f t="shared" si="4"/>
        <v>56760</v>
      </c>
      <c r="I34" s="89">
        <f>I19</f>
        <v>51671</v>
      </c>
      <c r="J34" s="90">
        <f>J19</f>
        <v>46260</v>
      </c>
      <c r="K34" s="91">
        <f>J34-B34</f>
        <v>-18467</v>
      </c>
      <c r="L34" s="120">
        <f>K34/B34%</f>
        <v>-28.53059774128262</v>
      </c>
    </row>
    <row r="35" spans="1:12" ht="12.75">
      <c r="A35" s="84" t="s">
        <v>27</v>
      </c>
      <c r="B35" s="85">
        <f aca="true" t="shared" si="5" ref="B35:H35">B20+B21</f>
        <v>73484</v>
      </c>
      <c r="C35" s="86">
        <f t="shared" si="5"/>
        <v>75881</v>
      </c>
      <c r="D35" s="86">
        <f t="shared" si="5"/>
        <v>79263</v>
      </c>
      <c r="E35" s="86">
        <f t="shared" si="5"/>
        <v>80773</v>
      </c>
      <c r="F35" s="85">
        <f t="shared" si="5"/>
        <v>80803</v>
      </c>
      <c r="G35" s="112">
        <f t="shared" si="5"/>
        <v>84865</v>
      </c>
      <c r="H35" s="112">
        <f t="shared" si="5"/>
        <v>87334</v>
      </c>
      <c r="I35" s="89">
        <f>I20+I21</f>
        <v>86740</v>
      </c>
      <c r="J35" s="90">
        <f>J20+J21</f>
        <v>85124</v>
      </c>
      <c r="K35" s="91">
        <f>J35-B35</f>
        <v>11640</v>
      </c>
      <c r="L35" s="120">
        <f>K35/B35%</f>
        <v>15.84018289695716</v>
      </c>
    </row>
    <row r="36" spans="1:12" ht="12.75">
      <c r="A36" s="84" t="s">
        <v>28</v>
      </c>
      <c r="B36" s="85">
        <f aca="true" t="shared" si="6" ref="B36:H36">B24</f>
        <v>45591</v>
      </c>
      <c r="C36" s="86">
        <f t="shared" si="6"/>
        <v>48492</v>
      </c>
      <c r="D36" s="86">
        <f t="shared" si="6"/>
        <v>55365</v>
      </c>
      <c r="E36" s="86">
        <f t="shared" si="6"/>
        <v>50727</v>
      </c>
      <c r="F36" s="85">
        <f t="shared" si="6"/>
        <v>49144</v>
      </c>
      <c r="G36" s="112">
        <f t="shared" si="6"/>
        <v>54698</v>
      </c>
      <c r="H36" s="112">
        <f t="shared" si="6"/>
        <v>56436</v>
      </c>
      <c r="I36" s="89">
        <f>I24</f>
        <v>55498</v>
      </c>
      <c r="J36" s="90">
        <f>J24</f>
        <v>56830</v>
      </c>
      <c r="K36" s="91">
        <f>J36-B36</f>
        <v>11239</v>
      </c>
      <c r="L36" s="120">
        <f>K36/B36%</f>
        <v>24.651795310477944</v>
      </c>
    </row>
    <row r="37" spans="1:12" ht="12.75">
      <c r="A37" s="84" t="s">
        <v>29</v>
      </c>
      <c r="B37" s="85">
        <f aca="true" t="shared" si="7" ref="B37:G37">SUM(B22:B23)+SUM(B25:B27)</f>
        <v>97109</v>
      </c>
      <c r="C37" s="86">
        <f t="shared" si="7"/>
        <v>98608</v>
      </c>
      <c r="D37" s="86">
        <f t="shared" si="7"/>
        <v>100306</v>
      </c>
      <c r="E37" s="86">
        <f t="shared" si="7"/>
        <v>99122</v>
      </c>
      <c r="F37" s="85">
        <f t="shared" si="7"/>
        <v>101908</v>
      </c>
      <c r="G37" s="112">
        <f t="shared" si="7"/>
        <v>101013</v>
      </c>
      <c r="H37" s="112">
        <f>SUM(H22:H23)+SUM(H25:H27)</f>
        <v>99678</v>
      </c>
      <c r="I37" s="89">
        <f>SUM(I22:I23)+SUM(I25:I27)</f>
        <v>97375</v>
      </c>
      <c r="J37" s="90">
        <f>SUM(J22:J23)+SUM(J25:J27)</f>
        <v>99324</v>
      </c>
      <c r="K37" s="91">
        <f>J37-B37</f>
        <v>2215</v>
      </c>
      <c r="L37" s="120">
        <f>K37/B37%</f>
        <v>2.2809420342089815</v>
      </c>
    </row>
    <row r="38" spans="1:12" ht="12.75">
      <c r="A38" s="65"/>
      <c r="B38" s="71"/>
      <c r="C38" s="92"/>
      <c r="D38" s="92"/>
      <c r="E38" s="92"/>
      <c r="F38" s="93"/>
      <c r="G38" s="113"/>
      <c r="H38" s="114"/>
      <c r="I38" s="96"/>
      <c r="J38" s="97"/>
      <c r="K38" s="64"/>
      <c r="L38" s="31"/>
    </row>
    <row r="39" spans="1:12" ht="18" customHeight="1" thickBot="1">
      <c r="A39" s="98" t="s">
        <v>30</v>
      </c>
      <c r="B39" s="99"/>
      <c r="C39" s="99"/>
      <c r="D39" s="100"/>
      <c r="E39" s="100"/>
      <c r="F39" s="101"/>
      <c r="G39" s="102"/>
      <c r="H39" s="103"/>
      <c r="I39" s="104"/>
      <c r="J39" s="105"/>
      <c r="K39" s="100"/>
      <c r="L39" s="101"/>
    </row>
    <row r="40" ht="9.75" customHeight="1" thickTop="1"/>
  </sheetData>
  <sheetProtection/>
  <mergeCells count="10"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98" r:id="rId1"/>
  <ignoredErrors>
    <ignoredError sqref="B33:J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7109375" style="9" customWidth="1"/>
    <col min="2" max="6" width="9.140625" style="9" customWidth="1"/>
    <col min="7" max="7" width="9.140625" style="106" customWidth="1"/>
    <col min="8" max="8" width="9.140625" style="107" customWidth="1"/>
    <col min="9" max="9" width="9.140625" style="106" customWidth="1"/>
    <col min="10" max="10" width="9.140625" style="108" customWidth="1"/>
    <col min="11" max="12" width="7.140625" style="9" customWidth="1"/>
    <col min="13" max="16384" width="9.140625" style="9" customWidth="1"/>
  </cols>
  <sheetData>
    <row r="1" spans="1:12" ht="19.5" customHeight="1" thickTop="1">
      <c r="A1" s="1" t="s">
        <v>50</v>
      </c>
      <c r="B1" s="2"/>
      <c r="C1" s="2"/>
      <c r="D1" s="3"/>
      <c r="E1" s="3"/>
      <c r="F1" s="4"/>
      <c r="G1" s="5"/>
      <c r="H1" s="6"/>
      <c r="I1" s="7"/>
      <c r="J1" s="8"/>
      <c r="K1" s="3"/>
      <c r="L1" s="4"/>
    </row>
    <row r="2" spans="1:12" ht="19.5" customHeight="1">
      <c r="A2" s="10" t="s">
        <v>75</v>
      </c>
      <c r="B2" s="11"/>
      <c r="C2" s="11"/>
      <c r="D2" s="12"/>
      <c r="E2" s="12"/>
      <c r="F2" s="13"/>
      <c r="G2" s="14"/>
      <c r="H2" s="15"/>
      <c r="I2" s="16"/>
      <c r="J2" s="17"/>
      <c r="K2" s="12"/>
      <c r="L2" s="13"/>
    </row>
    <row r="3" spans="1:12" ht="12.75">
      <c r="A3" s="143" t="s">
        <v>0</v>
      </c>
      <c r="B3" s="145">
        <v>2005</v>
      </c>
      <c r="C3" s="157">
        <v>2006</v>
      </c>
      <c r="D3" s="157">
        <v>2007</v>
      </c>
      <c r="E3" s="157">
        <v>2008</v>
      </c>
      <c r="F3" s="145">
        <v>2009</v>
      </c>
      <c r="G3" s="159">
        <v>2010</v>
      </c>
      <c r="H3" s="155">
        <v>2011</v>
      </c>
      <c r="I3" s="147">
        <v>2012</v>
      </c>
      <c r="J3" s="151">
        <v>2013</v>
      </c>
      <c r="K3" s="18" t="s">
        <v>32</v>
      </c>
      <c r="L3" s="19"/>
    </row>
    <row r="4" spans="1:12" ht="12.75" customHeight="1">
      <c r="A4" s="144"/>
      <c r="B4" s="146"/>
      <c r="C4" s="158"/>
      <c r="D4" s="158"/>
      <c r="E4" s="158"/>
      <c r="F4" s="146"/>
      <c r="G4" s="160"/>
      <c r="H4" s="156"/>
      <c r="I4" s="148"/>
      <c r="J4" s="152"/>
      <c r="K4" s="20" t="s">
        <v>1</v>
      </c>
      <c r="L4" s="21"/>
    </row>
    <row r="5" spans="1:12" ht="7.5" customHeight="1">
      <c r="A5" s="22"/>
      <c r="B5" s="23"/>
      <c r="C5" s="24"/>
      <c r="D5" s="24"/>
      <c r="E5" s="25"/>
      <c r="F5" s="26"/>
      <c r="G5" s="109"/>
      <c r="H5" s="28"/>
      <c r="I5" s="29"/>
      <c r="J5" s="30"/>
      <c r="K5" s="23"/>
      <c r="L5" s="115"/>
    </row>
    <row r="6" spans="1:12" ht="12.75">
      <c r="A6" s="32" t="s">
        <v>2</v>
      </c>
      <c r="B6" s="33">
        <f>'5 - Sett 2005-13 TOT'!B6-'6 - Sett 2005-13 M'!B6</f>
        <v>288</v>
      </c>
      <c r="C6" s="34">
        <f>'5 - Sett 2005-13 TOT'!C6-'6 - Sett 2005-13 M'!C6</f>
        <v>274</v>
      </c>
      <c r="D6" s="34">
        <f>'5 - Sett 2005-13 TOT'!D6-'6 - Sett 2005-13 M'!D6</f>
        <v>285</v>
      </c>
      <c r="E6" s="34">
        <f>'5 - Sett 2005-13 TOT'!E6-'6 - Sett 2005-13 M'!E6</f>
        <v>281</v>
      </c>
      <c r="F6" s="33">
        <f>'5 - Sett 2005-13 TOT'!F6-'6 - Sett 2005-13 M'!F6</f>
        <v>274</v>
      </c>
      <c r="G6" s="35">
        <f>'5 - Sett 2005-13 TOT'!G6-'6 - Sett 2005-13 M'!G6</f>
        <v>473</v>
      </c>
      <c r="H6" s="36">
        <f>'5 - Sett 2005-13 TOT'!H6-'6 - Sett 2005-13 M'!H6</f>
        <v>451</v>
      </c>
      <c r="I6" s="36">
        <f>'5 - Sett 2005-13 TOT'!I6-'6 - Sett 2005-13 M'!I6</f>
        <v>453</v>
      </c>
      <c r="J6" s="37">
        <f>'5 - Sett 2005-13 TOT'!J6-'6 - Sett 2005-13 M'!J6</f>
        <v>504</v>
      </c>
      <c r="K6" s="38">
        <f aca="true" t="shared" si="0" ref="K6:K27">J6-B6</f>
        <v>216</v>
      </c>
      <c r="L6" s="116">
        <f aca="true" t="shared" si="1" ref="L6:L27">K6/B6%</f>
        <v>75</v>
      </c>
    </row>
    <row r="7" spans="1:12" ht="12.75">
      <c r="A7" s="32" t="s">
        <v>3</v>
      </c>
      <c r="B7" s="41">
        <f>'5 - Sett 2005-13 TOT'!B7-'6 - Sett 2005-13 M'!B7</f>
        <v>14449</v>
      </c>
      <c r="C7" s="42">
        <f>'5 - Sett 2005-13 TOT'!C7-'6 - Sett 2005-13 M'!C7</f>
        <v>14709</v>
      </c>
      <c r="D7" s="42">
        <f>'5 - Sett 2005-13 TOT'!D7-'6 - Sett 2005-13 M'!D7</f>
        <v>15087</v>
      </c>
      <c r="E7" s="42">
        <f>'5 - Sett 2005-13 TOT'!E7-'6 - Sett 2005-13 M'!E7</f>
        <v>15095</v>
      </c>
      <c r="F7" s="41">
        <f>'5 - Sett 2005-13 TOT'!F7-'6 - Sett 2005-13 M'!F7</f>
        <v>15211</v>
      </c>
      <c r="G7" s="43">
        <f>'5 - Sett 2005-13 TOT'!G7-'6 - Sett 2005-13 M'!G7</f>
        <v>15097</v>
      </c>
      <c r="H7" s="44">
        <f>'5 - Sett 2005-13 TOT'!H7-'6 - Sett 2005-13 M'!H7</f>
        <v>15632</v>
      </c>
      <c r="I7" s="44">
        <f>'5 - Sett 2005-13 TOT'!I7-'6 - Sett 2005-13 M'!I7</f>
        <v>15565</v>
      </c>
      <c r="J7" s="45">
        <f>'5 - Sett 2005-13 TOT'!J7-'6 - Sett 2005-13 M'!J7</f>
        <v>15069</v>
      </c>
      <c r="K7" s="38">
        <f t="shared" si="0"/>
        <v>620</v>
      </c>
      <c r="L7" s="116">
        <f t="shared" si="1"/>
        <v>4.2909543913073565</v>
      </c>
    </row>
    <row r="8" spans="1:12" ht="12.75">
      <c r="A8" s="32" t="s">
        <v>31</v>
      </c>
      <c r="B8" s="41">
        <f>'5 - Sett 2005-13 TOT'!B8-'6 - Sett 2005-13 M'!B8</f>
        <v>24850</v>
      </c>
      <c r="C8" s="42">
        <f>'5 - Sett 2005-13 TOT'!C8-'6 - Sett 2005-13 M'!C8</f>
        <v>23894</v>
      </c>
      <c r="D8" s="42">
        <f>'5 - Sett 2005-13 TOT'!D8-'6 - Sett 2005-13 M'!D8</f>
        <v>22828</v>
      </c>
      <c r="E8" s="42">
        <f>'5 - Sett 2005-13 TOT'!E8-'6 - Sett 2005-13 M'!E8</f>
        <v>21155</v>
      </c>
      <c r="F8" s="41">
        <f>'5 - Sett 2005-13 TOT'!F8-'6 - Sett 2005-13 M'!F8</f>
        <v>18806</v>
      </c>
      <c r="G8" s="43">
        <f>'5 - Sett 2005-13 TOT'!G8-'6 - Sett 2005-13 M'!G8</f>
        <v>18005</v>
      </c>
      <c r="H8" s="44">
        <f>'5 - Sett 2005-13 TOT'!H8-'6 - Sett 2005-13 M'!H8</f>
        <v>17334</v>
      </c>
      <c r="I8" s="44">
        <f>'5 - Sett 2005-13 TOT'!I8-'6 - Sett 2005-13 M'!I8</f>
        <v>16452</v>
      </c>
      <c r="J8" s="45">
        <f>'5 - Sett 2005-13 TOT'!J8-'6 - Sett 2005-13 M'!J8</f>
        <v>15702</v>
      </c>
      <c r="K8" s="38">
        <f t="shared" si="0"/>
        <v>-9148</v>
      </c>
      <c r="L8" s="116">
        <f t="shared" si="1"/>
        <v>-36.81287726358149</v>
      </c>
    </row>
    <row r="9" spans="1:12" ht="12.75">
      <c r="A9" s="46" t="s">
        <v>5</v>
      </c>
      <c r="B9" s="41">
        <f>'5 - Sett 2005-13 TOT'!B9-'6 - Sett 2005-13 M'!B9</f>
        <v>2330</v>
      </c>
      <c r="C9" s="42">
        <f>'5 - Sett 2005-13 TOT'!C9-'6 - Sett 2005-13 M'!C9</f>
        <v>2326</v>
      </c>
      <c r="D9" s="42">
        <f>'5 - Sett 2005-13 TOT'!D9-'6 - Sett 2005-13 M'!D9</f>
        <v>2300</v>
      </c>
      <c r="E9" s="42">
        <f>'5 - Sett 2005-13 TOT'!E9-'6 - Sett 2005-13 M'!E9</f>
        <v>2231</v>
      </c>
      <c r="F9" s="41">
        <f>'5 - Sett 2005-13 TOT'!F9-'6 - Sett 2005-13 M'!F9</f>
        <v>2025</v>
      </c>
      <c r="G9" s="43">
        <f>'5 - Sett 2005-13 TOT'!G9-'6 - Sett 2005-13 M'!G9</f>
        <v>2000</v>
      </c>
      <c r="H9" s="50">
        <f>'5 - Sett 2005-13 TOT'!H9-'6 - Sett 2005-13 M'!H9</f>
        <v>1859</v>
      </c>
      <c r="I9" s="50">
        <f>'5 - Sett 2005-13 TOT'!I9-'6 - Sett 2005-13 M'!I9</f>
        <v>1776</v>
      </c>
      <c r="J9" s="51">
        <f>'5 - Sett 2005-13 TOT'!J9-'6 - Sett 2005-13 M'!J9</f>
        <v>1667</v>
      </c>
      <c r="K9" s="38">
        <f t="shared" si="0"/>
        <v>-663</v>
      </c>
      <c r="L9" s="116">
        <f t="shared" si="1"/>
        <v>-28.454935622317596</v>
      </c>
    </row>
    <row r="10" spans="1:12" ht="12.75">
      <c r="A10" s="32" t="s">
        <v>33</v>
      </c>
      <c r="B10" s="41">
        <f>'5 - Sett 2005-13 TOT'!B10-'6 - Sett 2005-13 M'!B10</f>
        <v>7102</v>
      </c>
      <c r="C10" s="42">
        <f>'5 - Sett 2005-13 TOT'!C10-'6 - Sett 2005-13 M'!C10</f>
        <v>6993</v>
      </c>
      <c r="D10" s="42">
        <f>'5 - Sett 2005-13 TOT'!D10-'6 - Sett 2005-13 M'!D10</f>
        <v>7043</v>
      </c>
      <c r="E10" s="42">
        <f>'5 - Sett 2005-13 TOT'!E10-'6 - Sett 2005-13 M'!E10</f>
        <v>6832</v>
      </c>
      <c r="F10" s="41">
        <f>'5 - Sett 2005-13 TOT'!F10-'6 - Sett 2005-13 M'!F10</f>
        <v>6183</v>
      </c>
      <c r="G10" s="43">
        <f>'5 - Sett 2005-13 TOT'!G10-'6 - Sett 2005-13 M'!G10</f>
        <v>5793</v>
      </c>
      <c r="H10" s="50">
        <f>'5 - Sett 2005-13 TOT'!H10-'6 - Sett 2005-13 M'!H10</f>
        <v>5412</v>
      </c>
      <c r="I10" s="50">
        <f>'5 - Sett 2005-13 TOT'!I10-'6 - Sett 2005-13 M'!I10</f>
        <v>5378</v>
      </c>
      <c r="J10" s="51">
        <f>'5 - Sett 2005-13 TOT'!J10-'6 - Sett 2005-13 M'!J10</f>
        <v>4998</v>
      </c>
      <c r="K10" s="38">
        <f t="shared" si="0"/>
        <v>-2104</v>
      </c>
      <c r="L10" s="116">
        <f t="shared" si="1"/>
        <v>-29.625457617572515</v>
      </c>
    </row>
    <row r="11" spans="1:12" ht="12.75">
      <c r="A11" s="32" t="s">
        <v>6</v>
      </c>
      <c r="B11" s="41">
        <f>'5 - Sett 2005-13 TOT'!B11-'6 - Sett 2005-13 M'!B11</f>
        <v>5519</v>
      </c>
      <c r="C11" s="42">
        <f>'5 - Sett 2005-13 TOT'!C11-'6 - Sett 2005-13 M'!C11</f>
        <v>5456</v>
      </c>
      <c r="D11" s="42">
        <f>'5 - Sett 2005-13 TOT'!D11-'6 - Sett 2005-13 M'!D11</f>
        <v>5351</v>
      </c>
      <c r="E11" s="42">
        <f>'5 - Sett 2005-13 TOT'!E11-'6 - Sett 2005-13 M'!E11</f>
        <v>5244</v>
      </c>
      <c r="F11" s="41">
        <f>'5 - Sett 2005-13 TOT'!F11-'6 - Sett 2005-13 M'!F11</f>
        <v>5117</v>
      </c>
      <c r="G11" s="43">
        <f>'5 - Sett 2005-13 TOT'!G11-'6 - Sett 2005-13 M'!G11</f>
        <v>5115</v>
      </c>
      <c r="H11" s="44">
        <f>'5 - Sett 2005-13 TOT'!H11-'6 - Sett 2005-13 M'!H11</f>
        <v>4912</v>
      </c>
      <c r="I11" s="44">
        <f>'5 - Sett 2005-13 TOT'!I11-'6 - Sett 2005-13 M'!I11</f>
        <v>4667</v>
      </c>
      <c r="J11" s="45">
        <f>'5 - Sett 2005-13 TOT'!J11-'6 - Sett 2005-13 M'!J11</f>
        <v>4715</v>
      </c>
      <c r="K11" s="38">
        <f t="shared" si="0"/>
        <v>-804</v>
      </c>
      <c r="L11" s="116">
        <f t="shared" si="1"/>
        <v>-14.567856495741983</v>
      </c>
    </row>
    <row r="12" spans="1:12" ht="12.75">
      <c r="A12" s="32" t="s">
        <v>7</v>
      </c>
      <c r="B12" s="41">
        <f>'5 - Sett 2005-13 TOT'!B12-'6 - Sett 2005-13 M'!B12</f>
        <v>7493</v>
      </c>
      <c r="C12" s="42">
        <f>'5 - Sett 2005-13 TOT'!C12-'6 - Sett 2005-13 M'!C12</f>
        <v>7198</v>
      </c>
      <c r="D12" s="42">
        <f>'5 - Sett 2005-13 TOT'!D12-'6 - Sett 2005-13 M'!D12</f>
        <v>7303</v>
      </c>
      <c r="E12" s="42">
        <f>'5 - Sett 2005-13 TOT'!E12-'6 - Sett 2005-13 M'!E12</f>
        <v>7051</v>
      </c>
      <c r="F12" s="41">
        <f>'5 - Sett 2005-13 TOT'!F12-'6 - Sett 2005-13 M'!F12</f>
        <v>6406</v>
      </c>
      <c r="G12" s="43">
        <f>'5 - Sett 2005-13 TOT'!G12-'6 - Sett 2005-13 M'!G12</f>
        <v>6095</v>
      </c>
      <c r="H12" s="44">
        <f>'5 - Sett 2005-13 TOT'!H12-'6 - Sett 2005-13 M'!H12</f>
        <v>6267</v>
      </c>
      <c r="I12" s="44">
        <f>'5 - Sett 2005-13 TOT'!I12-'6 - Sett 2005-13 M'!I12</f>
        <v>6227</v>
      </c>
      <c r="J12" s="45">
        <f>'5 - Sett 2005-13 TOT'!J12-'6 - Sett 2005-13 M'!J12</f>
        <v>6034</v>
      </c>
      <c r="K12" s="38">
        <f t="shared" si="0"/>
        <v>-1459</v>
      </c>
      <c r="L12" s="116">
        <f t="shared" si="1"/>
        <v>-19.471506739623646</v>
      </c>
    </row>
    <row r="13" spans="1:12" ht="12.75">
      <c r="A13" s="46" t="s">
        <v>8</v>
      </c>
      <c r="B13" s="41">
        <f>'5 - Sett 2005-13 TOT'!B13-'6 - Sett 2005-13 M'!B13</f>
        <v>2094</v>
      </c>
      <c r="C13" s="42">
        <f>'5 - Sett 2005-13 TOT'!C13-'6 - Sett 2005-13 M'!C13</f>
        <v>2083</v>
      </c>
      <c r="D13" s="42">
        <f>'5 - Sett 2005-13 TOT'!D13-'6 - Sett 2005-13 M'!D13</f>
        <v>2105</v>
      </c>
      <c r="E13" s="42">
        <f>'5 - Sett 2005-13 TOT'!E13-'6 - Sett 2005-13 M'!E13</f>
        <v>2088</v>
      </c>
      <c r="F13" s="41">
        <f>'5 - Sett 2005-13 TOT'!F13-'6 - Sett 2005-13 M'!F13</f>
        <v>1941</v>
      </c>
      <c r="G13" s="43">
        <f>'5 - Sett 2005-13 TOT'!G13-'6 - Sett 2005-13 M'!G13</f>
        <v>1860</v>
      </c>
      <c r="H13" s="44">
        <f>'5 - Sett 2005-13 TOT'!H13-'6 - Sett 2005-13 M'!H13</f>
        <v>1829</v>
      </c>
      <c r="I13" s="44">
        <f>'5 - Sett 2005-13 TOT'!I13-'6 - Sett 2005-13 M'!I13</f>
        <v>1716</v>
      </c>
      <c r="J13" s="45">
        <f>'5 - Sett 2005-13 TOT'!J13-'6 - Sett 2005-13 M'!J13</f>
        <v>1627</v>
      </c>
      <c r="K13" s="38">
        <f t="shared" si="0"/>
        <v>-467</v>
      </c>
      <c r="L13" s="116">
        <f t="shared" si="1"/>
        <v>-22.3018147086915</v>
      </c>
    </row>
    <row r="14" spans="1:12" ht="12.75">
      <c r="A14" s="32" t="s">
        <v>9</v>
      </c>
      <c r="B14" s="41">
        <f>'5 - Sett 2005-13 TOT'!B14-'6 - Sett 2005-13 M'!B14</f>
        <v>30828</v>
      </c>
      <c r="C14" s="42">
        <f>'5 - Sett 2005-13 TOT'!C14-'6 - Sett 2005-13 M'!C14</f>
        <v>30568</v>
      </c>
      <c r="D14" s="42">
        <f>'5 - Sett 2005-13 TOT'!D14-'6 - Sett 2005-13 M'!D14</f>
        <v>30673</v>
      </c>
      <c r="E14" s="42">
        <f>'5 - Sett 2005-13 TOT'!E14-'6 - Sett 2005-13 M'!E14</f>
        <v>29636</v>
      </c>
      <c r="F14" s="41">
        <f>'5 - Sett 2005-13 TOT'!F14-'6 - Sett 2005-13 M'!F14</f>
        <v>26330</v>
      </c>
      <c r="G14" s="43">
        <f>'5 - Sett 2005-13 TOT'!G14-'6 - Sett 2005-13 M'!G14</f>
        <v>25935</v>
      </c>
      <c r="H14" s="44">
        <f>'5 - Sett 2005-13 TOT'!H14-'6 - Sett 2005-13 M'!H14</f>
        <v>25610</v>
      </c>
      <c r="I14" s="44">
        <f>'5 - Sett 2005-13 TOT'!I14-'6 - Sett 2005-13 M'!I14</f>
        <v>25185</v>
      </c>
      <c r="J14" s="45">
        <f>'5 - Sett 2005-13 TOT'!J14-'6 - Sett 2005-13 M'!J14</f>
        <v>24633</v>
      </c>
      <c r="K14" s="38">
        <f t="shared" si="0"/>
        <v>-6195</v>
      </c>
      <c r="L14" s="116">
        <f t="shared" si="1"/>
        <v>-20.095367847411445</v>
      </c>
    </row>
    <row r="15" spans="1:12" ht="12.75">
      <c r="A15" s="46" t="s">
        <v>10</v>
      </c>
      <c r="B15" s="41">
        <f>'5 - Sett 2005-13 TOT'!B15-'6 - Sett 2005-13 M'!B15</f>
        <v>15770</v>
      </c>
      <c r="C15" s="42">
        <f>'5 - Sett 2005-13 TOT'!C15-'6 - Sett 2005-13 M'!C15</f>
        <v>15344</v>
      </c>
      <c r="D15" s="42">
        <f>'5 - Sett 2005-13 TOT'!D15-'6 - Sett 2005-13 M'!D15</f>
        <v>15418</v>
      </c>
      <c r="E15" s="42">
        <f>'5 - Sett 2005-13 TOT'!E15-'6 - Sett 2005-13 M'!E15</f>
        <v>14915</v>
      </c>
      <c r="F15" s="41">
        <f>'5 - Sett 2005-13 TOT'!F15-'6 - Sett 2005-13 M'!F15</f>
        <v>13885</v>
      </c>
      <c r="G15" s="43">
        <f>'5 - Sett 2005-13 TOT'!G15-'6 - Sett 2005-13 M'!G15</f>
        <v>13545</v>
      </c>
      <c r="H15" s="44">
        <f>'5 - Sett 2005-13 TOT'!H15-'6 - Sett 2005-13 M'!H15</f>
        <v>13351</v>
      </c>
      <c r="I15" s="44">
        <f>'5 - Sett 2005-13 TOT'!I15-'6 - Sett 2005-13 M'!I15</f>
        <v>12880</v>
      </c>
      <c r="J15" s="45">
        <f>'5 - Sett 2005-13 TOT'!J15-'6 - Sett 2005-13 M'!J15</f>
        <v>12408</v>
      </c>
      <c r="K15" s="38">
        <f t="shared" si="0"/>
        <v>-3362</v>
      </c>
      <c r="L15" s="116">
        <f t="shared" si="1"/>
        <v>-21.318960050729235</v>
      </c>
    </row>
    <row r="16" spans="1:12" ht="12.75">
      <c r="A16" s="32" t="s">
        <v>11</v>
      </c>
      <c r="B16" s="47">
        <f>'5 - Sett 2005-13 TOT'!B16-'6 - Sett 2005-13 M'!B16</f>
        <v>12637</v>
      </c>
      <c r="C16" s="48">
        <f>'5 - Sett 2005-13 TOT'!C16-'6 - Sett 2005-13 M'!C16</f>
        <v>12329</v>
      </c>
      <c r="D16" s="48">
        <f>'5 - Sett 2005-13 TOT'!D16-'6 - Sett 2005-13 M'!D16</f>
        <v>12362</v>
      </c>
      <c r="E16" s="48">
        <f>'5 - Sett 2005-13 TOT'!E16-'6 - Sett 2005-13 M'!E16</f>
        <v>12539</v>
      </c>
      <c r="F16" s="47">
        <f>'5 - Sett 2005-13 TOT'!F16-'6 - Sett 2005-13 M'!F16</f>
        <v>11666</v>
      </c>
      <c r="G16" s="49">
        <f>'5 - Sett 2005-13 TOT'!G16-'6 - Sett 2005-13 M'!G16</f>
        <v>12256</v>
      </c>
      <c r="H16" s="44">
        <f>'5 - Sett 2005-13 TOT'!H16-'6 - Sett 2005-13 M'!H16</f>
        <v>12419</v>
      </c>
      <c r="I16" s="44">
        <f>'5 - Sett 2005-13 TOT'!I16-'6 - Sett 2005-13 M'!I16</f>
        <v>11434</v>
      </c>
      <c r="J16" s="45">
        <f>'5 - Sett 2005-13 TOT'!J16-'6 - Sett 2005-13 M'!J16</f>
        <v>12020</v>
      </c>
      <c r="K16" s="38">
        <f t="shared" si="0"/>
        <v>-617</v>
      </c>
      <c r="L16" s="116">
        <f t="shared" si="1"/>
        <v>-4.8824879322624035</v>
      </c>
    </row>
    <row r="17" spans="1:12" ht="12.75">
      <c r="A17" s="32" t="s">
        <v>12</v>
      </c>
      <c r="B17" s="47">
        <f>'5 - Sett 2005-13 TOT'!B17-'6 - Sett 2005-13 M'!B17</f>
        <v>5884</v>
      </c>
      <c r="C17" s="48">
        <f>'5 - Sett 2005-13 TOT'!C17-'6 - Sett 2005-13 M'!C17</f>
        <v>5693</v>
      </c>
      <c r="D17" s="48">
        <f>'5 - Sett 2005-13 TOT'!D17-'6 - Sett 2005-13 M'!D17</f>
        <v>5685</v>
      </c>
      <c r="E17" s="48">
        <f>'5 - Sett 2005-13 TOT'!E17-'6 - Sett 2005-13 M'!E17</f>
        <v>5572</v>
      </c>
      <c r="F17" s="47">
        <f>'5 - Sett 2005-13 TOT'!F17-'6 - Sett 2005-13 M'!F17</f>
        <v>4921</v>
      </c>
      <c r="G17" s="49">
        <f>'5 - Sett 2005-13 TOT'!G17-'6 - Sett 2005-13 M'!G17</f>
        <v>4758</v>
      </c>
      <c r="H17" s="44">
        <f>'5 - Sett 2005-13 TOT'!H17-'6 - Sett 2005-13 M'!H17</f>
        <v>4403</v>
      </c>
      <c r="I17" s="44">
        <f>'5 - Sett 2005-13 TOT'!I17-'6 - Sett 2005-13 M'!I17</f>
        <v>3994</v>
      </c>
      <c r="J17" s="45">
        <f>'5 - Sett 2005-13 TOT'!J17-'6 - Sett 2005-13 M'!J17</f>
        <v>4301</v>
      </c>
      <c r="K17" s="38">
        <f t="shared" si="0"/>
        <v>-1583</v>
      </c>
      <c r="L17" s="116">
        <f t="shared" si="1"/>
        <v>-26.903467029231813</v>
      </c>
    </row>
    <row r="18" spans="1:12" ht="15.75" customHeight="1">
      <c r="A18" s="32" t="s">
        <v>13</v>
      </c>
      <c r="B18" s="41">
        <f>'5 - Sett 2005-13 TOT'!B18-'6 - Sett 2005-13 M'!B18</f>
        <v>1695</v>
      </c>
      <c r="C18" s="42">
        <f>'5 - Sett 2005-13 TOT'!C18-'6 - Sett 2005-13 M'!C18</f>
        <v>1484</v>
      </c>
      <c r="D18" s="42">
        <f>'5 - Sett 2005-13 TOT'!D18-'6 - Sett 2005-13 M'!D18</f>
        <v>1521</v>
      </c>
      <c r="E18" s="42">
        <f>'5 - Sett 2005-13 TOT'!E18-'6 - Sett 2005-13 M'!E18</f>
        <v>1587</v>
      </c>
      <c r="F18" s="41">
        <f>'5 - Sett 2005-13 TOT'!F18-'6 - Sett 2005-13 M'!F18</f>
        <v>1577</v>
      </c>
      <c r="G18" s="43">
        <f>'5 - Sett 2005-13 TOT'!G18-'6 - Sett 2005-13 M'!G18</f>
        <v>1790</v>
      </c>
      <c r="H18" s="44">
        <f>'5 - Sett 2005-13 TOT'!H18-'6 - Sett 2005-13 M'!H18</f>
        <v>2041</v>
      </c>
      <c r="I18" s="44">
        <f>'5 - Sett 2005-13 TOT'!I18-'6 - Sett 2005-13 M'!I18</f>
        <v>2055</v>
      </c>
      <c r="J18" s="45">
        <f>'5 - Sett 2005-13 TOT'!J18-'6 - Sett 2005-13 M'!J18</f>
        <v>1639</v>
      </c>
      <c r="K18" s="38">
        <f t="shared" si="0"/>
        <v>-56</v>
      </c>
      <c r="L18" s="116">
        <f t="shared" si="1"/>
        <v>-3.303834808259587</v>
      </c>
    </row>
    <row r="19" spans="1:12" ht="15.75" customHeight="1">
      <c r="A19" s="32" t="s">
        <v>14</v>
      </c>
      <c r="B19" s="41">
        <f>'5 - Sett 2005-13 TOT'!B19-'6 - Sett 2005-13 M'!B19</f>
        <v>5957</v>
      </c>
      <c r="C19" s="42">
        <f>'5 - Sett 2005-13 TOT'!C19-'6 - Sett 2005-13 M'!C19</f>
        <v>6130</v>
      </c>
      <c r="D19" s="42">
        <f>'5 - Sett 2005-13 TOT'!D19-'6 - Sett 2005-13 M'!D19</f>
        <v>6438</v>
      </c>
      <c r="E19" s="42">
        <f>'5 - Sett 2005-13 TOT'!E19-'6 - Sett 2005-13 M'!E19</f>
        <v>6516</v>
      </c>
      <c r="F19" s="41">
        <f>'5 - Sett 2005-13 TOT'!F19-'6 - Sett 2005-13 M'!F19</f>
        <v>6343</v>
      </c>
      <c r="G19" s="43">
        <f>'5 - Sett 2005-13 TOT'!G19-'6 - Sett 2005-13 M'!G19</f>
        <v>6337</v>
      </c>
      <c r="H19" s="44">
        <f>'5 - Sett 2005-13 TOT'!H19-'6 - Sett 2005-13 M'!H19</f>
        <v>6324</v>
      </c>
      <c r="I19" s="44">
        <f>'5 - Sett 2005-13 TOT'!I19-'6 - Sett 2005-13 M'!I19</f>
        <v>5929</v>
      </c>
      <c r="J19" s="45">
        <f>'5 - Sett 2005-13 TOT'!J19-'6 - Sett 2005-13 M'!J19</f>
        <v>5544</v>
      </c>
      <c r="K19" s="38">
        <f t="shared" si="0"/>
        <v>-413</v>
      </c>
      <c r="L19" s="116">
        <f t="shared" si="1"/>
        <v>-6.933019976498238</v>
      </c>
    </row>
    <row r="20" spans="1:12" ht="18" customHeight="1">
      <c r="A20" s="52" t="s">
        <v>15</v>
      </c>
      <c r="B20" s="47">
        <f>'5 - Sett 2005-13 TOT'!B20-'6 - Sett 2005-13 M'!B20</f>
        <v>69702</v>
      </c>
      <c r="C20" s="48">
        <f>'5 - Sett 2005-13 TOT'!C20-'6 - Sett 2005-13 M'!C20</f>
        <v>71823</v>
      </c>
      <c r="D20" s="48">
        <f>'5 - Sett 2005-13 TOT'!D20-'6 - Sett 2005-13 M'!D20</f>
        <v>74626</v>
      </c>
      <c r="E20" s="48">
        <f>'5 - Sett 2005-13 TOT'!E20-'6 - Sett 2005-13 M'!E20</f>
        <v>77519</v>
      </c>
      <c r="F20" s="47">
        <f>'5 - Sett 2005-13 TOT'!F20-'6 - Sett 2005-13 M'!F20</f>
        <v>76957</v>
      </c>
      <c r="G20" s="49">
        <f>'5 - Sett 2005-13 TOT'!G20-'6 - Sett 2005-13 M'!G20</f>
        <v>77468</v>
      </c>
      <c r="H20" s="50">
        <f>'5 - Sett 2005-13 TOT'!H20-'6 - Sett 2005-13 M'!H20</f>
        <v>78420</v>
      </c>
      <c r="I20" s="50">
        <f>'5 - Sett 2005-13 TOT'!I20-'6 - Sett 2005-13 M'!I20</f>
        <v>76495</v>
      </c>
      <c r="J20" s="51">
        <f>'5 - Sett 2005-13 TOT'!J20-'6 - Sett 2005-13 M'!J20</f>
        <v>74758</v>
      </c>
      <c r="K20" s="38">
        <f t="shared" si="0"/>
        <v>5056</v>
      </c>
      <c r="L20" s="116">
        <f t="shared" si="1"/>
        <v>7.253737338957276</v>
      </c>
    </row>
    <row r="21" spans="1:12" ht="12.75">
      <c r="A21" s="46" t="s">
        <v>16</v>
      </c>
      <c r="B21" s="47">
        <f>'5 - Sett 2005-13 TOT'!B21-'6 - Sett 2005-13 M'!B21</f>
        <v>27180</v>
      </c>
      <c r="C21" s="48">
        <f>'5 - Sett 2005-13 TOT'!C21-'6 - Sett 2005-13 M'!C21</f>
        <v>28835</v>
      </c>
      <c r="D21" s="48">
        <f>'5 - Sett 2005-13 TOT'!D21-'6 - Sett 2005-13 M'!D21</f>
        <v>32088</v>
      </c>
      <c r="E21" s="48">
        <f>'5 - Sett 2005-13 TOT'!E21-'6 - Sett 2005-13 M'!E21</f>
        <v>31637</v>
      </c>
      <c r="F21" s="47">
        <f>'5 - Sett 2005-13 TOT'!F21-'6 - Sett 2005-13 M'!F21</f>
        <v>32051</v>
      </c>
      <c r="G21" s="49">
        <f>'5 - Sett 2005-13 TOT'!G21-'6 - Sett 2005-13 M'!G21</f>
        <v>33489</v>
      </c>
      <c r="H21" s="50">
        <f>'5 - Sett 2005-13 TOT'!H21-'6 - Sett 2005-13 M'!H21</f>
        <v>34486</v>
      </c>
      <c r="I21" s="50">
        <f>'5 - Sett 2005-13 TOT'!I21-'6 - Sett 2005-13 M'!I21</f>
        <v>34540</v>
      </c>
      <c r="J21" s="51">
        <f>'5 - Sett 2005-13 TOT'!J21-'6 - Sett 2005-13 M'!J21</f>
        <v>32620</v>
      </c>
      <c r="K21" s="38">
        <f t="shared" si="0"/>
        <v>5440</v>
      </c>
      <c r="L21" s="116">
        <f t="shared" si="1"/>
        <v>20.014716703458426</v>
      </c>
    </row>
    <row r="22" spans="1:12" ht="12.75">
      <c r="A22" s="32" t="s">
        <v>17</v>
      </c>
      <c r="B22" s="47">
        <f>'5 - Sett 2005-13 TOT'!B22-'6 - Sett 2005-13 M'!B22</f>
        <v>15652</v>
      </c>
      <c r="C22" s="42">
        <f>'5 - Sett 2005-13 TOT'!C22-'6 - Sett 2005-13 M'!C22</f>
        <v>16366</v>
      </c>
      <c r="D22" s="42">
        <f>'5 - Sett 2005-13 TOT'!D22-'6 - Sett 2005-13 M'!D22</f>
        <v>16504</v>
      </c>
      <c r="E22" s="42">
        <f>'5 - Sett 2005-13 TOT'!E22-'6 - Sett 2005-13 M'!E22</f>
        <v>15937</v>
      </c>
      <c r="F22" s="41">
        <f>'5 - Sett 2005-13 TOT'!F22-'6 - Sett 2005-13 M'!F22</f>
        <v>21792</v>
      </c>
      <c r="G22" s="43">
        <f>'5 - Sett 2005-13 TOT'!G22-'6 - Sett 2005-13 M'!G22</f>
        <v>21109</v>
      </c>
      <c r="H22" s="44">
        <f>'5 - Sett 2005-13 TOT'!H22-'6 - Sett 2005-13 M'!H22</f>
        <v>20438</v>
      </c>
      <c r="I22" s="44">
        <f>'5 - Sett 2005-13 TOT'!I22-'6 - Sett 2005-13 M'!I22</f>
        <v>20086</v>
      </c>
      <c r="J22" s="45">
        <f>'5 - Sett 2005-13 TOT'!J22-'6 - Sett 2005-13 M'!J22</f>
        <v>19505</v>
      </c>
      <c r="K22" s="38">
        <f t="shared" si="0"/>
        <v>3853</v>
      </c>
      <c r="L22" s="116">
        <f t="shared" si="1"/>
        <v>24.61666240736008</v>
      </c>
    </row>
    <row r="23" spans="1:12" ht="12.75">
      <c r="A23" s="32" t="s">
        <v>18</v>
      </c>
      <c r="B23" s="41">
        <f>'5 - Sett 2005-13 TOT'!B23-'6 - Sett 2005-13 M'!B23</f>
        <v>22377</v>
      </c>
      <c r="C23" s="42">
        <f>'5 - Sett 2005-13 TOT'!C23-'6 - Sett 2005-13 M'!C23</f>
        <v>23092</v>
      </c>
      <c r="D23" s="42">
        <f>'5 - Sett 2005-13 TOT'!D23-'6 - Sett 2005-13 M'!D23</f>
        <v>23583</v>
      </c>
      <c r="E23" s="42">
        <f>'5 - Sett 2005-13 TOT'!E23-'6 - Sett 2005-13 M'!E23</f>
        <v>24255</v>
      </c>
      <c r="F23" s="41">
        <f>'5 - Sett 2005-13 TOT'!F23-'6 - Sett 2005-13 M'!F23</f>
        <v>24399</v>
      </c>
      <c r="G23" s="43">
        <f>'5 - Sett 2005-13 TOT'!G23-'6 - Sett 2005-13 M'!G23</f>
        <v>24209</v>
      </c>
      <c r="H23" s="44">
        <f>'5 - Sett 2005-13 TOT'!H23-'6 - Sett 2005-13 M'!H23</f>
        <v>24030</v>
      </c>
      <c r="I23" s="44">
        <f>'5 - Sett 2005-13 TOT'!I23-'6 - Sett 2005-13 M'!I23</f>
        <v>23876</v>
      </c>
      <c r="J23" s="45">
        <f>'5 - Sett 2005-13 TOT'!J23-'6 - Sett 2005-13 M'!J23</f>
        <v>23671</v>
      </c>
      <c r="K23" s="38">
        <f t="shared" si="0"/>
        <v>1294</v>
      </c>
      <c r="L23" s="116">
        <f t="shared" si="1"/>
        <v>5.7827233319926705</v>
      </c>
    </row>
    <row r="24" spans="1:12" ht="12.75">
      <c r="A24" s="52" t="s">
        <v>19</v>
      </c>
      <c r="B24" s="47">
        <f>'5 - Sett 2005-13 TOT'!B24-'6 - Sett 2005-13 M'!B24</f>
        <v>73354</v>
      </c>
      <c r="C24" s="42">
        <f>'5 - Sett 2005-13 TOT'!C24-'6 - Sett 2005-13 M'!C24</f>
        <v>76377</v>
      </c>
      <c r="D24" s="42">
        <f>'5 - Sett 2005-13 TOT'!D24-'6 - Sett 2005-13 M'!D24</f>
        <v>83859</v>
      </c>
      <c r="E24" s="42">
        <f>'5 - Sett 2005-13 TOT'!E24-'6 - Sett 2005-13 M'!E24</f>
        <v>83101</v>
      </c>
      <c r="F24" s="41">
        <f>'5 - Sett 2005-13 TOT'!F24-'6 - Sett 2005-13 M'!F24</f>
        <v>81847</v>
      </c>
      <c r="G24" s="43">
        <f>'5 - Sett 2005-13 TOT'!G24-'6 - Sett 2005-13 M'!G24</f>
        <v>82835</v>
      </c>
      <c r="H24" s="44">
        <f>'5 - Sett 2005-13 TOT'!H24-'6 - Sett 2005-13 M'!H24</f>
        <v>83488</v>
      </c>
      <c r="I24" s="44">
        <f>'5 - Sett 2005-13 TOT'!I24-'6 - Sett 2005-13 M'!I24</f>
        <v>83991</v>
      </c>
      <c r="J24" s="45">
        <f>'5 - Sett 2005-13 TOT'!J24-'6 - Sett 2005-13 M'!J24</f>
        <v>82605</v>
      </c>
      <c r="K24" s="38">
        <f t="shared" si="0"/>
        <v>9251</v>
      </c>
      <c r="L24" s="116">
        <f t="shared" si="1"/>
        <v>12.611445865256156</v>
      </c>
    </row>
    <row r="25" spans="1:12" ht="12.75">
      <c r="A25" s="32" t="s">
        <v>20</v>
      </c>
      <c r="B25" s="41">
        <f>'5 - Sett 2005-13 TOT'!B25-'6 - Sett 2005-13 M'!B25</f>
        <v>24744</v>
      </c>
      <c r="C25" s="42">
        <f>'5 - Sett 2005-13 TOT'!C25-'6 - Sett 2005-13 M'!C25</f>
        <v>26866</v>
      </c>
      <c r="D25" s="42">
        <f>'5 - Sett 2005-13 TOT'!D25-'6 - Sett 2005-13 M'!D25</f>
        <v>25416</v>
      </c>
      <c r="E25" s="42">
        <f>'5 - Sett 2005-13 TOT'!E25-'6 - Sett 2005-13 M'!E25</f>
        <v>24372</v>
      </c>
      <c r="F25" s="41">
        <f>'5 - Sett 2005-13 TOT'!F25-'6 - Sett 2005-13 M'!F25</f>
        <v>23268</v>
      </c>
      <c r="G25" s="43">
        <f>'5 - Sett 2005-13 TOT'!G25-'6 - Sett 2005-13 M'!G25</f>
        <v>22604</v>
      </c>
      <c r="H25" s="44">
        <f>'5 - Sett 2005-13 TOT'!H25-'6 - Sett 2005-13 M'!H25</f>
        <v>19419</v>
      </c>
      <c r="I25" s="44">
        <f>'5 - Sett 2005-13 TOT'!I25-'6 - Sett 2005-13 M'!I25</f>
        <v>19086</v>
      </c>
      <c r="J25" s="45">
        <f>'5 - Sett 2005-13 TOT'!J25-'6 - Sett 2005-13 M'!J25</f>
        <v>20363</v>
      </c>
      <c r="K25" s="38">
        <f t="shared" si="0"/>
        <v>-4381</v>
      </c>
      <c r="L25" s="116">
        <f t="shared" si="1"/>
        <v>-17.70530229550598</v>
      </c>
    </row>
    <row r="26" spans="1:12" ht="12.75">
      <c r="A26" s="53" t="s">
        <v>21</v>
      </c>
      <c r="B26" s="33">
        <f>'5 - Sett 2005-13 TOT'!B26-'6 - Sett 2005-13 M'!B26</f>
        <v>29365</v>
      </c>
      <c r="C26" s="34">
        <f>'5 - Sett 2005-13 TOT'!C26-'6 - Sett 2005-13 M'!C26</f>
        <v>30543</v>
      </c>
      <c r="D26" s="34">
        <f>'5 - Sett 2005-13 TOT'!D26-'6 - Sett 2005-13 M'!D26</f>
        <v>32430</v>
      </c>
      <c r="E26" s="34">
        <f>'5 - Sett 2005-13 TOT'!E26-'6 - Sett 2005-13 M'!E26</f>
        <v>34544</v>
      </c>
      <c r="F26" s="33">
        <f>'5 - Sett 2005-13 TOT'!F26-'6 - Sett 2005-13 M'!F26</f>
        <v>35215</v>
      </c>
      <c r="G26" s="35">
        <f>'5 - Sett 2005-13 TOT'!G26-'6 - Sett 2005-13 M'!G26</f>
        <v>37200</v>
      </c>
      <c r="H26" s="36">
        <f>'5 - Sett 2005-13 TOT'!H26-'6 - Sett 2005-13 M'!H26</f>
        <v>37886</v>
      </c>
      <c r="I26" s="36">
        <f>'5 - Sett 2005-13 TOT'!I26-'6 - Sett 2005-13 M'!I26</f>
        <v>37586</v>
      </c>
      <c r="J26" s="37">
        <f>'5 - Sett 2005-13 TOT'!J26-'6 - Sett 2005-13 M'!J26</f>
        <v>40918</v>
      </c>
      <c r="K26" s="38">
        <f t="shared" si="0"/>
        <v>11553</v>
      </c>
      <c r="L26" s="116">
        <f t="shared" si="1"/>
        <v>39.34275498041887</v>
      </c>
    </row>
    <row r="27" spans="1:12" ht="12.75">
      <c r="A27" s="53" t="s">
        <v>22</v>
      </c>
      <c r="B27" s="33">
        <f>'5 - Sett 2005-13 TOT'!B27-'6 - Sett 2005-13 M'!B27</f>
        <v>22514</v>
      </c>
      <c r="C27" s="34">
        <f>'5 - Sett 2005-13 TOT'!C27-'6 - Sett 2005-13 M'!C27</f>
        <v>22122</v>
      </c>
      <c r="D27" s="34">
        <f>'5 - Sett 2005-13 TOT'!D27-'6 - Sett 2005-13 M'!D27</f>
        <v>23371</v>
      </c>
      <c r="E27" s="34">
        <f>'5 - Sett 2005-13 TOT'!E27-'6 - Sett 2005-13 M'!E27</f>
        <v>23749</v>
      </c>
      <c r="F27" s="33">
        <f>'5 - Sett 2005-13 TOT'!F27-'6 - Sett 2005-13 M'!F27</f>
        <v>23662</v>
      </c>
      <c r="G27" s="35">
        <f>'5 - Sett 2005-13 TOT'!G27-'6 - Sett 2005-13 M'!G27</f>
        <v>24035</v>
      </c>
      <c r="H27" s="36">
        <f>'5 - Sett 2005-13 TOT'!H27-'6 - Sett 2005-13 M'!H27</f>
        <v>24538</v>
      </c>
      <c r="I27" s="36">
        <f>'5 - Sett 2005-13 TOT'!I27-'6 - Sett 2005-13 M'!I27</f>
        <v>22678</v>
      </c>
      <c r="J27" s="37">
        <f>'5 - Sett 2005-13 TOT'!J27-'6 - Sett 2005-13 M'!J27</f>
        <v>21494</v>
      </c>
      <c r="K27" s="38">
        <f t="shared" si="0"/>
        <v>-1020</v>
      </c>
      <c r="L27" s="116">
        <f t="shared" si="1"/>
        <v>-4.530514346628765</v>
      </c>
    </row>
    <row r="28" spans="1:12" ht="6.75" customHeight="1">
      <c r="A28" s="54"/>
      <c r="B28" s="33"/>
      <c r="C28" s="34"/>
      <c r="D28" s="34"/>
      <c r="E28" s="34"/>
      <c r="F28" s="33"/>
      <c r="G28" s="56"/>
      <c r="H28" s="57"/>
      <c r="I28" s="57"/>
      <c r="J28" s="58"/>
      <c r="K28" s="59"/>
      <c r="L28" s="117"/>
    </row>
    <row r="29" spans="1:12" ht="10.5" customHeight="1">
      <c r="A29" s="60"/>
      <c r="B29" s="61"/>
      <c r="C29" s="61"/>
      <c r="D29" s="61"/>
      <c r="E29" s="61"/>
      <c r="F29" s="61"/>
      <c r="G29" s="62"/>
      <c r="H29" s="62"/>
      <c r="I29" s="62"/>
      <c r="J29" s="61"/>
      <c r="K29" s="63"/>
      <c r="L29" s="118"/>
    </row>
    <row r="30" spans="1:14" ht="12.75">
      <c r="A30" s="65"/>
      <c r="B30" s="41"/>
      <c r="C30" s="42"/>
      <c r="D30" s="42"/>
      <c r="E30" s="42"/>
      <c r="F30" s="41"/>
      <c r="G30" s="110"/>
      <c r="H30" s="110"/>
      <c r="I30" s="69"/>
      <c r="J30" s="70"/>
      <c r="K30" s="71"/>
      <c r="L30" s="40"/>
      <c r="N30" s="39"/>
    </row>
    <row r="31" spans="1:14" ht="12.75">
      <c r="A31" s="72" t="s">
        <v>23</v>
      </c>
      <c r="B31" s="73">
        <f aca="true" t="shared" si="2" ref="B31:G31">SUM(B6:B27)</f>
        <v>421784</v>
      </c>
      <c r="C31" s="74">
        <f t="shared" si="2"/>
        <v>430505</v>
      </c>
      <c r="D31" s="74">
        <f t="shared" si="2"/>
        <v>446276</v>
      </c>
      <c r="E31" s="74">
        <f t="shared" si="2"/>
        <v>445856</v>
      </c>
      <c r="F31" s="73">
        <f t="shared" si="2"/>
        <v>439876</v>
      </c>
      <c r="G31" s="111">
        <f t="shared" si="2"/>
        <v>442008</v>
      </c>
      <c r="H31" s="111">
        <f>SUM(H6:H27)</f>
        <v>440549</v>
      </c>
      <c r="I31" s="77">
        <f>SUM(I6:I27)</f>
        <v>432049</v>
      </c>
      <c r="J31" s="78">
        <f>SUM(J6:J27)</f>
        <v>426795</v>
      </c>
      <c r="K31" s="79">
        <f>J31-B31</f>
        <v>5011</v>
      </c>
      <c r="L31" s="119">
        <f>K31/B31%</f>
        <v>1.1880488591316882</v>
      </c>
      <c r="N31" s="39"/>
    </row>
    <row r="32" spans="1:12" ht="12.75">
      <c r="A32" s="81" t="s">
        <v>24</v>
      </c>
      <c r="B32" s="33"/>
      <c r="C32" s="34"/>
      <c r="D32" s="34"/>
      <c r="E32" s="34"/>
      <c r="F32" s="33"/>
      <c r="G32" s="35"/>
      <c r="H32" s="35"/>
      <c r="I32" s="36"/>
      <c r="J32" s="37"/>
      <c r="K32" s="71"/>
      <c r="L32" s="40"/>
    </row>
    <row r="33" spans="1:12" ht="12.75">
      <c r="A33" s="84" t="s">
        <v>25</v>
      </c>
      <c r="B33" s="85">
        <f aca="true" t="shared" si="3" ref="B33:G33">SUM(B6:B18)</f>
        <v>130939</v>
      </c>
      <c r="C33" s="86">
        <f t="shared" si="3"/>
        <v>128351</v>
      </c>
      <c r="D33" s="86">
        <f t="shared" si="3"/>
        <v>127961</v>
      </c>
      <c r="E33" s="86">
        <f t="shared" si="3"/>
        <v>124226</v>
      </c>
      <c r="F33" s="85">
        <f t="shared" si="3"/>
        <v>114342</v>
      </c>
      <c r="G33" s="112">
        <f t="shared" si="3"/>
        <v>112722</v>
      </c>
      <c r="H33" s="112">
        <f>SUM(H6:H18)</f>
        <v>111520</v>
      </c>
      <c r="I33" s="89">
        <f>SUM(I6:I18)</f>
        <v>107782</v>
      </c>
      <c r="J33" s="90">
        <f>SUM(J6:J18)</f>
        <v>105317</v>
      </c>
      <c r="K33" s="91">
        <f>J33-B33</f>
        <v>-25622</v>
      </c>
      <c r="L33" s="120">
        <f>K33/B33%</f>
        <v>-19.567890391709113</v>
      </c>
    </row>
    <row r="34" spans="1:12" ht="12.75">
      <c r="A34" s="84" t="s">
        <v>26</v>
      </c>
      <c r="B34" s="85">
        <f aca="true" t="shared" si="4" ref="B34:H34">B19</f>
        <v>5957</v>
      </c>
      <c r="C34" s="86">
        <f t="shared" si="4"/>
        <v>6130</v>
      </c>
      <c r="D34" s="86">
        <f t="shared" si="4"/>
        <v>6438</v>
      </c>
      <c r="E34" s="86">
        <f t="shared" si="4"/>
        <v>6516</v>
      </c>
      <c r="F34" s="85">
        <f t="shared" si="4"/>
        <v>6343</v>
      </c>
      <c r="G34" s="112">
        <f t="shared" si="4"/>
        <v>6337</v>
      </c>
      <c r="H34" s="112">
        <f t="shared" si="4"/>
        <v>6324</v>
      </c>
      <c r="I34" s="89">
        <f>I19</f>
        <v>5929</v>
      </c>
      <c r="J34" s="90">
        <f>J19</f>
        <v>5544</v>
      </c>
      <c r="K34" s="91">
        <f>J34-B34</f>
        <v>-413</v>
      </c>
      <c r="L34" s="120">
        <f>K34/B34%</f>
        <v>-6.933019976498238</v>
      </c>
    </row>
    <row r="35" spans="1:12" ht="12.75">
      <c r="A35" s="84" t="s">
        <v>27</v>
      </c>
      <c r="B35" s="85">
        <f aca="true" t="shared" si="5" ref="B35:H35">B20+B21</f>
        <v>96882</v>
      </c>
      <c r="C35" s="86">
        <f t="shared" si="5"/>
        <v>100658</v>
      </c>
      <c r="D35" s="86">
        <f t="shared" si="5"/>
        <v>106714</v>
      </c>
      <c r="E35" s="86">
        <f t="shared" si="5"/>
        <v>109156</v>
      </c>
      <c r="F35" s="85">
        <f t="shared" si="5"/>
        <v>109008</v>
      </c>
      <c r="G35" s="112">
        <f t="shared" si="5"/>
        <v>110957</v>
      </c>
      <c r="H35" s="112">
        <f t="shared" si="5"/>
        <v>112906</v>
      </c>
      <c r="I35" s="89">
        <f>I20+I21</f>
        <v>111035</v>
      </c>
      <c r="J35" s="90">
        <f>J20+J21</f>
        <v>107378</v>
      </c>
      <c r="K35" s="91">
        <f>J35-B35</f>
        <v>10496</v>
      </c>
      <c r="L35" s="120">
        <f>K35/B35%</f>
        <v>10.833797815899754</v>
      </c>
    </row>
    <row r="36" spans="1:12" ht="12.75">
      <c r="A36" s="84" t="s">
        <v>28</v>
      </c>
      <c r="B36" s="85">
        <f aca="true" t="shared" si="6" ref="B36:H36">B24</f>
        <v>73354</v>
      </c>
      <c r="C36" s="86">
        <f t="shared" si="6"/>
        <v>76377</v>
      </c>
      <c r="D36" s="86">
        <f t="shared" si="6"/>
        <v>83859</v>
      </c>
      <c r="E36" s="86">
        <f t="shared" si="6"/>
        <v>83101</v>
      </c>
      <c r="F36" s="85">
        <f t="shared" si="6"/>
        <v>81847</v>
      </c>
      <c r="G36" s="112">
        <f t="shared" si="6"/>
        <v>82835</v>
      </c>
      <c r="H36" s="112">
        <f t="shared" si="6"/>
        <v>83488</v>
      </c>
      <c r="I36" s="89">
        <f>I24</f>
        <v>83991</v>
      </c>
      <c r="J36" s="90">
        <f>J24</f>
        <v>82605</v>
      </c>
      <c r="K36" s="91">
        <f>J36-B36</f>
        <v>9251</v>
      </c>
      <c r="L36" s="120">
        <f>K36/B36%</f>
        <v>12.611445865256156</v>
      </c>
    </row>
    <row r="37" spans="1:12" ht="12.75">
      <c r="A37" s="84" t="s">
        <v>29</v>
      </c>
      <c r="B37" s="85">
        <f aca="true" t="shared" si="7" ref="B37:G37">SUM(B22:B23)+SUM(B25:B27)</f>
        <v>114652</v>
      </c>
      <c r="C37" s="86">
        <f t="shared" si="7"/>
        <v>118989</v>
      </c>
      <c r="D37" s="86">
        <f t="shared" si="7"/>
        <v>121304</v>
      </c>
      <c r="E37" s="86">
        <f t="shared" si="7"/>
        <v>122857</v>
      </c>
      <c r="F37" s="85">
        <f t="shared" si="7"/>
        <v>128336</v>
      </c>
      <c r="G37" s="112">
        <f t="shared" si="7"/>
        <v>129157</v>
      </c>
      <c r="H37" s="112">
        <f>SUM(H22:H23)+SUM(H25:H27)</f>
        <v>126311</v>
      </c>
      <c r="I37" s="89">
        <f>SUM(I22:I23)+SUM(I25:I27)</f>
        <v>123312</v>
      </c>
      <c r="J37" s="90">
        <f>SUM(J22:J23)+SUM(J25:J27)</f>
        <v>125951</v>
      </c>
      <c r="K37" s="91">
        <f>J37-B37</f>
        <v>11299</v>
      </c>
      <c r="L37" s="120">
        <f>K37/B37%</f>
        <v>9.855039598088128</v>
      </c>
    </row>
    <row r="38" spans="1:12" ht="12.75">
      <c r="A38" s="65"/>
      <c r="B38" s="71"/>
      <c r="C38" s="92"/>
      <c r="D38" s="92"/>
      <c r="E38" s="92"/>
      <c r="F38" s="93"/>
      <c r="G38" s="113"/>
      <c r="H38" s="114"/>
      <c r="I38" s="96"/>
      <c r="J38" s="97"/>
      <c r="K38" s="64"/>
      <c r="L38" s="31"/>
    </row>
    <row r="39" spans="1:12" ht="18" customHeight="1" thickBot="1">
      <c r="A39" s="98" t="s">
        <v>30</v>
      </c>
      <c r="B39" s="99"/>
      <c r="C39" s="99"/>
      <c r="D39" s="100"/>
      <c r="E39" s="100"/>
      <c r="F39" s="101"/>
      <c r="G39" s="102"/>
      <c r="H39" s="103"/>
      <c r="I39" s="104"/>
      <c r="J39" s="105"/>
      <c r="K39" s="100"/>
      <c r="L39" s="101"/>
    </row>
    <row r="40" ht="9.75" customHeight="1" thickTop="1"/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Mauro Filippo Durando</cp:lastModifiedBy>
  <cp:lastPrinted>2019-11-26T06:47:06Z</cp:lastPrinted>
  <dcterms:created xsi:type="dcterms:W3CDTF">2017-12-24T21:37:23Z</dcterms:created>
  <dcterms:modified xsi:type="dcterms:W3CDTF">2019-12-06T10:22:51Z</dcterms:modified>
  <cp:category/>
  <cp:version/>
  <cp:contentType/>
  <cp:contentStatus/>
</cp:coreProperties>
</file>