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15" windowHeight="7410" activeTab="0"/>
  </bookViews>
  <sheets>
    <sheet name="1 - Nota" sheetId="1" r:id="rId1"/>
    <sheet name="2 - Sett 2014-18 TOT" sheetId="2" r:id="rId2"/>
    <sheet name="3 - Sett 2014-18 M" sheetId="3" r:id="rId3"/>
    <sheet name="4 - Sett 2014-18 F" sheetId="4" r:id="rId4"/>
    <sheet name="5 - Sett 2005-13 TOT" sheetId="5" r:id="rId5"/>
    <sheet name="6 - Sett 2005-13 M" sheetId="6" r:id="rId6"/>
    <sheet name="7 - Sett 2005-13 F" sheetId="7" r:id="rId7"/>
  </sheets>
  <definedNames/>
  <calcPr fullCalcOnLoad="1"/>
</workbook>
</file>

<file path=xl/sharedStrings.xml><?xml version="1.0" encoding="utf-8"?>
<sst xmlns="http://schemas.openxmlformats.org/spreadsheetml/2006/main" count="257" uniqueCount="77">
  <si>
    <r>
      <t xml:space="preserve">PROVINCIA DI ALESSANDRIA  -  </t>
    </r>
    <r>
      <rPr>
        <b/>
        <sz val="10"/>
        <color indexed="10"/>
        <rFont val="Arial"/>
        <family val="2"/>
      </rPr>
      <t>TOTALE</t>
    </r>
  </si>
  <si>
    <t>Settore di attività</t>
  </si>
  <si>
    <t xml:space="preserve">   v.ass.     val.%</t>
  </si>
  <si>
    <t>Estrazione minerali</t>
  </si>
  <si>
    <t>Alimentare</t>
  </si>
  <si>
    <t>Tessile-Abbigliamento-Pelli</t>
  </si>
  <si>
    <t>Legno</t>
  </si>
  <si>
    <t>Chimica</t>
  </si>
  <si>
    <t>Gomma-plastica</t>
  </si>
  <si>
    <t>Lav.minerali non metalliferi</t>
  </si>
  <si>
    <t>Meccanica e metallurgia</t>
  </si>
  <si>
    <t>Ind.elettrica e elettronica</t>
  </si>
  <si>
    <t>Mezzi di trasporto</t>
  </si>
  <si>
    <t>Altre manifatturiere</t>
  </si>
  <si>
    <t>Energia, gas, acqua</t>
  </si>
  <si>
    <t>Costruzioni</t>
  </si>
  <si>
    <t>Commercio</t>
  </si>
  <si>
    <t>Alberghi e ristoranti</t>
  </si>
  <si>
    <t>Trasporti e comunicazioni</t>
  </si>
  <si>
    <t>Credito e assicurazioni</t>
  </si>
  <si>
    <t>Servizi alle imprese</t>
  </si>
  <si>
    <t>Istruzione e F.P.</t>
  </si>
  <si>
    <t>Sanità e assistenza</t>
  </si>
  <si>
    <t>Altri servizi</t>
  </si>
  <si>
    <t>TOTALE</t>
  </si>
  <si>
    <t>di cui:</t>
  </si>
  <si>
    <t xml:space="preserve"> Industria in senso stretto</t>
  </si>
  <si>
    <t xml:space="preserve"> Costruzioni</t>
  </si>
  <si>
    <t xml:space="preserve"> Commercio, Alberghi e rist.</t>
  </si>
  <si>
    <t xml:space="preserve"> Servizi alle imprese</t>
  </si>
  <si>
    <t xml:space="preserve"> Altri servizi</t>
  </si>
  <si>
    <t>Elaborazione Regione Piemonte - Settore Politiche del Lavoro su dati INPS - Osservatorio Lavoratori Dipendenti</t>
  </si>
  <si>
    <r>
      <t xml:space="preserve">PROVINCIA DI ALESSANDRIA  -  </t>
    </r>
    <r>
      <rPr>
        <b/>
        <sz val="10"/>
        <color indexed="10"/>
        <rFont val="Arial"/>
        <family val="2"/>
      </rPr>
      <t>UOMINI</t>
    </r>
  </si>
  <si>
    <t>Tessile-Abbigliam.-Pelli</t>
  </si>
  <si>
    <r>
      <t xml:space="preserve">PROVINCIA DI ALESSANDRIA  -  </t>
    </r>
    <r>
      <rPr>
        <b/>
        <sz val="10"/>
        <color indexed="10"/>
        <rFont val="Arial"/>
        <family val="2"/>
      </rPr>
      <t>DONNE</t>
    </r>
  </si>
  <si>
    <t>Variaz.2005-13</t>
  </si>
  <si>
    <t>Carta-Stampa-Editoria</t>
  </si>
  <si>
    <t>Elaborazione Regione Piemonte - Settore Politiche del Lavoro 
su dati INPS - Osservatorio Lavoratori Dipendenti</t>
  </si>
  <si>
    <t>Carta-Stampa</t>
  </si>
  <si>
    <t>Riparaz., manutenz., installaz.</t>
  </si>
  <si>
    <t>Energia, gas, vapore</t>
  </si>
  <si>
    <t>Acqua e gestione rifiuti</t>
  </si>
  <si>
    <t>Trasporti e magazzinaggio</t>
  </si>
  <si>
    <t>Informazione e comunicazione</t>
  </si>
  <si>
    <t>Attività immobiliari</t>
  </si>
  <si>
    <t>Attiv.professionali e tecniche</t>
  </si>
  <si>
    <t>Altri servizi alle imprese</t>
  </si>
  <si>
    <t>Arte.sport, intrattenimento</t>
  </si>
  <si>
    <t>Servizi vari e personali</t>
  </si>
  <si>
    <t>Lavoro domestico</t>
  </si>
  <si>
    <r>
      <t xml:space="preserve">PROVINCIA DI ALESSANDRIA  -  </t>
    </r>
    <r>
      <rPr>
        <b/>
        <sz val="10"/>
        <color indexed="10"/>
        <rFont val="Arial"/>
        <family val="2"/>
      </rPr>
      <t>DONNE  -  ATECO 2002</t>
    </r>
  </si>
  <si>
    <r>
      <t xml:space="preserve">PROVINCIA DI ALESSANDRIA  -  </t>
    </r>
    <r>
      <rPr>
        <b/>
        <sz val="10"/>
        <color indexed="10"/>
        <rFont val="Arial"/>
        <family val="2"/>
      </rPr>
      <t>UOMINI  -  ATECO 2002</t>
    </r>
  </si>
  <si>
    <r>
      <t xml:space="preserve">PROVINCIA DI ALESSANDRIA  -  </t>
    </r>
    <r>
      <rPr>
        <b/>
        <sz val="10"/>
        <color indexed="10"/>
        <rFont val="Arial"/>
        <family val="2"/>
      </rPr>
      <t>TOTALE  -  ATECO 2002</t>
    </r>
  </si>
  <si>
    <t>Fabbricazione macchinari</t>
  </si>
  <si>
    <t xml:space="preserve">  L'archivio copre la base dati classica di riferimento INPS, con la</t>
  </si>
  <si>
    <t xml:space="preserve">  fase di crisi, fino alla disaggregazione provinciale.</t>
  </si>
  <si>
    <t xml:space="preserve">  in dettaglio l'andamento dello stock di occupazione attraverso la</t>
  </si>
  <si>
    <t xml:space="preserve">  Ci pare un archivio di particolare interesse, consentendo di seguire</t>
  </si>
  <si>
    <t xml:space="preserve">  qualifica professionale, tempo e durata del lavoro, area territoriale)</t>
  </si>
  <si>
    <t xml:space="preserve">  La base dati è interrogabile liberamente alla pagina web dedicata INPS</t>
  </si>
  <si>
    <t xml:space="preserve">  Le elaborazioni seguenti sono tratte dai dati dell'Osservatorio INPS</t>
  </si>
  <si>
    <t xml:space="preserve">  Nota</t>
  </si>
  <si>
    <t xml:space="preserve">  sui lavoratori dipendenti.</t>
  </si>
  <si>
    <t xml:space="preserve">  a cui si può accedere dal percorso www.inps.it &gt; Dati, ricerche e bilanci</t>
  </si>
  <si>
    <t xml:space="preserve">  (striscia blu in alto) &gt; Osservatori statistici e altre statistiche &gt; Lavoratori</t>
  </si>
  <si>
    <t xml:space="preserve">  dipendenti, e presenta informazioni su base mensile  articolate per le </t>
  </si>
  <si>
    <t xml:space="preserve">  variabili considerate nelle tabelle seguenti (genere, settore, età,</t>
  </si>
  <si>
    <r>
      <t xml:space="preserve">  riferite a tutta Italia, che è possibile incrociare </t>
    </r>
    <r>
      <rPr>
        <i/>
        <sz val="11"/>
        <color indexed="8"/>
        <rFont val="Calibri"/>
        <family val="2"/>
      </rPr>
      <t>on-line</t>
    </r>
    <r>
      <rPr>
        <sz val="11"/>
        <color theme="1"/>
        <rFont val="Calibri"/>
        <family val="2"/>
      </rPr>
      <t xml:space="preserve">, agendo in </t>
    </r>
  </si>
  <si>
    <t xml:space="preserve">  approfondimenti.</t>
  </si>
  <si>
    <t xml:space="preserve">  particolare sulle funzionalità "Filtri" e "Selezioni", svolgendo ulteriori</t>
  </si>
  <si>
    <t xml:space="preserve">  esclusione dell'agricoltura e del pubblico impiego in genere. </t>
  </si>
  <si>
    <t>Variaz.2014-18</t>
  </si>
  <si>
    <t>Variaz.2017-18</t>
  </si>
  <si>
    <t xml:space="preserve">   v.ass.    val.%</t>
  </si>
  <si>
    <t>DIPENDENTI PRIVATI PER SETTORE DI ATTIVITA'</t>
  </si>
  <si>
    <r>
      <t xml:space="preserve">OCCUPATI AL 31.12 DI OGNI ANNO - </t>
    </r>
    <r>
      <rPr>
        <b/>
        <sz val="10"/>
        <color indexed="10"/>
        <rFont val="Arial"/>
        <family val="2"/>
      </rPr>
      <t>ATECO 2007</t>
    </r>
  </si>
  <si>
    <t>DIPENDENTI PRIVATI PER SETTORE DI ATTIVITA'  -  OCCUPATI AL 31.12 DI OGNI ANNO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</si>
</sst>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_ ;\-0.0\ "/>
    <numFmt numFmtId="174" formatCode="_ * #,##0_ ;_ * \-#,##0_ ;_ * &quot;-&quot;_ ;_ @_ "/>
    <numFmt numFmtId="175" formatCode="_ &quot;L.&quot;\ * #,##0_ ;_ &quot;L.&quot;\ * \-#,##0_ ;_ &quot;L.&quot;\ * &quot;-&quot;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medium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double"/>
      <right style="medium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dotted"/>
      <right style="dotted"/>
      <top/>
      <bottom style="thin"/>
    </border>
    <border>
      <left style="dotted"/>
      <right/>
      <top/>
      <bottom style="thin"/>
    </border>
    <border>
      <left style="dotted"/>
      <right style="medium"/>
      <top/>
      <bottom style="thin"/>
    </border>
    <border>
      <left style="double"/>
      <right/>
      <top style="thin"/>
      <bottom style="thin"/>
    </border>
    <border>
      <left style="dashed"/>
      <right style="dashed"/>
      <top style="thin"/>
      <bottom/>
    </border>
    <border>
      <left style="dashed"/>
      <right/>
      <top style="thin"/>
      <bottom/>
    </border>
    <border>
      <left style="dashed"/>
      <right style="dashed"/>
      <top/>
      <bottom/>
    </border>
    <border>
      <left style="dashed"/>
      <right/>
      <top/>
      <bottom/>
    </border>
    <border>
      <left/>
      <right/>
      <top/>
      <bottom style="thin"/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hair"/>
      <right style="hair"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double"/>
      <right style="medium"/>
      <top/>
      <bottom style="thin"/>
    </border>
    <border>
      <left style="hair"/>
      <right style="hair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Continuous"/>
      <protection/>
    </xf>
    <xf numFmtId="0" fontId="3" fillId="0" borderId="11" xfId="48" applyFont="1" applyBorder="1" applyAlignment="1">
      <alignment horizontal="centerContinuous"/>
      <protection/>
    </xf>
    <xf numFmtId="0" fontId="2" fillId="0" borderId="11" xfId="48" applyBorder="1" applyAlignment="1">
      <alignment horizontal="centerContinuous"/>
      <protection/>
    </xf>
    <xf numFmtId="0" fontId="2" fillId="0" borderId="12" xfId="48" applyBorder="1" applyAlignment="1">
      <alignment horizontal="centerContinuous"/>
      <protection/>
    </xf>
    <xf numFmtId="0" fontId="2" fillId="0" borderId="12" xfId="48" applyFill="1" applyBorder="1" applyAlignment="1">
      <alignment horizontal="centerContinuous"/>
      <protection/>
    </xf>
    <xf numFmtId="0" fontId="2" fillId="0" borderId="11" xfId="48" applyFont="1" applyFill="1" applyBorder="1" applyAlignment="1">
      <alignment horizontal="centerContinuous"/>
      <protection/>
    </xf>
    <xf numFmtId="0" fontId="2" fillId="0" borderId="11" xfId="48" applyFill="1" applyBorder="1" applyAlignment="1">
      <alignment horizontal="centerContinuous"/>
      <protection/>
    </xf>
    <xf numFmtId="0" fontId="2" fillId="0" borderId="11" xfId="48" applyFont="1" applyBorder="1" applyAlignment="1">
      <alignment horizontal="centerContinuous"/>
      <protection/>
    </xf>
    <xf numFmtId="0" fontId="2" fillId="0" borderId="0" xfId="48">
      <alignment/>
      <protection/>
    </xf>
    <xf numFmtId="0" fontId="3" fillId="0" borderId="13" xfId="48" applyFont="1" applyBorder="1" applyAlignment="1">
      <alignment horizontal="centerContinuous" vertical="top"/>
      <protection/>
    </xf>
    <xf numFmtId="0" fontId="3" fillId="0" borderId="0" xfId="48" applyFont="1" applyBorder="1" applyAlignment="1">
      <alignment horizontal="centerContinuous" vertical="top"/>
      <protection/>
    </xf>
    <xf numFmtId="0" fontId="2" fillId="0" borderId="0" xfId="48" applyBorder="1" applyAlignment="1">
      <alignment horizontal="centerContinuous"/>
      <protection/>
    </xf>
    <xf numFmtId="0" fontId="2" fillId="0" borderId="14" xfId="48" applyBorder="1" applyAlignment="1">
      <alignment horizontal="centerContinuous"/>
      <protection/>
    </xf>
    <xf numFmtId="0" fontId="2" fillId="0" borderId="14" xfId="48" applyFill="1" applyBorder="1" applyAlignment="1">
      <alignment horizontal="centerContinuous"/>
      <protection/>
    </xf>
    <xf numFmtId="0" fontId="2" fillId="0" borderId="0" xfId="48" applyFont="1" applyFill="1" applyBorder="1" applyAlignment="1">
      <alignment horizontal="centerContinuous"/>
      <protection/>
    </xf>
    <xf numFmtId="0" fontId="2" fillId="0" borderId="0" xfId="48" applyFill="1" applyBorder="1" applyAlignment="1">
      <alignment horizontal="centerContinuous"/>
      <protection/>
    </xf>
    <xf numFmtId="0" fontId="2" fillId="0" borderId="0" xfId="48" applyFont="1" applyBorder="1" applyAlignment="1">
      <alignment horizontal="centerContinuous"/>
      <protection/>
    </xf>
    <xf numFmtId="0" fontId="2" fillId="0" borderId="15" xfId="48" applyFont="1" applyBorder="1" applyAlignment="1">
      <alignment horizontal="centerContinuous"/>
      <protection/>
    </xf>
    <xf numFmtId="0" fontId="2" fillId="0" borderId="16" xfId="48" applyBorder="1" applyAlignment="1">
      <alignment horizontal="centerContinuous"/>
      <protection/>
    </xf>
    <xf numFmtId="0" fontId="2" fillId="0" borderId="17" xfId="48" applyBorder="1" applyAlignment="1">
      <alignment/>
      <protection/>
    </xf>
    <xf numFmtId="0" fontId="2" fillId="0" borderId="18" xfId="48" applyBorder="1" applyAlignment="1">
      <alignment/>
      <protection/>
    </xf>
    <xf numFmtId="0" fontId="2" fillId="0" borderId="19" xfId="48" applyBorder="1">
      <alignment/>
      <protection/>
    </xf>
    <xf numFmtId="0" fontId="2" fillId="0" borderId="15" xfId="48" applyBorder="1">
      <alignment/>
      <protection/>
    </xf>
    <xf numFmtId="0" fontId="2" fillId="0" borderId="20" xfId="48" applyBorder="1">
      <alignment/>
      <protection/>
    </xf>
    <xf numFmtId="0" fontId="2" fillId="0" borderId="20" xfId="48" applyBorder="1" applyAlignment="1">
      <alignment/>
      <protection/>
    </xf>
    <xf numFmtId="0" fontId="2" fillId="0" borderId="15" xfId="48" applyBorder="1" applyAlignment="1">
      <alignment/>
      <protection/>
    </xf>
    <xf numFmtId="0" fontId="2" fillId="0" borderId="20" xfId="48" applyFill="1" applyBorder="1" applyAlignment="1">
      <alignment/>
      <protection/>
    </xf>
    <xf numFmtId="0" fontId="2" fillId="0" borderId="21" xfId="48" applyFont="1" applyFill="1" applyBorder="1" applyAlignment="1">
      <alignment/>
      <protection/>
    </xf>
    <xf numFmtId="0" fontId="2" fillId="0" borderId="21" xfId="48" applyFill="1" applyBorder="1" applyAlignment="1">
      <alignment/>
      <protection/>
    </xf>
    <xf numFmtId="0" fontId="2" fillId="0" borderId="22" xfId="48" applyFont="1" applyBorder="1" applyAlignment="1">
      <alignment/>
      <protection/>
    </xf>
    <xf numFmtId="0" fontId="2" fillId="0" borderId="14" xfId="48" applyBorder="1">
      <alignment/>
      <protection/>
    </xf>
    <xf numFmtId="169" fontId="2" fillId="0" borderId="23" xfId="48" applyNumberFormat="1" applyBorder="1">
      <alignment/>
      <protection/>
    </xf>
    <xf numFmtId="172" fontId="2" fillId="0" borderId="0" xfId="48" applyNumberFormat="1" applyFont="1" applyBorder="1" applyAlignment="1">
      <alignment vertical="top"/>
      <protection/>
    </xf>
    <xf numFmtId="172" fontId="2" fillId="0" borderId="24" xfId="48" applyNumberFormat="1" applyFont="1" applyBorder="1" applyAlignment="1">
      <alignment vertical="top"/>
      <protection/>
    </xf>
    <xf numFmtId="172" fontId="2" fillId="0" borderId="24" xfId="48" applyNumberFormat="1" applyFont="1" applyFill="1" applyBorder="1" applyAlignment="1">
      <alignment vertical="top"/>
      <protection/>
    </xf>
    <xf numFmtId="172" fontId="2" fillId="0" borderId="25" xfId="48" applyNumberFormat="1" applyFont="1" applyFill="1" applyBorder="1" applyAlignment="1">
      <alignment vertical="top"/>
      <protection/>
    </xf>
    <xf numFmtId="172" fontId="2" fillId="0" borderId="26" xfId="48" applyNumberFormat="1" applyFont="1" applyBorder="1" applyAlignment="1">
      <alignment vertical="top"/>
      <protection/>
    </xf>
    <xf numFmtId="3" fontId="2" fillId="0" borderId="0" xfId="48" applyNumberFormat="1" applyBorder="1" applyAlignment="1">
      <alignment/>
      <protection/>
    </xf>
    <xf numFmtId="172" fontId="2" fillId="0" borderId="0" xfId="48" applyNumberFormat="1">
      <alignment/>
      <protection/>
    </xf>
    <xf numFmtId="173" fontId="2" fillId="0" borderId="14" xfId="48" applyNumberFormat="1" applyBorder="1">
      <alignment/>
      <protection/>
    </xf>
    <xf numFmtId="172" fontId="2" fillId="0" borderId="0" xfId="48" applyNumberFormat="1" applyFont="1" applyBorder="1">
      <alignment/>
      <protection/>
    </xf>
    <xf numFmtId="172" fontId="2" fillId="0" borderId="24" xfId="48" applyNumberFormat="1" applyFont="1" applyBorder="1">
      <alignment/>
      <protection/>
    </xf>
    <xf numFmtId="172" fontId="2" fillId="0" borderId="24" xfId="48" applyNumberFormat="1" applyFont="1" applyFill="1" applyBorder="1">
      <alignment/>
      <protection/>
    </xf>
    <xf numFmtId="172" fontId="2" fillId="0" borderId="25" xfId="48" applyNumberFormat="1" applyFont="1" applyFill="1" applyBorder="1">
      <alignment/>
      <protection/>
    </xf>
    <xf numFmtId="172" fontId="2" fillId="0" borderId="26" xfId="48" applyNumberFormat="1" applyFont="1" applyBorder="1">
      <alignment/>
      <protection/>
    </xf>
    <xf numFmtId="169" fontId="2" fillId="0" borderId="23" xfId="48" applyNumberFormat="1" applyFont="1" applyBorder="1">
      <alignment/>
      <protection/>
    </xf>
    <xf numFmtId="172" fontId="2" fillId="0" borderId="0" xfId="48" applyNumberFormat="1" applyFont="1" applyBorder="1" applyAlignment="1">
      <alignment/>
      <protection/>
    </xf>
    <xf numFmtId="172" fontId="2" fillId="0" borderId="24" xfId="48" applyNumberFormat="1" applyFont="1" applyBorder="1" applyAlignment="1">
      <alignment/>
      <protection/>
    </xf>
    <xf numFmtId="172" fontId="2" fillId="0" borderId="24" xfId="48" applyNumberFormat="1" applyFont="1" applyFill="1" applyBorder="1" applyAlignment="1">
      <alignment/>
      <protection/>
    </xf>
    <xf numFmtId="172" fontId="2" fillId="0" borderId="25" xfId="48" applyNumberFormat="1" applyFont="1" applyFill="1" applyBorder="1" applyAlignment="1">
      <alignment/>
      <protection/>
    </xf>
    <xf numFmtId="172" fontId="2" fillId="0" borderId="26" xfId="48" applyNumberFormat="1" applyFont="1" applyBorder="1" applyAlignment="1">
      <alignment/>
      <protection/>
    </xf>
    <xf numFmtId="169" fontId="2" fillId="0" borderId="23" xfId="48" applyNumberFormat="1" applyBorder="1" applyAlignment="1">
      <alignment/>
      <protection/>
    </xf>
    <xf numFmtId="169" fontId="2" fillId="0" borderId="23" xfId="48" applyNumberFormat="1" applyBorder="1" applyAlignment="1">
      <alignment vertical="center"/>
      <protection/>
    </xf>
    <xf numFmtId="0" fontId="2" fillId="0" borderId="23" xfId="48" applyBorder="1" applyAlignment="1">
      <alignment vertical="top"/>
      <protection/>
    </xf>
    <xf numFmtId="172" fontId="2" fillId="0" borderId="27" xfId="48" applyNumberFormat="1" applyFont="1" applyBorder="1" applyAlignment="1">
      <alignment vertical="top"/>
      <protection/>
    </xf>
    <xf numFmtId="172" fontId="2" fillId="0" borderId="27" xfId="48" applyNumberFormat="1" applyFont="1" applyFill="1" applyBorder="1" applyAlignment="1">
      <alignment vertical="top"/>
      <protection/>
    </xf>
    <xf numFmtId="172" fontId="2" fillId="0" borderId="28" xfId="48" applyNumberFormat="1" applyFont="1" applyFill="1" applyBorder="1" applyAlignment="1">
      <alignment vertical="top"/>
      <protection/>
    </xf>
    <xf numFmtId="172" fontId="2" fillId="0" borderId="29" xfId="48" applyNumberFormat="1" applyFont="1" applyBorder="1" applyAlignment="1">
      <alignment vertical="top"/>
      <protection/>
    </xf>
    <xf numFmtId="3" fontId="2" fillId="0" borderId="0" xfId="48" applyNumberFormat="1" applyBorder="1" applyAlignment="1">
      <alignment vertical="top"/>
      <protection/>
    </xf>
    <xf numFmtId="0" fontId="2" fillId="0" borderId="30" xfId="48" applyBorder="1">
      <alignment/>
      <protection/>
    </xf>
    <xf numFmtId="172" fontId="2" fillId="0" borderId="17" xfId="48" applyNumberFormat="1" applyFont="1" applyBorder="1">
      <alignment/>
      <protection/>
    </xf>
    <xf numFmtId="172" fontId="2" fillId="0" borderId="17" xfId="48" applyNumberFormat="1" applyFont="1" applyFill="1" applyBorder="1">
      <alignment/>
      <protection/>
    </xf>
    <xf numFmtId="3" fontId="2" fillId="0" borderId="17" xfId="48" applyNumberFormat="1" applyBorder="1">
      <alignment/>
      <protection/>
    </xf>
    <xf numFmtId="0" fontId="2" fillId="0" borderId="0" xfId="48" applyBorder="1">
      <alignment/>
      <protection/>
    </xf>
    <xf numFmtId="0" fontId="2" fillId="0" borderId="23" xfId="48" applyBorder="1">
      <alignment/>
      <protection/>
    </xf>
    <xf numFmtId="172" fontId="2" fillId="0" borderId="20" xfId="48" applyNumberFormat="1" applyFont="1" applyBorder="1">
      <alignment/>
      <protection/>
    </xf>
    <xf numFmtId="172" fontId="2" fillId="0" borderId="31" xfId="48" applyNumberFormat="1" applyFont="1" applyFill="1" applyBorder="1">
      <alignment/>
      <protection/>
    </xf>
    <xf numFmtId="172" fontId="2" fillId="0" borderId="32" xfId="48" applyNumberFormat="1" applyFont="1" applyFill="1" applyBorder="1">
      <alignment/>
      <protection/>
    </xf>
    <xf numFmtId="172" fontId="2" fillId="0" borderId="21" xfId="48" applyNumberFormat="1" applyFont="1" applyFill="1" applyBorder="1">
      <alignment/>
      <protection/>
    </xf>
    <xf numFmtId="172" fontId="2" fillId="0" borderId="22" xfId="48" applyNumberFormat="1" applyFont="1" applyBorder="1">
      <alignment/>
      <protection/>
    </xf>
    <xf numFmtId="3" fontId="2" fillId="0" borderId="0" xfId="48" applyNumberFormat="1" applyBorder="1">
      <alignment/>
      <protection/>
    </xf>
    <xf numFmtId="0" fontId="3" fillId="0" borderId="23" xfId="48" applyFont="1" applyBorder="1" applyAlignment="1">
      <alignment horizontal="center"/>
      <protection/>
    </xf>
    <xf numFmtId="172" fontId="3" fillId="0" borderId="0" xfId="48" applyNumberFormat="1" applyFont="1" applyBorder="1">
      <alignment/>
      <protection/>
    </xf>
    <xf numFmtId="172" fontId="3" fillId="0" borderId="24" xfId="48" applyNumberFormat="1" applyFont="1" applyBorder="1">
      <alignment/>
      <protection/>
    </xf>
    <xf numFmtId="172" fontId="3" fillId="0" borderId="33" xfId="48" applyNumberFormat="1" applyFont="1" applyFill="1" applyBorder="1">
      <alignment/>
      <protection/>
    </xf>
    <xf numFmtId="172" fontId="3" fillId="0" borderId="34" xfId="48" applyNumberFormat="1" applyFont="1" applyFill="1" applyBorder="1">
      <alignment/>
      <protection/>
    </xf>
    <xf numFmtId="172" fontId="3" fillId="0" borderId="25" xfId="48" applyNumberFormat="1" applyFont="1" applyFill="1" applyBorder="1">
      <alignment/>
      <protection/>
    </xf>
    <xf numFmtId="172" fontId="3" fillId="0" borderId="26" xfId="48" applyNumberFormat="1" applyFont="1" applyBorder="1">
      <alignment/>
      <protection/>
    </xf>
    <xf numFmtId="3" fontId="3" fillId="0" borderId="0" xfId="48" applyNumberFormat="1" applyFont="1" applyBorder="1" applyAlignment="1">
      <alignment/>
      <protection/>
    </xf>
    <xf numFmtId="3" fontId="2" fillId="0" borderId="0" xfId="48" applyNumberFormat="1">
      <alignment/>
      <protection/>
    </xf>
    <xf numFmtId="0" fontId="2" fillId="0" borderId="23" xfId="48" applyBorder="1" applyAlignment="1">
      <alignment horizontal="center"/>
      <protection/>
    </xf>
    <xf numFmtId="172" fontId="2" fillId="0" borderId="33" xfId="48" applyNumberFormat="1" applyFont="1" applyFill="1" applyBorder="1" applyAlignment="1">
      <alignment vertical="top"/>
      <protection/>
    </xf>
    <xf numFmtId="172" fontId="2" fillId="0" borderId="34" xfId="48" applyNumberFormat="1" applyFont="1" applyFill="1" applyBorder="1" applyAlignment="1">
      <alignment vertical="top"/>
      <protection/>
    </xf>
    <xf numFmtId="0" fontId="5" fillId="0" borderId="23" xfId="48" applyFont="1" applyBorder="1" applyAlignment="1">
      <alignment/>
      <protection/>
    </xf>
    <xf numFmtId="172" fontId="5" fillId="0" borderId="0" xfId="48" applyNumberFormat="1" applyFont="1" applyBorder="1" applyAlignment="1">
      <alignment vertical="top"/>
      <protection/>
    </xf>
    <xf numFmtId="172" fontId="5" fillId="0" borderId="24" xfId="48" applyNumberFormat="1" applyFont="1" applyBorder="1" applyAlignment="1">
      <alignment vertical="top"/>
      <protection/>
    </xf>
    <xf numFmtId="172" fontId="5" fillId="0" borderId="33" xfId="48" applyNumberFormat="1" applyFont="1" applyFill="1" applyBorder="1" applyAlignment="1">
      <alignment vertical="top"/>
      <protection/>
    </xf>
    <xf numFmtId="172" fontId="5" fillId="0" borderId="34" xfId="48" applyNumberFormat="1" applyFont="1" applyFill="1" applyBorder="1" applyAlignment="1">
      <alignment vertical="top"/>
      <protection/>
    </xf>
    <xf numFmtId="172" fontId="5" fillId="0" borderId="25" xfId="48" applyNumberFormat="1" applyFont="1" applyFill="1" applyBorder="1" applyAlignment="1">
      <alignment vertical="top"/>
      <protection/>
    </xf>
    <xf numFmtId="172" fontId="5" fillId="0" borderId="26" xfId="48" applyNumberFormat="1" applyFont="1" applyBorder="1" applyAlignment="1">
      <alignment vertical="top"/>
      <protection/>
    </xf>
    <xf numFmtId="3" fontId="5" fillId="0" borderId="0" xfId="48" applyNumberFormat="1" applyFont="1" applyBorder="1" applyAlignment="1">
      <alignment/>
      <protection/>
    </xf>
    <xf numFmtId="3" fontId="2" fillId="0" borderId="27" xfId="48" applyNumberFormat="1" applyBorder="1">
      <alignment/>
      <protection/>
    </xf>
    <xf numFmtId="3" fontId="2" fillId="0" borderId="35" xfId="48" applyNumberFormat="1" applyBorder="1" applyAlignment="1">
      <alignment/>
      <protection/>
    </xf>
    <xf numFmtId="3" fontId="2" fillId="0" borderId="36" xfId="48" applyNumberFormat="1" applyFill="1" applyBorder="1" applyAlignment="1">
      <alignment/>
      <protection/>
    </xf>
    <xf numFmtId="3" fontId="2" fillId="0" borderId="37" xfId="48" applyNumberFormat="1" applyFont="1" applyFill="1" applyBorder="1" applyAlignment="1">
      <alignment/>
      <protection/>
    </xf>
    <xf numFmtId="3" fontId="2" fillId="0" borderId="28" xfId="48" applyNumberFormat="1" applyFill="1" applyBorder="1" applyAlignment="1">
      <alignment/>
      <protection/>
    </xf>
    <xf numFmtId="3" fontId="2" fillId="0" borderId="29" xfId="48" applyNumberFormat="1" applyFont="1" applyBorder="1" applyAlignment="1">
      <alignment/>
      <protection/>
    </xf>
    <xf numFmtId="0" fontId="2" fillId="0" borderId="38" xfId="48" applyFill="1" applyBorder="1" applyAlignment="1">
      <alignment horizontal="centerContinuous" vertical="center"/>
      <protection/>
    </xf>
    <xf numFmtId="0" fontId="2" fillId="0" borderId="39" xfId="48" applyBorder="1" applyAlignment="1">
      <alignment horizontal="centerContinuous" vertical="center"/>
      <protection/>
    </xf>
    <xf numFmtId="0" fontId="2" fillId="0" borderId="39" xfId="48" applyBorder="1" applyAlignment="1">
      <alignment horizontal="centerContinuous"/>
      <protection/>
    </xf>
    <xf numFmtId="0" fontId="2" fillId="0" borderId="40" xfId="48" applyBorder="1" applyAlignment="1">
      <alignment horizontal="centerContinuous"/>
      <protection/>
    </xf>
    <xf numFmtId="0" fontId="2" fillId="0" borderId="40" xfId="48" applyFill="1" applyBorder="1" applyAlignment="1">
      <alignment horizontal="centerContinuous"/>
      <protection/>
    </xf>
    <xf numFmtId="0" fontId="2" fillId="0" borderId="39" xfId="48" applyFont="1" applyFill="1" applyBorder="1" applyAlignment="1">
      <alignment horizontal="centerContinuous"/>
      <protection/>
    </xf>
    <xf numFmtId="0" fontId="2" fillId="0" borderId="39" xfId="48" applyFill="1" applyBorder="1" applyAlignment="1">
      <alignment horizontal="centerContinuous"/>
      <protection/>
    </xf>
    <xf numFmtId="0" fontId="2" fillId="0" borderId="39" xfId="48" applyFont="1" applyBorder="1" applyAlignment="1">
      <alignment horizontal="centerContinuous"/>
      <protection/>
    </xf>
    <xf numFmtId="0" fontId="2" fillId="0" borderId="0" xfId="48" applyFill="1">
      <alignment/>
      <protection/>
    </xf>
    <xf numFmtId="0" fontId="2" fillId="0" borderId="0" xfId="48" applyFont="1" applyFill="1">
      <alignment/>
      <protection/>
    </xf>
    <xf numFmtId="0" fontId="2" fillId="0" borderId="0" xfId="48" applyFont="1">
      <alignment/>
      <protection/>
    </xf>
    <xf numFmtId="0" fontId="2" fillId="0" borderId="41" xfId="48" applyFill="1" applyBorder="1" applyAlignment="1">
      <alignment/>
      <protection/>
    </xf>
    <xf numFmtId="172" fontId="2" fillId="0" borderId="20" xfId="48" applyNumberFormat="1" applyFont="1" applyFill="1" applyBorder="1">
      <alignment/>
      <protection/>
    </xf>
    <xf numFmtId="172" fontId="3" fillId="0" borderId="24" xfId="48" applyNumberFormat="1" applyFont="1" applyFill="1" applyBorder="1">
      <alignment/>
      <protection/>
    </xf>
    <xf numFmtId="172" fontId="5" fillId="0" borderId="24" xfId="48" applyNumberFormat="1" applyFont="1" applyFill="1" applyBorder="1" applyAlignment="1">
      <alignment vertical="top"/>
      <protection/>
    </xf>
    <xf numFmtId="3" fontId="2" fillId="0" borderId="27" xfId="48" applyNumberFormat="1" applyFill="1" applyBorder="1" applyAlignment="1">
      <alignment/>
      <protection/>
    </xf>
    <xf numFmtId="3" fontId="2" fillId="0" borderId="27" xfId="48" applyNumberFormat="1" applyFont="1" applyFill="1" applyBorder="1" applyAlignment="1">
      <alignment/>
      <protection/>
    </xf>
    <xf numFmtId="0" fontId="2" fillId="0" borderId="16" xfId="48" applyBorder="1">
      <alignment/>
      <protection/>
    </xf>
    <xf numFmtId="173" fontId="2" fillId="0" borderId="14" xfId="48" applyNumberFormat="1" applyBorder="1" applyAlignment="1">
      <alignment/>
      <protection/>
    </xf>
    <xf numFmtId="173" fontId="2" fillId="0" borderId="14" xfId="48" applyNumberFormat="1" applyBorder="1" applyAlignment="1">
      <alignment vertical="top"/>
      <protection/>
    </xf>
    <xf numFmtId="173" fontId="2" fillId="0" borderId="18" xfId="48" applyNumberFormat="1" applyBorder="1" applyAlignment="1">
      <alignment vertical="top"/>
      <protection/>
    </xf>
    <xf numFmtId="173" fontId="3" fillId="0" borderId="14" xfId="48" applyNumberFormat="1" applyFont="1" applyBorder="1" applyAlignment="1">
      <alignment/>
      <protection/>
    </xf>
    <xf numFmtId="173" fontId="5" fillId="0" borderId="14" xfId="48" applyNumberFormat="1" applyFont="1" applyBorder="1" applyAlignment="1">
      <alignment/>
      <protection/>
    </xf>
    <xf numFmtId="0" fontId="2" fillId="0" borderId="38" xfId="48" applyFill="1" applyBorder="1" applyAlignment="1">
      <alignment horizontal="centerContinuous" vertical="center" wrapText="1"/>
      <protection/>
    </xf>
    <xf numFmtId="0" fontId="36" fillId="0" borderId="0" xfId="0" applyFont="1" applyAlignment="1">
      <alignment/>
    </xf>
    <xf numFmtId="0" fontId="2" fillId="0" borderId="21" xfId="48" applyFont="1" applyBorder="1" applyAlignment="1">
      <alignment/>
      <protection/>
    </xf>
    <xf numFmtId="172" fontId="2" fillId="0" borderId="25" xfId="48" applyNumberFormat="1" applyFont="1" applyBorder="1" applyAlignment="1">
      <alignment vertical="top"/>
      <protection/>
    </xf>
    <xf numFmtId="172" fontId="2" fillId="0" borderId="25" xfId="48" applyNumberFormat="1" applyFont="1" applyBorder="1">
      <alignment/>
      <protection/>
    </xf>
    <xf numFmtId="172" fontId="2" fillId="0" borderId="25" xfId="48" applyNumberFormat="1" applyFont="1" applyBorder="1" applyAlignment="1">
      <alignment/>
      <protection/>
    </xf>
    <xf numFmtId="172" fontId="2" fillId="0" borderId="28" xfId="48" applyNumberFormat="1" applyFont="1" applyBorder="1" applyAlignment="1">
      <alignment vertical="top"/>
      <protection/>
    </xf>
    <xf numFmtId="172" fontId="2" fillId="0" borderId="21" xfId="48" applyNumberFormat="1" applyFont="1" applyBorder="1">
      <alignment/>
      <protection/>
    </xf>
    <xf numFmtId="172" fontId="3" fillId="0" borderId="25" xfId="48" applyNumberFormat="1" applyFont="1" applyBorder="1">
      <alignment/>
      <protection/>
    </xf>
    <xf numFmtId="172" fontId="5" fillId="0" borderId="25" xfId="48" applyNumberFormat="1" applyFont="1" applyBorder="1" applyAlignment="1">
      <alignment vertical="top"/>
      <protection/>
    </xf>
    <xf numFmtId="3" fontId="2" fillId="0" borderId="28" xfId="48" applyNumberFormat="1" applyFont="1" applyBorder="1" applyAlignment="1">
      <alignment/>
      <protection/>
    </xf>
    <xf numFmtId="0" fontId="2" fillId="0" borderId="42" xfId="48" applyBorder="1" applyAlignment="1">
      <alignment horizontal="centerContinuous"/>
      <protection/>
    </xf>
    <xf numFmtId="0" fontId="2" fillId="0" borderId="43" xfId="48" applyBorder="1" applyAlignment="1">
      <alignment/>
      <protection/>
    </xf>
    <xf numFmtId="0" fontId="2" fillId="0" borderId="42" xfId="48" applyBorder="1">
      <alignment/>
      <protection/>
    </xf>
    <xf numFmtId="173" fontId="2" fillId="0" borderId="44" xfId="48" applyNumberFormat="1" applyBorder="1" applyAlignment="1">
      <alignment/>
      <protection/>
    </xf>
    <xf numFmtId="173" fontId="2" fillId="0" borderId="44" xfId="48" applyNumberFormat="1" applyBorder="1" applyAlignment="1">
      <alignment vertical="top"/>
      <protection/>
    </xf>
    <xf numFmtId="173" fontId="2" fillId="0" borderId="17" xfId="48" applyNumberFormat="1" applyBorder="1" applyAlignment="1">
      <alignment vertical="top"/>
      <protection/>
    </xf>
    <xf numFmtId="173" fontId="2" fillId="0" borderId="44" xfId="48" applyNumberFormat="1" applyBorder="1">
      <alignment/>
      <protection/>
    </xf>
    <xf numFmtId="173" fontId="3" fillId="0" borderId="44" xfId="48" applyNumberFormat="1" applyFont="1" applyBorder="1" applyAlignment="1">
      <alignment/>
      <protection/>
    </xf>
    <xf numFmtId="173" fontId="5" fillId="0" borderId="44" xfId="48" applyNumberFormat="1" applyFont="1" applyBorder="1" applyAlignment="1">
      <alignment/>
      <protection/>
    </xf>
    <xf numFmtId="0" fontId="2" fillId="0" borderId="45" xfId="48" applyBorder="1">
      <alignment/>
      <protection/>
    </xf>
    <xf numFmtId="0" fontId="2" fillId="0" borderId="19" xfId="48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2" fillId="0" borderId="15" xfId="48" applyBorder="1" applyAlignment="1">
      <alignment horizontal="center" vertical="center"/>
      <protection/>
    </xf>
    <xf numFmtId="0" fontId="2" fillId="0" borderId="35" xfId="48" applyBorder="1" applyAlignment="1">
      <alignment horizontal="center" vertical="center"/>
      <protection/>
    </xf>
    <xf numFmtId="0" fontId="2" fillId="0" borderId="21" xfId="48" applyFill="1" applyBorder="1" applyAlignment="1">
      <alignment horizontal="center" vertical="center"/>
      <protection/>
    </xf>
    <xf numFmtId="0" fontId="2" fillId="0" borderId="28" xfId="48" applyFill="1" applyBorder="1" applyAlignment="1">
      <alignment horizontal="center" vertical="center"/>
      <protection/>
    </xf>
    <xf numFmtId="0" fontId="2" fillId="0" borderId="21" xfId="4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" fillId="0" borderId="22" xfId="48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" fillId="0" borderId="20" xfId="48" applyFill="1" applyBorder="1" applyAlignment="1">
      <alignment horizontal="center" vertical="center"/>
      <protection/>
    </xf>
    <xf numFmtId="0" fontId="2" fillId="0" borderId="27" xfId="48" applyFill="1" applyBorder="1" applyAlignment="1">
      <alignment horizontal="center" vertical="center"/>
      <protection/>
    </xf>
    <xf numFmtId="0" fontId="2" fillId="0" borderId="21" xfId="48" applyFont="1" applyFill="1" applyBorder="1" applyAlignment="1">
      <alignment horizontal="center" vertical="center"/>
      <protection/>
    </xf>
    <xf numFmtId="0" fontId="2" fillId="0" borderId="28" xfId="48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7" xfId="48" applyBorder="1" applyAlignment="1">
      <alignment horizontal="center" vertical="center"/>
      <protection/>
    </xf>
    <xf numFmtId="0" fontId="2" fillId="0" borderId="41" xfId="48" applyFill="1" applyBorder="1" applyAlignment="1">
      <alignment horizontal="center" vertical="center"/>
      <protection/>
    </xf>
    <xf numFmtId="0" fontId="2" fillId="0" borderId="47" xfId="48" applyFill="1" applyBorder="1" applyAlignment="1">
      <alignment horizontal="center" vertical="center"/>
      <protection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2" xfId="47"/>
    <cellStyle name="Normale 3" xfId="48"/>
    <cellStyle name="Nota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Output" xfId="81"/>
    <cellStyle name="Percen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Valore non valido" xfId="91"/>
    <cellStyle name="Valore valido" xfId="92"/>
    <cellStyle name="Currency" xfId="93"/>
    <cellStyle name="Valuta (0)_1°Quadrim." xfId="94"/>
    <cellStyle name="Currency [0]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4</xdr:row>
      <xdr:rowOff>123825</xdr:rowOff>
    </xdr:from>
    <xdr:to>
      <xdr:col>12</xdr:col>
      <xdr:colOff>466725</xdr:colOff>
      <xdr:row>13</xdr:row>
      <xdr:rowOff>47625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4705350" y="885825"/>
          <a:ext cx="3076575" cy="1638300"/>
        </a:xfrm>
        <a:prstGeom prst="rect">
          <a:avLst/>
        </a:prstGeom>
        <a:solidFill>
          <a:srgbClr val="FFC000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dati per settore fanno riferimento ai Codici Ateco 2002 fino all'anno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2013 e ai Codici Ateco 2007 a partire dall'anno 2014.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due classificazioni non sono strutturate in modo omogeneo, per cui si registra allo stato attuale una rottura nella serie settoriale: nei fogli di lavoro seguenti si distingue quindi il periodo 2005-2013 (riportato nei fogli n. 5, 6 e 7) dal periodo 2014-2018 (riportato nei fogli n. 2. 3 e 4).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22" t="s">
        <v>61</v>
      </c>
    </row>
    <row r="3" ht="15">
      <c r="A3" t="s">
        <v>60</v>
      </c>
    </row>
    <row r="4" ht="15">
      <c r="A4" t="s">
        <v>62</v>
      </c>
    </row>
    <row r="5" ht="15">
      <c r="A5" t="s">
        <v>59</v>
      </c>
    </row>
    <row r="6" ht="15">
      <c r="A6" t="s">
        <v>63</v>
      </c>
    </row>
    <row r="7" ht="15">
      <c r="A7" t="s">
        <v>64</v>
      </c>
    </row>
    <row r="8" ht="15">
      <c r="A8" t="s">
        <v>65</v>
      </c>
    </row>
    <row r="9" ht="15">
      <c r="A9" t="s">
        <v>66</v>
      </c>
    </row>
    <row r="10" ht="15">
      <c r="A10" t="s">
        <v>58</v>
      </c>
    </row>
    <row r="11" ht="15">
      <c r="A11" t="s">
        <v>67</v>
      </c>
    </row>
    <row r="12" ht="15">
      <c r="A12" t="s">
        <v>69</v>
      </c>
    </row>
    <row r="13" ht="15">
      <c r="A13" t="s">
        <v>68</v>
      </c>
    </row>
    <row r="14" ht="15">
      <c r="A14" t="s">
        <v>57</v>
      </c>
    </row>
    <row r="15" ht="15">
      <c r="A15" t="s">
        <v>56</v>
      </c>
    </row>
    <row r="16" ht="15">
      <c r="A16" t="s">
        <v>55</v>
      </c>
    </row>
    <row r="17" ht="15">
      <c r="A17" t="s">
        <v>54</v>
      </c>
    </row>
    <row r="18" ht="15">
      <c r="A18" t="s"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9" customWidth="1"/>
    <col min="2" max="2" width="8.140625" style="9" customWidth="1"/>
    <col min="3" max="3" width="7.7109375" style="106" customWidth="1"/>
    <col min="4" max="6" width="7.7109375" style="108" customWidth="1"/>
    <col min="7" max="9" width="6.7109375" style="9" customWidth="1"/>
    <col min="10" max="10" width="7.140625" style="9" customWidth="1"/>
    <col min="11" max="16384" width="9.140625" style="9" customWidth="1"/>
  </cols>
  <sheetData>
    <row r="1" spans="1:10" ht="18" customHeight="1" thickTop="1">
      <c r="A1" s="1" t="s">
        <v>0</v>
      </c>
      <c r="B1" s="2"/>
      <c r="C1" s="7"/>
      <c r="D1" s="8"/>
      <c r="E1" s="8"/>
      <c r="F1" s="8"/>
      <c r="G1" s="3"/>
      <c r="H1" s="3"/>
      <c r="I1" s="3"/>
      <c r="J1" s="4"/>
    </row>
    <row r="2" spans="1:10" ht="12.75">
      <c r="A2" s="10" t="s">
        <v>74</v>
      </c>
      <c r="B2" s="11"/>
      <c r="C2" s="16"/>
      <c r="D2" s="17"/>
      <c r="E2" s="17"/>
      <c r="F2" s="17"/>
      <c r="G2" s="12"/>
      <c r="H2" s="12"/>
      <c r="I2" s="12"/>
      <c r="J2" s="13"/>
    </row>
    <row r="3" spans="1:10" ht="18" customHeight="1">
      <c r="A3" s="10" t="s">
        <v>75</v>
      </c>
      <c r="B3" s="11"/>
      <c r="C3" s="16"/>
      <c r="D3" s="17"/>
      <c r="E3" s="17"/>
      <c r="F3" s="17"/>
      <c r="G3" s="12"/>
      <c r="H3" s="12"/>
      <c r="I3" s="12"/>
      <c r="J3" s="13"/>
    </row>
    <row r="4" spans="1:10" ht="12.75">
      <c r="A4" s="142" t="s">
        <v>1</v>
      </c>
      <c r="B4" s="144">
        <v>2014</v>
      </c>
      <c r="C4" s="146">
        <v>2015</v>
      </c>
      <c r="D4" s="148">
        <v>2016</v>
      </c>
      <c r="E4" s="148">
        <v>2017</v>
      </c>
      <c r="F4" s="150">
        <v>2018</v>
      </c>
      <c r="G4" s="18" t="s">
        <v>71</v>
      </c>
      <c r="H4" s="132"/>
      <c r="I4" s="18" t="s">
        <v>72</v>
      </c>
      <c r="J4" s="19"/>
    </row>
    <row r="5" spans="1:10" ht="12.75" customHeight="1">
      <c r="A5" s="143"/>
      <c r="B5" s="145"/>
      <c r="C5" s="147"/>
      <c r="D5" s="149"/>
      <c r="E5" s="149"/>
      <c r="F5" s="151"/>
      <c r="G5" s="20" t="s">
        <v>73</v>
      </c>
      <c r="H5" s="133"/>
      <c r="I5" s="20" t="s">
        <v>73</v>
      </c>
      <c r="J5" s="21"/>
    </row>
    <row r="6" spans="1:10" ht="7.5" customHeight="1">
      <c r="A6" s="22"/>
      <c r="B6" s="23"/>
      <c r="C6" s="29"/>
      <c r="D6" s="123"/>
      <c r="E6" s="123"/>
      <c r="F6" s="30"/>
      <c r="G6" s="23"/>
      <c r="H6" s="134"/>
      <c r="I6" s="23"/>
      <c r="J6" s="115"/>
    </row>
    <row r="7" spans="1:10" ht="12.75">
      <c r="A7" s="32" t="s">
        <v>3</v>
      </c>
      <c r="B7" s="33">
        <v>176</v>
      </c>
      <c r="C7" s="36">
        <v>288</v>
      </c>
      <c r="D7" s="124">
        <v>250</v>
      </c>
      <c r="E7" s="124">
        <v>244</v>
      </c>
      <c r="F7" s="37">
        <v>144</v>
      </c>
      <c r="G7" s="38">
        <f aca="true" t="shared" si="0" ref="G7:G36">F7-B7</f>
        <v>-32</v>
      </c>
      <c r="H7" s="135">
        <f aca="true" t="shared" si="1" ref="H7:H36">G7/B7%</f>
        <v>-18.181818181818183</v>
      </c>
      <c r="I7" s="38">
        <f aca="true" t="shared" si="2" ref="I7:I36">F7-E7</f>
        <v>-100</v>
      </c>
      <c r="J7" s="116">
        <f aca="true" t="shared" si="3" ref="J7:J36">I7/E7%</f>
        <v>-40.98360655737705</v>
      </c>
    </row>
    <row r="8" spans="1:10" ht="12.75">
      <c r="A8" s="32" t="s">
        <v>4</v>
      </c>
      <c r="B8" s="41">
        <v>3092</v>
      </c>
      <c r="C8" s="44">
        <v>3117</v>
      </c>
      <c r="D8" s="125">
        <v>3025</v>
      </c>
      <c r="E8" s="125">
        <v>3078</v>
      </c>
      <c r="F8" s="45">
        <v>3126</v>
      </c>
      <c r="G8" s="38">
        <f t="shared" si="0"/>
        <v>34</v>
      </c>
      <c r="H8" s="135">
        <f t="shared" si="1"/>
        <v>1.0996119016817594</v>
      </c>
      <c r="I8" s="38">
        <f t="shared" si="2"/>
        <v>48</v>
      </c>
      <c r="J8" s="116">
        <f t="shared" si="3"/>
        <v>1.5594541910331383</v>
      </c>
    </row>
    <row r="9" spans="1:10" ht="12.75">
      <c r="A9" s="32" t="s">
        <v>5</v>
      </c>
      <c r="B9" s="41">
        <v>797</v>
      </c>
      <c r="C9" s="44">
        <v>822</v>
      </c>
      <c r="D9" s="125">
        <v>818</v>
      </c>
      <c r="E9" s="125">
        <v>830</v>
      </c>
      <c r="F9" s="45">
        <v>788</v>
      </c>
      <c r="G9" s="38">
        <f t="shared" si="0"/>
        <v>-9</v>
      </c>
      <c r="H9" s="135">
        <f t="shared" si="1"/>
        <v>-1.1292346298619824</v>
      </c>
      <c r="I9" s="38">
        <f t="shared" si="2"/>
        <v>-42</v>
      </c>
      <c r="J9" s="116">
        <f t="shared" si="3"/>
        <v>-5.0602409638554215</v>
      </c>
    </row>
    <row r="10" spans="1:10" ht="12.75">
      <c r="A10" s="46" t="s">
        <v>6</v>
      </c>
      <c r="B10" s="47">
        <v>750</v>
      </c>
      <c r="C10" s="50">
        <v>715</v>
      </c>
      <c r="D10" s="126">
        <v>674</v>
      </c>
      <c r="E10" s="126">
        <v>656</v>
      </c>
      <c r="F10" s="51">
        <v>661</v>
      </c>
      <c r="G10" s="38">
        <f t="shared" si="0"/>
        <v>-89</v>
      </c>
      <c r="H10" s="135">
        <f t="shared" si="1"/>
        <v>-11.866666666666667</v>
      </c>
      <c r="I10" s="38">
        <f t="shared" si="2"/>
        <v>5</v>
      </c>
      <c r="J10" s="116">
        <f t="shared" si="3"/>
        <v>0.7621951219512195</v>
      </c>
    </row>
    <row r="11" spans="1:10" ht="12.75" customHeight="1">
      <c r="A11" s="32" t="s">
        <v>38</v>
      </c>
      <c r="B11" s="47">
        <v>721</v>
      </c>
      <c r="C11" s="50">
        <v>727</v>
      </c>
      <c r="D11" s="126">
        <v>708</v>
      </c>
      <c r="E11" s="126">
        <v>680</v>
      </c>
      <c r="F11" s="51">
        <v>722</v>
      </c>
      <c r="G11" s="38">
        <f t="shared" si="0"/>
        <v>1</v>
      </c>
      <c r="H11" s="135">
        <f t="shared" si="1"/>
        <v>0.13869625520110956</v>
      </c>
      <c r="I11" s="38">
        <f t="shared" si="2"/>
        <v>42</v>
      </c>
      <c r="J11" s="116">
        <f t="shared" si="3"/>
        <v>6.176470588235294</v>
      </c>
    </row>
    <row r="12" spans="1:10" ht="12.75">
      <c r="A12" s="32" t="s">
        <v>7</v>
      </c>
      <c r="B12" s="41">
        <v>3294</v>
      </c>
      <c r="C12" s="44">
        <v>3604</v>
      </c>
      <c r="D12" s="125">
        <v>3657</v>
      </c>
      <c r="E12" s="125">
        <v>3636</v>
      </c>
      <c r="F12" s="45">
        <v>3674</v>
      </c>
      <c r="G12" s="38">
        <f t="shared" si="0"/>
        <v>380</v>
      </c>
      <c r="H12" s="135">
        <f t="shared" si="1"/>
        <v>11.53612629022465</v>
      </c>
      <c r="I12" s="38">
        <f t="shared" si="2"/>
        <v>38</v>
      </c>
      <c r="J12" s="116">
        <f t="shared" si="3"/>
        <v>1.045104510451045</v>
      </c>
    </row>
    <row r="13" spans="1:10" ht="12.75">
      <c r="A13" s="32" t="s">
        <v>8</v>
      </c>
      <c r="B13" s="41">
        <v>3588</v>
      </c>
      <c r="C13" s="44">
        <v>3597</v>
      </c>
      <c r="D13" s="125">
        <v>3522</v>
      </c>
      <c r="E13" s="125">
        <v>3588</v>
      </c>
      <c r="F13" s="45">
        <v>3642</v>
      </c>
      <c r="G13" s="38">
        <f t="shared" si="0"/>
        <v>54</v>
      </c>
      <c r="H13" s="135">
        <f t="shared" si="1"/>
        <v>1.5050167224080266</v>
      </c>
      <c r="I13" s="38">
        <f t="shared" si="2"/>
        <v>54</v>
      </c>
      <c r="J13" s="116">
        <f t="shared" si="3"/>
        <v>1.5050167224080266</v>
      </c>
    </row>
    <row r="14" spans="1:10" ht="12.75">
      <c r="A14" s="46" t="s">
        <v>9</v>
      </c>
      <c r="B14" s="41">
        <v>906</v>
      </c>
      <c r="C14" s="44">
        <v>892</v>
      </c>
      <c r="D14" s="125">
        <v>851</v>
      </c>
      <c r="E14" s="125">
        <v>802</v>
      </c>
      <c r="F14" s="45">
        <v>796</v>
      </c>
      <c r="G14" s="38">
        <f t="shared" si="0"/>
        <v>-110</v>
      </c>
      <c r="H14" s="135">
        <f t="shared" si="1"/>
        <v>-12.141280353200882</v>
      </c>
      <c r="I14" s="38">
        <f t="shared" si="2"/>
        <v>-6</v>
      </c>
      <c r="J14" s="116">
        <f t="shared" si="3"/>
        <v>-0.7481296758104738</v>
      </c>
    </row>
    <row r="15" spans="1:10" ht="12.75">
      <c r="A15" s="32" t="s">
        <v>10</v>
      </c>
      <c r="B15" s="41">
        <v>3369</v>
      </c>
      <c r="C15" s="44">
        <v>3436</v>
      </c>
      <c r="D15" s="125">
        <v>3452</v>
      </c>
      <c r="E15" s="125">
        <v>3466</v>
      </c>
      <c r="F15" s="45">
        <v>3618</v>
      </c>
      <c r="G15" s="38">
        <f t="shared" si="0"/>
        <v>249</v>
      </c>
      <c r="H15" s="135">
        <f t="shared" si="1"/>
        <v>7.390917186108638</v>
      </c>
      <c r="I15" s="38">
        <f t="shared" si="2"/>
        <v>152</v>
      </c>
      <c r="J15" s="116">
        <f t="shared" si="3"/>
        <v>4.385458742065782</v>
      </c>
    </row>
    <row r="16" spans="1:10" ht="12.75">
      <c r="A16" s="46" t="s">
        <v>11</v>
      </c>
      <c r="B16" s="41">
        <v>1402</v>
      </c>
      <c r="C16" s="44">
        <v>1374</v>
      </c>
      <c r="D16" s="125">
        <v>1453</v>
      </c>
      <c r="E16" s="125">
        <v>1556</v>
      </c>
      <c r="F16" s="45">
        <v>1591</v>
      </c>
      <c r="G16" s="38">
        <f t="shared" si="0"/>
        <v>189</v>
      </c>
      <c r="H16" s="135">
        <f t="shared" si="1"/>
        <v>13.48074179743224</v>
      </c>
      <c r="I16" s="38">
        <f t="shared" si="2"/>
        <v>35</v>
      </c>
      <c r="J16" s="116">
        <f t="shared" si="3"/>
        <v>2.2493573264781492</v>
      </c>
    </row>
    <row r="17" spans="1:10" ht="12.75">
      <c r="A17" s="46" t="s">
        <v>53</v>
      </c>
      <c r="B17" s="41">
        <v>3428</v>
      </c>
      <c r="C17" s="44">
        <v>3336</v>
      </c>
      <c r="D17" s="125">
        <v>3238</v>
      </c>
      <c r="E17" s="125">
        <v>2514</v>
      </c>
      <c r="F17" s="45">
        <v>2708</v>
      </c>
      <c r="G17" s="38">
        <f t="shared" si="0"/>
        <v>-720</v>
      </c>
      <c r="H17" s="135">
        <f>G17/B17%</f>
        <v>-21.003500583430572</v>
      </c>
      <c r="I17" s="38">
        <f t="shared" si="2"/>
        <v>194</v>
      </c>
      <c r="J17" s="116">
        <f t="shared" si="3"/>
        <v>7.71678599840891</v>
      </c>
    </row>
    <row r="18" spans="1:10" ht="12.75">
      <c r="A18" s="32" t="s">
        <v>12</v>
      </c>
      <c r="B18" s="41">
        <v>652</v>
      </c>
      <c r="C18" s="44">
        <v>672</v>
      </c>
      <c r="D18" s="125">
        <v>689</v>
      </c>
      <c r="E18" s="125">
        <v>797</v>
      </c>
      <c r="F18" s="45">
        <v>766</v>
      </c>
      <c r="G18" s="38">
        <f t="shared" si="0"/>
        <v>114</v>
      </c>
      <c r="H18" s="135">
        <f t="shared" si="1"/>
        <v>17.484662576687118</v>
      </c>
      <c r="I18" s="38">
        <f t="shared" si="2"/>
        <v>-31</v>
      </c>
      <c r="J18" s="116">
        <f t="shared" si="3"/>
        <v>-3.889585947302384</v>
      </c>
    </row>
    <row r="19" spans="1:10" ht="12.75">
      <c r="A19" s="32" t="s">
        <v>13</v>
      </c>
      <c r="B19" s="41">
        <v>4272</v>
      </c>
      <c r="C19" s="44">
        <v>4360</v>
      </c>
      <c r="D19" s="125">
        <v>4411</v>
      </c>
      <c r="E19" s="125">
        <v>4632</v>
      </c>
      <c r="F19" s="45">
        <v>4894</v>
      </c>
      <c r="G19" s="38">
        <f t="shared" si="0"/>
        <v>622</v>
      </c>
      <c r="H19" s="135">
        <f t="shared" si="1"/>
        <v>14.559925093632959</v>
      </c>
      <c r="I19" s="38">
        <f t="shared" si="2"/>
        <v>262</v>
      </c>
      <c r="J19" s="116">
        <f t="shared" si="3"/>
        <v>5.656303972366149</v>
      </c>
    </row>
    <row r="20" spans="1:10" ht="12.75">
      <c r="A20" s="32" t="s">
        <v>39</v>
      </c>
      <c r="B20" s="41">
        <v>3467</v>
      </c>
      <c r="C20" s="44">
        <v>3427</v>
      </c>
      <c r="D20" s="125">
        <v>3450</v>
      </c>
      <c r="E20" s="125">
        <v>3561</v>
      </c>
      <c r="F20" s="45">
        <v>3473</v>
      </c>
      <c r="G20" s="38">
        <f t="shared" si="0"/>
        <v>6</v>
      </c>
      <c r="H20" s="135">
        <f t="shared" si="1"/>
        <v>0.17306028266512835</v>
      </c>
      <c r="I20" s="38">
        <f t="shared" si="2"/>
        <v>-88</v>
      </c>
      <c r="J20" s="116">
        <f t="shared" si="3"/>
        <v>-2.471215950575681</v>
      </c>
    </row>
    <row r="21" spans="1:10" ht="15.75" customHeight="1">
      <c r="A21" s="32" t="s">
        <v>40</v>
      </c>
      <c r="B21" s="41">
        <v>668</v>
      </c>
      <c r="C21" s="44">
        <v>609</v>
      </c>
      <c r="D21" s="125">
        <v>515</v>
      </c>
      <c r="E21" s="125">
        <v>523</v>
      </c>
      <c r="F21" s="45">
        <v>508</v>
      </c>
      <c r="G21" s="38">
        <f t="shared" si="0"/>
        <v>-160</v>
      </c>
      <c r="H21" s="135">
        <f t="shared" si="1"/>
        <v>-23.952095808383234</v>
      </c>
      <c r="I21" s="38">
        <f t="shared" si="2"/>
        <v>-15</v>
      </c>
      <c r="J21" s="116">
        <f t="shared" si="3"/>
        <v>-2.8680688336520075</v>
      </c>
    </row>
    <row r="22" spans="1:10" ht="12.75">
      <c r="A22" s="32" t="s">
        <v>41</v>
      </c>
      <c r="B22" s="41">
        <v>1040</v>
      </c>
      <c r="C22" s="44">
        <v>1091</v>
      </c>
      <c r="D22" s="125">
        <v>1183</v>
      </c>
      <c r="E22" s="125">
        <v>1182</v>
      </c>
      <c r="F22" s="45">
        <v>1106</v>
      </c>
      <c r="G22" s="38">
        <f t="shared" si="0"/>
        <v>66</v>
      </c>
      <c r="H22" s="135">
        <f t="shared" si="1"/>
        <v>6.346153846153846</v>
      </c>
      <c r="I22" s="38">
        <f t="shared" si="2"/>
        <v>-76</v>
      </c>
      <c r="J22" s="116">
        <f t="shared" si="3"/>
        <v>-6.429780033840947</v>
      </c>
    </row>
    <row r="23" spans="1:10" ht="18" customHeight="1">
      <c r="A23" s="32" t="s">
        <v>15</v>
      </c>
      <c r="B23" s="41">
        <v>5566</v>
      </c>
      <c r="C23" s="44">
        <v>5555</v>
      </c>
      <c r="D23" s="125">
        <v>5471</v>
      </c>
      <c r="E23" s="125">
        <v>5221</v>
      </c>
      <c r="F23" s="45">
        <v>5577</v>
      </c>
      <c r="G23" s="38">
        <f t="shared" si="0"/>
        <v>11</v>
      </c>
      <c r="H23" s="135">
        <f t="shared" si="1"/>
        <v>0.19762845849802374</v>
      </c>
      <c r="I23" s="38">
        <f t="shared" si="2"/>
        <v>356</v>
      </c>
      <c r="J23" s="116">
        <f t="shared" si="3"/>
        <v>6.818617123156483</v>
      </c>
    </row>
    <row r="24" spans="1:10" ht="18" customHeight="1">
      <c r="A24" s="52" t="s">
        <v>16</v>
      </c>
      <c r="B24" s="47">
        <v>14785</v>
      </c>
      <c r="C24" s="50">
        <v>15158</v>
      </c>
      <c r="D24" s="126">
        <v>15417</v>
      </c>
      <c r="E24" s="126">
        <v>16001</v>
      </c>
      <c r="F24" s="51">
        <v>16031</v>
      </c>
      <c r="G24" s="38">
        <f t="shared" si="0"/>
        <v>1246</v>
      </c>
      <c r="H24" s="135">
        <f t="shared" si="1"/>
        <v>8.427460263780858</v>
      </c>
      <c r="I24" s="38">
        <f t="shared" si="2"/>
        <v>30</v>
      </c>
      <c r="J24" s="116">
        <f t="shared" si="3"/>
        <v>0.1874882819823761</v>
      </c>
    </row>
    <row r="25" spans="1:10" ht="12.75">
      <c r="A25" s="32" t="s">
        <v>42</v>
      </c>
      <c r="B25" s="47">
        <v>8257</v>
      </c>
      <c r="C25" s="50">
        <v>7760</v>
      </c>
      <c r="D25" s="126">
        <v>8443</v>
      </c>
      <c r="E25" s="126">
        <v>8488</v>
      </c>
      <c r="F25" s="51">
        <v>8748</v>
      </c>
      <c r="G25" s="38">
        <f t="shared" si="0"/>
        <v>491</v>
      </c>
      <c r="H25" s="135">
        <f t="shared" si="1"/>
        <v>5.946469662104882</v>
      </c>
      <c r="I25" s="38">
        <f t="shared" si="2"/>
        <v>260</v>
      </c>
      <c r="J25" s="116">
        <f t="shared" si="3"/>
        <v>3.0631479736098024</v>
      </c>
    </row>
    <row r="26" spans="1:10" ht="12.75">
      <c r="A26" s="46" t="s">
        <v>17</v>
      </c>
      <c r="B26" s="47">
        <v>4795</v>
      </c>
      <c r="C26" s="50">
        <v>5071</v>
      </c>
      <c r="D26" s="126">
        <v>5294</v>
      </c>
      <c r="E26" s="126">
        <v>5856</v>
      </c>
      <c r="F26" s="51">
        <v>6294</v>
      </c>
      <c r="G26" s="38">
        <f t="shared" si="0"/>
        <v>1499</v>
      </c>
      <c r="H26" s="135">
        <f t="shared" si="1"/>
        <v>31.261730969760166</v>
      </c>
      <c r="I26" s="38">
        <f t="shared" si="2"/>
        <v>438</v>
      </c>
      <c r="J26" s="116">
        <f t="shared" si="3"/>
        <v>7.479508196721311</v>
      </c>
    </row>
    <row r="27" spans="1:10" ht="12.75" customHeight="1">
      <c r="A27" s="32" t="s">
        <v>43</v>
      </c>
      <c r="B27" s="47">
        <v>998</v>
      </c>
      <c r="C27" s="44">
        <v>1031</v>
      </c>
      <c r="D27" s="125">
        <v>1012</v>
      </c>
      <c r="E27" s="125">
        <v>1016</v>
      </c>
      <c r="F27" s="45">
        <v>1027</v>
      </c>
      <c r="G27" s="38">
        <f t="shared" si="0"/>
        <v>29</v>
      </c>
      <c r="H27" s="135">
        <f t="shared" si="1"/>
        <v>2.905811623246493</v>
      </c>
      <c r="I27" s="38">
        <f t="shared" si="2"/>
        <v>11</v>
      </c>
      <c r="J27" s="116">
        <f t="shared" si="3"/>
        <v>1.0826771653543308</v>
      </c>
    </row>
    <row r="28" spans="1:10" ht="12.75">
      <c r="A28" s="32" t="s">
        <v>19</v>
      </c>
      <c r="B28" s="41">
        <v>2815</v>
      </c>
      <c r="C28" s="44">
        <v>2810</v>
      </c>
      <c r="D28" s="125">
        <v>2770</v>
      </c>
      <c r="E28" s="125">
        <v>3222</v>
      </c>
      <c r="F28" s="45">
        <v>3135</v>
      </c>
      <c r="G28" s="38">
        <f t="shared" si="0"/>
        <v>320</v>
      </c>
      <c r="H28" s="135">
        <f t="shared" si="1"/>
        <v>11.367673179396093</v>
      </c>
      <c r="I28" s="38">
        <f t="shared" si="2"/>
        <v>-87</v>
      </c>
      <c r="J28" s="116">
        <f t="shared" si="3"/>
        <v>-2.7001862197392925</v>
      </c>
    </row>
    <row r="29" spans="1:10" ht="12.75">
      <c r="A29" s="32" t="s">
        <v>44</v>
      </c>
      <c r="B29" s="41">
        <v>154</v>
      </c>
      <c r="C29" s="44">
        <v>186</v>
      </c>
      <c r="D29" s="125">
        <v>193</v>
      </c>
      <c r="E29" s="125">
        <v>191</v>
      </c>
      <c r="F29" s="45">
        <v>196</v>
      </c>
      <c r="G29" s="38">
        <f t="shared" si="0"/>
        <v>42</v>
      </c>
      <c r="H29" s="135">
        <f t="shared" si="1"/>
        <v>27.272727272727273</v>
      </c>
      <c r="I29" s="38">
        <f t="shared" si="2"/>
        <v>5</v>
      </c>
      <c r="J29" s="116">
        <f t="shared" si="3"/>
        <v>2.617801047120419</v>
      </c>
    </row>
    <row r="30" spans="1:10" ht="12.75">
      <c r="A30" s="32" t="s">
        <v>45</v>
      </c>
      <c r="B30" s="41">
        <v>2375</v>
      </c>
      <c r="C30" s="44">
        <v>2425</v>
      </c>
      <c r="D30" s="125">
        <v>2548</v>
      </c>
      <c r="E30" s="125">
        <v>2615</v>
      </c>
      <c r="F30" s="45">
        <v>2528</v>
      </c>
      <c r="G30" s="38">
        <f t="shared" si="0"/>
        <v>153</v>
      </c>
      <c r="H30" s="135">
        <f t="shared" si="1"/>
        <v>6.442105263157894</v>
      </c>
      <c r="I30" s="38">
        <f t="shared" si="2"/>
        <v>-87</v>
      </c>
      <c r="J30" s="116">
        <f t="shared" si="3"/>
        <v>-3.326959847036329</v>
      </c>
    </row>
    <row r="31" spans="1:10" ht="12.75">
      <c r="A31" s="52" t="s">
        <v>46</v>
      </c>
      <c r="B31" s="47">
        <v>6037</v>
      </c>
      <c r="C31" s="44">
        <v>6181</v>
      </c>
      <c r="D31" s="125">
        <v>7121</v>
      </c>
      <c r="E31" s="125">
        <v>8144</v>
      </c>
      <c r="F31" s="45">
        <v>7687</v>
      </c>
      <c r="G31" s="38">
        <f t="shared" si="0"/>
        <v>1650</v>
      </c>
      <c r="H31" s="135">
        <f t="shared" si="1"/>
        <v>27.331456021202584</v>
      </c>
      <c r="I31" s="38">
        <f t="shared" si="2"/>
        <v>-457</v>
      </c>
      <c r="J31" s="116">
        <f t="shared" si="3"/>
        <v>-5.611493123772102</v>
      </c>
    </row>
    <row r="32" spans="1:10" ht="12.75" customHeight="1">
      <c r="A32" s="32" t="s">
        <v>21</v>
      </c>
      <c r="B32" s="41">
        <v>2090</v>
      </c>
      <c r="C32" s="44">
        <v>2133</v>
      </c>
      <c r="D32" s="125">
        <v>2353</v>
      </c>
      <c r="E32" s="125">
        <v>2667</v>
      </c>
      <c r="F32" s="45">
        <v>2879</v>
      </c>
      <c r="G32" s="38">
        <f t="shared" si="0"/>
        <v>789</v>
      </c>
      <c r="H32" s="135">
        <f t="shared" si="1"/>
        <v>37.751196172248804</v>
      </c>
      <c r="I32" s="38">
        <f t="shared" si="2"/>
        <v>212</v>
      </c>
      <c r="J32" s="116">
        <f t="shared" si="3"/>
        <v>7.949006374203224</v>
      </c>
    </row>
    <row r="33" spans="1:10" ht="12.75">
      <c r="A33" s="53" t="s">
        <v>22</v>
      </c>
      <c r="B33" s="33">
        <v>5471</v>
      </c>
      <c r="C33" s="36">
        <v>5565</v>
      </c>
      <c r="D33" s="124">
        <v>5408</v>
      </c>
      <c r="E33" s="124">
        <v>5889</v>
      </c>
      <c r="F33" s="37">
        <v>5883</v>
      </c>
      <c r="G33" s="38">
        <f t="shared" si="0"/>
        <v>412</v>
      </c>
      <c r="H33" s="135">
        <f t="shared" si="1"/>
        <v>7.5306159751416555</v>
      </c>
      <c r="I33" s="38">
        <f t="shared" si="2"/>
        <v>-6</v>
      </c>
      <c r="J33" s="116">
        <f t="shared" si="3"/>
        <v>-0.10188487009679062</v>
      </c>
    </row>
    <row r="34" spans="1:10" ht="12.75">
      <c r="A34" s="53" t="s">
        <v>47</v>
      </c>
      <c r="B34" s="33">
        <v>534</v>
      </c>
      <c r="C34" s="36">
        <v>581</v>
      </c>
      <c r="D34" s="124">
        <v>616</v>
      </c>
      <c r="E34" s="124">
        <v>659</v>
      </c>
      <c r="F34" s="37">
        <v>603</v>
      </c>
      <c r="G34" s="38">
        <f t="shared" si="0"/>
        <v>69</v>
      </c>
      <c r="H34" s="135">
        <f t="shared" si="1"/>
        <v>12.921348314606742</v>
      </c>
      <c r="I34" s="38">
        <f t="shared" si="2"/>
        <v>-56</v>
      </c>
      <c r="J34" s="116">
        <f t="shared" si="3"/>
        <v>-8.49772382397572</v>
      </c>
    </row>
    <row r="35" spans="1:10" ht="12.75">
      <c r="A35" s="53" t="s">
        <v>48</v>
      </c>
      <c r="B35" s="33">
        <v>3320</v>
      </c>
      <c r="C35" s="36">
        <v>3201</v>
      </c>
      <c r="D35" s="124">
        <v>3047</v>
      </c>
      <c r="E35" s="124">
        <v>3056</v>
      </c>
      <c r="F35" s="37">
        <v>3067</v>
      </c>
      <c r="G35" s="38">
        <f t="shared" si="0"/>
        <v>-253</v>
      </c>
      <c r="H35" s="135">
        <f t="shared" si="1"/>
        <v>-7.620481927710843</v>
      </c>
      <c r="I35" s="38">
        <f t="shared" si="2"/>
        <v>11</v>
      </c>
      <c r="J35" s="116">
        <f t="shared" si="3"/>
        <v>0.3599476439790576</v>
      </c>
    </row>
    <row r="36" spans="1:10" ht="12.75">
      <c r="A36" s="53" t="s">
        <v>49</v>
      </c>
      <c r="B36" s="33">
        <v>55</v>
      </c>
      <c r="C36" s="36">
        <v>53</v>
      </c>
      <c r="D36" s="124">
        <v>42</v>
      </c>
      <c r="E36" s="124">
        <v>44</v>
      </c>
      <c r="F36" s="37">
        <v>42</v>
      </c>
      <c r="G36" s="38">
        <f t="shared" si="0"/>
        <v>-13</v>
      </c>
      <c r="H36" s="135">
        <f t="shared" si="1"/>
        <v>-23.636363636363633</v>
      </c>
      <c r="I36" s="38">
        <f t="shared" si="2"/>
        <v>-2</v>
      </c>
      <c r="J36" s="116">
        <f t="shared" si="3"/>
        <v>-4.545454545454546</v>
      </c>
    </row>
    <row r="37" spans="1:10" ht="6.75" customHeight="1">
      <c r="A37" s="54"/>
      <c r="B37" s="33"/>
      <c r="C37" s="57"/>
      <c r="D37" s="127"/>
      <c r="E37" s="124"/>
      <c r="F37" s="37"/>
      <c r="G37" s="59"/>
      <c r="H37" s="136"/>
      <c r="I37" s="59"/>
      <c r="J37" s="117"/>
    </row>
    <row r="38" spans="1:10" ht="10.5" customHeight="1">
      <c r="A38" s="60"/>
      <c r="B38" s="61"/>
      <c r="C38" s="62"/>
      <c r="D38" s="61"/>
      <c r="E38" s="61"/>
      <c r="F38" s="61"/>
      <c r="G38" s="63"/>
      <c r="H38" s="137"/>
      <c r="I38" s="63"/>
      <c r="J38" s="118"/>
    </row>
    <row r="39" spans="1:10" ht="9.75" customHeight="1">
      <c r="A39" s="65"/>
      <c r="B39" s="41"/>
      <c r="C39" s="69"/>
      <c r="D39" s="128"/>
      <c r="E39" s="125"/>
      <c r="F39" s="45"/>
      <c r="G39" s="71"/>
      <c r="H39" s="138"/>
      <c r="I39" s="71"/>
      <c r="J39" s="40"/>
    </row>
    <row r="40" spans="1:12" ht="12.75">
      <c r="A40" s="72" t="s">
        <v>24</v>
      </c>
      <c r="B40" s="73">
        <f>SUM(B7:B36)</f>
        <v>88874</v>
      </c>
      <c r="C40" s="77">
        <f>SUM(C7:C36)</f>
        <v>89777</v>
      </c>
      <c r="D40" s="129">
        <f>SUM(D7:D36)</f>
        <v>91631</v>
      </c>
      <c r="E40" s="129">
        <f>SUM(E7:E36)</f>
        <v>94814</v>
      </c>
      <c r="F40" s="78">
        <f>SUM(F7:F36)</f>
        <v>95914</v>
      </c>
      <c r="G40" s="79">
        <f>F40-B40</f>
        <v>7040</v>
      </c>
      <c r="H40" s="139">
        <f>G40/B40%</f>
        <v>7.921326822242726</v>
      </c>
      <c r="I40" s="79">
        <f>F40-E40</f>
        <v>1100</v>
      </c>
      <c r="J40" s="119">
        <f>I40/E40%</f>
        <v>1.1601662201784546</v>
      </c>
      <c r="K40" s="80"/>
      <c r="L40" s="80"/>
    </row>
    <row r="41" spans="1:10" ht="12.75">
      <c r="A41" s="81" t="s">
        <v>25</v>
      </c>
      <c r="B41" s="33"/>
      <c r="C41" s="36"/>
      <c r="D41" s="124"/>
      <c r="E41" s="124"/>
      <c r="F41" s="37"/>
      <c r="G41" s="71"/>
      <c r="H41" s="138"/>
      <c r="I41" s="71"/>
      <c r="J41" s="40"/>
    </row>
    <row r="42" spans="1:10" ht="12.75">
      <c r="A42" s="84" t="s">
        <v>26</v>
      </c>
      <c r="B42" s="85">
        <f>SUM(B7:B22)</f>
        <v>31622</v>
      </c>
      <c r="C42" s="89">
        <f>SUM(C7:C22)</f>
        <v>32067</v>
      </c>
      <c r="D42" s="130">
        <f>SUM(D7:D22)</f>
        <v>31896</v>
      </c>
      <c r="E42" s="130">
        <f>SUM(E7:E22)</f>
        <v>31745</v>
      </c>
      <c r="F42" s="90">
        <f>SUM(F7:F22)</f>
        <v>32217</v>
      </c>
      <c r="G42" s="91">
        <f>F42-B42</f>
        <v>595</v>
      </c>
      <c r="H42" s="140">
        <f>G42/B42%</f>
        <v>1.8816014167351842</v>
      </c>
      <c r="I42" s="91">
        <f>F42-E42</f>
        <v>472</v>
      </c>
      <c r="J42" s="120">
        <f>I42/E42%</f>
        <v>1.4868483225704836</v>
      </c>
    </row>
    <row r="43" spans="1:10" ht="12.75">
      <c r="A43" s="84" t="s">
        <v>27</v>
      </c>
      <c r="B43" s="85">
        <f>B23</f>
        <v>5566</v>
      </c>
      <c r="C43" s="89">
        <f>C23</f>
        <v>5555</v>
      </c>
      <c r="D43" s="130">
        <f>D23</f>
        <v>5471</v>
      </c>
      <c r="E43" s="130">
        <f>E23</f>
        <v>5221</v>
      </c>
      <c r="F43" s="90">
        <f>F23</f>
        <v>5577</v>
      </c>
      <c r="G43" s="91">
        <f>F43-B43</f>
        <v>11</v>
      </c>
      <c r="H43" s="140">
        <f>G43/B43%</f>
        <v>0.19762845849802374</v>
      </c>
      <c r="I43" s="91">
        <f>F43-E43</f>
        <v>356</v>
      </c>
      <c r="J43" s="120">
        <f>I43/E43%</f>
        <v>6.818617123156483</v>
      </c>
    </row>
    <row r="44" spans="1:10" ht="12.75">
      <c r="A44" s="84" t="s">
        <v>28</v>
      </c>
      <c r="B44" s="85">
        <f>B24+B26</f>
        <v>19580</v>
      </c>
      <c r="C44" s="89">
        <f>C24+C26</f>
        <v>20229</v>
      </c>
      <c r="D44" s="130">
        <f>D24+D26</f>
        <v>20711</v>
      </c>
      <c r="E44" s="130">
        <f>E24+E26</f>
        <v>21857</v>
      </c>
      <c r="F44" s="90">
        <f>F24+F26</f>
        <v>22325</v>
      </c>
      <c r="G44" s="91">
        <f>F44-B44</f>
        <v>2745</v>
      </c>
      <c r="H44" s="140">
        <f>G44/B44%</f>
        <v>14.0194075587334</v>
      </c>
      <c r="I44" s="91">
        <f>F44-E44</f>
        <v>468</v>
      </c>
      <c r="J44" s="120">
        <f>I44/E44%</f>
        <v>2.141190465297159</v>
      </c>
    </row>
    <row r="45" spans="1:10" ht="12.75">
      <c r="A45" s="84" t="s">
        <v>30</v>
      </c>
      <c r="B45" s="85">
        <f>SUM(B27:B36)+B25</f>
        <v>32106</v>
      </c>
      <c r="C45" s="89">
        <f>SUM(C27:C36)+C25</f>
        <v>31926</v>
      </c>
      <c r="D45" s="130">
        <f>SUM(D27:D36)+D25</f>
        <v>33553</v>
      </c>
      <c r="E45" s="130">
        <f>SUM(E27:E36)+E25</f>
        <v>35991</v>
      </c>
      <c r="F45" s="90">
        <f>SUM(F27:F36)+F25</f>
        <v>35795</v>
      </c>
      <c r="G45" s="91">
        <f>F45-B45</f>
        <v>3689</v>
      </c>
      <c r="H45" s="140">
        <f>G45/B45%</f>
        <v>11.490064162461845</v>
      </c>
      <c r="I45" s="91">
        <f>F45-E45</f>
        <v>-196</v>
      </c>
      <c r="J45" s="120">
        <f>I45/E45%</f>
        <v>-0.5445805895918424</v>
      </c>
    </row>
    <row r="46" spans="1:10" ht="7.5" customHeight="1">
      <c r="A46" s="65"/>
      <c r="B46" s="71"/>
      <c r="C46" s="96"/>
      <c r="D46" s="131"/>
      <c r="E46" s="131"/>
      <c r="F46" s="97"/>
      <c r="G46" s="64"/>
      <c r="H46" s="141"/>
      <c r="I46" s="64"/>
      <c r="J46" s="31"/>
    </row>
    <row r="47" spans="1:10" ht="30" customHeight="1" thickBot="1">
      <c r="A47" s="121" t="s">
        <v>37</v>
      </c>
      <c r="B47" s="99"/>
      <c r="C47" s="104"/>
      <c r="D47" s="105"/>
      <c r="E47" s="105"/>
      <c r="F47" s="105"/>
      <c r="G47" s="100"/>
      <c r="H47" s="100"/>
      <c r="I47" s="100"/>
      <c r="J47" s="101"/>
    </row>
    <row r="48" ht="13.5" thickTop="1"/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portrait" paperSize="9" scale="98" r:id="rId1"/>
  <ignoredErrors>
    <ignoredError sqref="B42:F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9" customWidth="1"/>
    <col min="2" max="2" width="8.140625" style="9" customWidth="1"/>
    <col min="3" max="3" width="7.7109375" style="106" customWidth="1"/>
    <col min="4" max="6" width="7.7109375" style="108" customWidth="1"/>
    <col min="7" max="9" width="6.7109375" style="9" customWidth="1"/>
    <col min="10" max="10" width="7.140625" style="9" customWidth="1"/>
    <col min="11" max="16384" width="9.140625" style="9" customWidth="1"/>
  </cols>
  <sheetData>
    <row r="1" spans="1:10" ht="18" customHeight="1" thickTop="1">
      <c r="A1" s="1" t="s">
        <v>32</v>
      </c>
      <c r="B1" s="2"/>
      <c r="C1" s="7"/>
      <c r="D1" s="8"/>
      <c r="E1" s="8"/>
      <c r="F1" s="8"/>
      <c r="G1" s="3"/>
      <c r="H1" s="3"/>
      <c r="I1" s="3"/>
      <c r="J1" s="4"/>
    </row>
    <row r="2" spans="1:10" ht="12.75">
      <c r="A2" s="10" t="s">
        <v>74</v>
      </c>
      <c r="B2" s="11"/>
      <c r="C2" s="16"/>
      <c r="D2" s="17"/>
      <c r="E2" s="17"/>
      <c r="F2" s="17"/>
      <c r="G2" s="12"/>
      <c r="H2" s="12"/>
      <c r="I2" s="12"/>
      <c r="J2" s="13"/>
    </row>
    <row r="3" spans="1:10" ht="18" customHeight="1">
      <c r="A3" s="10" t="s">
        <v>75</v>
      </c>
      <c r="B3" s="11"/>
      <c r="C3" s="16"/>
      <c r="D3" s="17"/>
      <c r="E3" s="17"/>
      <c r="F3" s="17"/>
      <c r="G3" s="12"/>
      <c r="H3" s="12"/>
      <c r="I3" s="12"/>
      <c r="J3" s="13"/>
    </row>
    <row r="4" spans="1:10" ht="12.75">
      <c r="A4" s="142" t="s">
        <v>1</v>
      </c>
      <c r="B4" s="144">
        <v>2014</v>
      </c>
      <c r="C4" s="146">
        <v>2015</v>
      </c>
      <c r="D4" s="148">
        <v>2016</v>
      </c>
      <c r="E4" s="148">
        <v>2017</v>
      </c>
      <c r="F4" s="150">
        <v>2018</v>
      </c>
      <c r="G4" s="18" t="s">
        <v>71</v>
      </c>
      <c r="H4" s="132"/>
      <c r="I4" s="18" t="s">
        <v>72</v>
      </c>
      <c r="J4" s="19"/>
    </row>
    <row r="5" spans="1:10" ht="12.75" customHeight="1">
      <c r="A5" s="143"/>
      <c r="B5" s="145"/>
      <c r="C5" s="147"/>
      <c r="D5" s="149"/>
      <c r="E5" s="149"/>
      <c r="F5" s="151"/>
      <c r="G5" s="20" t="s">
        <v>73</v>
      </c>
      <c r="H5" s="133"/>
      <c r="I5" s="20" t="s">
        <v>73</v>
      </c>
      <c r="J5" s="21"/>
    </row>
    <row r="6" spans="1:10" ht="7.5" customHeight="1">
      <c r="A6" s="22"/>
      <c r="B6" s="23"/>
      <c r="C6" s="29"/>
      <c r="D6" s="123"/>
      <c r="E6" s="123"/>
      <c r="F6" s="30"/>
      <c r="G6" s="23"/>
      <c r="H6" s="134"/>
      <c r="I6" s="23"/>
      <c r="J6" s="115"/>
    </row>
    <row r="7" spans="1:10" ht="12.75">
      <c r="A7" s="32" t="s">
        <v>3</v>
      </c>
      <c r="B7" s="33">
        <v>149</v>
      </c>
      <c r="C7" s="36">
        <v>262</v>
      </c>
      <c r="D7" s="124">
        <v>224</v>
      </c>
      <c r="E7" s="124">
        <v>221</v>
      </c>
      <c r="F7" s="37">
        <v>125</v>
      </c>
      <c r="G7" s="38">
        <f aca="true" t="shared" si="0" ref="G7:G36">F7-B7</f>
        <v>-24</v>
      </c>
      <c r="H7" s="135">
        <f aca="true" t="shared" si="1" ref="H7:H36">G7/B7%</f>
        <v>-16.107382550335572</v>
      </c>
      <c r="I7" s="38">
        <f aca="true" t="shared" si="2" ref="I7:I36">F7-E7</f>
        <v>-96</v>
      </c>
      <c r="J7" s="116">
        <f aca="true" t="shared" si="3" ref="J7:J36">I7/E7%</f>
        <v>-43.43891402714932</v>
      </c>
    </row>
    <row r="8" spans="1:10" ht="12.75">
      <c r="A8" s="32" t="s">
        <v>4</v>
      </c>
      <c r="B8" s="41">
        <v>1709</v>
      </c>
      <c r="C8" s="44">
        <v>1710</v>
      </c>
      <c r="D8" s="125">
        <v>1637</v>
      </c>
      <c r="E8" s="125">
        <v>1627</v>
      </c>
      <c r="F8" s="45">
        <v>1652</v>
      </c>
      <c r="G8" s="38">
        <f t="shared" si="0"/>
        <v>-57</v>
      </c>
      <c r="H8" s="135">
        <f t="shared" si="1"/>
        <v>-3.3352837916910474</v>
      </c>
      <c r="I8" s="38">
        <f t="shared" si="2"/>
        <v>25</v>
      </c>
      <c r="J8" s="116">
        <f t="shared" si="3"/>
        <v>1.5365703749231716</v>
      </c>
    </row>
    <row r="9" spans="1:10" ht="12.75">
      <c r="A9" s="32" t="s">
        <v>5</v>
      </c>
      <c r="B9" s="41">
        <v>205</v>
      </c>
      <c r="C9" s="44">
        <v>227</v>
      </c>
      <c r="D9" s="125">
        <v>230</v>
      </c>
      <c r="E9" s="125">
        <v>238</v>
      </c>
      <c r="F9" s="45">
        <v>242</v>
      </c>
      <c r="G9" s="38">
        <f t="shared" si="0"/>
        <v>37</v>
      </c>
      <c r="H9" s="135">
        <f t="shared" si="1"/>
        <v>18.04878048780488</v>
      </c>
      <c r="I9" s="38">
        <f t="shared" si="2"/>
        <v>4</v>
      </c>
      <c r="J9" s="116">
        <f t="shared" si="3"/>
        <v>1.680672268907563</v>
      </c>
    </row>
    <row r="10" spans="1:10" ht="12.75">
      <c r="A10" s="46" t="s">
        <v>6</v>
      </c>
      <c r="B10" s="47">
        <v>556</v>
      </c>
      <c r="C10" s="50">
        <v>525</v>
      </c>
      <c r="D10" s="126">
        <v>492</v>
      </c>
      <c r="E10" s="126">
        <v>481</v>
      </c>
      <c r="F10" s="51">
        <v>478</v>
      </c>
      <c r="G10" s="38">
        <f t="shared" si="0"/>
        <v>-78</v>
      </c>
      <c r="H10" s="135">
        <f t="shared" si="1"/>
        <v>-14.028776978417268</v>
      </c>
      <c r="I10" s="38">
        <f t="shared" si="2"/>
        <v>-3</v>
      </c>
      <c r="J10" s="116">
        <f t="shared" si="3"/>
        <v>-0.6237006237006237</v>
      </c>
    </row>
    <row r="11" spans="1:10" ht="12.75" customHeight="1">
      <c r="A11" s="32" t="s">
        <v>38</v>
      </c>
      <c r="B11" s="47">
        <v>500</v>
      </c>
      <c r="C11" s="50">
        <v>509</v>
      </c>
      <c r="D11" s="126">
        <v>494</v>
      </c>
      <c r="E11" s="126">
        <v>469</v>
      </c>
      <c r="F11" s="51">
        <v>495</v>
      </c>
      <c r="G11" s="38">
        <f t="shared" si="0"/>
        <v>-5</v>
      </c>
      <c r="H11" s="135">
        <f t="shared" si="1"/>
        <v>-1</v>
      </c>
      <c r="I11" s="38">
        <f t="shared" si="2"/>
        <v>26</v>
      </c>
      <c r="J11" s="116">
        <f t="shared" si="3"/>
        <v>5.543710021321961</v>
      </c>
    </row>
    <row r="12" spans="1:10" ht="12.75">
      <c r="A12" s="32" t="s">
        <v>7</v>
      </c>
      <c r="B12" s="41">
        <v>2575</v>
      </c>
      <c r="C12" s="44">
        <v>2865</v>
      </c>
      <c r="D12" s="125">
        <v>2907</v>
      </c>
      <c r="E12" s="125">
        <v>2896</v>
      </c>
      <c r="F12" s="45">
        <v>2894</v>
      </c>
      <c r="G12" s="38">
        <f t="shared" si="0"/>
        <v>319</v>
      </c>
      <c r="H12" s="135">
        <f t="shared" si="1"/>
        <v>12.388349514563107</v>
      </c>
      <c r="I12" s="38">
        <f t="shared" si="2"/>
        <v>-2</v>
      </c>
      <c r="J12" s="116">
        <f t="shared" si="3"/>
        <v>-0.06906077348066299</v>
      </c>
    </row>
    <row r="13" spans="1:10" ht="12.75">
      <c r="A13" s="32" t="s">
        <v>8</v>
      </c>
      <c r="B13" s="41">
        <v>2733</v>
      </c>
      <c r="C13" s="44">
        <v>2712</v>
      </c>
      <c r="D13" s="125">
        <v>2658</v>
      </c>
      <c r="E13" s="125">
        <v>2729</v>
      </c>
      <c r="F13" s="45">
        <v>2752</v>
      </c>
      <c r="G13" s="38">
        <f t="shared" si="0"/>
        <v>19</v>
      </c>
      <c r="H13" s="135">
        <f t="shared" si="1"/>
        <v>0.6952067325283572</v>
      </c>
      <c r="I13" s="38">
        <f t="shared" si="2"/>
        <v>23</v>
      </c>
      <c r="J13" s="116">
        <f t="shared" si="3"/>
        <v>0.8427995602784903</v>
      </c>
    </row>
    <row r="14" spans="1:10" ht="12.75">
      <c r="A14" s="46" t="s">
        <v>9</v>
      </c>
      <c r="B14" s="41">
        <v>744</v>
      </c>
      <c r="C14" s="44">
        <v>726</v>
      </c>
      <c r="D14" s="125">
        <v>691</v>
      </c>
      <c r="E14" s="125">
        <v>643</v>
      </c>
      <c r="F14" s="45">
        <v>638</v>
      </c>
      <c r="G14" s="38">
        <f t="shared" si="0"/>
        <v>-106</v>
      </c>
      <c r="H14" s="135">
        <f t="shared" si="1"/>
        <v>-14.247311827956988</v>
      </c>
      <c r="I14" s="38">
        <f t="shared" si="2"/>
        <v>-5</v>
      </c>
      <c r="J14" s="116">
        <f t="shared" si="3"/>
        <v>-0.7776049766718507</v>
      </c>
    </row>
    <row r="15" spans="1:10" ht="12.75">
      <c r="A15" s="32" t="s">
        <v>10</v>
      </c>
      <c r="B15" s="41">
        <v>3043</v>
      </c>
      <c r="C15" s="44">
        <v>3112</v>
      </c>
      <c r="D15" s="125">
        <v>3138</v>
      </c>
      <c r="E15" s="125">
        <v>3142</v>
      </c>
      <c r="F15" s="45">
        <v>3281</v>
      </c>
      <c r="G15" s="38">
        <f t="shared" si="0"/>
        <v>238</v>
      </c>
      <c r="H15" s="135">
        <f t="shared" si="1"/>
        <v>7.82122905027933</v>
      </c>
      <c r="I15" s="38">
        <f t="shared" si="2"/>
        <v>139</v>
      </c>
      <c r="J15" s="116">
        <f t="shared" si="3"/>
        <v>4.423933800127307</v>
      </c>
    </row>
    <row r="16" spans="1:10" ht="12.75">
      <c r="A16" s="46" t="s">
        <v>11</v>
      </c>
      <c r="B16" s="41">
        <v>1047</v>
      </c>
      <c r="C16" s="44">
        <v>1035</v>
      </c>
      <c r="D16" s="125">
        <v>1110</v>
      </c>
      <c r="E16" s="125">
        <v>1161</v>
      </c>
      <c r="F16" s="45">
        <v>1196</v>
      </c>
      <c r="G16" s="38">
        <f t="shared" si="0"/>
        <v>149</v>
      </c>
      <c r="H16" s="135">
        <f t="shared" si="1"/>
        <v>14.23113658070678</v>
      </c>
      <c r="I16" s="38">
        <f t="shared" si="2"/>
        <v>35</v>
      </c>
      <c r="J16" s="116">
        <f t="shared" si="3"/>
        <v>3.0146425495262705</v>
      </c>
    </row>
    <row r="17" spans="1:10" ht="12.75">
      <c r="A17" s="46" t="s">
        <v>53</v>
      </c>
      <c r="B17" s="41">
        <v>2741</v>
      </c>
      <c r="C17" s="44">
        <v>2677</v>
      </c>
      <c r="D17" s="125">
        <v>2617</v>
      </c>
      <c r="E17" s="125">
        <v>2135</v>
      </c>
      <c r="F17" s="45">
        <v>2275</v>
      </c>
      <c r="G17" s="38">
        <f t="shared" si="0"/>
        <v>-466</v>
      </c>
      <c r="H17" s="135">
        <f>G17/B17%</f>
        <v>-17.001094491061657</v>
      </c>
      <c r="I17" s="38">
        <f t="shared" si="2"/>
        <v>140</v>
      </c>
      <c r="J17" s="116">
        <f t="shared" si="3"/>
        <v>6.557377049180327</v>
      </c>
    </row>
    <row r="18" spans="1:10" ht="12.75">
      <c r="A18" s="32" t="s">
        <v>12</v>
      </c>
      <c r="B18" s="41">
        <v>534</v>
      </c>
      <c r="C18" s="44">
        <v>552</v>
      </c>
      <c r="D18" s="125">
        <v>566</v>
      </c>
      <c r="E18" s="125">
        <v>661</v>
      </c>
      <c r="F18" s="45">
        <v>633</v>
      </c>
      <c r="G18" s="38">
        <f t="shared" si="0"/>
        <v>99</v>
      </c>
      <c r="H18" s="135">
        <f t="shared" si="1"/>
        <v>18.53932584269663</v>
      </c>
      <c r="I18" s="38">
        <f t="shared" si="2"/>
        <v>-28</v>
      </c>
      <c r="J18" s="116">
        <f t="shared" si="3"/>
        <v>-4.236006051437216</v>
      </c>
    </row>
    <row r="19" spans="1:10" ht="12.75">
      <c r="A19" s="32" t="s">
        <v>13</v>
      </c>
      <c r="B19" s="41">
        <v>2257</v>
      </c>
      <c r="C19" s="44">
        <v>2322</v>
      </c>
      <c r="D19" s="125">
        <v>2353</v>
      </c>
      <c r="E19" s="125">
        <v>2428</v>
      </c>
      <c r="F19" s="45">
        <v>2528</v>
      </c>
      <c r="G19" s="38">
        <f t="shared" si="0"/>
        <v>271</v>
      </c>
      <c r="H19" s="135">
        <f t="shared" si="1"/>
        <v>12.007089056269384</v>
      </c>
      <c r="I19" s="38">
        <f t="shared" si="2"/>
        <v>100</v>
      </c>
      <c r="J19" s="116">
        <f t="shared" si="3"/>
        <v>4.118616144975288</v>
      </c>
    </row>
    <row r="20" spans="1:10" ht="12.75">
      <c r="A20" s="32" t="s">
        <v>39</v>
      </c>
      <c r="B20" s="41">
        <v>2799</v>
      </c>
      <c r="C20" s="44">
        <v>2776</v>
      </c>
      <c r="D20" s="125">
        <v>2791</v>
      </c>
      <c r="E20" s="125">
        <v>2921</v>
      </c>
      <c r="F20" s="45">
        <v>2884</v>
      </c>
      <c r="G20" s="38">
        <f t="shared" si="0"/>
        <v>85</v>
      </c>
      <c r="H20" s="135">
        <f t="shared" si="1"/>
        <v>3.0367988567345483</v>
      </c>
      <c r="I20" s="38">
        <f t="shared" si="2"/>
        <v>-37</v>
      </c>
      <c r="J20" s="116">
        <f t="shared" si="3"/>
        <v>-1.2666894899007188</v>
      </c>
    </row>
    <row r="21" spans="1:10" ht="15.75" customHeight="1">
      <c r="A21" s="32" t="s">
        <v>40</v>
      </c>
      <c r="B21" s="41">
        <v>540</v>
      </c>
      <c r="C21" s="44">
        <v>485</v>
      </c>
      <c r="D21" s="125">
        <v>406</v>
      </c>
      <c r="E21" s="125">
        <v>404</v>
      </c>
      <c r="F21" s="45">
        <v>389</v>
      </c>
      <c r="G21" s="38">
        <f t="shared" si="0"/>
        <v>-151</v>
      </c>
      <c r="H21" s="135">
        <f t="shared" si="1"/>
        <v>-27.962962962962962</v>
      </c>
      <c r="I21" s="38">
        <f t="shared" si="2"/>
        <v>-15</v>
      </c>
      <c r="J21" s="116">
        <f t="shared" si="3"/>
        <v>-3.712871287128713</v>
      </c>
    </row>
    <row r="22" spans="1:10" ht="12.75">
      <c r="A22" s="32" t="s">
        <v>41</v>
      </c>
      <c r="B22" s="41">
        <v>887</v>
      </c>
      <c r="C22" s="44">
        <v>924</v>
      </c>
      <c r="D22" s="125">
        <v>1001</v>
      </c>
      <c r="E22" s="125">
        <v>999</v>
      </c>
      <c r="F22" s="45">
        <v>939</v>
      </c>
      <c r="G22" s="38">
        <f t="shared" si="0"/>
        <v>52</v>
      </c>
      <c r="H22" s="135">
        <f t="shared" si="1"/>
        <v>5.862457722660654</v>
      </c>
      <c r="I22" s="38">
        <f t="shared" si="2"/>
        <v>-60</v>
      </c>
      <c r="J22" s="116">
        <f t="shared" si="3"/>
        <v>-6.006006006006006</v>
      </c>
    </row>
    <row r="23" spans="1:10" ht="18" customHeight="1">
      <c r="A23" s="32" t="s">
        <v>15</v>
      </c>
      <c r="B23" s="41">
        <v>4968</v>
      </c>
      <c r="C23" s="44">
        <v>4966</v>
      </c>
      <c r="D23" s="125">
        <v>4913</v>
      </c>
      <c r="E23" s="125">
        <v>4667</v>
      </c>
      <c r="F23" s="45">
        <v>5028</v>
      </c>
      <c r="G23" s="38">
        <f t="shared" si="0"/>
        <v>60</v>
      </c>
      <c r="H23" s="135">
        <f t="shared" si="1"/>
        <v>1.2077294685990339</v>
      </c>
      <c r="I23" s="38">
        <f t="shared" si="2"/>
        <v>361</v>
      </c>
      <c r="J23" s="116">
        <f t="shared" si="3"/>
        <v>7.735161774158988</v>
      </c>
    </row>
    <row r="24" spans="1:10" ht="18" customHeight="1">
      <c r="A24" s="52" t="s">
        <v>16</v>
      </c>
      <c r="B24" s="47">
        <v>6716</v>
      </c>
      <c r="C24" s="50">
        <v>6985</v>
      </c>
      <c r="D24" s="126">
        <v>7094</v>
      </c>
      <c r="E24" s="126">
        <v>7368</v>
      </c>
      <c r="F24" s="51">
        <v>7293</v>
      </c>
      <c r="G24" s="38">
        <f t="shared" si="0"/>
        <v>577</v>
      </c>
      <c r="H24" s="135">
        <f t="shared" si="1"/>
        <v>8.591423466349017</v>
      </c>
      <c r="I24" s="38">
        <f t="shared" si="2"/>
        <v>-75</v>
      </c>
      <c r="J24" s="116">
        <f t="shared" si="3"/>
        <v>-1.017915309446254</v>
      </c>
    </row>
    <row r="25" spans="1:10" ht="12.75">
      <c r="A25" s="32" t="s">
        <v>42</v>
      </c>
      <c r="B25" s="47">
        <v>6418</v>
      </c>
      <c r="C25" s="50">
        <v>6047</v>
      </c>
      <c r="D25" s="126">
        <v>6686</v>
      </c>
      <c r="E25" s="126">
        <v>6741</v>
      </c>
      <c r="F25" s="51">
        <v>6900</v>
      </c>
      <c r="G25" s="38">
        <f t="shared" si="0"/>
        <v>482</v>
      </c>
      <c r="H25" s="135">
        <f t="shared" si="1"/>
        <v>7.5101277656590835</v>
      </c>
      <c r="I25" s="38">
        <f t="shared" si="2"/>
        <v>159</v>
      </c>
      <c r="J25" s="116">
        <f t="shared" si="3"/>
        <v>2.358700489541611</v>
      </c>
    </row>
    <row r="26" spans="1:10" ht="12.75">
      <c r="A26" s="46" t="s">
        <v>17</v>
      </c>
      <c r="B26" s="47">
        <v>1490</v>
      </c>
      <c r="C26" s="50">
        <v>1658</v>
      </c>
      <c r="D26" s="126">
        <v>1773</v>
      </c>
      <c r="E26" s="126">
        <v>2001</v>
      </c>
      <c r="F26" s="51">
        <v>2156</v>
      </c>
      <c r="G26" s="38">
        <f t="shared" si="0"/>
        <v>666</v>
      </c>
      <c r="H26" s="135">
        <f t="shared" si="1"/>
        <v>44.697986577181204</v>
      </c>
      <c r="I26" s="38">
        <f t="shared" si="2"/>
        <v>155</v>
      </c>
      <c r="J26" s="116">
        <f t="shared" si="3"/>
        <v>7.746126936531733</v>
      </c>
    </row>
    <row r="27" spans="1:10" ht="12.75" customHeight="1">
      <c r="A27" s="32" t="s">
        <v>43</v>
      </c>
      <c r="B27" s="47">
        <v>441</v>
      </c>
      <c r="C27" s="44">
        <v>445</v>
      </c>
      <c r="D27" s="125">
        <v>457</v>
      </c>
      <c r="E27" s="125">
        <v>479</v>
      </c>
      <c r="F27" s="45">
        <v>471</v>
      </c>
      <c r="G27" s="38">
        <f t="shared" si="0"/>
        <v>30</v>
      </c>
      <c r="H27" s="135">
        <f t="shared" si="1"/>
        <v>6.802721088435374</v>
      </c>
      <c r="I27" s="38">
        <f t="shared" si="2"/>
        <v>-8</v>
      </c>
      <c r="J27" s="116">
        <f t="shared" si="3"/>
        <v>-1.6701461377870563</v>
      </c>
    </row>
    <row r="28" spans="1:10" ht="12.75">
      <c r="A28" s="32" t="s">
        <v>19</v>
      </c>
      <c r="B28" s="41">
        <v>1312</v>
      </c>
      <c r="C28" s="44">
        <v>1302</v>
      </c>
      <c r="D28" s="125">
        <v>1265</v>
      </c>
      <c r="E28" s="125">
        <v>1560</v>
      </c>
      <c r="F28" s="45">
        <v>1509</v>
      </c>
      <c r="G28" s="38">
        <f t="shared" si="0"/>
        <v>197</v>
      </c>
      <c r="H28" s="135">
        <f t="shared" si="1"/>
        <v>15.015243902439025</v>
      </c>
      <c r="I28" s="38">
        <f t="shared" si="2"/>
        <v>-51</v>
      </c>
      <c r="J28" s="116">
        <f t="shared" si="3"/>
        <v>-3.269230769230769</v>
      </c>
    </row>
    <row r="29" spans="1:10" ht="12.75">
      <c r="A29" s="32" t="s">
        <v>44</v>
      </c>
      <c r="B29" s="41">
        <v>33</v>
      </c>
      <c r="C29" s="44">
        <v>46</v>
      </c>
      <c r="D29" s="125">
        <v>50</v>
      </c>
      <c r="E29" s="125">
        <v>46</v>
      </c>
      <c r="F29" s="45">
        <v>51</v>
      </c>
      <c r="G29" s="38">
        <f t="shared" si="0"/>
        <v>18</v>
      </c>
      <c r="H29" s="135">
        <f t="shared" si="1"/>
        <v>54.54545454545454</v>
      </c>
      <c r="I29" s="38">
        <f t="shared" si="2"/>
        <v>5</v>
      </c>
      <c r="J29" s="116">
        <f t="shared" si="3"/>
        <v>10.869565217391305</v>
      </c>
    </row>
    <row r="30" spans="1:10" ht="12.75">
      <c r="A30" s="32" t="s">
        <v>45</v>
      </c>
      <c r="B30" s="41">
        <v>596</v>
      </c>
      <c r="C30" s="44">
        <v>605</v>
      </c>
      <c r="D30" s="125">
        <v>691</v>
      </c>
      <c r="E30" s="125">
        <v>738</v>
      </c>
      <c r="F30" s="45">
        <v>721</v>
      </c>
      <c r="G30" s="38">
        <f t="shared" si="0"/>
        <v>125</v>
      </c>
      <c r="H30" s="135">
        <f t="shared" si="1"/>
        <v>20.973154362416107</v>
      </c>
      <c r="I30" s="38">
        <f t="shared" si="2"/>
        <v>-17</v>
      </c>
      <c r="J30" s="116">
        <f t="shared" si="3"/>
        <v>-2.303523035230352</v>
      </c>
    </row>
    <row r="31" spans="1:10" ht="12.75">
      <c r="A31" s="52" t="s">
        <v>46</v>
      </c>
      <c r="B31" s="47">
        <v>2796</v>
      </c>
      <c r="C31" s="44">
        <v>2809</v>
      </c>
      <c r="D31" s="125">
        <v>3603</v>
      </c>
      <c r="E31" s="125">
        <v>4279</v>
      </c>
      <c r="F31" s="45">
        <v>4022</v>
      </c>
      <c r="G31" s="38">
        <f t="shared" si="0"/>
        <v>1226</v>
      </c>
      <c r="H31" s="135">
        <f t="shared" si="1"/>
        <v>43.8483547925608</v>
      </c>
      <c r="I31" s="38">
        <f t="shared" si="2"/>
        <v>-257</v>
      </c>
      <c r="J31" s="116">
        <f t="shared" si="3"/>
        <v>-6.006076186024773</v>
      </c>
    </row>
    <row r="32" spans="1:10" ht="12.75" customHeight="1">
      <c r="A32" s="32" t="s">
        <v>21</v>
      </c>
      <c r="B32" s="41">
        <v>456</v>
      </c>
      <c r="C32" s="44">
        <v>468</v>
      </c>
      <c r="D32" s="125">
        <v>521</v>
      </c>
      <c r="E32" s="125">
        <v>564</v>
      </c>
      <c r="F32" s="45">
        <v>619</v>
      </c>
      <c r="G32" s="38">
        <f t="shared" si="0"/>
        <v>163</v>
      </c>
      <c r="H32" s="135">
        <f t="shared" si="1"/>
        <v>35.74561403508772</v>
      </c>
      <c r="I32" s="38">
        <f t="shared" si="2"/>
        <v>55</v>
      </c>
      <c r="J32" s="116">
        <f t="shared" si="3"/>
        <v>9.75177304964539</v>
      </c>
    </row>
    <row r="33" spans="1:10" ht="12.75">
      <c r="A33" s="53" t="s">
        <v>22</v>
      </c>
      <c r="B33" s="33">
        <v>782</v>
      </c>
      <c r="C33" s="36">
        <v>840</v>
      </c>
      <c r="D33" s="124">
        <v>885</v>
      </c>
      <c r="E33" s="124">
        <v>991</v>
      </c>
      <c r="F33" s="37">
        <v>1048</v>
      </c>
      <c r="G33" s="38">
        <f t="shared" si="0"/>
        <v>266</v>
      </c>
      <c r="H33" s="135">
        <f t="shared" si="1"/>
        <v>34.0153452685422</v>
      </c>
      <c r="I33" s="38">
        <f t="shared" si="2"/>
        <v>57</v>
      </c>
      <c r="J33" s="116">
        <f t="shared" si="3"/>
        <v>5.751765893037336</v>
      </c>
    </row>
    <row r="34" spans="1:10" ht="12.75">
      <c r="A34" s="53" t="s">
        <v>47</v>
      </c>
      <c r="B34" s="33">
        <v>281</v>
      </c>
      <c r="C34" s="36">
        <v>331</v>
      </c>
      <c r="D34" s="124">
        <v>356</v>
      </c>
      <c r="E34" s="124">
        <v>377</v>
      </c>
      <c r="F34" s="37">
        <v>346</v>
      </c>
      <c r="G34" s="38">
        <f t="shared" si="0"/>
        <v>65</v>
      </c>
      <c r="H34" s="135">
        <f t="shared" si="1"/>
        <v>23.131672597864767</v>
      </c>
      <c r="I34" s="38">
        <f t="shared" si="2"/>
        <v>-31</v>
      </c>
      <c r="J34" s="116">
        <f t="shared" si="3"/>
        <v>-8.222811671087532</v>
      </c>
    </row>
    <row r="35" spans="1:10" ht="12.75">
      <c r="A35" s="53" t="s">
        <v>48</v>
      </c>
      <c r="B35" s="33">
        <v>1676</v>
      </c>
      <c r="C35" s="36">
        <v>1530</v>
      </c>
      <c r="D35" s="124">
        <v>1403</v>
      </c>
      <c r="E35" s="124">
        <v>1326</v>
      </c>
      <c r="F35" s="37">
        <v>1368</v>
      </c>
      <c r="G35" s="38">
        <f t="shared" si="0"/>
        <v>-308</v>
      </c>
      <c r="H35" s="135">
        <f t="shared" si="1"/>
        <v>-18.37708830548926</v>
      </c>
      <c r="I35" s="38">
        <f t="shared" si="2"/>
        <v>42</v>
      </c>
      <c r="J35" s="116">
        <f t="shared" si="3"/>
        <v>3.167420814479638</v>
      </c>
    </row>
    <row r="36" spans="1:10" ht="12.75">
      <c r="A36" s="53" t="s">
        <v>49</v>
      </c>
      <c r="B36" s="33">
        <v>20</v>
      </c>
      <c r="C36" s="36">
        <v>19</v>
      </c>
      <c r="D36" s="124">
        <v>11</v>
      </c>
      <c r="E36" s="124">
        <v>12</v>
      </c>
      <c r="F36" s="37">
        <v>11</v>
      </c>
      <c r="G36" s="38">
        <f t="shared" si="0"/>
        <v>-9</v>
      </c>
      <c r="H36" s="135">
        <f t="shared" si="1"/>
        <v>-45</v>
      </c>
      <c r="I36" s="38">
        <f t="shared" si="2"/>
        <v>-1</v>
      </c>
      <c r="J36" s="116">
        <f t="shared" si="3"/>
        <v>-8.333333333333334</v>
      </c>
    </row>
    <row r="37" spans="1:10" ht="6.75" customHeight="1">
      <c r="A37" s="54"/>
      <c r="B37" s="33"/>
      <c r="C37" s="57"/>
      <c r="D37" s="127"/>
      <c r="E37" s="124"/>
      <c r="F37" s="37"/>
      <c r="G37" s="59"/>
      <c r="H37" s="136"/>
      <c r="I37" s="59"/>
      <c r="J37" s="117"/>
    </row>
    <row r="38" spans="1:10" ht="10.5" customHeight="1">
      <c r="A38" s="60"/>
      <c r="B38" s="61"/>
      <c r="C38" s="62"/>
      <c r="D38" s="61"/>
      <c r="E38" s="61"/>
      <c r="F38" s="61"/>
      <c r="G38" s="63"/>
      <c r="H38" s="137"/>
      <c r="I38" s="63"/>
      <c r="J38" s="118"/>
    </row>
    <row r="39" spans="1:10" ht="9.75" customHeight="1">
      <c r="A39" s="65"/>
      <c r="B39" s="41"/>
      <c r="C39" s="69"/>
      <c r="D39" s="128"/>
      <c r="E39" s="125"/>
      <c r="F39" s="45"/>
      <c r="G39" s="71"/>
      <c r="H39" s="138"/>
      <c r="I39" s="71"/>
      <c r="J39" s="40"/>
    </row>
    <row r="40" spans="1:12" ht="12.75">
      <c r="A40" s="72" t="s">
        <v>24</v>
      </c>
      <c r="B40" s="73">
        <f>SUM(B7:B36)</f>
        <v>51004</v>
      </c>
      <c r="C40" s="77">
        <f>SUM(C7:C36)</f>
        <v>51470</v>
      </c>
      <c r="D40" s="129">
        <f>SUM(D7:D36)</f>
        <v>53023</v>
      </c>
      <c r="E40" s="129">
        <f>SUM(E7:E36)</f>
        <v>54304</v>
      </c>
      <c r="F40" s="78">
        <f>SUM(F7:F36)</f>
        <v>54944</v>
      </c>
      <c r="G40" s="79">
        <f>F40-B40</f>
        <v>3940</v>
      </c>
      <c r="H40" s="139">
        <f>G40/B40%</f>
        <v>7.724884322798212</v>
      </c>
      <c r="I40" s="79">
        <f>F40-E40</f>
        <v>640</v>
      </c>
      <c r="J40" s="119">
        <f>I40/E40%</f>
        <v>1.1785503830288746</v>
      </c>
      <c r="K40" s="80"/>
      <c r="L40" s="80"/>
    </row>
    <row r="41" spans="1:10" ht="12.75">
      <c r="A41" s="81" t="s">
        <v>25</v>
      </c>
      <c r="B41" s="33"/>
      <c r="C41" s="36"/>
      <c r="D41" s="124"/>
      <c r="E41" s="124"/>
      <c r="F41" s="37"/>
      <c r="G41" s="71"/>
      <c r="H41" s="138"/>
      <c r="I41" s="71"/>
      <c r="J41" s="40"/>
    </row>
    <row r="42" spans="1:10" ht="12.75">
      <c r="A42" s="84" t="s">
        <v>26</v>
      </c>
      <c r="B42" s="85">
        <f>SUM(B7:B22)</f>
        <v>23019</v>
      </c>
      <c r="C42" s="89">
        <f>SUM(C7:C22)</f>
        <v>23419</v>
      </c>
      <c r="D42" s="130">
        <f>SUM(D7:D22)</f>
        <v>23315</v>
      </c>
      <c r="E42" s="130">
        <f>SUM(E7:E22)</f>
        <v>23155</v>
      </c>
      <c r="F42" s="90">
        <f>SUM(F7:F22)</f>
        <v>23401</v>
      </c>
      <c r="G42" s="91">
        <f>F42-B42</f>
        <v>382</v>
      </c>
      <c r="H42" s="140">
        <f>G42/B42%</f>
        <v>1.6594986750076024</v>
      </c>
      <c r="I42" s="91">
        <f>F42-E42</f>
        <v>246</v>
      </c>
      <c r="J42" s="120">
        <f>I42/E42%</f>
        <v>1.0624055279637228</v>
      </c>
    </row>
    <row r="43" spans="1:10" ht="12.75">
      <c r="A43" s="84" t="s">
        <v>27</v>
      </c>
      <c r="B43" s="85">
        <f>B23</f>
        <v>4968</v>
      </c>
      <c r="C43" s="89">
        <f>C23</f>
        <v>4966</v>
      </c>
      <c r="D43" s="130">
        <f>D23</f>
        <v>4913</v>
      </c>
      <c r="E43" s="130">
        <f>E23</f>
        <v>4667</v>
      </c>
      <c r="F43" s="90">
        <f>F23</f>
        <v>5028</v>
      </c>
      <c r="G43" s="91">
        <f>F43-B43</f>
        <v>60</v>
      </c>
      <c r="H43" s="140">
        <f>G43/B43%</f>
        <v>1.2077294685990339</v>
      </c>
      <c r="I43" s="91">
        <f>F43-E43</f>
        <v>361</v>
      </c>
      <c r="J43" s="120">
        <f>I43/E43%</f>
        <v>7.735161774158988</v>
      </c>
    </row>
    <row r="44" spans="1:10" ht="12.75">
      <c r="A44" s="84" t="s">
        <v>28</v>
      </c>
      <c r="B44" s="85">
        <f>B24+B26</f>
        <v>8206</v>
      </c>
      <c r="C44" s="89">
        <f>C24+C26</f>
        <v>8643</v>
      </c>
      <c r="D44" s="130">
        <f>D24+D26</f>
        <v>8867</v>
      </c>
      <c r="E44" s="130">
        <f>E24+E26</f>
        <v>9369</v>
      </c>
      <c r="F44" s="90">
        <f>F24+F26</f>
        <v>9449</v>
      </c>
      <c r="G44" s="91">
        <f>F44-B44</f>
        <v>1243</v>
      </c>
      <c r="H44" s="140">
        <f>G44/B44%</f>
        <v>15.14745308310992</v>
      </c>
      <c r="I44" s="91">
        <f>F44-E44</f>
        <v>80</v>
      </c>
      <c r="J44" s="120">
        <f>I44/E44%</f>
        <v>0.8538798164158395</v>
      </c>
    </row>
    <row r="45" spans="1:10" ht="12.75">
      <c r="A45" s="84" t="s">
        <v>30</v>
      </c>
      <c r="B45" s="85">
        <f>SUM(B27:B36)+B25</f>
        <v>14811</v>
      </c>
      <c r="C45" s="89">
        <f>SUM(C27:C36)+C25</f>
        <v>14442</v>
      </c>
      <c r="D45" s="130">
        <f>SUM(D27:D36)+D25</f>
        <v>15928</v>
      </c>
      <c r="E45" s="130">
        <f>SUM(E27:E36)+E25</f>
        <v>17113</v>
      </c>
      <c r="F45" s="90">
        <f>SUM(F27:F36)+F25</f>
        <v>17066</v>
      </c>
      <c r="G45" s="91">
        <f>F45-B45</f>
        <v>2255</v>
      </c>
      <c r="H45" s="140">
        <f>G45/B45%</f>
        <v>15.225170481398958</v>
      </c>
      <c r="I45" s="91">
        <f>F45-E45</f>
        <v>-47</v>
      </c>
      <c r="J45" s="120">
        <f>I45/E45%</f>
        <v>-0.2746450067200374</v>
      </c>
    </row>
    <row r="46" spans="1:10" ht="7.5" customHeight="1">
      <c r="A46" s="65"/>
      <c r="B46" s="71"/>
      <c r="C46" s="96"/>
      <c r="D46" s="131"/>
      <c r="E46" s="131"/>
      <c r="F46" s="97"/>
      <c r="G46" s="64"/>
      <c r="H46" s="141"/>
      <c r="I46" s="64"/>
      <c r="J46" s="31"/>
    </row>
    <row r="47" spans="1:10" ht="30" customHeight="1" thickBot="1">
      <c r="A47" s="121" t="s">
        <v>37</v>
      </c>
      <c r="B47" s="99"/>
      <c r="C47" s="104"/>
      <c r="D47" s="105"/>
      <c r="E47" s="105"/>
      <c r="F47" s="105"/>
      <c r="G47" s="100"/>
      <c r="H47" s="100"/>
      <c r="I47" s="100"/>
      <c r="J47" s="101"/>
    </row>
    <row r="48" ht="13.5" thickTop="1"/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portrait" paperSize="9" scale="98" r:id="rId1"/>
  <ignoredErrors>
    <ignoredError sqref="B42:F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9" customWidth="1"/>
    <col min="2" max="2" width="8.140625" style="9" customWidth="1"/>
    <col min="3" max="3" width="7.7109375" style="106" customWidth="1"/>
    <col min="4" max="6" width="7.7109375" style="108" customWidth="1"/>
    <col min="7" max="7" width="7.140625" style="9" customWidth="1"/>
    <col min="8" max="9" width="6.7109375" style="9" customWidth="1"/>
    <col min="10" max="10" width="7.140625" style="9" customWidth="1"/>
    <col min="11" max="16384" width="9.140625" style="9" customWidth="1"/>
  </cols>
  <sheetData>
    <row r="1" spans="1:10" ht="18" customHeight="1" thickTop="1">
      <c r="A1" s="1" t="s">
        <v>34</v>
      </c>
      <c r="B1" s="2"/>
      <c r="C1" s="7"/>
      <c r="D1" s="8"/>
      <c r="E1" s="8"/>
      <c r="F1" s="8"/>
      <c r="G1" s="3"/>
      <c r="H1" s="3"/>
      <c r="I1" s="3"/>
      <c r="J1" s="4"/>
    </row>
    <row r="2" spans="1:10" ht="12.75">
      <c r="A2" s="10" t="s">
        <v>74</v>
      </c>
      <c r="B2" s="11"/>
      <c r="C2" s="16"/>
      <c r="D2" s="17"/>
      <c r="E2" s="17"/>
      <c r="F2" s="17"/>
      <c r="G2" s="12"/>
      <c r="H2" s="12"/>
      <c r="I2" s="12"/>
      <c r="J2" s="13"/>
    </row>
    <row r="3" spans="1:10" ht="18" customHeight="1">
      <c r="A3" s="10" t="s">
        <v>75</v>
      </c>
      <c r="B3" s="11"/>
      <c r="C3" s="16"/>
      <c r="D3" s="17"/>
      <c r="E3" s="17"/>
      <c r="F3" s="17"/>
      <c r="G3" s="12"/>
      <c r="H3" s="12"/>
      <c r="I3" s="12"/>
      <c r="J3" s="13"/>
    </row>
    <row r="4" spans="1:10" ht="12.75">
      <c r="A4" s="142" t="s">
        <v>1</v>
      </c>
      <c r="B4" s="144">
        <v>2014</v>
      </c>
      <c r="C4" s="146">
        <v>2015</v>
      </c>
      <c r="D4" s="148">
        <v>2016</v>
      </c>
      <c r="E4" s="148">
        <v>2017</v>
      </c>
      <c r="F4" s="150">
        <v>2018</v>
      </c>
      <c r="G4" s="18" t="s">
        <v>71</v>
      </c>
      <c r="H4" s="132"/>
      <c r="I4" s="18" t="s">
        <v>72</v>
      </c>
      <c r="J4" s="19"/>
    </row>
    <row r="5" spans="1:10" ht="12.75" customHeight="1">
      <c r="A5" s="143"/>
      <c r="B5" s="145"/>
      <c r="C5" s="147"/>
      <c r="D5" s="149"/>
      <c r="E5" s="149"/>
      <c r="F5" s="151"/>
      <c r="G5" s="20" t="s">
        <v>73</v>
      </c>
      <c r="H5" s="133"/>
      <c r="I5" s="20" t="s">
        <v>73</v>
      </c>
      <c r="J5" s="21"/>
    </row>
    <row r="6" spans="1:10" ht="7.5" customHeight="1">
      <c r="A6" s="22"/>
      <c r="B6" s="23"/>
      <c r="C6" s="29"/>
      <c r="D6" s="123"/>
      <c r="E6" s="123"/>
      <c r="F6" s="30"/>
      <c r="G6" s="23"/>
      <c r="H6" s="134"/>
      <c r="I6" s="23"/>
      <c r="J6" s="115"/>
    </row>
    <row r="7" spans="1:10" ht="12.75">
      <c r="A7" s="32" t="s">
        <v>3</v>
      </c>
      <c r="B7" s="33">
        <v>27</v>
      </c>
      <c r="C7" s="36">
        <v>26</v>
      </c>
      <c r="D7" s="124">
        <v>26</v>
      </c>
      <c r="E7" s="124">
        <v>23</v>
      </c>
      <c r="F7" s="37">
        <v>19</v>
      </c>
      <c r="G7" s="38">
        <f aca="true" t="shared" si="0" ref="G7:G36">F7-B7</f>
        <v>-8</v>
      </c>
      <c r="H7" s="135">
        <f aca="true" t="shared" si="1" ref="H7:H36">G7/B7%</f>
        <v>-29.629629629629626</v>
      </c>
      <c r="I7" s="38">
        <f aca="true" t="shared" si="2" ref="I7:I36">F7-E7</f>
        <v>-4</v>
      </c>
      <c r="J7" s="116">
        <f aca="true" t="shared" si="3" ref="J7:J36">I7/E7%</f>
        <v>-17.391304347826086</v>
      </c>
    </row>
    <row r="8" spans="1:10" ht="12.75">
      <c r="A8" s="32" t="s">
        <v>4</v>
      </c>
      <c r="B8" s="41">
        <v>1383</v>
      </c>
      <c r="C8" s="44">
        <v>1407</v>
      </c>
      <c r="D8" s="125">
        <v>1388</v>
      </c>
      <c r="E8" s="125">
        <v>1451</v>
      </c>
      <c r="F8" s="45">
        <v>1474</v>
      </c>
      <c r="G8" s="38">
        <f t="shared" si="0"/>
        <v>91</v>
      </c>
      <c r="H8" s="135">
        <f t="shared" si="1"/>
        <v>6.579898770788142</v>
      </c>
      <c r="I8" s="38">
        <f t="shared" si="2"/>
        <v>23</v>
      </c>
      <c r="J8" s="116">
        <f t="shared" si="3"/>
        <v>1.5851137146795313</v>
      </c>
    </row>
    <row r="9" spans="1:10" ht="12.75">
      <c r="A9" s="32" t="s">
        <v>5</v>
      </c>
      <c r="B9" s="41">
        <v>592</v>
      </c>
      <c r="C9" s="44">
        <v>595</v>
      </c>
      <c r="D9" s="125">
        <v>588</v>
      </c>
      <c r="E9" s="125">
        <v>592</v>
      </c>
      <c r="F9" s="45">
        <v>546</v>
      </c>
      <c r="G9" s="38">
        <f t="shared" si="0"/>
        <v>-46</v>
      </c>
      <c r="H9" s="135">
        <f t="shared" si="1"/>
        <v>-7.77027027027027</v>
      </c>
      <c r="I9" s="38">
        <f t="shared" si="2"/>
        <v>-46</v>
      </c>
      <c r="J9" s="116">
        <f t="shared" si="3"/>
        <v>-7.77027027027027</v>
      </c>
    </row>
    <row r="10" spans="1:10" ht="12.75">
      <c r="A10" s="46" t="s">
        <v>6</v>
      </c>
      <c r="B10" s="47">
        <v>194</v>
      </c>
      <c r="C10" s="50">
        <v>190</v>
      </c>
      <c r="D10" s="126">
        <v>182</v>
      </c>
      <c r="E10" s="126">
        <v>175</v>
      </c>
      <c r="F10" s="51">
        <v>183</v>
      </c>
      <c r="G10" s="38">
        <f t="shared" si="0"/>
        <v>-11</v>
      </c>
      <c r="H10" s="135">
        <f t="shared" si="1"/>
        <v>-5.670103092783505</v>
      </c>
      <c r="I10" s="38">
        <f t="shared" si="2"/>
        <v>8</v>
      </c>
      <c r="J10" s="116">
        <f t="shared" si="3"/>
        <v>4.571428571428571</v>
      </c>
    </row>
    <row r="11" spans="1:10" ht="12.75" customHeight="1">
      <c r="A11" s="32" t="s">
        <v>38</v>
      </c>
      <c r="B11" s="47">
        <v>221</v>
      </c>
      <c r="C11" s="50">
        <v>218</v>
      </c>
      <c r="D11" s="126">
        <v>214</v>
      </c>
      <c r="E11" s="126">
        <v>211</v>
      </c>
      <c r="F11" s="51">
        <v>227</v>
      </c>
      <c r="G11" s="38">
        <f t="shared" si="0"/>
        <v>6</v>
      </c>
      <c r="H11" s="135">
        <f t="shared" si="1"/>
        <v>2.7149321266968327</v>
      </c>
      <c r="I11" s="38">
        <f t="shared" si="2"/>
        <v>16</v>
      </c>
      <c r="J11" s="116">
        <f t="shared" si="3"/>
        <v>7.5829383886255926</v>
      </c>
    </row>
    <row r="12" spans="1:10" ht="12.75">
      <c r="A12" s="32" t="s">
        <v>7</v>
      </c>
      <c r="B12" s="41">
        <v>719</v>
      </c>
      <c r="C12" s="44">
        <v>739</v>
      </c>
      <c r="D12" s="125">
        <v>750</v>
      </c>
      <c r="E12" s="125">
        <v>740</v>
      </c>
      <c r="F12" s="45">
        <v>780</v>
      </c>
      <c r="G12" s="38">
        <f t="shared" si="0"/>
        <v>61</v>
      </c>
      <c r="H12" s="135">
        <f t="shared" si="1"/>
        <v>8.484005563282336</v>
      </c>
      <c r="I12" s="38">
        <f t="shared" si="2"/>
        <v>40</v>
      </c>
      <c r="J12" s="116">
        <f t="shared" si="3"/>
        <v>5.405405405405405</v>
      </c>
    </row>
    <row r="13" spans="1:10" ht="12.75">
      <c r="A13" s="32" t="s">
        <v>8</v>
      </c>
      <c r="B13" s="41">
        <v>855</v>
      </c>
      <c r="C13" s="44">
        <v>885</v>
      </c>
      <c r="D13" s="125">
        <v>864</v>
      </c>
      <c r="E13" s="125">
        <v>859</v>
      </c>
      <c r="F13" s="45">
        <v>890</v>
      </c>
      <c r="G13" s="38">
        <f t="shared" si="0"/>
        <v>35</v>
      </c>
      <c r="H13" s="135">
        <f t="shared" si="1"/>
        <v>4.093567251461988</v>
      </c>
      <c r="I13" s="38">
        <f t="shared" si="2"/>
        <v>31</v>
      </c>
      <c r="J13" s="116">
        <f t="shared" si="3"/>
        <v>3.608847497089639</v>
      </c>
    </row>
    <row r="14" spans="1:10" ht="12.75">
      <c r="A14" s="46" t="s">
        <v>9</v>
      </c>
      <c r="B14" s="41">
        <v>162</v>
      </c>
      <c r="C14" s="44">
        <v>166</v>
      </c>
      <c r="D14" s="125">
        <v>160</v>
      </c>
      <c r="E14" s="125">
        <v>159</v>
      </c>
      <c r="F14" s="45">
        <v>158</v>
      </c>
      <c r="G14" s="38">
        <f t="shared" si="0"/>
        <v>-4</v>
      </c>
      <c r="H14" s="135">
        <f t="shared" si="1"/>
        <v>-2.4691358024691357</v>
      </c>
      <c r="I14" s="38">
        <f t="shared" si="2"/>
        <v>-1</v>
      </c>
      <c r="J14" s="116">
        <f t="shared" si="3"/>
        <v>-0.6289308176100629</v>
      </c>
    </row>
    <row r="15" spans="1:10" ht="12.75">
      <c r="A15" s="32" t="s">
        <v>10</v>
      </c>
      <c r="B15" s="41">
        <v>326</v>
      </c>
      <c r="C15" s="44">
        <v>324</v>
      </c>
      <c r="D15" s="125">
        <v>314</v>
      </c>
      <c r="E15" s="125">
        <v>324</v>
      </c>
      <c r="F15" s="45">
        <v>337</v>
      </c>
      <c r="G15" s="38">
        <f t="shared" si="0"/>
        <v>11</v>
      </c>
      <c r="H15" s="135">
        <f t="shared" si="1"/>
        <v>3.374233128834356</v>
      </c>
      <c r="I15" s="38">
        <f t="shared" si="2"/>
        <v>13</v>
      </c>
      <c r="J15" s="116">
        <f t="shared" si="3"/>
        <v>4.012345679012346</v>
      </c>
    </row>
    <row r="16" spans="1:10" ht="12.75">
      <c r="A16" s="46" t="s">
        <v>11</v>
      </c>
      <c r="B16" s="41">
        <v>355</v>
      </c>
      <c r="C16" s="44">
        <v>339</v>
      </c>
      <c r="D16" s="125">
        <v>343</v>
      </c>
      <c r="E16" s="125">
        <v>395</v>
      </c>
      <c r="F16" s="45">
        <v>395</v>
      </c>
      <c r="G16" s="38">
        <f t="shared" si="0"/>
        <v>40</v>
      </c>
      <c r="H16" s="135">
        <f t="shared" si="1"/>
        <v>11.267605633802818</v>
      </c>
      <c r="I16" s="38">
        <f t="shared" si="2"/>
        <v>0</v>
      </c>
      <c r="J16" s="116">
        <f t="shared" si="3"/>
        <v>0</v>
      </c>
    </row>
    <row r="17" spans="1:10" ht="12.75">
      <c r="A17" s="46" t="s">
        <v>53</v>
      </c>
      <c r="B17" s="41">
        <v>687</v>
      </c>
      <c r="C17" s="44">
        <v>659</v>
      </c>
      <c r="D17" s="125">
        <v>621</v>
      </c>
      <c r="E17" s="125">
        <v>379</v>
      </c>
      <c r="F17" s="45">
        <v>433</v>
      </c>
      <c r="G17" s="38">
        <f t="shared" si="0"/>
        <v>-254</v>
      </c>
      <c r="H17" s="135">
        <f>G17/B17%</f>
        <v>-36.972343522561864</v>
      </c>
      <c r="I17" s="38">
        <f t="shared" si="2"/>
        <v>54</v>
      </c>
      <c r="J17" s="116">
        <f t="shared" si="3"/>
        <v>14.248021108179419</v>
      </c>
    </row>
    <row r="18" spans="1:10" ht="12.75">
      <c r="A18" s="32" t="s">
        <v>12</v>
      </c>
      <c r="B18" s="41">
        <v>118</v>
      </c>
      <c r="C18" s="44">
        <v>120</v>
      </c>
      <c r="D18" s="125">
        <v>123</v>
      </c>
      <c r="E18" s="125">
        <v>136</v>
      </c>
      <c r="F18" s="45">
        <v>133</v>
      </c>
      <c r="G18" s="38">
        <f t="shared" si="0"/>
        <v>15</v>
      </c>
      <c r="H18" s="135">
        <f t="shared" si="1"/>
        <v>12.711864406779661</v>
      </c>
      <c r="I18" s="38">
        <f t="shared" si="2"/>
        <v>-3</v>
      </c>
      <c r="J18" s="116">
        <f t="shared" si="3"/>
        <v>-2.205882352941176</v>
      </c>
    </row>
    <row r="19" spans="1:10" ht="12.75">
      <c r="A19" s="32" t="s">
        <v>13</v>
      </c>
      <c r="B19" s="41">
        <v>2015</v>
      </c>
      <c r="C19" s="44">
        <v>2038</v>
      </c>
      <c r="D19" s="125">
        <v>2058</v>
      </c>
      <c r="E19" s="125">
        <v>2204</v>
      </c>
      <c r="F19" s="45">
        <v>2366</v>
      </c>
      <c r="G19" s="38">
        <f t="shared" si="0"/>
        <v>351</v>
      </c>
      <c r="H19" s="135">
        <f t="shared" si="1"/>
        <v>17.41935483870968</v>
      </c>
      <c r="I19" s="38">
        <f t="shared" si="2"/>
        <v>162</v>
      </c>
      <c r="J19" s="116">
        <f t="shared" si="3"/>
        <v>7.3502722323049</v>
      </c>
    </row>
    <row r="20" spans="1:10" ht="12.75">
      <c r="A20" s="32" t="s">
        <v>39</v>
      </c>
      <c r="B20" s="41">
        <v>668</v>
      </c>
      <c r="C20" s="44">
        <v>651</v>
      </c>
      <c r="D20" s="125">
        <v>659</v>
      </c>
      <c r="E20" s="125">
        <v>640</v>
      </c>
      <c r="F20" s="45">
        <v>589</v>
      </c>
      <c r="G20" s="38">
        <f t="shared" si="0"/>
        <v>-79</v>
      </c>
      <c r="H20" s="135">
        <f t="shared" si="1"/>
        <v>-11.826347305389222</v>
      </c>
      <c r="I20" s="38">
        <f t="shared" si="2"/>
        <v>-51</v>
      </c>
      <c r="J20" s="116">
        <f t="shared" si="3"/>
        <v>-7.96875</v>
      </c>
    </row>
    <row r="21" spans="1:10" ht="15.75" customHeight="1">
      <c r="A21" s="32" t="s">
        <v>40</v>
      </c>
      <c r="B21" s="41">
        <v>128</v>
      </c>
      <c r="C21" s="44">
        <v>124</v>
      </c>
      <c r="D21" s="125">
        <v>109</v>
      </c>
      <c r="E21" s="125">
        <v>119</v>
      </c>
      <c r="F21" s="45">
        <v>119</v>
      </c>
      <c r="G21" s="38">
        <f t="shared" si="0"/>
        <v>-9</v>
      </c>
      <c r="H21" s="135">
        <f t="shared" si="1"/>
        <v>-7.03125</v>
      </c>
      <c r="I21" s="38">
        <f t="shared" si="2"/>
        <v>0</v>
      </c>
      <c r="J21" s="116">
        <f t="shared" si="3"/>
        <v>0</v>
      </c>
    </row>
    <row r="22" spans="1:10" ht="12.75">
      <c r="A22" s="32" t="s">
        <v>41</v>
      </c>
      <c r="B22" s="41">
        <v>153</v>
      </c>
      <c r="C22" s="44">
        <v>167</v>
      </c>
      <c r="D22" s="125">
        <v>182</v>
      </c>
      <c r="E22" s="125">
        <v>183</v>
      </c>
      <c r="F22" s="45">
        <v>167</v>
      </c>
      <c r="G22" s="38">
        <f t="shared" si="0"/>
        <v>14</v>
      </c>
      <c r="H22" s="135">
        <f t="shared" si="1"/>
        <v>9.15032679738562</v>
      </c>
      <c r="I22" s="38">
        <f t="shared" si="2"/>
        <v>-16</v>
      </c>
      <c r="J22" s="116">
        <f t="shared" si="3"/>
        <v>-8.743169398907103</v>
      </c>
    </row>
    <row r="23" spans="1:10" ht="18" customHeight="1">
      <c r="A23" s="32" t="s">
        <v>15</v>
      </c>
      <c r="B23" s="41">
        <v>598</v>
      </c>
      <c r="C23" s="44">
        <v>589</v>
      </c>
      <c r="D23" s="125">
        <v>558</v>
      </c>
      <c r="E23" s="125">
        <v>554</v>
      </c>
      <c r="F23" s="45">
        <v>549</v>
      </c>
      <c r="G23" s="38">
        <f t="shared" si="0"/>
        <v>-49</v>
      </c>
      <c r="H23" s="135">
        <f t="shared" si="1"/>
        <v>-8.193979933110366</v>
      </c>
      <c r="I23" s="38">
        <f t="shared" si="2"/>
        <v>-5</v>
      </c>
      <c r="J23" s="116">
        <f t="shared" si="3"/>
        <v>-0.9025270758122743</v>
      </c>
    </row>
    <row r="24" spans="1:10" ht="18" customHeight="1">
      <c r="A24" s="52" t="s">
        <v>16</v>
      </c>
      <c r="B24" s="47">
        <v>8069</v>
      </c>
      <c r="C24" s="50">
        <v>8173</v>
      </c>
      <c r="D24" s="126">
        <v>8323</v>
      </c>
      <c r="E24" s="126">
        <v>8633</v>
      </c>
      <c r="F24" s="51">
        <v>8738</v>
      </c>
      <c r="G24" s="38">
        <f t="shared" si="0"/>
        <v>669</v>
      </c>
      <c r="H24" s="135">
        <f t="shared" si="1"/>
        <v>8.29099020944355</v>
      </c>
      <c r="I24" s="38">
        <f t="shared" si="2"/>
        <v>105</v>
      </c>
      <c r="J24" s="116">
        <f t="shared" si="3"/>
        <v>1.2162631761844087</v>
      </c>
    </row>
    <row r="25" spans="1:10" ht="12.75">
      <c r="A25" s="32" t="s">
        <v>42</v>
      </c>
      <c r="B25" s="47">
        <v>1839</v>
      </c>
      <c r="C25" s="50">
        <v>1713</v>
      </c>
      <c r="D25" s="126">
        <v>1757</v>
      </c>
      <c r="E25" s="126">
        <v>1747</v>
      </c>
      <c r="F25" s="51">
        <v>1848</v>
      </c>
      <c r="G25" s="38">
        <f t="shared" si="0"/>
        <v>9</v>
      </c>
      <c r="H25" s="135">
        <f t="shared" si="1"/>
        <v>0.4893964110929853</v>
      </c>
      <c r="I25" s="38">
        <f t="shared" si="2"/>
        <v>101</v>
      </c>
      <c r="J25" s="116">
        <f t="shared" si="3"/>
        <v>5.7813394390383515</v>
      </c>
    </row>
    <row r="26" spans="1:10" ht="12.75">
      <c r="A26" s="46" t="s">
        <v>17</v>
      </c>
      <c r="B26" s="47">
        <v>3305</v>
      </c>
      <c r="C26" s="50">
        <v>3413</v>
      </c>
      <c r="D26" s="126">
        <v>3521</v>
      </c>
      <c r="E26" s="126">
        <v>3855</v>
      </c>
      <c r="F26" s="51">
        <v>4138</v>
      </c>
      <c r="G26" s="38">
        <f t="shared" si="0"/>
        <v>833</v>
      </c>
      <c r="H26" s="135">
        <f t="shared" si="1"/>
        <v>25.20423600605144</v>
      </c>
      <c r="I26" s="38">
        <f t="shared" si="2"/>
        <v>283</v>
      </c>
      <c r="J26" s="116">
        <f t="shared" si="3"/>
        <v>7.341115434500649</v>
      </c>
    </row>
    <row r="27" spans="1:10" ht="12.75" customHeight="1">
      <c r="A27" s="32" t="s">
        <v>43</v>
      </c>
      <c r="B27" s="47">
        <v>557</v>
      </c>
      <c r="C27" s="44">
        <v>586</v>
      </c>
      <c r="D27" s="125">
        <v>555</v>
      </c>
      <c r="E27" s="125">
        <v>537</v>
      </c>
      <c r="F27" s="45">
        <v>556</v>
      </c>
      <c r="G27" s="38">
        <f t="shared" si="0"/>
        <v>-1</v>
      </c>
      <c r="H27" s="135">
        <f t="shared" si="1"/>
        <v>-0.17953321364452424</v>
      </c>
      <c r="I27" s="38">
        <f t="shared" si="2"/>
        <v>19</v>
      </c>
      <c r="J27" s="116">
        <f t="shared" si="3"/>
        <v>3.538175046554935</v>
      </c>
    </row>
    <row r="28" spans="1:10" ht="12.75">
      <c r="A28" s="32" t="s">
        <v>19</v>
      </c>
      <c r="B28" s="41">
        <v>1503</v>
      </c>
      <c r="C28" s="44">
        <v>1508</v>
      </c>
      <c r="D28" s="125">
        <v>1505</v>
      </c>
      <c r="E28" s="125">
        <v>1662</v>
      </c>
      <c r="F28" s="45">
        <v>1626</v>
      </c>
      <c r="G28" s="38">
        <f t="shared" si="0"/>
        <v>123</v>
      </c>
      <c r="H28" s="135">
        <f t="shared" si="1"/>
        <v>8.183632734530939</v>
      </c>
      <c r="I28" s="38">
        <f t="shared" si="2"/>
        <v>-36</v>
      </c>
      <c r="J28" s="116">
        <f t="shared" si="3"/>
        <v>-2.166064981949458</v>
      </c>
    </row>
    <row r="29" spans="1:10" ht="12.75">
      <c r="A29" s="32" t="s">
        <v>44</v>
      </c>
      <c r="B29" s="41">
        <v>121</v>
      </c>
      <c r="C29" s="44">
        <v>140</v>
      </c>
      <c r="D29" s="125">
        <v>143</v>
      </c>
      <c r="E29" s="125">
        <v>145</v>
      </c>
      <c r="F29" s="45">
        <v>145</v>
      </c>
      <c r="G29" s="38">
        <f t="shared" si="0"/>
        <v>24</v>
      </c>
      <c r="H29" s="135">
        <f t="shared" si="1"/>
        <v>19.834710743801654</v>
      </c>
      <c r="I29" s="38">
        <f t="shared" si="2"/>
        <v>0</v>
      </c>
      <c r="J29" s="116">
        <f t="shared" si="3"/>
        <v>0</v>
      </c>
    </row>
    <row r="30" spans="1:10" ht="12.75">
      <c r="A30" s="32" t="s">
        <v>45</v>
      </c>
      <c r="B30" s="41">
        <v>1779</v>
      </c>
      <c r="C30" s="44">
        <v>1820</v>
      </c>
      <c r="D30" s="125">
        <v>1857</v>
      </c>
      <c r="E30" s="125">
        <v>1877</v>
      </c>
      <c r="F30" s="45">
        <v>1807</v>
      </c>
      <c r="G30" s="38">
        <f t="shared" si="0"/>
        <v>28</v>
      </c>
      <c r="H30" s="135">
        <f t="shared" si="1"/>
        <v>1.5739179314221474</v>
      </c>
      <c r="I30" s="38">
        <f t="shared" si="2"/>
        <v>-70</v>
      </c>
      <c r="J30" s="116">
        <f t="shared" si="3"/>
        <v>-3.7293553542887588</v>
      </c>
    </row>
    <row r="31" spans="1:10" ht="12.75">
      <c r="A31" s="52" t="s">
        <v>46</v>
      </c>
      <c r="B31" s="47">
        <v>3241</v>
      </c>
      <c r="C31" s="44">
        <v>3372</v>
      </c>
      <c r="D31" s="125">
        <v>3518</v>
      </c>
      <c r="E31" s="125">
        <v>3865</v>
      </c>
      <c r="F31" s="45">
        <v>3665</v>
      </c>
      <c r="G31" s="38">
        <f t="shared" si="0"/>
        <v>424</v>
      </c>
      <c r="H31" s="135">
        <f t="shared" si="1"/>
        <v>13.082381980870103</v>
      </c>
      <c r="I31" s="38">
        <f t="shared" si="2"/>
        <v>-200</v>
      </c>
      <c r="J31" s="116">
        <f t="shared" si="3"/>
        <v>-5.17464424320828</v>
      </c>
    </row>
    <row r="32" spans="1:10" ht="12.75" customHeight="1">
      <c r="A32" s="32" t="s">
        <v>21</v>
      </c>
      <c r="B32" s="41">
        <v>1634</v>
      </c>
      <c r="C32" s="44">
        <v>1665</v>
      </c>
      <c r="D32" s="125">
        <v>1832</v>
      </c>
      <c r="E32" s="125">
        <v>2103</v>
      </c>
      <c r="F32" s="45">
        <v>2260</v>
      </c>
      <c r="G32" s="38">
        <f t="shared" si="0"/>
        <v>626</v>
      </c>
      <c r="H32" s="135">
        <f t="shared" si="1"/>
        <v>38.3108935128519</v>
      </c>
      <c r="I32" s="38">
        <f t="shared" si="2"/>
        <v>157</v>
      </c>
      <c r="J32" s="116">
        <f t="shared" si="3"/>
        <v>7.465525439847836</v>
      </c>
    </row>
    <row r="33" spans="1:10" ht="12.75">
      <c r="A33" s="53" t="s">
        <v>22</v>
      </c>
      <c r="B33" s="33">
        <v>4689</v>
      </c>
      <c r="C33" s="36">
        <v>4725</v>
      </c>
      <c r="D33" s="124">
        <v>4523</v>
      </c>
      <c r="E33" s="124">
        <v>4898</v>
      </c>
      <c r="F33" s="37">
        <v>4835</v>
      </c>
      <c r="G33" s="38">
        <f t="shared" si="0"/>
        <v>146</v>
      </c>
      <c r="H33" s="135">
        <f t="shared" si="1"/>
        <v>3.1136702921731714</v>
      </c>
      <c r="I33" s="38">
        <f t="shared" si="2"/>
        <v>-63</v>
      </c>
      <c r="J33" s="116">
        <f t="shared" si="3"/>
        <v>-1.2862392813393222</v>
      </c>
    </row>
    <row r="34" spans="1:10" ht="12.75">
      <c r="A34" s="53" t="s">
        <v>47</v>
      </c>
      <c r="B34" s="33">
        <v>253</v>
      </c>
      <c r="C34" s="36">
        <v>250</v>
      </c>
      <c r="D34" s="124">
        <v>260</v>
      </c>
      <c r="E34" s="124">
        <v>282</v>
      </c>
      <c r="F34" s="37">
        <v>257</v>
      </c>
      <c r="G34" s="38">
        <f t="shared" si="0"/>
        <v>4</v>
      </c>
      <c r="H34" s="135">
        <f t="shared" si="1"/>
        <v>1.58102766798419</v>
      </c>
      <c r="I34" s="38">
        <f t="shared" si="2"/>
        <v>-25</v>
      </c>
      <c r="J34" s="116">
        <f t="shared" si="3"/>
        <v>-8.865248226950355</v>
      </c>
    </row>
    <row r="35" spans="1:10" ht="12.75">
      <c r="A35" s="53" t="s">
        <v>48</v>
      </c>
      <c r="B35" s="33">
        <v>1644</v>
      </c>
      <c r="C35" s="36">
        <v>1671</v>
      </c>
      <c r="D35" s="124">
        <v>1644</v>
      </c>
      <c r="E35" s="124">
        <v>1730</v>
      </c>
      <c r="F35" s="37">
        <v>1699</v>
      </c>
      <c r="G35" s="38">
        <f t="shared" si="0"/>
        <v>55</v>
      </c>
      <c r="H35" s="135">
        <f t="shared" si="1"/>
        <v>3.3454987834549876</v>
      </c>
      <c r="I35" s="38">
        <f t="shared" si="2"/>
        <v>-31</v>
      </c>
      <c r="J35" s="116">
        <f t="shared" si="3"/>
        <v>-1.791907514450867</v>
      </c>
    </row>
    <row r="36" spans="1:10" ht="12.75">
      <c r="A36" s="53" t="s">
        <v>49</v>
      </c>
      <c r="B36" s="33">
        <v>35</v>
      </c>
      <c r="C36" s="36">
        <v>34</v>
      </c>
      <c r="D36" s="124">
        <v>31</v>
      </c>
      <c r="E36" s="124">
        <v>32</v>
      </c>
      <c r="F36" s="37">
        <v>31</v>
      </c>
      <c r="G36" s="38">
        <f t="shared" si="0"/>
        <v>-4</v>
      </c>
      <c r="H36" s="135">
        <f t="shared" si="1"/>
        <v>-11.428571428571429</v>
      </c>
      <c r="I36" s="38">
        <f t="shared" si="2"/>
        <v>-1</v>
      </c>
      <c r="J36" s="116">
        <f t="shared" si="3"/>
        <v>-3.125</v>
      </c>
    </row>
    <row r="37" spans="1:10" ht="6.75" customHeight="1">
      <c r="A37" s="54"/>
      <c r="B37" s="33"/>
      <c r="C37" s="57"/>
      <c r="D37" s="127"/>
      <c r="E37" s="127"/>
      <c r="F37" s="58"/>
      <c r="G37" s="59"/>
      <c r="H37" s="136"/>
      <c r="I37" s="59"/>
      <c r="J37" s="117"/>
    </row>
    <row r="38" spans="1:10" ht="10.5" customHeight="1">
      <c r="A38" s="60"/>
      <c r="B38" s="61"/>
      <c r="C38" s="62"/>
      <c r="D38" s="61"/>
      <c r="E38" s="61"/>
      <c r="F38" s="61"/>
      <c r="G38" s="63"/>
      <c r="H38" s="137"/>
      <c r="I38" s="63"/>
      <c r="J38" s="118"/>
    </row>
    <row r="39" spans="1:10" ht="9.75" customHeight="1">
      <c r="A39" s="65"/>
      <c r="B39" s="41"/>
      <c r="C39" s="69"/>
      <c r="D39" s="128"/>
      <c r="E39" s="128"/>
      <c r="F39" s="70"/>
      <c r="G39" s="71"/>
      <c r="H39" s="138"/>
      <c r="I39" s="71"/>
      <c r="J39" s="40"/>
    </row>
    <row r="40" spans="1:12" ht="12.75">
      <c r="A40" s="72" t="s">
        <v>24</v>
      </c>
      <c r="B40" s="73">
        <f>SUM(B7:B36)</f>
        <v>37870</v>
      </c>
      <c r="C40" s="77">
        <f>SUM(C7:C36)</f>
        <v>38307</v>
      </c>
      <c r="D40" s="129">
        <f>SUM(D7:D36)</f>
        <v>38608</v>
      </c>
      <c r="E40" s="129">
        <f>SUM(E7:E36)</f>
        <v>40510</v>
      </c>
      <c r="F40" s="78">
        <f>SUM(F7:F36)</f>
        <v>40970</v>
      </c>
      <c r="G40" s="79">
        <f>F40-B40</f>
        <v>3100</v>
      </c>
      <c r="H40" s="139">
        <f>G40/B40%</f>
        <v>8.185899128597836</v>
      </c>
      <c r="I40" s="79">
        <f>F40-E40</f>
        <v>460</v>
      </c>
      <c r="J40" s="119">
        <f>I40/E40%</f>
        <v>1.1355220933102936</v>
      </c>
      <c r="K40" s="80"/>
      <c r="L40" s="80"/>
    </row>
    <row r="41" spans="1:10" ht="12.75">
      <c r="A41" s="81" t="s">
        <v>25</v>
      </c>
      <c r="B41" s="33"/>
      <c r="C41" s="36"/>
      <c r="D41" s="124"/>
      <c r="E41" s="124"/>
      <c r="F41" s="37"/>
      <c r="G41" s="71"/>
      <c r="H41" s="138"/>
      <c r="I41" s="71"/>
      <c r="J41" s="40"/>
    </row>
    <row r="42" spans="1:10" ht="12.75">
      <c r="A42" s="84" t="s">
        <v>26</v>
      </c>
      <c r="B42" s="85">
        <f>SUM(B7:B22)</f>
        <v>8603</v>
      </c>
      <c r="C42" s="89">
        <f>SUM(C7:C22)</f>
        <v>8648</v>
      </c>
      <c r="D42" s="130">
        <f>SUM(D7:D22)</f>
        <v>8581</v>
      </c>
      <c r="E42" s="130">
        <f>SUM(E7:E22)</f>
        <v>8590</v>
      </c>
      <c r="F42" s="90">
        <f>SUM(F7:F22)</f>
        <v>8816</v>
      </c>
      <c r="G42" s="91">
        <f>F42-B42</f>
        <v>213</v>
      </c>
      <c r="H42" s="140">
        <f>G42/B42%</f>
        <v>2.4758805067999536</v>
      </c>
      <c r="I42" s="91">
        <f>F42-E42</f>
        <v>226</v>
      </c>
      <c r="J42" s="120">
        <f>I42/E42%</f>
        <v>2.630966239813737</v>
      </c>
    </row>
    <row r="43" spans="1:10" ht="12.75">
      <c r="A43" s="84" t="s">
        <v>27</v>
      </c>
      <c r="B43" s="85">
        <f>B23</f>
        <v>598</v>
      </c>
      <c r="C43" s="89">
        <f>C23</f>
        <v>589</v>
      </c>
      <c r="D43" s="130">
        <f>D23</f>
        <v>558</v>
      </c>
      <c r="E43" s="130">
        <f>E23</f>
        <v>554</v>
      </c>
      <c r="F43" s="90">
        <f>F23</f>
        <v>549</v>
      </c>
      <c r="G43" s="91">
        <f>F43-B43</f>
        <v>-49</v>
      </c>
      <c r="H43" s="140">
        <f>G43/B43%</f>
        <v>-8.193979933110366</v>
      </c>
      <c r="I43" s="91">
        <f>F43-E43</f>
        <v>-5</v>
      </c>
      <c r="J43" s="120">
        <f>I43/E43%</f>
        <v>-0.9025270758122743</v>
      </c>
    </row>
    <row r="44" spans="1:10" ht="12.75">
      <c r="A44" s="84" t="s">
        <v>28</v>
      </c>
      <c r="B44" s="85">
        <f>B24+B26</f>
        <v>11374</v>
      </c>
      <c r="C44" s="89">
        <f>C24+C26</f>
        <v>11586</v>
      </c>
      <c r="D44" s="130">
        <f>D24+D26</f>
        <v>11844</v>
      </c>
      <c r="E44" s="130">
        <f>E24+E26</f>
        <v>12488</v>
      </c>
      <c r="F44" s="90">
        <f>F24+F26</f>
        <v>12876</v>
      </c>
      <c r="G44" s="91">
        <f>F44-B44</f>
        <v>1502</v>
      </c>
      <c r="H44" s="140">
        <f>G44/B44%</f>
        <v>13.205556532442413</v>
      </c>
      <c r="I44" s="91">
        <f>F44-E44</f>
        <v>388</v>
      </c>
      <c r="J44" s="120">
        <f>I44/E44%</f>
        <v>3.1069827033952597</v>
      </c>
    </row>
    <row r="45" spans="1:10" ht="12.75">
      <c r="A45" s="84" t="s">
        <v>30</v>
      </c>
      <c r="B45" s="85">
        <f>SUM(B27:B36)+B25</f>
        <v>17295</v>
      </c>
      <c r="C45" s="89">
        <f>SUM(C27:C36)+C25</f>
        <v>17484</v>
      </c>
      <c r="D45" s="130">
        <f>SUM(D27:D36)+D25</f>
        <v>17625</v>
      </c>
      <c r="E45" s="130">
        <f>SUM(E27:E36)+E25</f>
        <v>18878</v>
      </c>
      <c r="F45" s="90">
        <f>SUM(F27:F36)+F25</f>
        <v>18729</v>
      </c>
      <c r="G45" s="91">
        <f>F45-B45</f>
        <v>1434</v>
      </c>
      <c r="H45" s="140">
        <f>G45/B45%</f>
        <v>8.291413703382482</v>
      </c>
      <c r="I45" s="91">
        <f>F45-E45</f>
        <v>-149</v>
      </c>
      <c r="J45" s="120">
        <f>I45/E45%</f>
        <v>-0.7892785252675072</v>
      </c>
    </row>
    <row r="46" spans="1:10" ht="7.5" customHeight="1">
      <c r="A46" s="65"/>
      <c r="B46" s="71"/>
      <c r="C46" s="96"/>
      <c r="D46" s="131"/>
      <c r="E46" s="131"/>
      <c r="F46" s="97"/>
      <c r="G46" s="64"/>
      <c r="H46" s="141"/>
      <c r="I46" s="64"/>
      <c r="J46" s="31"/>
    </row>
    <row r="47" spans="1:10" ht="30" customHeight="1" thickBot="1">
      <c r="A47" s="121" t="s">
        <v>37</v>
      </c>
      <c r="B47" s="99"/>
      <c r="C47" s="104"/>
      <c r="D47" s="105"/>
      <c r="E47" s="105"/>
      <c r="F47" s="105"/>
      <c r="G47" s="100"/>
      <c r="H47" s="100"/>
      <c r="I47" s="100"/>
      <c r="J47" s="101"/>
    </row>
    <row r="48" ht="13.5" thickTop="1"/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portrait" paperSize="9" scale="98" r:id="rId1"/>
  <ignoredErrors>
    <ignoredError sqref="B42:F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7109375" style="9" customWidth="1"/>
    <col min="2" max="2" width="8.140625" style="9" customWidth="1"/>
    <col min="3" max="6" width="7.7109375" style="9" customWidth="1"/>
    <col min="7" max="7" width="7.7109375" style="106" customWidth="1"/>
    <col min="8" max="8" width="7.7109375" style="107" customWidth="1"/>
    <col min="9" max="9" width="7.7109375" style="106" customWidth="1"/>
    <col min="10" max="10" width="7.7109375" style="108" customWidth="1"/>
    <col min="11" max="12" width="7.140625" style="9" customWidth="1"/>
    <col min="13" max="16384" width="9.140625" style="9" customWidth="1"/>
  </cols>
  <sheetData>
    <row r="1" spans="1:12" ht="19.5" customHeight="1" thickTop="1">
      <c r="A1" s="1" t="s">
        <v>52</v>
      </c>
      <c r="B1" s="2"/>
      <c r="C1" s="2"/>
      <c r="D1" s="3"/>
      <c r="E1" s="3"/>
      <c r="F1" s="4"/>
      <c r="G1" s="5"/>
      <c r="H1" s="6"/>
      <c r="I1" s="7"/>
      <c r="J1" s="8"/>
      <c r="K1" s="3"/>
      <c r="L1" s="4"/>
    </row>
    <row r="2" spans="1:12" ht="19.5" customHeight="1">
      <c r="A2" s="10" t="s">
        <v>76</v>
      </c>
      <c r="B2" s="11"/>
      <c r="C2" s="11"/>
      <c r="D2" s="12"/>
      <c r="E2" s="12"/>
      <c r="F2" s="13"/>
      <c r="G2" s="14"/>
      <c r="H2" s="15"/>
      <c r="I2" s="16"/>
      <c r="J2" s="17"/>
      <c r="K2" s="12"/>
      <c r="L2" s="13"/>
    </row>
    <row r="3" spans="1:12" ht="12.75">
      <c r="A3" s="142" t="s">
        <v>1</v>
      </c>
      <c r="B3" s="144">
        <v>2005</v>
      </c>
      <c r="C3" s="156">
        <v>2006</v>
      </c>
      <c r="D3" s="156">
        <v>2007</v>
      </c>
      <c r="E3" s="156">
        <v>2008</v>
      </c>
      <c r="F3" s="144">
        <v>2009</v>
      </c>
      <c r="G3" s="152">
        <v>2010</v>
      </c>
      <c r="H3" s="154">
        <v>2011</v>
      </c>
      <c r="I3" s="146">
        <v>2012</v>
      </c>
      <c r="J3" s="150">
        <v>2013</v>
      </c>
      <c r="K3" s="18" t="s">
        <v>35</v>
      </c>
      <c r="L3" s="19"/>
    </row>
    <row r="4" spans="1:12" ht="12.75" customHeight="1">
      <c r="A4" s="143"/>
      <c r="B4" s="145"/>
      <c r="C4" s="157"/>
      <c r="D4" s="157"/>
      <c r="E4" s="157"/>
      <c r="F4" s="145"/>
      <c r="G4" s="153"/>
      <c r="H4" s="155"/>
      <c r="I4" s="147"/>
      <c r="J4" s="151"/>
      <c r="K4" s="20" t="s">
        <v>2</v>
      </c>
      <c r="L4" s="21"/>
    </row>
    <row r="5" spans="1:12" ht="7.5" customHeight="1">
      <c r="A5" s="22"/>
      <c r="B5" s="23"/>
      <c r="C5" s="24"/>
      <c r="D5" s="24"/>
      <c r="E5" s="25"/>
      <c r="F5" s="26"/>
      <c r="G5" s="27"/>
      <c r="H5" s="28"/>
      <c r="I5" s="29"/>
      <c r="J5" s="30"/>
      <c r="K5" s="23"/>
      <c r="L5" s="115"/>
    </row>
    <row r="6" spans="1:12" ht="12.75">
      <c r="A6" s="32" t="s">
        <v>3</v>
      </c>
      <c r="B6" s="33">
        <v>394</v>
      </c>
      <c r="C6" s="34">
        <v>427</v>
      </c>
      <c r="D6" s="34">
        <v>435</v>
      </c>
      <c r="E6" s="34">
        <v>445</v>
      </c>
      <c r="F6" s="33">
        <v>402</v>
      </c>
      <c r="G6" s="35">
        <v>353</v>
      </c>
      <c r="H6" s="36">
        <v>374</v>
      </c>
      <c r="I6" s="36">
        <v>368</v>
      </c>
      <c r="J6" s="37">
        <v>306</v>
      </c>
      <c r="K6" s="38">
        <f aca="true" t="shared" si="0" ref="K6:K27">J6-B6</f>
        <v>-88</v>
      </c>
      <c r="L6" s="116">
        <f aca="true" t="shared" si="1" ref="L6:L27">K6/B6%</f>
        <v>-22.33502538071066</v>
      </c>
    </row>
    <row r="7" spans="1:12" ht="12.75">
      <c r="A7" s="32" t="s">
        <v>4</v>
      </c>
      <c r="B7" s="41">
        <v>3182</v>
      </c>
      <c r="C7" s="42">
        <v>3253</v>
      </c>
      <c r="D7" s="42">
        <v>3303</v>
      </c>
      <c r="E7" s="42">
        <v>3245</v>
      </c>
      <c r="F7" s="41">
        <v>3217</v>
      </c>
      <c r="G7" s="43">
        <v>3248</v>
      </c>
      <c r="H7" s="44">
        <v>3274</v>
      </c>
      <c r="I7" s="44">
        <v>3149</v>
      </c>
      <c r="J7" s="45">
        <v>3159</v>
      </c>
      <c r="K7" s="38">
        <f t="shared" si="0"/>
        <v>-23</v>
      </c>
      <c r="L7" s="116">
        <f t="shared" si="1"/>
        <v>-0.7228158390949089</v>
      </c>
    </row>
    <row r="8" spans="1:12" ht="12.75">
      <c r="A8" s="32" t="s">
        <v>5</v>
      </c>
      <c r="B8" s="41">
        <v>1128</v>
      </c>
      <c r="C8" s="42">
        <v>1083</v>
      </c>
      <c r="D8" s="42">
        <v>1099</v>
      </c>
      <c r="E8" s="42">
        <v>1068</v>
      </c>
      <c r="F8" s="41">
        <v>962</v>
      </c>
      <c r="G8" s="43">
        <v>908</v>
      </c>
      <c r="H8" s="44">
        <v>896</v>
      </c>
      <c r="I8" s="44">
        <v>875</v>
      </c>
      <c r="J8" s="45">
        <v>810</v>
      </c>
      <c r="K8" s="38">
        <f t="shared" si="0"/>
        <v>-318</v>
      </c>
      <c r="L8" s="116">
        <f t="shared" si="1"/>
        <v>-28.19148936170213</v>
      </c>
    </row>
    <row r="9" spans="1:12" ht="12.75">
      <c r="A9" s="46" t="s">
        <v>6</v>
      </c>
      <c r="B9" s="47">
        <v>1006</v>
      </c>
      <c r="C9" s="48">
        <v>1005</v>
      </c>
      <c r="D9" s="48">
        <v>1087</v>
      </c>
      <c r="E9" s="48">
        <v>1054</v>
      </c>
      <c r="F9" s="47">
        <v>1019</v>
      </c>
      <c r="G9" s="49">
        <v>1043</v>
      </c>
      <c r="H9" s="50">
        <v>1026</v>
      </c>
      <c r="I9" s="50">
        <v>976</v>
      </c>
      <c r="J9" s="51">
        <v>997</v>
      </c>
      <c r="K9" s="38">
        <f t="shared" si="0"/>
        <v>-9</v>
      </c>
      <c r="L9" s="116">
        <f t="shared" si="1"/>
        <v>-0.8946322067594433</v>
      </c>
    </row>
    <row r="10" spans="1:12" ht="12.75" customHeight="1">
      <c r="A10" s="32" t="s">
        <v>36</v>
      </c>
      <c r="B10" s="47">
        <v>1132</v>
      </c>
      <c r="C10" s="48">
        <v>1211</v>
      </c>
      <c r="D10" s="48">
        <v>1102</v>
      </c>
      <c r="E10" s="48">
        <v>1069</v>
      </c>
      <c r="F10" s="47">
        <v>749</v>
      </c>
      <c r="G10" s="49">
        <v>696</v>
      </c>
      <c r="H10" s="50">
        <v>703</v>
      </c>
      <c r="I10" s="50">
        <v>634</v>
      </c>
      <c r="J10" s="51">
        <v>605</v>
      </c>
      <c r="K10" s="38">
        <f t="shared" si="0"/>
        <v>-527</v>
      </c>
      <c r="L10" s="116">
        <f t="shared" si="1"/>
        <v>-46.5547703180212</v>
      </c>
    </row>
    <row r="11" spans="1:12" ht="12.75">
      <c r="A11" s="32" t="s">
        <v>7</v>
      </c>
      <c r="B11" s="41">
        <v>3108</v>
      </c>
      <c r="C11" s="42">
        <v>3139</v>
      </c>
      <c r="D11" s="42">
        <v>3209</v>
      </c>
      <c r="E11" s="42">
        <v>3216</v>
      </c>
      <c r="F11" s="41">
        <v>3252</v>
      </c>
      <c r="G11" s="43">
        <v>3272</v>
      </c>
      <c r="H11" s="44">
        <v>3316</v>
      </c>
      <c r="I11" s="44">
        <v>3325</v>
      </c>
      <c r="J11" s="45">
        <v>3340</v>
      </c>
      <c r="K11" s="38">
        <f t="shared" si="0"/>
        <v>232</v>
      </c>
      <c r="L11" s="116">
        <f t="shared" si="1"/>
        <v>7.464607464607465</v>
      </c>
    </row>
    <row r="12" spans="1:12" ht="12.75">
      <c r="A12" s="32" t="s">
        <v>8</v>
      </c>
      <c r="B12" s="41">
        <v>4116</v>
      </c>
      <c r="C12" s="42">
        <v>3983</v>
      </c>
      <c r="D12" s="42">
        <v>3931</v>
      </c>
      <c r="E12" s="42">
        <v>3866</v>
      </c>
      <c r="F12" s="41">
        <v>3585</v>
      </c>
      <c r="G12" s="43">
        <v>3724</v>
      </c>
      <c r="H12" s="44">
        <v>3737</v>
      </c>
      <c r="I12" s="44">
        <v>3728</v>
      </c>
      <c r="J12" s="45">
        <v>3575</v>
      </c>
      <c r="K12" s="38">
        <f t="shared" si="0"/>
        <v>-541</v>
      </c>
      <c r="L12" s="116">
        <f t="shared" si="1"/>
        <v>-13.143828960155492</v>
      </c>
    </row>
    <row r="13" spans="1:12" ht="12.75">
      <c r="A13" s="46" t="s">
        <v>9</v>
      </c>
      <c r="B13" s="41">
        <v>1249</v>
      </c>
      <c r="C13" s="42">
        <v>1240</v>
      </c>
      <c r="D13" s="42">
        <v>1287</v>
      </c>
      <c r="E13" s="42">
        <v>1253</v>
      </c>
      <c r="F13" s="41">
        <v>1210</v>
      </c>
      <c r="G13" s="43">
        <v>1137</v>
      </c>
      <c r="H13" s="44">
        <v>1066</v>
      </c>
      <c r="I13" s="44">
        <v>941</v>
      </c>
      <c r="J13" s="45">
        <v>901</v>
      </c>
      <c r="K13" s="38">
        <f t="shared" si="0"/>
        <v>-348</v>
      </c>
      <c r="L13" s="116">
        <f t="shared" si="1"/>
        <v>-27.862289831865493</v>
      </c>
    </row>
    <row r="14" spans="1:12" ht="12.75">
      <c r="A14" s="32" t="s">
        <v>10</v>
      </c>
      <c r="B14" s="41">
        <v>11799</v>
      </c>
      <c r="C14" s="42">
        <v>11860</v>
      </c>
      <c r="D14" s="42">
        <v>11650</v>
      </c>
      <c r="E14" s="42">
        <v>11326</v>
      </c>
      <c r="F14" s="41">
        <v>10350</v>
      </c>
      <c r="G14" s="43">
        <v>10118</v>
      </c>
      <c r="H14" s="44">
        <v>10141</v>
      </c>
      <c r="I14" s="44">
        <v>10146</v>
      </c>
      <c r="J14" s="45">
        <v>10187</v>
      </c>
      <c r="K14" s="38">
        <f t="shared" si="0"/>
        <v>-1612</v>
      </c>
      <c r="L14" s="116">
        <f t="shared" si="1"/>
        <v>-13.662174760572931</v>
      </c>
    </row>
    <row r="15" spans="1:12" ht="12.75">
      <c r="A15" s="46" t="s">
        <v>11</v>
      </c>
      <c r="B15" s="41">
        <v>2333</v>
      </c>
      <c r="C15" s="42">
        <v>2237</v>
      </c>
      <c r="D15" s="42">
        <v>2498</v>
      </c>
      <c r="E15" s="42">
        <v>2501</v>
      </c>
      <c r="F15" s="41">
        <v>2302</v>
      </c>
      <c r="G15" s="43">
        <v>2251</v>
      </c>
      <c r="H15" s="44">
        <v>2211</v>
      </c>
      <c r="I15" s="44">
        <v>2187</v>
      </c>
      <c r="J15" s="45">
        <v>2185</v>
      </c>
      <c r="K15" s="38">
        <f t="shared" si="0"/>
        <v>-148</v>
      </c>
      <c r="L15" s="116">
        <f t="shared" si="1"/>
        <v>-6.343763394770682</v>
      </c>
    </row>
    <row r="16" spans="1:12" ht="12.75">
      <c r="A16" s="32" t="s">
        <v>12</v>
      </c>
      <c r="B16" s="41">
        <v>655</v>
      </c>
      <c r="C16" s="42">
        <v>684</v>
      </c>
      <c r="D16" s="42">
        <v>781</v>
      </c>
      <c r="E16" s="42">
        <v>812</v>
      </c>
      <c r="F16" s="41">
        <v>763</v>
      </c>
      <c r="G16" s="43">
        <v>717</v>
      </c>
      <c r="H16" s="44">
        <v>629</v>
      </c>
      <c r="I16" s="44">
        <v>600</v>
      </c>
      <c r="J16" s="45">
        <v>510</v>
      </c>
      <c r="K16" s="38">
        <f t="shared" si="0"/>
        <v>-145</v>
      </c>
      <c r="L16" s="116">
        <f t="shared" si="1"/>
        <v>-22.137404580152673</v>
      </c>
    </row>
    <row r="17" spans="1:12" ht="12.75">
      <c r="A17" s="32" t="s">
        <v>13</v>
      </c>
      <c r="B17" s="41">
        <v>6399</v>
      </c>
      <c r="C17" s="42">
        <v>6015</v>
      </c>
      <c r="D17" s="42">
        <v>5969</v>
      </c>
      <c r="E17" s="42">
        <v>5782</v>
      </c>
      <c r="F17" s="41">
        <v>4981</v>
      </c>
      <c r="G17" s="43">
        <v>4800</v>
      </c>
      <c r="H17" s="44">
        <v>4541</v>
      </c>
      <c r="I17" s="44">
        <v>4324</v>
      </c>
      <c r="J17" s="45">
        <v>4347</v>
      </c>
      <c r="K17" s="38">
        <f t="shared" si="0"/>
        <v>-2052</v>
      </c>
      <c r="L17" s="116">
        <f t="shared" si="1"/>
        <v>-32.0675105485232</v>
      </c>
    </row>
    <row r="18" spans="1:12" ht="15.75" customHeight="1">
      <c r="A18" s="32" t="s">
        <v>14</v>
      </c>
      <c r="B18" s="41">
        <v>825</v>
      </c>
      <c r="C18" s="42">
        <v>811</v>
      </c>
      <c r="D18" s="42">
        <v>850</v>
      </c>
      <c r="E18" s="42">
        <v>784</v>
      </c>
      <c r="F18" s="41">
        <v>757</v>
      </c>
      <c r="G18" s="43">
        <v>785</v>
      </c>
      <c r="H18" s="44">
        <v>894</v>
      </c>
      <c r="I18" s="44">
        <v>993</v>
      </c>
      <c r="J18" s="45">
        <v>821</v>
      </c>
      <c r="K18" s="38">
        <f t="shared" si="0"/>
        <v>-4</v>
      </c>
      <c r="L18" s="116">
        <f t="shared" si="1"/>
        <v>-0.48484848484848486</v>
      </c>
    </row>
    <row r="19" spans="1:12" ht="15.75" customHeight="1">
      <c r="A19" s="32" t="s">
        <v>15</v>
      </c>
      <c r="B19" s="41">
        <v>7957</v>
      </c>
      <c r="C19" s="42">
        <v>8479</v>
      </c>
      <c r="D19" s="42">
        <v>8787</v>
      </c>
      <c r="E19" s="42">
        <v>8412</v>
      </c>
      <c r="F19" s="41">
        <v>8178</v>
      </c>
      <c r="G19" s="43">
        <v>7463</v>
      </c>
      <c r="H19" s="44">
        <v>7036</v>
      </c>
      <c r="I19" s="44">
        <v>6499</v>
      </c>
      <c r="J19" s="45">
        <v>5854</v>
      </c>
      <c r="K19" s="38">
        <f t="shared" si="0"/>
        <v>-2103</v>
      </c>
      <c r="L19" s="116">
        <f t="shared" si="1"/>
        <v>-26.42955887897449</v>
      </c>
    </row>
    <row r="20" spans="1:12" ht="18" customHeight="1">
      <c r="A20" s="52" t="s">
        <v>16</v>
      </c>
      <c r="B20" s="47">
        <v>14880</v>
      </c>
      <c r="C20" s="48">
        <v>15214</v>
      </c>
      <c r="D20" s="48">
        <v>15949</v>
      </c>
      <c r="E20" s="48">
        <v>17059</v>
      </c>
      <c r="F20" s="47">
        <v>16807</v>
      </c>
      <c r="G20" s="49">
        <v>16778</v>
      </c>
      <c r="H20" s="50">
        <v>16588</v>
      </c>
      <c r="I20" s="50">
        <v>16168</v>
      </c>
      <c r="J20" s="51">
        <v>15550</v>
      </c>
      <c r="K20" s="38">
        <f t="shared" si="0"/>
        <v>670</v>
      </c>
      <c r="L20" s="116">
        <f t="shared" si="1"/>
        <v>4.50268817204301</v>
      </c>
    </row>
    <row r="21" spans="1:12" ht="12.75">
      <c r="A21" s="46" t="s">
        <v>17</v>
      </c>
      <c r="B21" s="47">
        <v>3733</v>
      </c>
      <c r="C21" s="48">
        <v>4043</v>
      </c>
      <c r="D21" s="48">
        <v>4481</v>
      </c>
      <c r="E21" s="48">
        <v>4701</v>
      </c>
      <c r="F21" s="47">
        <v>4859</v>
      </c>
      <c r="G21" s="49">
        <v>5462</v>
      </c>
      <c r="H21" s="50">
        <v>5618</v>
      </c>
      <c r="I21" s="50">
        <v>5525</v>
      </c>
      <c r="J21" s="51">
        <v>5319</v>
      </c>
      <c r="K21" s="38">
        <f t="shared" si="0"/>
        <v>1586</v>
      </c>
      <c r="L21" s="116">
        <f t="shared" si="1"/>
        <v>42.48593624430753</v>
      </c>
    </row>
    <row r="22" spans="1:12" ht="12.75" customHeight="1">
      <c r="A22" s="32" t="s">
        <v>18</v>
      </c>
      <c r="B22" s="47">
        <v>7785</v>
      </c>
      <c r="C22" s="42">
        <v>8016</v>
      </c>
      <c r="D22" s="42">
        <v>8351</v>
      </c>
      <c r="E22" s="42">
        <v>8727</v>
      </c>
      <c r="F22" s="41">
        <v>9466</v>
      </c>
      <c r="G22" s="43">
        <v>9255</v>
      </c>
      <c r="H22" s="44">
        <v>9027</v>
      </c>
      <c r="I22" s="44">
        <v>8590</v>
      </c>
      <c r="J22" s="45">
        <v>9287</v>
      </c>
      <c r="K22" s="38">
        <f t="shared" si="0"/>
        <v>1502</v>
      </c>
      <c r="L22" s="116">
        <f t="shared" si="1"/>
        <v>19.293513166345537</v>
      </c>
    </row>
    <row r="23" spans="1:12" ht="12.75">
      <c r="A23" s="32" t="s">
        <v>19</v>
      </c>
      <c r="B23" s="41">
        <v>3370</v>
      </c>
      <c r="C23" s="42">
        <v>3269</v>
      </c>
      <c r="D23" s="42">
        <v>3291</v>
      </c>
      <c r="E23" s="42">
        <v>3369</v>
      </c>
      <c r="F23" s="41">
        <v>3304</v>
      </c>
      <c r="G23" s="43">
        <v>3299</v>
      </c>
      <c r="H23" s="44">
        <v>3249</v>
      </c>
      <c r="I23" s="44">
        <v>2786</v>
      </c>
      <c r="J23" s="45">
        <v>2702</v>
      </c>
      <c r="K23" s="38">
        <f t="shared" si="0"/>
        <v>-668</v>
      </c>
      <c r="L23" s="116">
        <f t="shared" si="1"/>
        <v>-19.82195845697329</v>
      </c>
    </row>
    <row r="24" spans="1:12" ht="12.75">
      <c r="A24" s="52" t="s">
        <v>20</v>
      </c>
      <c r="B24" s="47">
        <v>7974</v>
      </c>
      <c r="C24" s="42">
        <v>8870</v>
      </c>
      <c r="D24" s="42">
        <v>9496</v>
      </c>
      <c r="E24" s="42">
        <v>9271</v>
      </c>
      <c r="F24" s="41">
        <v>9193</v>
      </c>
      <c r="G24" s="43">
        <v>9875</v>
      </c>
      <c r="H24" s="44">
        <v>9673</v>
      </c>
      <c r="I24" s="44">
        <v>9919</v>
      </c>
      <c r="J24" s="45">
        <v>9101</v>
      </c>
      <c r="K24" s="38">
        <f t="shared" si="0"/>
        <v>1127</v>
      </c>
      <c r="L24" s="116">
        <f t="shared" si="1"/>
        <v>14.133433659393027</v>
      </c>
    </row>
    <row r="25" spans="1:12" ht="12.75" customHeight="1">
      <c r="A25" s="32" t="s">
        <v>21</v>
      </c>
      <c r="B25" s="41">
        <v>2107</v>
      </c>
      <c r="C25" s="42">
        <v>2317</v>
      </c>
      <c r="D25" s="42">
        <v>2236</v>
      </c>
      <c r="E25" s="42">
        <v>2329</v>
      </c>
      <c r="F25" s="41">
        <v>2191</v>
      </c>
      <c r="G25" s="43">
        <v>2095</v>
      </c>
      <c r="H25" s="44">
        <v>1814</v>
      </c>
      <c r="I25" s="44">
        <v>1833</v>
      </c>
      <c r="J25" s="45">
        <v>2136</v>
      </c>
      <c r="K25" s="38">
        <f t="shared" si="0"/>
        <v>29</v>
      </c>
      <c r="L25" s="116">
        <f t="shared" si="1"/>
        <v>1.3763644992880872</v>
      </c>
    </row>
    <row r="26" spans="1:12" ht="12.75">
      <c r="A26" s="53" t="s">
        <v>22</v>
      </c>
      <c r="B26" s="33">
        <v>3463</v>
      </c>
      <c r="C26" s="34">
        <v>3498</v>
      </c>
      <c r="D26" s="34">
        <v>3789</v>
      </c>
      <c r="E26" s="34">
        <v>3901</v>
      </c>
      <c r="F26" s="33">
        <v>4116</v>
      </c>
      <c r="G26" s="35">
        <v>4524</v>
      </c>
      <c r="H26" s="36">
        <v>4492</v>
      </c>
      <c r="I26" s="36">
        <v>4586</v>
      </c>
      <c r="J26" s="37">
        <v>5168</v>
      </c>
      <c r="K26" s="38">
        <f t="shared" si="0"/>
        <v>1705</v>
      </c>
      <c r="L26" s="116">
        <f t="shared" si="1"/>
        <v>49.234767542593126</v>
      </c>
    </row>
    <row r="27" spans="1:12" ht="12.75">
      <c r="A27" s="53" t="s">
        <v>23</v>
      </c>
      <c r="B27" s="33">
        <v>4187</v>
      </c>
      <c r="C27" s="34">
        <v>4110</v>
      </c>
      <c r="D27" s="34">
        <v>4895</v>
      </c>
      <c r="E27" s="34">
        <v>4936</v>
      </c>
      <c r="F27" s="33">
        <v>4337</v>
      </c>
      <c r="G27" s="35">
        <v>4661</v>
      </c>
      <c r="H27" s="36">
        <v>4738</v>
      </c>
      <c r="I27" s="36">
        <v>4729</v>
      </c>
      <c r="J27" s="37">
        <v>4055</v>
      </c>
      <c r="K27" s="38">
        <f t="shared" si="0"/>
        <v>-132</v>
      </c>
      <c r="L27" s="116">
        <f t="shared" si="1"/>
        <v>-3.1526152376403154</v>
      </c>
    </row>
    <row r="28" spans="1:12" ht="6.75" customHeight="1">
      <c r="A28" s="54"/>
      <c r="B28" s="33"/>
      <c r="C28" s="55"/>
      <c r="D28" s="55"/>
      <c r="E28" s="55"/>
      <c r="F28" s="33"/>
      <c r="G28" s="56"/>
      <c r="H28" s="57"/>
      <c r="I28" s="57"/>
      <c r="J28" s="58"/>
      <c r="K28" s="59"/>
      <c r="L28" s="117"/>
    </row>
    <row r="29" spans="1:12" ht="10.5" customHeight="1">
      <c r="A29" s="60"/>
      <c r="B29" s="61"/>
      <c r="C29" s="61"/>
      <c r="D29" s="61"/>
      <c r="E29" s="61"/>
      <c r="F29" s="61"/>
      <c r="G29" s="62"/>
      <c r="H29" s="62"/>
      <c r="I29" s="62"/>
      <c r="J29" s="61"/>
      <c r="K29" s="63"/>
      <c r="L29" s="118"/>
    </row>
    <row r="30" spans="1:12" ht="9.75" customHeight="1">
      <c r="A30" s="65"/>
      <c r="B30" s="41"/>
      <c r="C30" s="66"/>
      <c r="D30" s="66"/>
      <c r="E30" s="66"/>
      <c r="F30" s="41"/>
      <c r="G30" s="67"/>
      <c r="H30" s="68"/>
      <c r="I30" s="69"/>
      <c r="J30" s="70"/>
      <c r="K30" s="71"/>
      <c r="L30" s="40"/>
    </row>
    <row r="31" spans="1:16" ht="12.75">
      <c r="A31" s="72" t="s">
        <v>24</v>
      </c>
      <c r="B31" s="73">
        <f aca="true" t="shared" si="2" ref="B31:G31">SUM(B6:B27)</f>
        <v>92782</v>
      </c>
      <c r="C31" s="74">
        <f t="shared" si="2"/>
        <v>94764</v>
      </c>
      <c r="D31" s="74">
        <f t="shared" si="2"/>
        <v>98476</v>
      </c>
      <c r="E31" s="74">
        <f t="shared" si="2"/>
        <v>99126</v>
      </c>
      <c r="F31" s="73">
        <f t="shared" si="2"/>
        <v>96000</v>
      </c>
      <c r="G31" s="75">
        <f t="shared" si="2"/>
        <v>96464</v>
      </c>
      <c r="H31" s="76">
        <f>SUM(H6:H27)</f>
        <v>95043</v>
      </c>
      <c r="I31" s="77">
        <f>SUM(I6:I27)</f>
        <v>92881</v>
      </c>
      <c r="J31" s="78">
        <f>SUM(J6:J27)</f>
        <v>90915</v>
      </c>
      <c r="K31" s="79">
        <f>J31-B31</f>
        <v>-1867</v>
      </c>
      <c r="L31" s="119">
        <f>K31/B31%</f>
        <v>-2.0122437541764566</v>
      </c>
      <c r="N31" s="80"/>
      <c r="O31" s="80"/>
      <c r="P31" s="80"/>
    </row>
    <row r="32" spans="1:14" ht="12.75">
      <c r="A32" s="81" t="s">
        <v>25</v>
      </c>
      <c r="B32" s="33"/>
      <c r="C32" s="34"/>
      <c r="D32" s="34"/>
      <c r="E32" s="34"/>
      <c r="F32" s="33"/>
      <c r="G32" s="82"/>
      <c r="H32" s="83"/>
      <c r="I32" s="36"/>
      <c r="J32" s="37"/>
      <c r="K32" s="71"/>
      <c r="L32" s="40"/>
      <c r="N32" s="80"/>
    </row>
    <row r="33" spans="1:14" ht="12.75">
      <c r="A33" s="84" t="s">
        <v>26</v>
      </c>
      <c r="B33" s="85">
        <f aca="true" t="shared" si="3" ref="B33:G33">SUM(B6:B18)</f>
        <v>37326</v>
      </c>
      <c r="C33" s="86">
        <f t="shared" si="3"/>
        <v>36948</v>
      </c>
      <c r="D33" s="86">
        <f t="shared" si="3"/>
        <v>37201</v>
      </c>
      <c r="E33" s="86">
        <f t="shared" si="3"/>
        <v>36421</v>
      </c>
      <c r="F33" s="85">
        <f t="shared" si="3"/>
        <v>33549</v>
      </c>
      <c r="G33" s="87">
        <f t="shared" si="3"/>
        <v>33052</v>
      </c>
      <c r="H33" s="88">
        <f>SUM(H6:H18)</f>
        <v>32808</v>
      </c>
      <c r="I33" s="89">
        <f>SUM(I6:I18)</f>
        <v>32246</v>
      </c>
      <c r="J33" s="90">
        <f>SUM(J6:J18)</f>
        <v>31743</v>
      </c>
      <c r="K33" s="91">
        <f>J33-B33</f>
        <v>-5583</v>
      </c>
      <c r="L33" s="120">
        <f>K33/B33%</f>
        <v>-14.957402346889568</v>
      </c>
      <c r="N33" s="80"/>
    </row>
    <row r="34" spans="1:14" ht="12.75">
      <c r="A34" s="84" t="s">
        <v>27</v>
      </c>
      <c r="B34" s="85">
        <f aca="true" t="shared" si="4" ref="B34:G34">B19</f>
        <v>7957</v>
      </c>
      <c r="C34" s="86">
        <f t="shared" si="4"/>
        <v>8479</v>
      </c>
      <c r="D34" s="86">
        <f t="shared" si="4"/>
        <v>8787</v>
      </c>
      <c r="E34" s="86">
        <f t="shared" si="4"/>
        <v>8412</v>
      </c>
      <c r="F34" s="85">
        <f t="shared" si="4"/>
        <v>8178</v>
      </c>
      <c r="G34" s="87">
        <f t="shared" si="4"/>
        <v>7463</v>
      </c>
      <c r="H34" s="88">
        <f>H19</f>
        <v>7036</v>
      </c>
      <c r="I34" s="89">
        <f>I19</f>
        <v>6499</v>
      </c>
      <c r="J34" s="90">
        <f>J19</f>
        <v>5854</v>
      </c>
      <c r="K34" s="91">
        <f>J34-B34</f>
        <v>-2103</v>
      </c>
      <c r="L34" s="120">
        <f>K34/B34%</f>
        <v>-26.42955887897449</v>
      </c>
      <c r="N34" s="80"/>
    </row>
    <row r="35" spans="1:12" ht="12.75">
      <c r="A35" s="84" t="s">
        <v>28</v>
      </c>
      <c r="B35" s="85">
        <f aca="true" t="shared" si="5" ref="B35:G35">B20+B21</f>
        <v>18613</v>
      </c>
      <c r="C35" s="86">
        <f t="shared" si="5"/>
        <v>19257</v>
      </c>
      <c r="D35" s="86">
        <f t="shared" si="5"/>
        <v>20430</v>
      </c>
      <c r="E35" s="86">
        <f t="shared" si="5"/>
        <v>21760</v>
      </c>
      <c r="F35" s="85">
        <f t="shared" si="5"/>
        <v>21666</v>
      </c>
      <c r="G35" s="87">
        <f t="shared" si="5"/>
        <v>22240</v>
      </c>
      <c r="H35" s="88">
        <f>H20+H21</f>
        <v>22206</v>
      </c>
      <c r="I35" s="89">
        <f>I20+I21</f>
        <v>21693</v>
      </c>
      <c r="J35" s="90">
        <f>J20+J21</f>
        <v>20869</v>
      </c>
      <c r="K35" s="91">
        <f>J35-B35</f>
        <v>2256</v>
      </c>
      <c r="L35" s="120">
        <f>K35/B35%</f>
        <v>12.12056089829689</v>
      </c>
    </row>
    <row r="36" spans="1:12" ht="12.75">
      <c r="A36" s="84" t="s">
        <v>29</v>
      </c>
      <c r="B36" s="85">
        <f aca="true" t="shared" si="6" ref="B36:G36">B24</f>
        <v>7974</v>
      </c>
      <c r="C36" s="86">
        <f t="shared" si="6"/>
        <v>8870</v>
      </c>
      <c r="D36" s="86">
        <f t="shared" si="6"/>
        <v>9496</v>
      </c>
      <c r="E36" s="86">
        <f t="shared" si="6"/>
        <v>9271</v>
      </c>
      <c r="F36" s="85">
        <f t="shared" si="6"/>
        <v>9193</v>
      </c>
      <c r="G36" s="87">
        <f t="shared" si="6"/>
        <v>9875</v>
      </c>
      <c r="H36" s="88">
        <f>H24</f>
        <v>9673</v>
      </c>
      <c r="I36" s="89">
        <f>I24</f>
        <v>9919</v>
      </c>
      <c r="J36" s="90">
        <f>J24</f>
        <v>9101</v>
      </c>
      <c r="K36" s="91">
        <f>J36-B36</f>
        <v>1127</v>
      </c>
      <c r="L36" s="120">
        <f>K36/B36%</f>
        <v>14.133433659393027</v>
      </c>
    </row>
    <row r="37" spans="1:12" ht="12.75">
      <c r="A37" s="84" t="s">
        <v>30</v>
      </c>
      <c r="B37" s="85">
        <f aca="true" t="shared" si="7" ref="B37:G37">SUM(B22:B23)+SUM(B25:B27)</f>
        <v>20912</v>
      </c>
      <c r="C37" s="86">
        <f t="shared" si="7"/>
        <v>21210</v>
      </c>
      <c r="D37" s="86">
        <f t="shared" si="7"/>
        <v>22562</v>
      </c>
      <c r="E37" s="86">
        <f t="shared" si="7"/>
        <v>23262</v>
      </c>
      <c r="F37" s="85">
        <f t="shared" si="7"/>
        <v>23414</v>
      </c>
      <c r="G37" s="87">
        <f t="shared" si="7"/>
        <v>23834</v>
      </c>
      <c r="H37" s="88">
        <f>SUM(H22:H23)+SUM(H25:H27)</f>
        <v>23320</v>
      </c>
      <c r="I37" s="89">
        <f>SUM(I22:I23)+SUM(I25:I27)</f>
        <v>22524</v>
      </c>
      <c r="J37" s="90">
        <f>SUM(J22:J23)+SUM(J25:J27)</f>
        <v>23348</v>
      </c>
      <c r="K37" s="91">
        <f>J37-B37</f>
        <v>2436</v>
      </c>
      <c r="L37" s="120">
        <f>K37/B37%</f>
        <v>11.648814078041315</v>
      </c>
    </row>
    <row r="38" spans="1:12" ht="7.5" customHeight="1">
      <c r="A38" s="65"/>
      <c r="B38" s="71"/>
      <c r="C38" s="92"/>
      <c r="D38" s="92"/>
      <c r="E38" s="92"/>
      <c r="F38" s="93"/>
      <c r="G38" s="94"/>
      <c r="H38" s="95"/>
      <c r="I38" s="96"/>
      <c r="J38" s="97"/>
      <c r="K38" s="64"/>
      <c r="L38" s="31"/>
    </row>
    <row r="39" spans="1:12" ht="18" customHeight="1" thickBot="1">
      <c r="A39" s="98" t="s">
        <v>31</v>
      </c>
      <c r="B39" s="99"/>
      <c r="C39" s="99"/>
      <c r="D39" s="100"/>
      <c r="E39" s="100"/>
      <c r="F39" s="101"/>
      <c r="G39" s="102"/>
      <c r="H39" s="103"/>
      <c r="I39" s="104"/>
      <c r="J39" s="105"/>
      <c r="K39" s="100"/>
      <c r="L39" s="101"/>
    </row>
    <row r="40" ht="13.5" thickTop="1"/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8" r:id="rId1"/>
  <ignoredErrors>
    <ignoredError sqref="B33:J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7109375" style="9" customWidth="1"/>
    <col min="2" max="2" width="8.140625" style="9" customWidth="1"/>
    <col min="3" max="6" width="7.7109375" style="9" customWidth="1"/>
    <col min="7" max="7" width="7.7109375" style="106" customWidth="1"/>
    <col min="8" max="8" width="7.7109375" style="107" customWidth="1"/>
    <col min="9" max="9" width="7.7109375" style="106" customWidth="1"/>
    <col min="10" max="10" width="7.7109375" style="108" customWidth="1"/>
    <col min="11" max="12" width="7.140625" style="9" customWidth="1"/>
    <col min="13" max="16384" width="9.140625" style="9" customWidth="1"/>
  </cols>
  <sheetData>
    <row r="1" spans="1:12" ht="19.5" customHeight="1" thickTop="1">
      <c r="A1" s="1" t="s">
        <v>51</v>
      </c>
      <c r="B1" s="2"/>
      <c r="C1" s="2"/>
      <c r="D1" s="3"/>
      <c r="E1" s="3"/>
      <c r="F1" s="4"/>
      <c r="G1" s="5"/>
      <c r="H1" s="6"/>
      <c r="I1" s="7"/>
      <c r="J1" s="8"/>
      <c r="K1" s="3"/>
      <c r="L1" s="4"/>
    </row>
    <row r="2" spans="1:12" ht="19.5" customHeight="1">
      <c r="A2" s="10" t="s">
        <v>76</v>
      </c>
      <c r="B2" s="11"/>
      <c r="C2" s="11"/>
      <c r="D2" s="12"/>
      <c r="E2" s="12"/>
      <c r="F2" s="13"/>
      <c r="G2" s="14"/>
      <c r="H2" s="15"/>
      <c r="I2" s="16"/>
      <c r="J2" s="17"/>
      <c r="K2" s="12"/>
      <c r="L2" s="13"/>
    </row>
    <row r="3" spans="1:12" ht="12.75">
      <c r="A3" s="142" t="s">
        <v>1</v>
      </c>
      <c r="B3" s="144">
        <v>2005</v>
      </c>
      <c r="C3" s="156">
        <v>2006</v>
      </c>
      <c r="D3" s="156">
        <v>2007</v>
      </c>
      <c r="E3" s="156">
        <v>2008</v>
      </c>
      <c r="F3" s="144">
        <v>2009</v>
      </c>
      <c r="G3" s="158">
        <v>2010</v>
      </c>
      <c r="H3" s="154">
        <v>2011</v>
      </c>
      <c r="I3" s="146">
        <v>2012</v>
      </c>
      <c r="J3" s="150">
        <v>2013</v>
      </c>
      <c r="K3" s="18" t="s">
        <v>35</v>
      </c>
      <c r="L3" s="19"/>
    </row>
    <row r="4" spans="1:12" ht="12.75" customHeight="1">
      <c r="A4" s="143"/>
      <c r="B4" s="145"/>
      <c r="C4" s="157"/>
      <c r="D4" s="157"/>
      <c r="E4" s="157"/>
      <c r="F4" s="145"/>
      <c r="G4" s="159"/>
      <c r="H4" s="155"/>
      <c r="I4" s="147"/>
      <c r="J4" s="151"/>
      <c r="K4" s="20" t="s">
        <v>2</v>
      </c>
      <c r="L4" s="21"/>
    </row>
    <row r="5" spans="1:12" ht="7.5" customHeight="1">
      <c r="A5" s="22"/>
      <c r="B5" s="23"/>
      <c r="C5" s="24"/>
      <c r="D5" s="24"/>
      <c r="E5" s="25"/>
      <c r="F5" s="26"/>
      <c r="G5" s="109"/>
      <c r="H5" s="28"/>
      <c r="I5" s="29"/>
      <c r="J5" s="30"/>
      <c r="K5" s="23"/>
      <c r="L5" s="115"/>
    </row>
    <row r="6" spans="1:12" ht="12.75">
      <c r="A6" s="32" t="s">
        <v>3</v>
      </c>
      <c r="B6" s="33">
        <v>362</v>
      </c>
      <c r="C6" s="34">
        <v>393</v>
      </c>
      <c r="D6" s="34">
        <v>402</v>
      </c>
      <c r="E6" s="34">
        <v>414</v>
      </c>
      <c r="F6" s="33">
        <v>370</v>
      </c>
      <c r="G6" s="35">
        <v>323</v>
      </c>
      <c r="H6" s="36">
        <v>345</v>
      </c>
      <c r="I6" s="36">
        <v>336</v>
      </c>
      <c r="J6" s="37">
        <v>274</v>
      </c>
      <c r="K6" s="38">
        <f aca="true" t="shared" si="0" ref="K6:K27">J6-B6</f>
        <v>-88</v>
      </c>
      <c r="L6" s="116">
        <f aca="true" t="shared" si="1" ref="L6:L27">K6/B6%</f>
        <v>-24.30939226519337</v>
      </c>
    </row>
    <row r="7" spans="1:12" ht="12.75">
      <c r="A7" s="32" t="s">
        <v>4</v>
      </c>
      <c r="B7" s="41">
        <v>1687</v>
      </c>
      <c r="C7" s="42">
        <v>1716</v>
      </c>
      <c r="D7" s="42">
        <v>1744</v>
      </c>
      <c r="E7" s="42">
        <v>1758</v>
      </c>
      <c r="F7" s="41">
        <v>1752</v>
      </c>
      <c r="G7" s="43">
        <v>1795</v>
      </c>
      <c r="H7" s="44">
        <v>1804</v>
      </c>
      <c r="I7" s="44">
        <v>1733</v>
      </c>
      <c r="J7" s="45">
        <v>1750</v>
      </c>
      <c r="K7" s="38">
        <f t="shared" si="0"/>
        <v>63</v>
      </c>
      <c r="L7" s="116">
        <f t="shared" si="1"/>
        <v>3.734439834024896</v>
      </c>
    </row>
    <row r="8" spans="1:12" ht="12.75">
      <c r="A8" s="32" t="s">
        <v>33</v>
      </c>
      <c r="B8" s="41">
        <v>278</v>
      </c>
      <c r="C8" s="42">
        <v>267</v>
      </c>
      <c r="D8" s="42">
        <v>269</v>
      </c>
      <c r="E8" s="42">
        <v>272</v>
      </c>
      <c r="F8" s="41">
        <v>245</v>
      </c>
      <c r="G8" s="43">
        <v>237</v>
      </c>
      <c r="H8" s="44">
        <v>235</v>
      </c>
      <c r="I8" s="44">
        <v>232</v>
      </c>
      <c r="J8" s="45">
        <v>206</v>
      </c>
      <c r="K8" s="38">
        <f t="shared" si="0"/>
        <v>-72</v>
      </c>
      <c r="L8" s="116">
        <f t="shared" si="1"/>
        <v>-25.89928057553957</v>
      </c>
    </row>
    <row r="9" spans="1:12" ht="12.75">
      <c r="A9" s="46" t="s">
        <v>6</v>
      </c>
      <c r="B9" s="41">
        <v>751</v>
      </c>
      <c r="C9" s="42">
        <v>751</v>
      </c>
      <c r="D9" s="42">
        <v>802</v>
      </c>
      <c r="E9" s="42">
        <v>776</v>
      </c>
      <c r="F9" s="41">
        <v>737</v>
      </c>
      <c r="G9" s="43">
        <v>759</v>
      </c>
      <c r="H9" s="50">
        <v>756</v>
      </c>
      <c r="I9" s="50">
        <v>721</v>
      </c>
      <c r="J9" s="51">
        <v>742</v>
      </c>
      <c r="K9" s="38">
        <f t="shared" si="0"/>
        <v>-9</v>
      </c>
      <c r="L9" s="116">
        <f t="shared" si="1"/>
        <v>-1.1984021304926764</v>
      </c>
    </row>
    <row r="10" spans="1:12" ht="12.75">
      <c r="A10" s="32" t="s">
        <v>36</v>
      </c>
      <c r="B10" s="41">
        <v>761</v>
      </c>
      <c r="C10" s="42">
        <v>805</v>
      </c>
      <c r="D10" s="42">
        <v>722</v>
      </c>
      <c r="E10" s="42">
        <v>714</v>
      </c>
      <c r="F10" s="41">
        <v>487</v>
      </c>
      <c r="G10" s="43">
        <v>466</v>
      </c>
      <c r="H10" s="50">
        <v>476</v>
      </c>
      <c r="I10" s="50">
        <v>422</v>
      </c>
      <c r="J10" s="51">
        <v>404</v>
      </c>
      <c r="K10" s="38">
        <f t="shared" si="0"/>
        <v>-357</v>
      </c>
      <c r="L10" s="116">
        <f t="shared" si="1"/>
        <v>-46.9119579500657</v>
      </c>
    </row>
    <row r="11" spans="1:12" ht="12.75">
      <c r="A11" s="32" t="s">
        <v>7</v>
      </c>
      <c r="B11" s="41">
        <v>2484</v>
      </c>
      <c r="C11" s="42">
        <v>2472</v>
      </c>
      <c r="D11" s="42">
        <v>2528</v>
      </c>
      <c r="E11" s="42">
        <v>2523</v>
      </c>
      <c r="F11" s="41">
        <v>2506</v>
      </c>
      <c r="G11" s="43">
        <v>2514</v>
      </c>
      <c r="H11" s="44">
        <v>2559</v>
      </c>
      <c r="I11" s="44">
        <v>2555</v>
      </c>
      <c r="J11" s="45">
        <v>2590</v>
      </c>
      <c r="K11" s="38">
        <f t="shared" si="0"/>
        <v>106</v>
      </c>
      <c r="L11" s="116">
        <f t="shared" si="1"/>
        <v>4.26731078904992</v>
      </c>
    </row>
    <row r="12" spans="1:12" ht="12.75">
      <c r="A12" s="32" t="s">
        <v>8</v>
      </c>
      <c r="B12" s="41">
        <v>3069</v>
      </c>
      <c r="C12" s="42">
        <v>2964</v>
      </c>
      <c r="D12" s="42">
        <v>2912</v>
      </c>
      <c r="E12" s="42">
        <v>2870</v>
      </c>
      <c r="F12" s="41">
        <v>2697</v>
      </c>
      <c r="G12" s="43">
        <v>2825</v>
      </c>
      <c r="H12" s="44">
        <v>2803</v>
      </c>
      <c r="I12" s="44">
        <v>2820</v>
      </c>
      <c r="J12" s="45">
        <v>2725</v>
      </c>
      <c r="K12" s="38">
        <f t="shared" si="0"/>
        <v>-344</v>
      </c>
      <c r="L12" s="116">
        <f t="shared" si="1"/>
        <v>-11.208862821766047</v>
      </c>
    </row>
    <row r="13" spans="1:12" ht="12.75">
      <c r="A13" s="46" t="s">
        <v>9</v>
      </c>
      <c r="B13" s="41">
        <v>1034</v>
      </c>
      <c r="C13" s="42">
        <v>1025</v>
      </c>
      <c r="D13" s="42">
        <v>1077</v>
      </c>
      <c r="E13" s="42">
        <v>1059</v>
      </c>
      <c r="F13" s="41">
        <v>1021</v>
      </c>
      <c r="G13" s="43">
        <v>960</v>
      </c>
      <c r="H13" s="44">
        <v>897</v>
      </c>
      <c r="I13" s="44">
        <v>779</v>
      </c>
      <c r="J13" s="45">
        <v>747</v>
      </c>
      <c r="K13" s="38">
        <f t="shared" si="0"/>
        <v>-287</v>
      </c>
      <c r="L13" s="116">
        <f t="shared" si="1"/>
        <v>-27.756286266924565</v>
      </c>
    </row>
    <row r="14" spans="1:12" ht="12.75">
      <c r="A14" s="32" t="s">
        <v>10</v>
      </c>
      <c r="B14" s="41">
        <v>9756</v>
      </c>
      <c r="C14" s="42">
        <v>9769</v>
      </c>
      <c r="D14" s="42">
        <v>9700</v>
      </c>
      <c r="E14" s="42">
        <v>9539</v>
      </c>
      <c r="F14" s="41">
        <v>8738</v>
      </c>
      <c r="G14" s="43">
        <v>8541</v>
      </c>
      <c r="H14" s="44">
        <v>8486</v>
      </c>
      <c r="I14" s="44">
        <v>8466</v>
      </c>
      <c r="J14" s="45">
        <v>8510</v>
      </c>
      <c r="K14" s="38">
        <f t="shared" si="0"/>
        <v>-1246</v>
      </c>
      <c r="L14" s="116">
        <f t="shared" si="1"/>
        <v>-12.771627716277163</v>
      </c>
    </row>
    <row r="15" spans="1:12" ht="12.75">
      <c r="A15" s="46" t="s">
        <v>11</v>
      </c>
      <c r="B15" s="41">
        <v>1676</v>
      </c>
      <c r="C15" s="42">
        <v>1615</v>
      </c>
      <c r="D15" s="42">
        <v>1825</v>
      </c>
      <c r="E15" s="42">
        <v>1860</v>
      </c>
      <c r="F15" s="41">
        <v>1704</v>
      </c>
      <c r="G15" s="43">
        <v>1672</v>
      </c>
      <c r="H15" s="44">
        <v>1636</v>
      </c>
      <c r="I15" s="44">
        <v>1637</v>
      </c>
      <c r="J15" s="45">
        <v>1630</v>
      </c>
      <c r="K15" s="38">
        <f t="shared" si="0"/>
        <v>-46</v>
      </c>
      <c r="L15" s="116">
        <f t="shared" si="1"/>
        <v>-2.7446300715990453</v>
      </c>
    </row>
    <row r="16" spans="1:12" ht="12.75">
      <c r="A16" s="32" t="s">
        <v>12</v>
      </c>
      <c r="B16" s="47">
        <v>526</v>
      </c>
      <c r="C16" s="48">
        <v>546</v>
      </c>
      <c r="D16" s="48">
        <v>597</v>
      </c>
      <c r="E16" s="48">
        <v>621</v>
      </c>
      <c r="F16" s="47">
        <v>577</v>
      </c>
      <c r="G16" s="49">
        <v>546</v>
      </c>
      <c r="H16" s="44">
        <v>471</v>
      </c>
      <c r="I16" s="44">
        <v>457</v>
      </c>
      <c r="J16" s="45">
        <v>395</v>
      </c>
      <c r="K16" s="38">
        <f t="shared" si="0"/>
        <v>-131</v>
      </c>
      <c r="L16" s="116">
        <f t="shared" si="1"/>
        <v>-24.90494296577947</v>
      </c>
    </row>
    <row r="17" spans="1:12" ht="12.75">
      <c r="A17" s="32" t="s">
        <v>13</v>
      </c>
      <c r="B17" s="47">
        <v>3463</v>
      </c>
      <c r="C17" s="48">
        <v>3250</v>
      </c>
      <c r="D17" s="48">
        <v>3244</v>
      </c>
      <c r="E17" s="48">
        <v>3134</v>
      </c>
      <c r="F17" s="47">
        <v>2731</v>
      </c>
      <c r="G17" s="49">
        <v>2624</v>
      </c>
      <c r="H17" s="44">
        <v>2455</v>
      </c>
      <c r="I17" s="44">
        <v>2353</v>
      </c>
      <c r="J17" s="45">
        <v>2375</v>
      </c>
      <c r="K17" s="38">
        <f t="shared" si="0"/>
        <v>-1088</v>
      </c>
      <c r="L17" s="116">
        <f t="shared" si="1"/>
        <v>-31.417845798440656</v>
      </c>
    </row>
    <row r="18" spans="1:12" ht="15.75" customHeight="1">
      <c r="A18" s="32" t="s">
        <v>14</v>
      </c>
      <c r="B18" s="41">
        <v>699</v>
      </c>
      <c r="C18" s="42">
        <v>676</v>
      </c>
      <c r="D18" s="42">
        <v>705</v>
      </c>
      <c r="E18" s="42">
        <v>629</v>
      </c>
      <c r="F18" s="41">
        <v>602</v>
      </c>
      <c r="G18" s="43">
        <v>617</v>
      </c>
      <c r="H18" s="44">
        <v>692</v>
      </c>
      <c r="I18" s="44">
        <v>783</v>
      </c>
      <c r="J18" s="45">
        <v>658</v>
      </c>
      <c r="K18" s="38">
        <f t="shared" si="0"/>
        <v>-41</v>
      </c>
      <c r="L18" s="116">
        <f t="shared" si="1"/>
        <v>-5.86552217453505</v>
      </c>
    </row>
    <row r="19" spans="1:12" ht="15.75" customHeight="1">
      <c r="A19" s="32" t="s">
        <v>15</v>
      </c>
      <c r="B19" s="41">
        <v>7271</v>
      </c>
      <c r="C19" s="42">
        <v>7757</v>
      </c>
      <c r="D19" s="42">
        <v>8043</v>
      </c>
      <c r="E19" s="42">
        <v>7649</v>
      </c>
      <c r="F19" s="41">
        <v>7438</v>
      </c>
      <c r="G19" s="43">
        <v>6767</v>
      </c>
      <c r="H19" s="44">
        <v>6354</v>
      </c>
      <c r="I19" s="44">
        <v>5827</v>
      </c>
      <c r="J19" s="45">
        <v>5242</v>
      </c>
      <c r="K19" s="38">
        <f t="shared" si="0"/>
        <v>-2029</v>
      </c>
      <c r="L19" s="116">
        <f t="shared" si="1"/>
        <v>-27.905377527162702</v>
      </c>
    </row>
    <row r="20" spans="1:12" ht="18" customHeight="1">
      <c r="A20" s="52" t="s">
        <v>16</v>
      </c>
      <c r="B20" s="47">
        <v>7000</v>
      </c>
      <c r="C20" s="48">
        <v>7128</v>
      </c>
      <c r="D20" s="48">
        <v>7401</v>
      </c>
      <c r="E20" s="48">
        <v>7692</v>
      </c>
      <c r="F20" s="47">
        <v>7578</v>
      </c>
      <c r="G20" s="49">
        <v>7589</v>
      </c>
      <c r="H20" s="50">
        <v>7641</v>
      </c>
      <c r="I20" s="50">
        <v>7454</v>
      </c>
      <c r="J20" s="51">
        <v>7183</v>
      </c>
      <c r="K20" s="38">
        <f t="shared" si="0"/>
        <v>183</v>
      </c>
      <c r="L20" s="116">
        <f t="shared" si="1"/>
        <v>2.6142857142857143</v>
      </c>
    </row>
    <row r="21" spans="1:12" ht="12.75">
      <c r="A21" s="46" t="s">
        <v>17</v>
      </c>
      <c r="B21" s="47">
        <v>1024</v>
      </c>
      <c r="C21" s="48">
        <v>1079</v>
      </c>
      <c r="D21" s="48">
        <v>1158</v>
      </c>
      <c r="E21" s="48">
        <v>1242</v>
      </c>
      <c r="F21" s="47">
        <v>1346</v>
      </c>
      <c r="G21" s="49">
        <v>1420</v>
      </c>
      <c r="H21" s="50">
        <v>1496</v>
      </c>
      <c r="I21" s="50">
        <v>1566</v>
      </c>
      <c r="J21" s="51">
        <v>1510</v>
      </c>
      <c r="K21" s="38">
        <f t="shared" si="0"/>
        <v>486</v>
      </c>
      <c r="L21" s="116">
        <f t="shared" si="1"/>
        <v>47.4609375</v>
      </c>
    </row>
    <row r="22" spans="1:12" ht="12.75">
      <c r="A22" s="32" t="s">
        <v>18</v>
      </c>
      <c r="B22" s="47">
        <v>6383</v>
      </c>
      <c r="C22" s="42">
        <v>6569</v>
      </c>
      <c r="D22" s="42">
        <v>6850</v>
      </c>
      <c r="E22" s="42">
        <v>7150</v>
      </c>
      <c r="F22" s="41">
        <v>7260</v>
      </c>
      <c r="G22" s="43">
        <v>7141</v>
      </c>
      <c r="H22" s="44">
        <v>7053</v>
      </c>
      <c r="I22" s="44">
        <v>6694</v>
      </c>
      <c r="J22" s="45">
        <v>7231</v>
      </c>
      <c r="K22" s="38">
        <f t="shared" si="0"/>
        <v>848</v>
      </c>
      <c r="L22" s="116">
        <f t="shared" si="1"/>
        <v>13.285289049036503</v>
      </c>
    </row>
    <row r="23" spans="1:12" ht="12.75">
      <c r="A23" s="32" t="s">
        <v>19</v>
      </c>
      <c r="B23" s="41">
        <v>1725</v>
      </c>
      <c r="C23" s="42">
        <v>1647</v>
      </c>
      <c r="D23" s="42">
        <v>1644</v>
      </c>
      <c r="E23" s="42">
        <v>1613</v>
      </c>
      <c r="F23" s="41">
        <v>1544</v>
      </c>
      <c r="G23" s="43">
        <v>1551</v>
      </c>
      <c r="H23" s="44">
        <v>1524</v>
      </c>
      <c r="I23" s="44">
        <v>1311</v>
      </c>
      <c r="J23" s="45">
        <v>1245</v>
      </c>
      <c r="K23" s="38">
        <f t="shared" si="0"/>
        <v>-480</v>
      </c>
      <c r="L23" s="116">
        <f t="shared" si="1"/>
        <v>-27.82608695652174</v>
      </c>
    </row>
    <row r="24" spans="1:12" ht="12.75">
      <c r="A24" s="52" t="s">
        <v>20</v>
      </c>
      <c r="B24" s="47">
        <v>2821</v>
      </c>
      <c r="C24" s="42">
        <v>3256</v>
      </c>
      <c r="D24" s="42">
        <v>3493</v>
      </c>
      <c r="E24" s="42">
        <v>3247</v>
      </c>
      <c r="F24" s="41">
        <v>3205</v>
      </c>
      <c r="G24" s="43">
        <v>3731</v>
      </c>
      <c r="H24" s="44">
        <v>3718</v>
      </c>
      <c r="I24" s="44">
        <v>3793</v>
      </c>
      <c r="J24" s="45">
        <v>3395</v>
      </c>
      <c r="K24" s="38">
        <f t="shared" si="0"/>
        <v>574</v>
      </c>
      <c r="L24" s="116">
        <f t="shared" si="1"/>
        <v>20.34739454094293</v>
      </c>
    </row>
    <row r="25" spans="1:12" ht="12.75">
      <c r="A25" s="32" t="s">
        <v>21</v>
      </c>
      <c r="B25" s="41">
        <v>397</v>
      </c>
      <c r="C25" s="42">
        <v>439</v>
      </c>
      <c r="D25" s="42">
        <v>429</v>
      </c>
      <c r="E25" s="42">
        <v>453</v>
      </c>
      <c r="F25" s="41">
        <v>424</v>
      </c>
      <c r="G25" s="43">
        <v>396</v>
      </c>
      <c r="H25" s="44">
        <v>366</v>
      </c>
      <c r="I25" s="44">
        <v>364</v>
      </c>
      <c r="J25" s="45">
        <v>461</v>
      </c>
      <c r="K25" s="38">
        <f t="shared" si="0"/>
        <v>64</v>
      </c>
      <c r="L25" s="116">
        <f t="shared" si="1"/>
        <v>16.120906801007557</v>
      </c>
    </row>
    <row r="26" spans="1:12" ht="12.75">
      <c r="A26" s="53" t="s">
        <v>22</v>
      </c>
      <c r="B26" s="33">
        <v>464</v>
      </c>
      <c r="C26" s="34">
        <v>423</v>
      </c>
      <c r="D26" s="34">
        <v>451</v>
      </c>
      <c r="E26" s="34">
        <v>492</v>
      </c>
      <c r="F26" s="33">
        <v>509</v>
      </c>
      <c r="G26" s="35">
        <v>603</v>
      </c>
      <c r="H26" s="36">
        <v>595</v>
      </c>
      <c r="I26" s="36">
        <v>605</v>
      </c>
      <c r="J26" s="37">
        <v>739</v>
      </c>
      <c r="K26" s="38">
        <f t="shared" si="0"/>
        <v>275</v>
      </c>
      <c r="L26" s="116">
        <f t="shared" si="1"/>
        <v>59.26724137931035</v>
      </c>
    </row>
    <row r="27" spans="1:12" ht="12.75">
      <c r="A27" s="53" t="s">
        <v>23</v>
      </c>
      <c r="B27" s="33">
        <v>1829</v>
      </c>
      <c r="C27" s="34">
        <v>1803</v>
      </c>
      <c r="D27" s="34">
        <v>2167</v>
      </c>
      <c r="E27" s="34">
        <v>2297</v>
      </c>
      <c r="F27" s="33">
        <v>1923</v>
      </c>
      <c r="G27" s="35">
        <v>2132</v>
      </c>
      <c r="H27" s="36">
        <v>2144</v>
      </c>
      <c r="I27" s="36">
        <v>2193</v>
      </c>
      <c r="J27" s="37">
        <v>2136</v>
      </c>
      <c r="K27" s="38">
        <f t="shared" si="0"/>
        <v>307</v>
      </c>
      <c r="L27" s="116">
        <f t="shared" si="1"/>
        <v>16.78512848551121</v>
      </c>
    </row>
    <row r="28" spans="1:12" ht="6.75" customHeight="1">
      <c r="A28" s="54"/>
      <c r="B28" s="33"/>
      <c r="C28" s="34"/>
      <c r="D28" s="34"/>
      <c r="E28" s="34"/>
      <c r="F28" s="33"/>
      <c r="G28" s="56"/>
      <c r="H28" s="57"/>
      <c r="I28" s="57"/>
      <c r="J28" s="58"/>
      <c r="K28" s="59"/>
      <c r="L28" s="117"/>
    </row>
    <row r="29" spans="1:12" ht="10.5" customHeight="1">
      <c r="A29" s="60"/>
      <c r="B29" s="61"/>
      <c r="C29" s="61"/>
      <c r="D29" s="61"/>
      <c r="E29" s="61"/>
      <c r="F29" s="61"/>
      <c r="G29" s="62"/>
      <c r="H29" s="62"/>
      <c r="I29" s="62"/>
      <c r="J29" s="61"/>
      <c r="K29" s="63"/>
      <c r="L29" s="118"/>
    </row>
    <row r="30" spans="1:14" ht="12.75">
      <c r="A30" s="65"/>
      <c r="B30" s="41"/>
      <c r="C30" s="42"/>
      <c r="D30" s="42"/>
      <c r="E30" s="42"/>
      <c r="F30" s="41"/>
      <c r="G30" s="110"/>
      <c r="H30" s="110"/>
      <c r="I30" s="69"/>
      <c r="J30" s="70"/>
      <c r="K30" s="71"/>
      <c r="L30" s="40"/>
      <c r="N30" s="39"/>
    </row>
    <row r="31" spans="1:14" ht="12.75">
      <c r="A31" s="72" t="s">
        <v>24</v>
      </c>
      <c r="B31" s="73">
        <f aca="true" t="shared" si="2" ref="B31:G31">SUM(B6:B27)</f>
        <v>55460</v>
      </c>
      <c r="C31" s="74">
        <f t="shared" si="2"/>
        <v>56350</v>
      </c>
      <c r="D31" s="74">
        <f t="shared" si="2"/>
        <v>58163</v>
      </c>
      <c r="E31" s="74">
        <f t="shared" si="2"/>
        <v>58004</v>
      </c>
      <c r="F31" s="73">
        <f t="shared" si="2"/>
        <v>55394</v>
      </c>
      <c r="G31" s="111">
        <f t="shared" si="2"/>
        <v>55209</v>
      </c>
      <c r="H31" s="111">
        <f>SUM(H6:H27)</f>
        <v>54506</v>
      </c>
      <c r="I31" s="77">
        <f>SUM(I6:I27)</f>
        <v>53101</v>
      </c>
      <c r="J31" s="78">
        <f>SUM(J6:J27)</f>
        <v>52148</v>
      </c>
      <c r="K31" s="79">
        <f>J31-B31</f>
        <v>-3312</v>
      </c>
      <c r="L31" s="119">
        <f>K31/B31%</f>
        <v>-5.971871619184998</v>
      </c>
      <c r="N31" s="39"/>
    </row>
    <row r="32" spans="1:12" ht="12.75">
      <c r="A32" s="81" t="s">
        <v>25</v>
      </c>
      <c r="B32" s="33"/>
      <c r="C32" s="34"/>
      <c r="D32" s="34"/>
      <c r="E32" s="34"/>
      <c r="F32" s="33"/>
      <c r="G32" s="35"/>
      <c r="H32" s="35"/>
      <c r="I32" s="36"/>
      <c r="J32" s="37"/>
      <c r="K32" s="71"/>
      <c r="L32" s="40"/>
    </row>
    <row r="33" spans="1:12" ht="12.75">
      <c r="A33" s="84" t="s">
        <v>26</v>
      </c>
      <c r="B33" s="85">
        <f aca="true" t="shared" si="3" ref="B33:G33">SUM(B6:B18)</f>
        <v>26546</v>
      </c>
      <c r="C33" s="86">
        <f t="shared" si="3"/>
        <v>26249</v>
      </c>
      <c r="D33" s="86">
        <f t="shared" si="3"/>
        <v>26527</v>
      </c>
      <c r="E33" s="86">
        <f t="shared" si="3"/>
        <v>26169</v>
      </c>
      <c r="F33" s="85">
        <f t="shared" si="3"/>
        <v>24167</v>
      </c>
      <c r="G33" s="112">
        <f t="shared" si="3"/>
        <v>23879</v>
      </c>
      <c r="H33" s="112">
        <f>SUM(H6:H18)</f>
        <v>23615</v>
      </c>
      <c r="I33" s="89">
        <f>SUM(I6:I18)</f>
        <v>23294</v>
      </c>
      <c r="J33" s="90">
        <f>SUM(J6:J18)</f>
        <v>23006</v>
      </c>
      <c r="K33" s="91">
        <f>J33-B33</f>
        <v>-3540</v>
      </c>
      <c r="L33" s="120">
        <f>K33/B33%</f>
        <v>-13.335342424470731</v>
      </c>
    </row>
    <row r="34" spans="1:12" ht="12.75">
      <c r="A34" s="84" t="s">
        <v>27</v>
      </c>
      <c r="B34" s="85">
        <f aca="true" t="shared" si="4" ref="B34:H34">B19</f>
        <v>7271</v>
      </c>
      <c r="C34" s="86">
        <f t="shared" si="4"/>
        <v>7757</v>
      </c>
      <c r="D34" s="86">
        <f t="shared" si="4"/>
        <v>8043</v>
      </c>
      <c r="E34" s="86">
        <f t="shared" si="4"/>
        <v>7649</v>
      </c>
      <c r="F34" s="85">
        <f t="shared" si="4"/>
        <v>7438</v>
      </c>
      <c r="G34" s="112">
        <f t="shared" si="4"/>
        <v>6767</v>
      </c>
      <c r="H34" s="112">
        <f t="shared" si="4"/>
        <v>6354</v>
      </c>
      <c r="I34" s="89">
        <f>I19</f>
        <v>5827</v>
      </c>
      <c r="J34" s="90">
        <f>J19</f>
        <v>5242</v>
      </c>
      <c r="K34" s="91">
        <f>J34-B34</f>
        <v>-2029</v>
      </c>
      <c r="L34" s="120">
        <f>K34/B34%</f>
        <v>-27.905377527162702</v>
      </c>
    </row>
    <row r="35" spans="1:12" ht="12.75">
      <c r="A35" s="84" t="s">
        <v>28</v>
      </c>
      <c r="B35" s="85">
        <f aca="true" t="shared" si="5" ref="B35:H35">B20+B21</f>
        <v>8024</v>
      </c>
      <c r="C35" s="86">
        <f t="shared" si="5"/>
        <v>8207</v>
      </c>
      <c r="D35" s="86">
        <f t="shared" si="5"/>
        <v>8559</v>
      </c>
      <c r="E35" s="86">
        <f t="shared" si="5"/>
        <v>8934</v>
      </c>
      <c r="F35" s="85">
        <f t="shared" si="5"/>
        <v>8924</v>
      </c>
      <c r="G35" s="112">
        <f t="shared" si="5"/>
        <v>9009</v>
      </c>
      <c r="H35" s="112">
        <f t="shared" si="5"/>
        <v>9137</v>
      </c>
      <c r="I35" s="89">
        <f>I20+I21</f>
        <v>9020</v>
      </c>
      <c r="J35" s="90">
        <f>J20+J21</f>
        <v>8693</v>
      </c>
      <c r="K35" s="91">
        <f>J35-B35</f>
        <v>669</v>
      </c>
      <c r="L35" s="120">
        <f>K35/B35%</f>
        <v>8.337487537387837</v>
      </c>
    </row>
    <row r="36" spans="1:12" ht="12.75">
      <c r="A36" s="84" t="s">
        <v>29</v>
      </c>
      <c r="B36" s="85">
        <f aca="true" t="shared" si="6" ref="B36:H36">B24</f>
        <v>2821</v>
      </c>
      <c r="C36" s="86">
        <f t="shared" si="6"/>
        <v>3256</v>
      </c>
      <c r="D36" s="86">
        <f t="shared" si="6"/>
        <v>3493</v>
      </c>
      <c r="E36" s="86">
        <f t="shared" si="6"/>
        <v>3247</v>
      </c>
      <c r="F36" s="85">
        <f t="shared" si="6"/>
        <v>3205</v>
      </c>
      <c r="G36" s="112">
        <f t="shared" si="6"/>
        <v>3731</v>
      </c>
      <c r="H36" s="112">
        <f t="shared" si="6"/>
        <v>3718</v>
      </c>
      <c r="I36" s="89">
        <f>I24</f>
        <v>3793</v>
      </c>
      <c r="J36" s="90">
        <f>J24</f>
        <v>3395</v>
      </c>
      <c r="K36" s="91">
        <f>J36-B36</f>
        <v>574</v>
      </c>
      <c r="L36" s="120">
        <f>K36/B36%</f>
        <v>20.34739454094293</v>
      </c>
    </row>
    <row r="37" spans="1:12" ht="12.75">
      <c r="A37" s="84" t="s">
        <v>30</v>
      </c>
      <c r="B37" s="85">
        <f aca="true" t="shared" si="7" ref="B37:G37">SUM(B22:B23)+SUM(B25:B27)</f>
        <v>10798</v>
      </c>
      <c r="C37" s="86">
        <f t="shared" si="7"/>
        <v>10881</v>
      </c>
      <c r="D37" s="86">
        <f t="shared" si="7"/>
        <v>11541</v>
      </c>
      <c r="E37" s="86">
        <f t="shared" si="7"/>
        <v>12005</v>
      </c>
      <c r="F37" s="85">
        <f t="shared" si="7"/>
        <v>11660</v>
      </c>
      <c r="G37" s="112">
        <f t="shared" si="7"/>
        <v>11823</v>
      </c>
      <c r="H37" s="112">
        <f>SUM(H22:H23)+SUM(H25:H27)</f>
        <v>11682</v>
      </c>
      <c r="I37" s="89">
        <f>SUM(I22:I23)+SUM(I25:I27)</f>
        <v>11167</v>
      </c>
      <c r="J37" s="90">
        <f>SUM(J22:J23)+SUM(J25:J27)</f>
        <v>11812</v>
      </c>
      <c r="K37" s="91">
        <f>J37-B37</f>
        <v>1014</v>
      </c>
      <c r="L37" s="120">
        <f>K37/B37%</f>
        <v>9.390627894054454</v>
      </c>
    </row>
    <row r="38" spans="1:12" ht="12.75">
      <c r="A38" s="65"/>
      <c r="B38" s="71"/>
      <c r="C38" s="92"/>
      <c r="D38" s="92"/>
      <c r="E38" s="92"/>
      <c r="F38" s="93"/>
      <c r="G38" s="113"/>
      <c r="H38" s="114"/>
      <c r="I38" s="96"/>
      <c r="J38" s="97"/>
      <c r="K38" s="64"/>
      <c r="L38" s="31"/>
    </row>
    <row r="39" spans="1:12" ht="18" customHeight="1" thickBot="1">
      <c r="A39" s="98" t="s">
        <v>31</v>
      </c>
      <c r="B39" s="99"/>
      <c r="C39" s="99"/>
      <c r="D39" s="100"/>
      <c r="E39" s="100"/>
      <c r="F39" s="101"/>
      <c r="G39" s="102"/>
      <c r="H39" s="103"/>
      <c r="I39" s="104"/>
      <c r="J39" s="105"/>
      <c r="K39" s="100"/>
      <c r="L39" s="101"/>
    </row>
    <row r="40" ht="9.75" customHeight="1" thickTop="1"/>
  </sheetData>
  <sheetProtection/>
  <mergeCells count="10"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8" r:id="rId1"/>
  <ignoredErrors>
    <ignoredError sqref="B33:J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7109375" style="9" customWidth="1"/>
    <col min="2" max="2" width="8.140625" style="9" customWidth="1"/>
    <col min="3" max="6" width="7.7109375" style="9" customWidth="1"/>
    <col min="7" max="7" width="7.7109375" style="106" customWidth="1"/>
    <col min="8" max="8" width="7.7109375" style="107" customWidth="1"/>
    <col min="9" max="9" width="7.7109375" style="106" customWidth="1"/>
    <col min="10" max="10" width="7.7109375" style="108" customWidth="1"/>
    <col min="11" max="12" width="7.140625" style="9" customWidth="1"/>
    <col min="13" max="16384" width="9.140625" style="9" customWidth="1"/>
  </cols>
  <sheetData>
    <row r="1" spans="1:12" ht="19.5" customHeight="1" thickTop="1">
      <c r="A1" s="1" t="s">
        <v>50</v>
      </c>
      <c r="B1" s="2"/>
      <c r="C1" s="2"/>
      <c r="D1" s="3"/>
      <c r="E1" s="3"/>
      <c r="F1" s="4"/>
      <c r="G1" s="5"/>
      <c r="H1" s="6"/>
      <c r="I1" s="7"/>
      <c r="J1" s="8"/>
      <c r="K1" s="3"/>
      <c r="L1" s="4"/>
    </row>
    <row r="2" spans="1:12" ht="19.5" customHeight="1">
      <c r="A2" s="10" t="s">
        <v>76</v>
      </c>
      <c r="B2" s="11"/>
      <c r="C2" s="11"/>
      <c r="D2" s="12"/>
      <c r="E2" s="12"/>
      <c r="F2" s="13"/>
      <c r="G2" s="14"/>
      <c r="H2" s="15"/>
      <c r="I2" s="16"/>
      <c r="J2" s="17"/>
      <c r="K2" s="12"/>
      <c r="L2" s="13"/>
    </row>
    <row r="3" spans="1:12" ht="12.75">
      <c r="A3" s="142" t="s">
        <v>1</v>
      </c>
      <c r="B3" s="144">
        <v>2005</v>
      </c>
      <c r="C3" s="156">
        <v>2006</v>
      </c>
      <c r="D3" s="156">
        <v>2007</v>
      </c>
      <c r="E3" s="156">
        <v>2008</v>
      </c>
      <c r="F3" s="144">
        <v>2009</v>
      </c>
      <c r="G3" s="158">
        <v>2010</v>
      </c>
      <c r="H3" s="154">
        <v>2011</v>
      </c>
      <c r="I3" s="146">
        <v>2012</v>
      </c>
      <c r="J3" s="150">
        <v>2013</v>
      </c>
      <c r="K3" s="18" t="s">
        <v>35</v>
      </c>
      <c r="L3" s="19"/>
    </row>
    <row r="4" spans="1:12" ht="12.75" customHeight="1">
      <c r="A4" s="143"/>
      <c r="B4" s="145"/>
      <c r="C4" s="157"/>
      <c r="D4" s="157"/>
      <c r="E4" s="157"/>
      <c r="F4" s="145"/>
      <c r="G4" s="159"/>
      <c r="H4" s="155"/>
      <c r="I4" s="147"/>
      <c r="J4" s="151"/>
      <c r="K4" s="20" t="s">
        <v>2</v>
      </c>
      <c r="L4" s="21"/>
    </row>
    <row r="5" spans="1:12" ht="7.5" customHeight="1">
      <c r="A5" s="22"/>
      <c r="B5" s="23"/>
      <c r="C5" s="24"/>
      <c r="D5" s="24"/>
      <c r="E5" s="25"/>
      <c r="F5" s="26"/>
      <c r="G5" s="109"/>
      <c r="H5" s="28"/>
      <c r="I5" s="29"/>
      <c r="J5" s="30"/>
      <c r="K5" s="23"/>
      <c r="L5" s="115"/>
    </row>
    <row r="6" spans="1:12" ht="12.75">
      <c r="A6" s="32" t="s">
        <v>3</v>
      </c>
      <c r="B6" s="33">
        <f>'5 - Sett 2005-13 TOT'!B6-'6 - Sett 2005-13 M'!B6</f>
        <v>32</v>
      </c>
      <c r="C6" s="34">
        <f>'5 - Sett 2005-13 TOT'!C6-'6 - Sett 2005-13 M'!C6</f>
        <v>34</v>
      </c>
      <c r="D6" s="34">
        <f>'5 - Sett 2005-13 TOT'!D6-'6 - Sett 2005-13 M'!D6</f>
        <v>33</v>
      </c>
      <c r="E6" s="34">
        <f>'5 - Sett 2005-13 TOT'!E6-'6 - Sett 2005-13 M'!E6</f>
        <v>31</v>
      </c>
      <c r="F6" s="33">
        <f>'5 - Sett 2005-13 TOT'!F6-'6 - Sett 2005-13 M'!F6</f>
        <v>32</v>
      </c>
      <c r="G6" s="35">
        <f>'5 - Sett 2005-13 TOT'!G6-'6 - Sett 2005-13 M'!G6</f>
        <v>30</v>
      </c>
      <c r="H6" s="36">
        <f>'5 - Sett 2005-13 TOT'!H6-'6 - Sett 2005-13 M'!H6</f>
        <v>29</v>
      </c>
      <c r="I6" s="36">
        <f>'5 - Sett 2005-13 TOT'!I6-'6 - Sett 2005-13 M'!I6</f>
        <v>32</v>
      </c>
      <c r="J6" s="37">
        <f>'5 - Sett 2005-13 TOT'!J6-'6 - Sett 2005-13 M'!J6</f>
        <v>32</v>
      </c>
      <c r="K6" s="38">
        <f aca="true" t="shared" si="0" ref="K6:K27">J6-B6</f>
        <v>0</v>
      </c>
      <c r="L6" s="116">
        <f aca="true" t="shared" si="1" ref="L6:L27">K6/B6%</f>
        <v>0</v>
      </c>
    </row>
    <row r="7" spans="1:12" ht="12.75">
      <c r="A7" s="32" t="s">
        <v>4</v>
      </c>
      <c r="B7" s="41">
        <f>'5 - Sett 2005-13 TOT'!B7-'6 - Sett 2005-13 M'!B7</f>
        <v>1495</v>
      </c>
      <c r="C7" s="42">
        <f>'5 - Sett 2005-13 TOT'!C7-'6 - Sett 2005-13 M'!C7</f>
        <v>1537</v>
      </c>
      <c r="D7" s="42">
        <f>'5 - Sett 2005-13 TOT'!D7-'6 - Sett 2005-13 M'!D7</f>
        <v>1559</v>
      </c>
      <c r="E7" s="42">
        <f>'5 - Sett 2005-13 TOT'!E7-'6 - Sett 2005-13 M'!E7</f>
        <v>1487</v>
      </c>
      <c r="F7" s="41">
        <f>'5 - Sett 2005-13 TOT'!F7-'6 - Sett 2005-13 M'!F7</f>
        <v>1465</v>
      </c>
      <c r="G7" s="43">
        <f>'5 - Sett 2005-13 TOT'!G7-'6 - Sett 2005-13 M'!G7</f>
        <v>1453</v>
      </c>
      <c r="H7" s="44">
        <f>'5 - Sett 2005-13 TOT'!H7-'6 - Sett 2005-13 M'!H7</f>
        <v>1470</v>
      </c>
      <c r="I7" s="44">
        <f>'5 - Sett 2005-13 TOT'!I7-'6 - Sett 2005-13 M'!I7</f>
        <v>1416</v>
      </c>
      <c r="J7" s="45">
        <f>'5 - Sett 2005-13 TOT'!J7-'6 - Sett 2005-13 M'!J7</f>
        <v>1409</v>
      </c>
      <c r="K7" s="38">
        <f t="shared" si="0"/>
        <v>-86</v>
      </c>
      <c r="L7" s="116">
        <f t="shared" si="1"/>
        <v>-5.752508361204014</v>
      </c>
    </row>
    <row r="8" spans="1:12" ht="12.75">
      <c r="A8" s="32" t="s">
        <v>33</v>
      </c>
      <c r="B8" s="41">
        <f>'5 - Sett 2005-13 TOT'!B8-'6 - Sett 2005-13 M'!B8</f>
        <v>850</v>
      </c>
      <c r="C8" s="42">
        <f>'5 - Sett 2005-13 TOT'!C8-'6 - Sett 2005-13 M'!C8</f>
        <v>816</v>
      </c>
      <c r="D8" s="42">
        <f>'5 - Sett 2005-13 TOT'!D8-'6 - Sett 2005-13 M'!D8</f>
        <v>830</v>
      </c>
      <c r="E8" s="42">
        <f>'5 - Sett 2005-13 TOT'!E8-'6 - Sett 2005-13 M'!E8</f>
        <v>796</v>
      </c>
      <c r="F8" s="41">
        <f>'5 - Sett 2005-13 TOT'!F8-'6 - Sett 2005-13 M'!F8</f>
        <v>717</v>
      </c>
      <c r="G8" s="43">
        <f>'5 - Sett 2005-13 TOT'!G8-'6 - Sett 2005-13 M'!G8</f>
        <v>671</v>
      </c>
      <c r="H8" s="44">
        <f>'5 - Sett 2005-13 TOT'!H8-'6 - Sett 2005-13 M'!H8</f>
        <v>661</v>
      </c>
      <c r="I8" s="44">
        <f>'5 - Sett 2005-13 TOT'!I8-'6 - Sett 2005-13 M'!I8</f>
        <v>643</v>
      </c>
      <c r="J8" s="45">
        <f>'5 - Sett 2005-13 TOT'!J8-'6 - Sett 2005-13 M'!J8</f>
        <v>604</v>
      </c>
      <c r="K8" s="38">
        <f t="shared" si="0"/>
        <v>-246</v>
      </c>
      <c r="L8" s="116">
        <f t="shared" si="1"/>
        <v>-28.941176470588236</v>
      </c>
    </row>
    <row r="9" spans="1:12" ht="12.75">
      <c r="A9" s="46" t="s">
        <v>6</v>
      </c>
      <c r="B9" s="41">
        <f>'5 - Sett 2005-13 TOT'!B9-'6 - Sett 2005-13 M'!B9</f>
        <v>255</v>
      </c>
      <c r="C9" s="42">
        <f>'5 - Sett 2005-13 TOT'!C9-'6 - Sett 2005-13 M'!C9</f>
        <v>254</v>
      </c>
      <c r="D9" s="42">
        <f>'5 - Sett 2005-13 TOT'!D9-'6 - Sett 2005-13 M'!D9</f>
        <v>285</v>
      </c>
      <c r="E9" s="42">
        <f>'5 - Sett 2005-13 TOT'!E9-'6 - Sett 2005-13 M'!E9</f>
        <v>278</v>
      </c>
      <c r="F9" s="41">
        <f>'5 - Sett 2005-13 TOT'!F9-'6 - Sett 2005-13 M'!F9</f>
        <v>282</v>
      </c>
      <c r="G9" s="43">
        <f>'5 - Sett 2005-13 TOT'!G9-'6 - Sett 2005-13 M'!G9</f>
        <v>284</v>
      </c>
      <c r="H9" s="50">
        <f>'5 - Sett 2005-13 TOT'!H9-'6 - Sett 2005-13 M'!H9</f>
        <v>270</v>
      </c>
      <c r="I9" s="50">
        <f>'5 - Sett 2005-13 TOT'!I9-'6 - Sett 2005-13 M'!I9</f>
        <v>255</v>
      </c>
      <c r="J9" s="51">
        <f>'5 - Sett 2005-13 TOT'!J9-'6 - Sett 2005-13 M'!J9</f>
        <v>255</v>
      </c>
      <c r="K9" s="38">
        <f t="shared" si="0"/>
        <v>0</v>
      </c>
      <c r="L9" s="116">
        <f t="shared" si="1"/>
        <v>0</v>
      </c>
    </row>
    <row r="10" spans="1:12" ht="12.75">
      <c r="A10" s="32" t="s">
        <v>36</v>
      </c>
      <c r="B10" s="41">
        <f>'5 - Sett 2005-13 TOT'!B10-'6 - Sett 2005-13 M'!B10</f>
        <v>371</v>
      </c>
      <c r="C10" s="42">
        <f>'5 - Sett 2005-13 TOT'!C10-'6 - Sett 2005-13 M'!C10</f>
        <v>406</v>
      </c>
      <c r="D10" s="42">
        <f>'5 - Sett 2005-13 TOT'!D10-'6 - Sett 2005-13 M'!D10</f>
        <v>380</v>
      </c>
      <c r="E10" s="42">
        <f>'5 - Sett 2005-13 TOT'!E10-'6 - Sett 2005-13 M'!E10</f>
        <v>355</v>
      </c>
      <c r="F10" s="41">
        <f>'5 - Sett 2005-13 TOT'!F10-'6 - Sett 2005-13 M'!F10</f>
        <v>262</v>
      </c>
      <c r="G10" s="43">
        <f>'5 - Sett 2005-13 TOT'!G10-'6 - Sett 2005-13 M'!G10</f>
        <v>230</v>
      </c>
      <c r="H10" s="50">
        <f>'5 - Sett 2005-13 TOT'!H10-'6 - Sett 2005-13 M'!H10</f>
        <v>227</v>
      </c>
      <c r="I10" s="50">
        <f>'5 - Sett 2005-13 TOT'!I10-'6 - Sett 2005-13 M'!I10</f>
        <v>212</v>
      </c>
      <c r="J10" s="51">
        <f>'5 - Sett 2005-13 TOT'!J10-'6 - Sett 2005-13 M'!J10</f>
        <v>201</v>
      </c>
      <c r="K10" s="38">
        <f t="shared" si="0"/>
        <v>-170</v>
      </c>
      <c r="L10" s="116">
        <f t="shared" si="1"/>
        <v>-45.82210242587601</v>
      </c>
    </row>
    <row r="11" spans="1:12" ht="12.75">
      <c r="A11" s="32" t="s">
        <v>7</v>
      </c>
      <c r="B11" s="41">
        <f>'5 - Sett 2005-13 TOT'!B11-'6 - Sett 2005-13 M'!B11</f>
        <v>624</v>
      </c>
      <c r="C11" s="42">
        <f>'5 - Sett 2005-13 TOT'!C11-'6 - Sett 2005-13 M'!C11</f>
        <v>667</v>
      </c>
      <c r="D11" s="42">
        <f>'5 - Sett 2005-13 TOT'!D11-'6 - Sett 2005-13 M'!D11</f>
        <v>681</v>
      </c>
      <c r="E11" s="42">
        <f>'5 - Sett 2005-13 TOT'!E11-'6 - Sett 2005-13 M'!E11</f>
        <v>693</v>
      </c>
      <c r="F11" s="41">
        <f>'5 - Sett 2005-13 TOT'!F11-'6 - Sett 2005-13 M'!F11</f>
        <v>746</v>
      </c>
      <c r="G11" s="43">
        <f>'5 - Sett 2005-13 TOT'!G11-'6 - Sett 2005-13 M'!G11</f>
        <v>758</v>
      </c>
      <c r="H11" s="44">
        <f>'5 - Sett 2005-13 TOT'!H11-'6 - Sett 2005-13 M'!H11</f>
        <v>757</v>
      </c>
      <c r="I11" s="44">
        <f>'5 - Sett 2005-13 TOT'!I11-'6 - Sett 2005-13 M'!I11</f>
        <v>770</v>
      </c>
      <c r="J11" s="45">
        <f>'5 - Sett 2005-13 TOT'!J11-'6 - Sett 2005-13 M'!J11</f>
        <v>750</v>
      </c>
      <c r="K11" s="38">
        <f t="shared" si="0"/>
        <v>126</v>
      </c>
      <c r="L11" s="116">
        <f t="shared" si="1"/>
        <v>20.19230769230769</v>
      </c>
    </row>
    <row r="12" spans="1:12" ht="12.75">
      <c r="A12" s="32" t="s">
        <v>8</v>
      </c>
      <c r="B12" s="41">
        <f>'5 - Sett 2005-13 TOT'!B12-'6 - Sett 2005-13 M'!B12</f>
        <v>1047</v>
      </c>
      <c r="C12" s="42">
        <f>'5 - Sett 2005-13 TOT'!C12-'6 - Sett 2005-13 M'!C12</f>
        <v>1019</v>
      </c>
      <c r="D12" s="42">
        <f>'5 - Sett 2005-13 TOT'!D12-'6 - Sett 2005-13 M'!D12</f>
        <v>1019</v>
      </c>
      <c r="E12" s="42">
        <f>'5 - Sett 2005-13 TOT'!E12-'6 - Sett 2005-13 M'!E12</f>
        <v>996</v>
      </c>
      <c r="F12" s="41">
        <f>'5 - Sett 2005-13 TOT'!F12-'6 - Sett 2005-13 M'!F12</f>
        <v>888</v>
      </c>
      <c r="G12" s="43">
        <f>'5 - Sett 2005-13 TOT'!G12-'6 - Sett 2005-13 M'!G12</f>
        <v>899</v>
      </c>
      <c r="H12" s="44">
        <f>'5 - Sett 2005-13 TOT'!H12-'6 - Sett 2005-13 M'!H12</f>
        <v>934</v>
      </c>
      <c r="I12" s="44">
        <f>'5 - Sett 2005-13 TOT'!I12-'6 - Sett 2005-13 M'!I12</f>
        <v>908</v>
      </c>
      <c r="J12" s="45">
        <f>'5 - Sett 2005-13 TOT'!J12-'6 - Sett 2005-13 M'!J12</f>
        <v>850</v>
      </c>
      <c r="K12" s="38">
        <f t="shared" si="0"/>
        <v>-197</v>
      </c>
      <c r="L12" s="116">
        <f t="shared" si="1"/>
        <v>-18.815663801337152</v>
      </c>
    </row>
    <row r="13" spans="1:12" ht="12.75">
      <c r="A13" s="46" t="s">
        <v>9</v>
      </c>
      <c r="B13" s="41">
        <f>'5 - Sett 2005-13 TOT'!B13-'6 - Sett 2005-13 M'!B13</f>
        <v>215</v>
      </c>
      <c r="C13" s="42">
        <f>'5 - Sett 2005-13 TOT'!C13-'6 - Sett 2005-13 M'!C13</f>
        <v>215</v>
      </c>
      <c r="D13" s="42">
        <f>'5 - Sett 2005-13 TOT'!D13-'6 - Sett 2005-13 M'!D13</f>
        <v>210</v>
      </c>
      <c r="E13" s="42">
        <f>'5 - Sett 2005-13 TOT'!E13-'6 - Sett 2005-13 M'!E13</f>
        <v>194</v>
      </c>
      <c r="F13" s="41">
        <f>'5 - Sett 2005-13 TOT'!F13-'6 - Sett 2005-13 M'!F13</f>
        <v>189</v>
      </c>
      <c r="G13" s="43">
        <f>'5 - Sett 2005-13 TOT'!G13-'6 - Sett 2005-13 M'!G13</f>
        <v>177</v>
      </c>
      <c r="H13" s="44">
        <f>'5 - Sett 2005-13 TOT'!H13-'6 - Sett 2005-13 M'!H13</f>
        <v>169</v>
      </c>
      <c r="I13" s="44">
        <f>'5 - Sett 2005-13 TOT'!I13-'6 - Sett 2005-13 M'!I13</f>
        <v>162</v>
      </c>
      <c r="J13" s="45">
        <f>'5 - Sett 2005-13 TOT'!J13-'6 - Sett 2005-13 M'!J13</f>
        <v>154</v>
      </c>
      <c r="K13" s="38">
        <f t="shared" si="0"/>
        <v>-61</v>
      </c>
      <c r="L13" s="116">
        <f t="shared" si="1"/>
        <v>-28.372093023255815</v>
      </c>
    </row>
    <row r="14" spans="1:12" ht="12.75">
      <c r="A14" s="32" t="s">
        <v>10</v>
      </c>
      <c r="B14" s="41">
        <f>'5 - Sett 2005-13 TOT'!B14-'6 - Sett 2005-13 M'!B14</f>
        <v>2043</v>
      </c>
      <c r="C14" s="42">
        <f>'5 - Sett 2005-13 TOT'!C14-'6 - Sett 2005-13 M'!C14</f>
        <v>2091</v>
      </c>
      <c r="D14" s="42">
        <f>'5 - Sett 2005-13 TOT'!D14-'6 - Sett 2005-13 M'!D14</f>
        <v>1950</v>
      </c>
      <c r="E14" s="42">
        <f>'5 - Sett 2005-13 TOT'!E14-'6 - Sett 2005-13 M'!E14</f>
        <v>1787</v>
      </c>
      <c r="F14" s="41">
        <f>'5 - Sett 2005-13 TOT'!F14-'6 - Sett 2005-13 M'!F14</f>
        <v>1612</v>
      </c>
      <c r="G14" s="43">
        <f>'5 - Sett 2005-13 TOT'!G14-'6 - Sett 2005-13 M'!G14</f>
        <v>1577</v>
      </c>
      <c r="H14" s="44">
        <f>'5 - Sett 2005-13 TOT'!H14-'6 - Sett 2005-13 M'!H14</f>
        <v>1655</v>
      </c>
      <c r="I14" s="44">
        <f>'5 - Sett 2005-13 TOT'!I14-'6 - Sett 2005-13 M'!I14</f>
        <v>1680</v>
      </c>
      <c r="J14" s="45">
        <f>'5 - Sett 2005-13 TOT'!J14-'6 - Sett 2005-13 M'!J14</f>
        <v>1677</v>
      </c>
      <c r="K14" s="38">
        <f t="shared" si="0"/>
        <v>-366</v>
      </c>
      <c r="L14" s="116">
        <f t="shared" si="1"/>
        <v>-17.91483113069016</v>
      </c>
    </row>
    <row r="15" spans="1:12" ht="12.75">
      <c r="A15" s="46" t="s">
        <v>11</v>
      </c>
      <c r="B15" s="41">
        <f>'5 - Sett 2005-13 TOT'!B15-'6 - Sett 2005-13 M'!B15</f>
        <v>657</v>
      </c>
      <c r="C15" s="42">
        <f>'5 - Sett 2005-13 TOT'!C15-'6 - Sett 2005-13 M'!C15</f>
        <v>622</v>
      </c>
      <c r="D15" s="42">
        <f>'5 - Sett 2005-13 TOT'!D15-'6 - Sett 2005-13 M'!D15</f>
        <v>673</v>
      </c>
      <c r="E15" s="42">
        <f>'5 - Sett 2005-13 TOT'!E15-'6 - Sett 2005-13 M'!E15</f>
        <v>641</v>
      </c>
      <c r="F15" s="41">
        <f>'5 - Sett 2005-13 TOT'!F15-'6 - Sett 2005-13 M'!F15</f>
        <v>598</v>
      </c>
      <c r="G15" s="43">
        <f>'5 - Sett 2005-13 TOT'!G15-'6 - Sett 2005-13 M'!G15</f>
        <v>579</v>
      </c>
      <c r="H15" s="44">
        <f>'5 - Sett 2005-13 TOT'!H15-'6 - Sett 2005-13 M'!H15</f>
        <v>575</v>
      </c>
      <c r="I15" s="44">
        <f>'5 - Sett 2005-13 TOT'!I15-'6 - Sett 2005-13 M'!I15</f>
        <v>550</v>
      </c>
      <c r="J15" s="45">
        <f>'5 - Sett 2005-13 TOT'!J15-'6 - Sett 2005-13 M'!J15</f>
        <v>555</v>
      </c>
      <c r="K15" s="38">
        <f t="shared" si="0"/>
        <v>-102</v>
      </c>
      <c r="L15" s="116">
        <f t="shared" si="1"/>
        <v>-15.52511415525114</v>
      </c>
    </row>
    <row r="16" spans="1:12" ht="12.75">
      <c r="A16" s="32" t="s">
        <v>12</v>
      </c>
      <c r="B16" s="47">
        <f>'5 - Sett 2005-13 TOT'!B16-'6 - Sett 2005-13 M'!B16</f>
        <v>129</v>
      </c>
      <c r="C16" s="48">
        <f>'5 - Sett 2005-13 TOT'!C16-'6 - Sett 2005-13 M'!C16</f>
        <v>138</v>
      </c>
      <c r="D16" s="48">
        <f>'5 - Sett 2005-13 TOT'!D16-'6 - Sett 2005-13 M'!D16</f>
        <v>184</v>
      </c>
      <c r="E16" s="48">
        <f>'5 - Sett 2005-13 TOT'!E16-'6 - Sett 2005-13 M'!E16</f>
        <v>191</v>
      </c>
      <c r="F16" s="47">
        <f>'5 - Sett 2005-13 TOT'!F16-'6 - Sett 2005-13 M'!F16</f>
        <v>186</v>
      </c>
      <c r="G16" s="49">
        <f>'5 - Sett 2005-13 TOT'!G16-'6 - Sett 2005-13 M'!G16</f>
        <v>171</v>
      </c>
      <c r="H16" s="44">
        <f>'5 - Sett 2005-13 TOT'!H16-'6 - Sett 2005-13 M'!H16</f>
        <v>158</v>
      </c>
      <c r="I16" s="44">
        <f>'5 - Sett 2005-13 TOT'!I16-'6 - Sett 2005-13 M'!I16</f>
        <v>143</v>
      </c>
      <c r="J16" s="45">
        <f>'5 - Sett 2005-13 TOT'!J16-'6 - Sett 2005-13 M'!J16</f>
        <v>115</v>
      </c>
      <c r="K16" s="38">
        <f t="shared" si="0"/>
        <v>-14</v>
      </c>
      <c r="L16" s="116">
        <f t="shared" si="1"/>
        <v>-10.852713178294573</v>
      </c>
    </row>
    <row r="17" spans="1:12" ht="12.75">
      <c r="A17" s="32" t="s">
        <v>13</v>
      </c>
      <c r="B17" s="47">
        <f>'5 - Sett 2005-13 TOT'!B17-'6 - Sett 2005-13 M'!B17</f>
        <v>2936</v>
      </c>
      <c r="C17" s="48">
        <f>'5 - Sett 2005-13 TOT'!C17-'6 - Sett 2005-13 M'!C17</f>
        <v>2765</v>
      </c>
      <c r="D17" s="48">
        <f>'5 - Sett 2005-13 TOT'!D17-'6 - Sett 2005-13 M'!D17</f>
        <v>2725</v>
      </c>
      <c r="E17" s="48">
        <f>'5 - Sett 2005-13 TOT'!E17-'6 - Sett 2005-13 M'!E17</f>
        <v>2648</v>
      </c>
      <c r="F17" s="47">
        <f>'5 - Sett 2005-13 TOT'!F17-'6 - Sett 2005-13 M'!F17</f>
        <v>2250</v>
      </c>
      <c r="G17" s="49">
        <f>'5 - Sett 2005-13 TOT'!G17-'6 - Sett 2005-13 M'!G17</f>
        <v>2176</v>
      </c>
      <c r="H17" s="44">
        <f>'5 - Sett 2005-13 TOT'!H17-'6 - Sett 2005-13 M'!H17</f>
        <v>2086</v>
      </c>
      <c r="I17" s="44">
        <f>'5 - Sett 2005-13 TOT'!I17-'6 - Sett 2005-13 M'!I17</f>
        <v>1971</v>
      </c>
      <c r="J17" s="45">
        <f>'5 - Sett 2005-13 TOT'!J17-'6 - Sett 2005-13 M'!J17</f>
        <v>1972</v>
      </c>
      <c r="K17" s="38">
        <f t="shared" si="0"/>
        <v>-964</v>
      </c>
      <c r="L17" s="116">
        <f t="shared" si="1"/>
        <v>-32.833787465940055</v>
      </c>
    </row>
    <row r="18" spans="1:12" ht="15.75" customHeight="1">
      <c r="A18" s="32" t="s">
        <v>14</v>
      </c>
      <c r="B18" s="41">
        <f>'5 - Sett 2005-13 TOT'!B18-'6 - Sett 2005-13 M'!B18</f>
        <v>126</v>
      </c>
      <c r="C18" s="42">
        <f>'5 - Sett 2005-13 TOT'!C18-'6 - Sett 2005-13 M'!C18</f>
        <v>135</v>
      </c>
      <c r="D18" s="42">
        <f>'5 - Sett 2005-13 TOT'!D18-'6 - Sett 2005-13 M'!D18</f>
        <v>145</v>
      </c>
      <c r="E18" s="42">
        <f>'5 - Sett 2005-13 TOT'!E18-'6 - Sett 2005-13 M'!E18</f>
        <v>155</v>
      </c>
      <c r="F18" s="41">
        <f>'5 - Sett 2005-13 TOT'!F18-'6 - Sett 2005-13 M'!F18</f>
        <v>155</v>
      </c>
      <c r="G18" s="43">
        <f>'5 - Sett 2005-13 TOT'!G18-'6 - Sett 2005-13 M'!G18</f>
        <v>168</v>
      </c>
      <c r="H18" s="44">
        <f>'5 - Sett 2005-13 TOT'!H18-'6 - Sett 2005-13 M'!H18</f>
        <v>202</v>
      </c>
      <c r="I18" s="44">
        <f>'5 - Sett 2005-13 TOT'!I18-'6 - Sett 2005-13 M'!I18</f>
        <v>210</v>
      </c>
      <c r="J18" s="45">
        <f>'5 - Sett 2005-13 TOT'!J18-'6 - Sett 2005-13 M'!J18</f>
        <v>163</v>
      </c>
      <c r="K18" s="38">
        <f t="shared" si="0"/>
        <v>37</v>
      </c>
      <c r="L18" s="116">
        <f t="shared" si="1"/>
        <v>29.365079365079364</v>
      </c>
    </row>
    <row r="19" spans="1:12" ht="15.75" customHeight="1">
      <c r="A19" s="32" t="s">
        <v>15</v>
      </c>
      <c r="B19" s="41">
        <f>'5 - Sett 2005-13 TOT'!B19-'6 - Sett 2005-13 M'!B19</f>
        <v>686</v>
      </c>
      <c r="C19" s="42">
        <f>'5 - Sett 2005-13 TOT'!C19-'6 - Sett 2005-13 M'!C19</f>
        <v>722</v>
      </c>
      <c r="D19" s="42">
        <f>'5 - Sett 2005-13 TOT'!D19-'6 - Sett 2005-13 M'!D19</f>
        <v>744</v>
      </c>
      <c r="E19" s="42">
        <f>'5 - Sett 2005-13 TOT'!E19-'6 - Sett 2005-13 M'!E19</f>
        <v>763</v>
      </c>
      <c r="F19" s="41">
        <f>'5 - Sett 2005-13 TOT'!F19-'6 - Sett 2005-13 M'!F19</f>
        <v>740</v>
      </c>
      <c r="G19" s="43">
        <f>'5 - Sett 2005-13 TOT'!G19-'6 - Sett 2005-13 M'!G19</f>
        <v>696</v>
      </c>
      <c r="H19" s="44">
        <f>'5 - Sett 2005-13 TOT'!H19-'6 - Sett 2005-13 M'!H19</f>
        <v>682</v>
      </c>
      <c r="I19" s="44">
        <f>'5 - Sett 2005-13 TOT'!I19-'6 - Sett 2005-13 M'!I19</f>
        <v>672</v>
      </c>
      <c r="J19" s="45">
        <f>'5 - Sett 2005-13 TOT'!J19-'6 - Sett 2005-13 M'!J19</f>
        <v>612</v>
      </c>
      <c r="K19" s="38">
        <f t="shared" si="0"/>
        <v>-74</v>
      </c>
      <c r="L19" s="116">
        <f t="shared" si="1"/>
        <v>-10.787172011661808</v>
      </c>
    </row>
    <row r="20" spans="1:12" ht="18" customHeight="1">
      <c r="A20" s="52" t="s">
        <v>16</v>
      </c>
      <c r="B20" s="47">
        <f>'5 - Sett 2005-13 TOT'!B20-'6 - Sett 2005-13 M'!B20</f>
        <v>7880</v>
      </c>
      <c r="C20" s="48">
        <f>'5 - Sett 2005-13 TOT'!C20-'6 - Sett 2005-13 M'!C20</f>
        <v>8086</v>
      </c>
      <c r="D20" s="48">
        <f>'5 - Sett 2005-13 TOT'!D20-'6 - Sett 2005-13 M'!D20</f>
        <v>8548</v>
      </c>
      <c r="E20" s="48">
        <f>'5 - Sett 2005-13 TOT'!E20-'6 - Sett 2005-13 M'!E20</f>
        <v>9367</v>
      </c>
      <c r="F20" s="47">
        <f>'5 - Sett 2005-13 TOT'!F20-'6 - Sett 2005-13 M'!F20</f>
        <v>9229</v>
      </c>
      <c r="G20" s="49">
        <f>'5 - Sett 2005-13 TOT'!G20-'6 - Sett 2005-13 M'!G20</f>
        <v>9189</v>
      </c>
      <c r="H20" s="50">
        <f>'5 - Sett 2005-13 TOT'!H20-'6 - Sett 2005-13 M'!H20</f>
        <v>8947</v>
      </c>
      <c r="I20" s="50">
        <f>'5 - Sett 2005-13 TOT'!I20-'6 - Sett 2005-13 M'!I20</f>
        <v>8714</v>
      </c>
      <c r="J20" s="51">
        <f>'5 - Sett 2005-13 TOT'!J20-'6 - Sett 2005-13 M'!J20</f>
        <v>8367</v>
      </c>
      <c r="K20" s="38">
        <f t="shared" si="0"/>
        <v>487</v>
      </c>
      <c r="L20" s="116">
        <f t="shared" si="1"/>
        <v>6.180203045685279</v>
      </c>
    </row>
    <row r="21" spans="1:12" ht="12.75">
      <c r="A21" s="46" t="s">
        <v>17</v>
      </c>
      <c r="B21" s="47">
        <f>'5 - Sett 2005-13 TOT'!B21-'6 - Sett 2005-13 M'!B21</f>
        <v>2709</v>
      </c>
      <c r="C21" s="48">
        <f>'5 - Sett 2005-13 TOT'!C21-'6 - Sett 2005-13 M'!C21</f>
        <v>2964</v>
      </c>
      <c r="D21" s="48">
        <f>'5 - Sett 2005-13 TOT'!D21-'6 - Sett 2005-13 M'!D21</f>
        <v>3323</v>
      </c>
      <c r="E21" s="48">
        <f>'5 - Sett 2005-13 TOT'!E21-'6 - Sett 2005-13 M'!E21</f>
        <v>3459</v>
      </c>
      <c r="F21" s="47">
        <f>'5 - Sett 2005-13 TOT'!F21-'6 - Sett 2005-13 M'!F21</f>
        <v>3513</v>
      </c>
      <c r="G21" s="49">
        <f>'5 - Sett 2005-13 TOT'!G21-'6 - Sett 2005-13 M'!G21</f>
        <v>4042</v>
      </c>
      <c r="H21" s="50">
        <f>'5 - Sett 2005-13 TOT'!H21-'6 - Sett 2005-13 M'!H21</f>
        <v>4122</v>
      </c>
      <c r="I21" s="50">
        <f>'5 - Sett 2005-13 TOT'!I21-'6 - Sett 2005-13 M'!I21</f>
        <v>3959</v>
      </c>
      <c r="J21" s="51">
        <f>'5 - Sett 2005-13 TOT'!J21-'6 - Sett 2005-13 M'!J21</f>
        <v>3809</v>
      </c>
      <c r="K21" s="38">
        <f t="shared" si="0"/>
        <v>1100</v>
      </c>
      <c r="L21" s="116">
        <f t="shared" si="1"/>
        <v>40.60538944259874</v>
      </c>
    </row>
    <row r="22" spans="1:12" ht="12.75">
      <c r="A22" s="32" t="s">
        <v>18</v>
      </c>
      <c r="B22" s="47">
        <f>'5 - Sett 2005-13 TOT'!B22-'6 - Sett 2005-13 M'!B22</f>
        <v>1402</v>
      </c>
      <c r="C22" s="42">
        <f>'5 - Sett 2005-13 TOT'!C22-'6 - Sett 2005-13 M'!C22</f>
        <v>1447</v>
      </c>
      <c r="D22" s="42">
        <f>'5 - Sett 2005-13 TOT'!D22-'6 - Sett 2005-13 M'!D22</f>
        <v>1501</v>
      </c>
      <c r="E22" s="42">
        <f>'5 - Sett 2005-13 TOT'!E22-'6 - Sett 2005-13 M'!E22</f>
        <v>1577</v>
      </c>
      <c r="F22" s="41">
        <f>'5 - Sett 2005-13 TOT'!F22-'6 - Sett 2005-13 M'!F22</f>
        <v>2206</v>
      </c>
      <c r="G22" s="43">
        <f>'5 - Sett 2005-13 TOT'!G22-'6 - Sett 2005-13 M'!G22</f>
        <v>2114</v>
      </c>
      <c r="H22" s="44">
        <f>'5 - Sett 2005-13 TOT'!H22-'6 - Sett 2005-13 M'!H22</f>
        <v>1974</v>
      </c>
      <c r="I22" s="44">
        <f>'5 - Sett 2005-13 TOT'!I22-'6 - Sett 2005-13 M'!I22</f>
        <v>1896</v>
      </c>
      <c r="J22" s="45">
        <f>'5 - Sett 2005-13 TOT'!J22-'6 - Sett 2005-13 M'!J22</f>
        <v>2056</v>
      </c>
      <c r="K22" s="38">
        <f t="shared" si="0"/>
        <v>654</v>
      </c>
      <c r="L22" s="116">
        <f t="shared" si="1"/>
        <v>46.647646219686166</v>
      </c>
    </row>
    <row r="23" spans="1:12" ht="12.75">
      <c r="A23" s="32" t="s">
        <v>19</v>
      </c>
      <c r="B23" s="41">
        <f>'5 - Sett 2005-13 TOT'!B23-'6 - Sett 2005-13 M'!B23</f>
        <v>1645</v>
      </c>
      <c r="C23" s="42">
        <f>'5 - Sett 2005-13 TOT'!C23-'6 - Sett 2005-13 M'!C23</f>
        <v>1622</v>
      </c>
      <c r="D23" s="42">
        <f>'5 - Sett 2005-13 TOT'!D23-'6 - Sett 2005-13 M'!D23</f>
        <v>1647</v>
      </c>
      <c r="E23" s="42">
        <f>'5 - Sett 2005-13 TOT'!E23-'6 - Sett 2005-13 M'!E23</f>
        <v>1756</v>
      </c>
      <c r="F23" s="41">
        <f>'5 - Sett 2005-13 TOT'!F23-'6 - Sett 2005-13 M'!F23</f>
        <v>1760</v>
      </c>
      <c r="G23" s="43">
        <f>'5 - Sett 2005-13 TOT'!G23-'6 - Sett 2005-13 M'!G23</f>
        <v>1748</v>
      </c>
      <c r="H23" s="44">
        <f>'5 - Sett 2005-13 TOT'!H23-'6 - Sett 2005-13 M'!H23</f>
        <v>1725</v>
      </c>
      <c r="I23" s="44">
        <f>'5 - Sett 2005-13 TOT'!I23-'6 - Sett 2005-13 M'!I23</f>
        <v>1475</v>
      </c>
      <c r="J23" s="45">
        <f>'5 - Sett 2005-13 TOT'!J23-'6 - Sett 2005-13 M'!J23</f>
        <v>1457</v>
      </c>
      <c r="K23" s="38">
        <f t="shared" si="0"/>
        <v>-188</v>
      </c>
      <c r="L23" s="116">
        <f t="shared" si="1"/>
        <v>-11.428571428571429</v>
      </c>
    </row>
    <row r="24" spans="1:12" ht="12.75">
      <c r="A24" s="52" t="s">
        <v>20</v>
      </c>
      <c r="B24" s="47">
        <f>'5 - Sett 2005-13 TOT'!B24-'6 - Sett 2005-13 M'!B24</f>
        <v>5153</v>
      </c>
      <c r="C24" s="42">
        <f>'5 - Sett 2005-13 TOT'!C24-'6 - Sett 2005-13 M'!C24</f>
        <v>5614</v>
      </c>
      <c r="D24" s="42">
        <f>'5 - Sett 2005-13 TOT'!D24-'6 - Sett 2005-13 M'!D24</f>
        <v>6003</v>
      </c>
      <c r="E24" s="42">
        <f>'5 - Sett 2005-13 TOT'!E24-'6 - Sett 2005-13 M'!E24</f>
        <v>6024</v>
      </c>
      <c r="F24" s="41">
        <f>'5 - Sett 2005-13 TOT'!F24-'6 - Sett 2005-13 M'!F24</f>
        <v>5988</v>
      </c>
      <c r="G24" s="43">
        <f>'5 - Sett 2005-13 TOT'!G24-'6 - Sett 2005-13 M'!G24</f>
        <v>6144</v>
      </c>
      <c r="H24" s="44">
        <f>'5 - Sett 2005-13 TOT'!H24-'6 - Sett 2005-13 M'!H24</f>
        <v>5955</v>
      </c>
      <c r="I24" s="44">
        <f>'5 - Sett 2005-13 TOT'!I24-'6 - Sett 2005-13 M'!I24</f>
        <v>6126</v>
      </c>
      <c r="J24" s="45">
        <f>'5 - Sett 2005-13 TOT'!J24-'6 - Sett 2005-13 M'!J24</f>
        <v>5706</v>
      </c>
      <c r="K24" s="38">
        <f t="shared" si="0"/>
        <v>553</v>
      </c>
      <c r="L24" s="116">
        <f t="shared" si="1"/>
        <v>10.731612652823598</v>
      </c>
    </row>
    <row r="25" spans="1:12" ht="12.75">
      <c r="A25" s="32" t="s">
        <v>21</v>
      </c>
      <c r="B25" s="41">
        <f>'5 - Sett 2005-13 TOT'!B25-'6 - Sett 2005-13 M'!B25</f>
        <v>1710</v>
      </c>
      <c r="C25" s="42">
        <f>'5 - Sett 2005-13 TOT'!C25-'6 - Sett 2005-13 M'!C25</f>
        <v>1878</v>
      </c>
      <c r="D25" s="42">
        <f>'5 - Sett 2005-13 TOT'!D25-'6 - Sett 2005-13 M'!D25</f>
        <v>1807</v>
      </c>
      <c r="E25" s="42">
        <f>'5 - Sett 2005-13 TOT'!E25-'6 - Sett 2005-13 M'!E25</f>
        <v>1876</v>
      </c>
      <c r="F25" s="41">
        <f>'5 - Sett 2005-13 TOT'!F25-'6 - Sett 2005-13 M'!F25</f>
        <v>1767</v>
      </c>
      <c r="G25" s="43">
        <f>'5 - Sett 2005-13 TOT'!G25-'6 - Sett 2005-13 M'!G25</f>
        <v>1699</v>
      </c>
      <c r="H25" s="44">
        <f>'5 - Sett 2005-13 TOT'!H25-'6 - Sett 2005-13 M'!H25</f>
        <v>1448</v>
      </c>
      <c r="I25" s="44">
        <f>'5 - Sett 2005-13 TOT'!I25-'6 - Sett 2005-13 M'!I25</f>
        <v>1469</v>
      </c>
      <c r="J25" s="45">
        <f>'5 - Sett 2005-13 TOT'!J25-'6 - Sett 2005-13 M'!J25</f>
        <v>1675</v>
      </c>
      <c r="K25" s="38">
        <f t="shared" si="0"/>
        <v>-35</v>
      </c>
      <c r="L25" s="116">
        <f t="shared" si="1"/>
        <v>-2.046783625730994</v>
      </c>
    </row>
    <row r="26" spans="1:12" ht="12.75">
      <c r="A26" s="53" t="s">
        <v>22</v>
      </c>
      <c r="B26" s="33">
        <f>'5 - Sett 2005-13 TOT'!B26-'6 - Sett 2005-13 M'!B26</f>
        <v>2999</v>
      </c>
      <c r="C26" s="34">
        <f>'5 - Sett 2005-13 TOT'!C26-'6 - Sett 2005-13 M'!C26</f>
        <v>3075</v>
      </c>
      <c r="D26" s="34">
        <f>'5 - Sett 2005-13 TOT'!D26-'6 - Sett 2005-13 M'!D26</f>
        <v>3338</v>
      </c>
      <c r="E26" s="34">
        <f>'5 - Sett 2005-13 TOT'!E26-'6 - Sett 2005-13 M'!E26</f>
        <v>3409</v>
      </c>
      <c r="F26" s="33">
        <f>'5 - Sett 2005-13 TOT'!F26-'6 - Sett 2005-13 M'!F26</f>
        <v>3607</v>
      </c>
      <c r="G26" s="35">
        <f>'5 - Sett 2005-13 TOT'!G26-'6 - Sett 2005-13 M'!G26</f>
        <v>3921</v>
      </c>
      <c r="H26" s="36">
        <f>'5 - Sett 2005-13 TOT'!H26-'6 - Sett 2005-13 M'!H26</f>
        <v>3897</v>
      </c>
      <c r="I26" s="36">
        <f>'5 - Sett 2005-13 TOT'!I26-'6 - Sett 2005-13 M'!I26</f>
        <v>3981</v>
      </c>
      <c r="J26" s="37">
        <f>'5 - Sett 2005-13 TOT'!J26-'6 - Sett 2005-13 M'!J26</f>
        <v>4429</v>
      </c>
      <c r="K26" s="38">
        <f t="shared" si="0"/>
        <v>1430</v>
      </c>
      <c r="L26" s="116">
        <f t="shared" si="1"/>
        <v>47.68256085361787</v>
      </c>
    </row>
    <row r="27" spans="1:12" ht="12.75">
      <c r="A27" s="53" t="s">
        <v>23</v>
      </c>
      <c r="B27" s="33">
        <f>'5 - Sett 2005-13 TOT'!B27-'6 - Sett 2005-13 M'!B27</f>
        <v>2358</v>
      </c>
      <c r="C27" s="34">
        <f>'5 - Sett 2005-13 TOT'!C27-'6 - Sett 2005-13 M'!C27</f>
        <v>2307</v>
      </c>
      <c r="D27" s="34">
        <f>'5 - Sett 2005-13 TOT'!D27-'6 - Sett 2005-13 M'!D27</f>
        <v>2728</v>
      </c>
      <c r="E27" s="34">
        <f>'5 - Sett 2005-13 TOT'!E27-'6 - Sett 2005-13 M'!E27</f>
        <v>2639</v>
      </c>
      <c r="F27" s="33">
        <f>'5 - Sett 2005-13 TOT'!F27-'6 - Sett 2005-13 M'!F27</f>
        <v>2414</v>
      </c>
      <c r="G27" s="35">
        <f>'5 - Sett 2005-13 TOT'!G27-'6 - Sett 2005-13 M'!G27</f>
        <v>2529</v>
      </c>
      <c r="H27" s="36">
        <f>'5 - Sett 2005-13 TOT'!H27-'6 - Sett 2005-13 M'!H27</f>
        <v>2594</v>
      </c>
      <c r="I27" s="36">
        <f>'5 - Sett 2005-13 TOT'!I27-'6 - Sett 2005-13 M'!I27</f>
        <v>2536</v>
      </c>
      <c r="J27" s="37">
        <f>'5 - Sett 2005-13 TOT'!J27-'6 - Sett 2005-13 M'!J27</f>
        <v>1919</v>
      </c>
      <c r="K27" s="38">
        <f t="shared" si="0"/>
        <v>-439</v>
      </c>
      <c r="L27" s="116">
        <f t="shared" si="1"/>
        <v>-18.61747243426633</v>
      </c>
    </row>
    <row r="28" spans="1:12" ht="6.75" customHeight="1">
      <c r="A28" s="54"/>
      <c r="B28" s="33"/>
      <c r="C28" s="34"/>
      <c r="D28" s="34"/>
      <c r="E28" s="34"/>
      <c r="F28" s="33"/>
      <c r="G28" s="56"/>
      <c r="H28" s="57"/>
      <c r="I28" s="57"/>
      <c r="J28" s="58"/>
      <c r="K28" s="59"/>
      <c r="L28" s="117"/>
    </row>
    <row r="29" spans="1:12" ht="10.5" customHeight="1">
      <c r="A29" s="60"/>
      <c r="B29" s="61"/>
      <c r="C29" s="61"/>
      <c r="D29" s="61"/>
      <c r="E29" s="61"/>
      <c r="F29" s="61"/>
      <c r="G29" s="62"/>
      <c r="H29" s="62"/>
      <c r="I29" s="62"/>
      <c r="J29" s="61"/>
      <c r="K29" s="63"/>
      <c r="L29" s="118"/>
    </row>
    <row r="30" spans="1:14" ht="12.75">
      <c r="A30" s="65"/>
      <c r="B30" s="41"/>
      <c r="C30" s="42"/>
      <c r="D30" s="42"/>
      <c r="E30" s="42"/>
      <c r="F30" s="41"/>
      <c r="G30" s="110"/>
      <c r="H30" s="110"/>
      <c r="I30" s="69"/>
      <c r="J30" s="70"/>
      <c r="K30" s="71"/>
      <c r="L30" s="40"/>
      <c r="N30" s="39"/>
    </row>
    <row r="31" spans="1:14" ht="12.75">
      <c r="A31" s="72" t="s">
        <v>24</v>
      </c>
      <c r="B31" s="73">
        <f aca="true" t="shared" si="2" ref="B31:G31">SUM(B6:B27)</f>
        <v>37322</v>
      </c>
      <c r="C31" s="74">
        <f t="shared" si="2"/>
        <v>38414</v>
      </c>
      <c r="D31" s="74">
        <f t="shared" si="2"/>
        <v>40313</v>
      </c>
      <c r="E31" s="74">
        <f t="shared" si="2"/>
        <v>41122</v>
      </c>
      <c r="F31" s="73">
        <f t="shared" si="2"/>
        <v>40606</v>
      </c>
      <c r="G31" s="111">
        <f t="shared" si="2"/>
        <v>41255</v>
      </c>
      <c r="H31" s="111">
        <f>SUM(H6:H27)</f>
        <v>40537</v>
      </c>
      <c r="I31" s="77">
        <f>SUM(I6:I27)</f>
        <v>39780</v>
      </c>
      <c r="J31" s="78">
        <f>SUM(J6:J27)</f>
        <v>38767</v>
      </c>
      <c r="K31" s="79">
        <f>J31-B31</f>
        <v>1445</v>
      </c>
      <c r="L31" s="119">
        <f>K31/B31%</f>
        <v>3.871711055141739</v>
      </c>
      <c r="N31" s="39"/>
    </row>
    <row r="32" spans="1:12" ht="12.75">
      <c r="A32" s="81" t="s">
        <v>25</v>
      </c>
      <c r="B32" s="33"/>
      <c r="C32" s="34"/>
      <c r="D32" s="34"/>
      <c r="E32" s="34"/>
      <c r="F32" s="33"/>
      <c r="G32" s="35"/>
      <c r="H32" s="35"/>
      <c r="I32" s="36"/>
      <c r="J32" s="37"/>
      <c r="K32" s="71"/>
      <c r="L32" s="40"/>
    </row>
    <row r="33" spans="1:12" ht="12.75">
      <c r="A33" s="84" t="s">
        <v>26</v>
      </c>
      <c r="B33" s="85">
        <f aca="true" t="shared" si="3" ref="B33:G33">SUM(B6:B18)</f>
        <v>10780</v>
      </c>
      <c r="C33" s="86">
        <f t="shared" si="3"/>
        <v>10699</v>
      </c>
      <c r="D33" s="86">
        <f t="shared" si="3"/>
        <v>10674</v>
      </c>
      <c r="E33" s="86">
        <f t="shared" si="3"/>
        <v>10252</v>
      </c>
      <c r="F33" s="85">
        <f t="shared" si="3"/>
        <v>9382</v>
      </c>
      <c r="G33" s="112">
        <f t="shared" si="3"/>
        <v>9173</v>
      </c>
      <c r="H33" s="112">
        <f>SUM(H6:H18)</f>
        <v>9193</v>
      </c>
      <c r="I33" s="89">
        <f>SUM(I6:I18)</f>
        <v>8952</v>
      </c>
      <c r="J33" s="90">
        <f>SUM(J6:J18)</f>
        <v>8737</v>
      </c>
      <c r="K33" s="91">
        <f>J33-B33</f>
        <v>-2043</v>
      </c>
      <c r="L33" s="120">
        <f>K33/B33%</f>
        <v>-18.951762523191096</v>
      </c>
    </row>
    <row r="34" spans="1:12" ht="12.75">
      <c r="A34" s="84" t="s">
        <v>27</v>
      </c>
      <c r="B34" s="85">
        <f aca="true" t="shared" si="4" ref="B34:H34">B19</f>
        <v>686</v>
      </c>
      <c r="C34" s="86">
        <f t="shared" si="4"/>
        <v>722</v>
      </c>
      <c r="D34" s="86">
        <f t="shared" si="4"/>
        <v>744</v>
      </c>
      <c r="E34" s="86">
        <f t="shared" si="4"/>
        <v>763</v>
      </c>
      <c r="F34" s="85">
        <f t="shared" si="4"/>
        <v>740</v>
      </c>
      <c r="G34" s="112">
        <f t="shared" si="4"/>
        <v>696</v>
      </c>
      <c r="H34" s="112">
        <f t="shared" si="4"/>
        <v>682</v>
      </c>
      <c r="I34" s="89">
        <f>I19</f>
        <v>672</v>
      </c>
      <c r="J34" s="90">
        <f>J19</f>
        <v>612</v>
      </c>
      <c r="K34" s="91">
        <f>J34-B34</f>
        <v>-74</v>
      </c>
      <c r="L34" s="120">
        <f>K34/B34%</f>
        <v>-10.787172011661808</v>
      </c>
    </row>
    <row r="35" spans="1:12" ht="12.75">
      <c r="A35" s="84" t="s">
        <v>28</v>
      </c>
      <c r="B35" s="85">
        <f aca="true" t="shared" si="5" ref="B35:H35">B20+B21</f>
        <v>10589</v>
      </c>
      <c r="C35" s="86">
        <f t="shared" si="5"/>
        <v>11050</v>
      </c>
      <c r="D35" s="86">
        <f t="shared" si="5"/>
        <v>11871</v>
      </c>
      <c r="E35" s="86">
        <f t="shared" si="5"/>
        <v>12826</v>
      </c>
      <c r="F35" s="85">
        <f t="shared" si="5"/>
        <v>12742</v>
      </c>
      <c r="G35" s="112">
        <f t="shared" si="5"/>
        <v>13231</v>
      </c>
      <c r="H35" s="112">
        <f t="shared" si="5"/>
        <v>13069</v>
      </c>
      <c r="I35" s="89">
        <f>I20+I21</f>
        <v>12673</v>
      </c>
      <c r="J35" s="90">
        <f>J20+J21</f>
        <v>12176</v>
      </c>
      <c r="K35" s="91">
        <f>J35-B35</f>
        <v>1587</v>
      </c>
      <c r="L35" s="120">
        <f>K35/B35%</f>
        <v>14.987250920766833</v>
      </c>
    </row>
    <row r="36" spans="1:12" ht="12.75">
      <c r="A36" s="84" t="s">
        <v>29</v>
      </c>
      <c r="B36" s="85">
        <f aca="true" t="shared" si="6" ref="B36:H36">B24</f>
        <v>5153</v>
      </c>
      <c r="C36" s="86">
        <f t="shared" si="6"/>
        <v>5614</v>
      </c>
      <c r="D36" s="86">
        <f t="shared" si="6"/>
        <v>6003</v>
      </c>
      <c r="E36" s="86">
        <f t="shared" si="6"/>
        <v>6024</v>
      </c>
      <c r="F36" s="85">
        <f t="shared" si="6"/>
        <v>5988</v>
      </c>
      <c r="G36" s="112">
        <f t="shared" si="6"/>
        <v>6144</v>
      </c>
      <c r="H36" s="112">
        <f t="shared" si="6"/>
        <v>5955</v>
      </c>
      <c r="I36" s="89">
        <f>I24</f>
        <v>6126</v>
      </c>
      <c r="J36" s="90">
        <f>J24</f>
        <v>5706</v>
      </c>
      <c r="K36" s="91">
        <f>J36-B36</f>
        <v>553</v>
      </c>
      <c r="L36" s="120">
        <f>K36/B36%</f>
        <v>10.731612652823598</v>
      </c>
    </row>
    <row r="37" spans="1:12" ht="12.75">
      <c r="A37" s="84" t="s">
        <v>30</v>
      </c>
      <c r="B37" s="85">
        <f aca="true" t="shared" si="7" ref="B37:G37">SUM(B22:B23)+SUM(B25:B27)</f>
        <v>10114</v>
      </c>
      <c r="C37" s="86">
        <f t="shared" si="7"/>
        <v>10329</v>
      </c>
      <c r="D37" s="86">
        <f t="shared" si="7"/>
        <v>11021</v>
      </c>
      <c r="E37" s="86">
        <f t="shared" si="7"/>
        <v>11257</v>
      </c>
      <c r="F37" s="85">
        <f t="shared" si="7"/>
        <v>11754</v>
      </c>
      <c r="G37" s="112">
        <f t="shared" si="7"/>
        <v>12011</v>
      </c>
      <c r="H37" s="112">
        <f>SUM(H22:H23)+SUM(H25:H27)</f>
        <v>11638</v>
      </c>
      <c r="I37" s="89">
        <f>SUM(I22:I23)+SUM(I25:I27)</f>
        <v>11357</v>
      </c>
      <c r="J37" s="90">
        <f>SUM(J22:J23)+SUM(J25:J27)</f>
        <v>11536</v>
      </c>
      <c r="K37" s="91">
        <f>J37-B37</f>
        <v>1422</v>
      </c>
      <c r="L37" s="120">
        <f>K37/B37%</f>
        <v>14.059719201107375</v>
      </c>
    </row>
    <row r="38" spans="1:12" ht="12.75">
      <c r="A38" s="65"/>
      <c r="B38" s="71"/>
      <c r="C38" s="92"/>
      <c r="D38" s="92"/>
      <c r="E38" s="92"/>
      <c r="F38" s="93"/>
      <c r="G38" s="113"/>
      <c r="H38" s="114"/>
      <c r="I38" s="96"/>
      <c r="J38" s="97"/>
      <c r="K38" s="64"/>
      <c r="L38" s="31"/>
    </row>
    <row r="39" spans="1:12" ht="18" customHeight="1" thickBot="1">
      <c r="A39" s="98" t="s">
        <v>31</v>
      </c>
      <c r="B39" s="99"/>
      <c r="C39" s="99"/>
      <c r="D39" s="100"/>
      <c r="E39" s="100"/>
      <c r="F39" s="101"/>
      <c r="G39" s="102"/>
      <c r="H39" s="103"/>
      <c r="I39" s="104"/>
      <c r="J39" s="105"/>
      <c r="K39" s="100"/>
      <c r="L39" s="101"/>
    </row>
    <row r="40" ht="9.75" customHeight="1" thickTop="1"/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Mauro Filippo Durando</cp:lastModifiedBy>
  <cp:lastPrinted>2019-12-01T20:30:57Z</cp:lastPrinted>
  <dcterms:created xsi:type="dcterms:W3CDTF">2017-12-24T21:37:23Z</dcterms:created>
  <dcterms:modified xsi:type="dcterms:W3CDTF">2019-12-06T10:18:33Z</dcterms:modified>
  <cp:category/>
  <cp:version/>
  <cp:contentType/>
  <cp:contentStatus/>
</cp:coreProperties>
</file>