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820" yWindow="15" windowWidth="11280" windowHeight="9645" tabRatio="788"/>
  </bookViews>
  <sheets>
    <sheet name="REGIONE_sintesi" sheetId="21" r:id="rId1"/>
    <sheet name="REGIONE_Settore" sheetId="22" r:id="rId2"/>
    <sheet name="AL_AT_sintesi" sheetId="23" r:id="rId3"/>
    <sheet name="AL_AT_Settore" sheetId="24" r:id="rId4"/>
    <sheet name="AL_sintesi" sheetId="7" r:id="rId5"/>
    <sheet name="AL_Settore" sheetId="8" r:id="rId6"/>
    <sheet name="AT_sintesi" sheetId="9" r:id="rId7"/>
    <sheet name="AT_Settore" sheetId="10" r:id="rId8"/>
    <sheet name="BI_NO_VCO_VC_sintesi" sheetId="25" r:id="rId9"/>
    <sheet name="BI_NO_VCO_VC_Settore" sheetId="26" r:id="rId10"/>
    <sheet name="BI_sintesi" sheetId="4" r:id="rId11"/>
    <sheet name="BI_Settore" sheetId="5" r:id="rId12"/>
    <sheet name="NO_sintesi" sheetId="13" r:id="rId13"/>
    <sheet name="NO_Settore" sheetId="14" r:id="rId14"/>
    <sheet name="VCO_sintesi" sheetId="17" r:id="rId15"/>
    <sheet name="VCO_Settore" sheetId="18" r:id="rId16"/>
    <sheet name="VC_sintesi" sheetId="19" r:id="rId17"/>
    <sheet name="VC_Settore" sheetId="20" r:id="rId18"/>
    <sheet name="CN_sintesi" sheetId="11" r:id="rId19"/>
    <sheet name="CN_Settore" sheetId="12" r:id="rId20"/>
    <sheet name="TO_sintesi" sheetId="15" r:id="rId21"/>
    <sheet name="TO_Settore" sheetId="16" r:id="rId22"/>
  </sheets>
  <calcPr calcId="124519"/>
</workbook>
</file>

<file path=xl/calcChain.xml><?xml version="1.0" encoding="utf-8"?>
<calcChain xmlns="http://schemas.openxmlformats.org/spreadsheetml/2006/main">
  <c r="Q31" i="8"/>
  <c r="O19" i="25"/>
  <c r="N19"/>
  <c r="O18"/>
  <c r="N18"/>
  <c r="O17"/>
  <c r="N17"/>
  <c r="O16"/>
  <c r="N16"/>
  <c r="O13"/>
  <c r="N13"/>
  <c r="O12"/>
  <c r="N12"/>
  <c r="O11"/>
  <c r="N11"/>
  <c r="O10"/>
  <c r="N10"/>
  <c r="O7"/>
  <c r="N7"/>
  <c r="O6"/>
  <c r="N6"/>
  <c r="O5"/>
  <c r="N5"/>
  <c r="O4"/>
  <c r="N4"/>
  <c r="L19"/>
  <c r="K19"/>
  <c r="L18"/>
  <c r="K18"/>
  <c r="L17"/>
  <c r="K17"/>
  <c r="L16"/>
  <c r="K16"/>
  <c r="L13"/>
  <c r="K13"/>
  <c r="L12"/>
  <c r="K12"/>
  <c r="L11"/>
  <c r="K11"/>
  <c r="L10"/>
  <c r="K10"/>
  <c r="L7"/>
  <c r="K7"/>
  <c r="L6"/>
  <c r="K6"/>
  <c r="L5"/>
  <c r="K5"/>
  <c r="L4"/>
  <c r="K4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C5"/>
  <c r="D5"/>
  <c r="E5"/>
  <c r="F5"/>
  <c r="G5"/>
  <c r="H5"/>
  <c r="C6"/>
  <c r="D6"/>
  <c r="E6"/>
  <c r="F6"/>
  <c r="G6"/>
  <c r="H6"/>
  <c r="C7"/>
  <c r="D7"/>
  <c r="E7"/>
  <c r="F7"/>
  <c r="G7"/>
  <c r="H7"/>
  <c r="D4"/>
  <c r="E4"/>
  <c r="F4"/>
  <c r="G4"/>
  <c r="H4"/>
  <c r="C4"/>
  <c r="B6" i="26"/>
  <c r="C6"/>
  <c r="D6"/>
  <c r="E6"/>
  <c r="G6"/>
  <c r="H6"/>
  <c r="I6"/>
  <c r="J6"/>
  <c r="K6"/>
  <c r="B7"/>
  <c r="C7"/>
  <c r="D7"/>
  <c r="E7"/>
  <c r="G7"/>
  <c r="H7"/>
  <c r="I7"/>
  <c r="J7"/>
  <c r="K7"/>
  <c r="B8"/>
  <c r="C8"/>
  <c r="D8"/>
  <c r="E8"/>
  <c r="G8"/>
  <c r="H8"/>
  <c r="I8"/>
  <c r="J8"/>
  <c r="K8"/>
  <c r="B9"/>
  <c r="C9"/>
  <c r="D9"/>
  <c r="E9"/>
  <c r="G9"/>
  <c r="H9"/>
  <c r="I9"/>
  <c r="J9"/>
  <c r="K9"/>
  <c r="B10"/>
  <c r="C10"/>
  <c r="D10"/>
  <c r="E10"/>
  <c r="G10"/>
  <c r="H10"/>
  <c r="I10"/>
  <c r="J10"/>
  <c r="K10"/>
  <c r="B11"/>
  <c r="C11"/>
  <c r="D11"/>
  <c r="E11"/>
  <c r="G11"/>
  <c r="H11"/>
  <c r="I11"/>
  <c r="J11"/>
  <c r="K11"/>
  <c r="B12"/>
  <c r="C12"/>
  <c r="D12"/>
  <c r="E12"/>
  <c r="G12"/>
  <c r="H12"/>
  <c r="I12"/>
  <c r="J12"/>
  <c r="K12"/>
  <c r="B14"/>
  <c r="C14"/>
  <c r="D14"/>
  <c r="E14"/>
  <c r="G14"/>
  <c r="H14"/>
  <c r="I14"/>
  <c r="J14"/>
  <c r="K14"/>
  <c r="B15"/>
  <c r="C15"/>
  <c r="D15"/>
  <c r="E15"/>
  <c r="G15"/>
  <c r="H15"/>
  <c r="I15"/>
  <c r="J15"/>
  <c r="K15"/>
  <c r="B17"/>
  <c r="C17"/>
  <c r="D17"/>
  <c r="E17"/>
  <c r="G17"/>
  <c r="H17"/>
  <c r="I17"/>
  <c r="J17"/>
  <c r="K17"/>
  <c r="B18"/>
  <c r="C18"/>
  <c r="D18"/>
  <c r="E18"/>
  <c r="G18"/>
  <c r="H18"/>
  <c r="I18"/>
  <c r="J18"/>
  <c r="K18"/>
  <c r="B19"/>
  <c r="C19"/>
  <c r="D19"/>
  <c r="E19"/>
  <c r="G19"/>
  <c r="H19"/>
  <c r="I19"/>
  <c r="J19"/>
  <c r="K19"/>
  <c r="B20"/>
  <c r="C20"/>
  <c r="D20"/>
  <c r="E20"/>
  <c r="G20"/>
  <c r="H20"/>
  <c r="I20"/>
  <c r="J20"/>
  <c r="K20"/>
  <c r="B21"/>
  <c r="C21"/>
  <c r="D21"/>
  <c r="E21"/>
  <c r="G21"/>
  <c r="H21"/>
  <c r="I21"/>
  <c r="J21"/>
  <c r="K21"/>
  <c r="B22"/>
  <c r="C22"/>
  <c r="D22"/>
  <c r="E22"/>
  <c r="G22"/>
  <c r="H22"/>
  <c r="I22"/>
  <c r="J22"/>
  <c r="K22"/>
  <c r="B23"/>
  <c r="C23"/>
  <c r="D23"/>
  <c r="E23"/>
  <c r="G23"/>
  <c r="H23"/>
  <c r="I23"/>
  <c r="J23"/>
  <c r="K23"/>
  <c r="B24"/>
  <c r="C24"/>
  <c r="D24"/>
  <c r="E24"/>
  <c r="G24"/>
  <c r="H24"/>
  <c r="I24"/>
  <c r="J24"/>
  <c r="K24"/>
  <c r="B25"/>
  <c r="C25"/>
  <c r="D25"/>
  <c r="E25"/>
  <c r="G25"/>
  <c r="H25"/>
  <c r="I25"/>
  <c r="J25"/>
  <c r="K25"/>
  <c r="O25" s="1"/>
  <c r="B26"/>
  <c r="C26"/>
  <c r="D26"/>
  <c r="E26"/>
  <c r="N26" s="1"/>
  <c r="G26"/>
  <c r="M26" s="1"/>
  <c r="H26"/>
  <c r="I26"/>
  <c r="J26"/>
  <c r="K26"/>
  <c r="B27"/>
  <c r="C27"/>
  <c r="D27"/>
  <c r="E27"/>
  <c r="G27"/>
  <c r="H27"/>
  <c r="I27"/>
  <c r="J27"/>
  <c r="K27"/>
  <c r="O27" s="1"/>
  <c r="B28"/>
  <c r="C28"/>
  <c r="D28"/>
  <c r="E28"/>
  <c r="N28" s="1"/>
  <c r="G28"/>
  <c r="M28" s="1"/>
  <c r="H28"/>
  <c r="I28"/>
  <c r="J28"/>
  <c r="K28"/>
  <c r="B29"/>
  <c r="C29"/>
  <c r="D29"/>
  <c r="E29"/>
  <c r="G29"/>
  <c r="H29"/>
  <c r="I29"/>
  <c r="J29"/>
  <c r="K29"/>
  <c r="O29" s="1"/>
  <c r="B30"/>
  <c r="C30"/>
  <c r="D30"/>
  <c r="E30"/>
  <c r="N30" s="1"/>
  <c r="G30"/>
  <c r="M30" s="1"/>
  <c r="H30"/>
  <c r="I30"/>
  <c r="J30"/>
  <c r="K30"/>
  <c r="C5"/>
  <c r="D5"/>
  <c r="E5"/>
  <c r="G5"/>
  <c r="H5"/>
  <c r="H31" s="1"/>
  <c r="I5"/>
  <c r="J5"/>
  <c r="K5"/>
  <c r="B5"/>
  <c r="B31" s="1"/>
  <c r="Q31"/>
  <c r="R30"/>
  <c r="O30"/>
  <c r="N29"/>
  <c r="R28"/>
  <c r="O28"/>
  <c r="N27"/>
  <c r="R26"/>
  <c r="O26"/>
  <c r="N25"/>
  <c r="R24"/>
  <c r="N24"/>
  <c r="O24"/>
  <c r="M24"/>
  <c r="N23"/>
  <c r="O23"/>
  <c r="R22"/>
  <c r="N22"/>
  <c r="O22"/>
  <c r="M22"/>
  <c r="N21"/>
  <c r="O21"/>
  <c r="R20"/>
  <c r="N20"/>
  <c r="O20"/>
  <c r="M20"/>
  <c r="N19"/>
  <c r="O19"/>
  <c r="R18"/>
  <c r="N18"/>
  <c r="O18"/>
  <c r="M18"/>
  <c r="N17"/>
  <c r="O17"/>
  <c r="R15"/>
  <c r="N15"/>
  <c r="O15"/>
  <c r="M15"/>
  <c r="N14"/>
  <c r="O14"/>
  <c r="R12"/>
  <c r="N12"/>
  <c r="O12"/>
  <c r="M12"/>
  <c r="N11"/>
  <c r="O11"/>
  <c r="R10"/>
  <c r="N10"/>
  <c r="O10"/>
  <c r="M10"/>
  <c r="N9"/>
  <c r="O9"/>
  <c r="R8"/>
  <c r="N8"/>
  <c r="O8"/>
  <c r="M8"/>
  <c r="N7"/>
  <c r="O7"/>
  <c r="R6"/>
  <c r="N6"/>
  <c r="O6"/>
  <c r="M6"/>
  <c r="K31"/>
  <c r="J31"/>
  <c r="G31"/>
  <c r="E31"/>
  <c r="D31"/>
  <c r="C31"/>
  <c r="N25" i="25"/>
  <c r="M19"/>
  <c r="L25"/>
  <c r="K25"/>
  <c r="H25"/>
  <c r="G25"/>
  <c r="F25"/>
  <c r="E25"/>
  <c r="D25"/>
  <c r="I19"/>
  <c r="O24"/>
  <c r="N24"/>
  <c r="M18"/>
  <c r="K24"/>
  <c r="H24"/>
  <c r="G24"/>
  <c r="F24"/>
  <c r="E24"/>
  <c r="D24"/>
  <c r="C24"/>
  <c r="N23"/>
  <c r="M17"/>
  <c r="L23"/>
  <c r="K23"/>
  <c r="H23"/>
  <c r="G23"/>
  <c r="F23"/>
  <c r="E23"/>
  <c r="D23"/>
  <c r="I17"/>
  <c r="O22"/>
  <c r="N22"/>
  <c r="M16"/>
  <c r="K22"/>
  <c r="H22"/>
  <c r="G22"/>
  <c r="F22"/>
  <c r="E22"/>
  <c r="D22"/>
  <c r="C22"/>
  <c r="M13"/>
  <c r="I13"/>
  <c r="M12"/>
  <c r="I12"/>
  <c r="M11"/>
  <c r="I11"/>
  <c r="O14"/>
  <c r="N14"/>
  <c r="M10"/>
  <c r="K14"/>
  <c r="H14"/>
  <c r="G14"/>
  <c r="F14"/>
  <c r="E14"/>
  <c r="D14"/>
  <c r="C14"/>
  <c r="I7"/>
  <c r="I6"/>
  <c r="I5"/>
  <c r="N8"/>
  <c r="M4"/>
  <c r="L8"/>
  <c r="K8"/>
  <c r="H8"/>
  <c r="G8"/>
  <c r="F8"/>
  <c r="E8"/>
  <c r="D8"/>
  <c r="I4"/>
  <c r="B6" i="24"/>
  <c r="C6"/>
  <c r="D6"/>
  <c r="E6"/>
  <c r="G6"/>
  <c r="H6"/>
  <c r="I6"/>
  <c r="J6"/>
  <c r="K6"/>
  <c r="B7"/>
  <c r="C7"/>
  <c r="D7"/>
  <c r="E7"/>
  <c r="G7"/>
  <c r="H7"/>
  <c r="I7"/>
  <c r="J7"/>
  <c r="K7"/>
  <c r="B8"/>
  <c r="C8"/>
  <c r="D8"/>
  <c r="E8"/>
  <c r="G8"/>
  <c r="H8"/>
  <c r="I8"/>
  <c r="J8"/>
  <c r="K8"/>
  <c r="B9"/>
  <c r="C9"/>
  <c r="D9"/>
  <c r="E9"/>
  <c r="G9"/>
  <c r="H9"/>
  <c r="I9"/>
  <c r="J9"/>
  <c r="K9"/>
  <c r="B10"/>
  <c r="C10"/>
  <c r="D10"/>
  <c r="E10"/>
  <c r="G10"/>
  <c r="H10"/>
  <c r="I10"/>
  <c r="J10"/>
  <c r="K10"/>
  <c r="B11"/>
  <c r="C11"/>
  <c r="D11"/>
  <c r="E11"/>
  <c r="G11"/>
  <c r="H11"/>
  <c r="I11"/>
  <c r="J11"/>
  <c r="K11"/>
  <c r="B12"/>
  <c r="C12"/>
  <c r="D12"/>
  <c r="E12"/>
  <c r="G12"/>
  <c r="H12"/>
  <c r="I12"/>
  <c r="J12"/>
  <c r="K12"/>
  <c r="B14"/>
  <c r="C14"/>
  <c r="D14"/>
  <c r="E14"/>
  <c r="G14"/>
  <c r="H14"/>
  <c r="I14"/>
  <c r="J14"/>
  <c r="K14"/>
  <c r="B15"/>
  <c r="C15"/>
  <c r="D15"/>
  <c r="E15"/>
  <c r="G15"/>
  <c r="H15"/>
  <c r="I15"/>
  <c r="J15"/>
  <c r="K15"/>
  <c r="B17"/>
  <c r="C17"/>
  <c r="D17"/>
  <c r="E17"/>
  <c r="G17"/>
  <c r="H17"/>
  <c r="I17"/>
  <c r="J17"/>
  <c r="K17"/>
  <c r="B18"/>
  <c r="C18"/>
  <c r="D18"/>
  <c r="E18"/>
  <c r="G18"/>
  <c r="H18"/>
  <c r="I18"/>
  <c r="J18"/>
  <c r="K18"/>
  <c r="B19"/>
  <c r="C19"/>
  <c r="D19"/>
  <c r="E19"/>
  <c r="G19"/>
  <c r="H19"/>
  <c r="I19"/>
  <c r="J19"/>
  <c r="K19"/>
  <c r="B20"/>
  <c r="C20"/>
  <c r="D20"/>
  <c r="E20"/>
  <c r="G20"/>
  <c r="H20"/>
  <c r="I20"/>
  <c r="J20"/>
  <c r="K20"/>
  <c r="B21"/>
  <c r="C21"/>
  <c r="D21"/>
  <c r="E21"/>
  <c r="G21"/>
  <c r="H21"/>
  <c r="I21"/>
  <c r="J21"/>
  <c r="K21"/>
  <c r="B22"/>
  <c r="C22"/>
  <c r="D22"/>
  <c r="E22"/>
  <c r="G22"/>
  <c r="H22"/>
  <c r="I22"/>
  <c r="J22"/>
  <c r="K22"/>
  <c r="B23"/>
  <c r="C23"/>
  <c r="D23"/>
  <c r="E23"/>
  <c r="G23"/>
  <c r="H23"/>
  <c r="I23"/>
  <c r="J23"/>
  <c r="K23"/>
  <c r="B24"/>
  <c r="C24"/>
  <c r="D24"/>
  <c r="E24"/>
  <c r="G24"/>
  <c r="H24"/>
  <c r="I24"/>
  <c r="J24"/>
  <c r="K24"/>
  <c r="B25"/>
  <c r="C25"/>
  <c r="D25"/>
  <c r="E25"/>
  <c r="G25"/>
  <c r="H25"/>
  <c r="I25"/>
  <c r="J25"/>
  <c r="K25"/>
  <c r="B26"/>
  <c r="C26"/>
  <c r="D26"/>
  <c r="E26"/>
  <c r="G26"/>
  <c r="H26"/>
  <c r="I26"/>
  <c r="J26"/>
  <c r="K26"/>
  <c r="B27"/>
  <c r="C27"/>
  <c r="D27"/>
  <c r="E27"/>
  <c r="G27"/>
  <c r="H27"/>
  <c r="I27"/>
  <c r="J27"/>
  <c r="K27"/>
  <c r="B28"/>
  <c r="C28"/>
  <c r="D28"/>
  <c r="E28"/>
  <c r="G28"/>
  <c r="H28"/>
  <c r="I28"/>
  <c r="J28"/>
  <c r="K28"/>
  <c r="B29"/>
  <c r="C29"/>
  <c r="D29"/>
  <c r="E29"/>
  <c r="G29"/>
  <c r="H29"/>
  <c r="I29"/>
  <c r="J29"/>
  <c r="K29"/>
  <c r="B30"/>
  <c r="C30"/>
  <c r="D30"/>
  <c r="E30"/>
  <c r="G30"/>
  <c r="H30"/>
  <c r="I30"/>
  <c r="J30"/>
  <c r="K30"/>
  <c r="C5"/>
  <c r="D5"/>
  <c r="E5"/>
  <c r="G5"/>
  <c r="H5"/>
  <c r="I5"/>
  <c r="J5"/>
  <c r="K5"/>
  <c r="B5"/>
  <c r="G5" i="23"/>
  <c r="H5"/>
  <c r="G6"/>
  <c r="H6"/>
  <c r="G7"/>
  <c r="H7"/>
  <c r="H4"/>
  <c r="E26"/>
  <c r="F26"/>
  <c r="G26"/>
  <c r="L22"/>
  <c r="K22"/>
  <c r="K17"/>
  <c r="L17"/>
  <c r="M17"/>
  <c r="N17"/>
  <c r="O17"/>
  <c r="K18"/>
  <c r="L18"/>
  <c r="M18"/>
  <c r="N18"/>
  <c r="O18"/>
  <c r="O24" s="1"/>
  <c r="K19"/>
  <c r="L19"/>
  <c r="M19"/>
  <c r="N19"/>
  <c r="O19"/>
  <c r="L16"/>
  <c r="M16"/>
  <c r="N16"/>
  <c r="O16"/>
  <c r="O22" s="1"/>
  <c r="K16"/>
  <c r="K11"/>
  <c r="L11"/>
  <c r="M11"/>
  <c r="N11"/>
  <c r="O11"/>
  <c r="K12"/>
  <c r="L12"/>
  <c r="M12"/>
  <c r="N12"/>
  <c r="O12"/>
  <c r="K13"/>
  <c r="L13"/>
  <c r="M13"/>
  <c r="N13"/>
  <c r="N25" s="1"/>
  <c r="O13"/>
  <c r="L10"/>
  <c r="M10"/>
  <c r="N10"/>
  <c r="O10"/>
  <c r="K10"/>
  <c r="N5"/>
  <c r="O5"/>
  <c r="N6"/>
  <c r="O6"/>
  <c r="N7"/>
  <c r="O7"/>
  <c r="M4"/>
  <c r="N4"/>
  <c r="O4"/>
  <c r="K5"/>
  <c r="L5"/>
  <c r="K6"/>
  <c r="L6"/>
  <c r="K7"/>
  <c r="L7"/>
  <c r="L4"/>
  <c r="K4"/>
  <c r="C22"/>
  <c r="C24"/>
  <c r="C17"/>
  <c r="D17"/>
  <c r="E17"/>
  <c r="F17"/>
  <c r="F20" s="1"/>
  <c r="G17"/>
  <c r="H17"/>
  <c r="C18"/>
  <c r="D18"/>
  <c r="E18"/>
  <c r="F18"/>
  <c r="G18"/>
  <c r="H18"/>
  <c r="C19"/>
  <c r="D19"/>
  <c r="E19"/>
  <c r="F19"/>
  <c r="G19"/>
  <c r="H19"/>
  <c r="D16"/>
  <c r="E16"/>
  <c r="E20" s="1"/>
  <c r="F16"/>
  <c r="G16"/>
  <c r="G20" s="1"/>
  <c r="H16"/>
  <c r="C16"/>
  <c r="C11"/>
  <c r="D11"/>
  <c r="E11"/>
  <c r="F11"/>
  <c r="G11"/>
  <c r="H11"/>
  <c r="C12"/>
  <c r="D12"/>
  <c r="D24" s="1"/>
  <c r="E12"/>
  <c r="F12"/>
  <c r="F24" s="1"/>
  <c r="G12"/>
  <c r="H12"/>
  <c r="C13"/>
  <c r="D13"/>
  <c r="E13"/>
  <c r="F13"/>
  <c r="G13"/>
  <c r="H13"/>
  <c r="D10"/>
  <c r="E10"/>
  <c r="F10"/>
  <c r="G10"/>
  <c r="H10"/>
  <c r="C10"/>
  <c r="C4"/>
  <c r="C5"/>
  <c r="D5"/>
  <c r="E5"/>
  <c r="F5"/>
  <c r="C6"/>
  <c r="D6"/>
  <c r="E6"/>
  <c r="F6"/>
  <c r="C7"/>
  <c r="D7"/>
  <c r="E7"/>
  <c r="F7"/>
  <c r="D4"/>
  <c r="E4"/>
  <c r="E22" s="1"/>
  <c r="F4"/>
  <c r="G4"/>
  <c r="G22" s="1"/>
  <c r="K31" i="24"/>
  <c r="H31"/>
  <c r="G31"/>
  <c r="D31"/>
  <c r="C31"/>
  <c r="B31"/>
  <c r="R30"/>
  <c r="O29"/>
  <c r="M29"/>
  <c r="R29"/>
  <c r="R28"/>
  <c r="O27"/>
  <c r="M27"/>
  <c r="R27"/>
  <c r="R26"/>
  <c r="O25"/>
  <c r="M25"/>
  <c r="R25"/>
  <c r="R24"/>
  <c r="O23"/>
  <c r="M23"/>
  <c r="R23"/>
  <c r="R22"/>
  <c r="O21"/>
  <c r="M21"/>
  <c r="R21"/>
  <c r="R20"/>
  <c r="O19"/>
  <c r="M19"/>
  <c r="R19"/>
  <c r="R18"/>
  <c r="O17"/>
  <c r="M17"/>
  <c r="R17"/>
  <c r="R15"/>
  <c r="O14"/>
  <c r="M14"/>
  <c r="R14"/>
  <c r="R12"/>
  <c r="O11"/>
  <c r="M11"/>
  <c r="R11"/>
  <c r="R10"/>
  <c r="O9"/>
  <c r="M9"/>
  <c r="R9"/>
  <c r="R8"/>
  <c r="O7"/>
  <c r="M7"/>
  <c r="R7"/>
  <c r="R6"/>
  <c r="M5"/>
  <c r="E31"/>
  <c r="O25" i="23"/>
  <c r="K25"/>
  <c r="G25"/>
  <c r="E25"/>
  <c r="C25"/>
  <c r="N24"/>
  <c r="L24"/>
  <c r="K24"/>
  <c r="G24"/>
  <c r="E24"/>
  <c r="O23"/>
  <c r="N23"/>
  <c r="L23"/>
  <c r="K23"/>
  <c r="G23"/>
  <c r="F23"/>
  <c r="E23"/>
  <c r="D23"/>
  <c r="C23"/>
  <c r="N22"/>
  <c r="H22"/>
  <c r="F22"/>
  <c r="D22"/>
  <c r="O20"/>
  <c r="N20"/>
  <c r="L20"/>
  <c r="K20"/>
  <c r="H20"/>
  <c r="D20"/>
  <c r="C20"/>
  <c r="I19"/>
  <c r="R19" s="1"/>
  <c r="Q18"/>
  <c r="I18"/>
  <c r="R18" s="1"/>
  <c r="I17"/>
  <c r="S17" s="1"/>
  <c r="O14"/>
  <c r="N14"/>
  <c r="L14"/>
  <c r="K14"/>
  <c r="H14"/>
  <c r="G14"/>
  <c r="F14"/>
  <c r="E14"/>
  <c r="D14"/>
  <c r="C14"/>
  <c r="I14" s="1"/>
  <c r="Q13"/>
  <c r="I13"/>
  <c r="R13" s="1"/>
  <c r="I12"/>
  <c r="R12" s="1"/>
  <c r="Q11"/>
  <c r="I11"/>
  <c r="R11" s="1"/>
  <c r="I10"/>
  <c r="R10" s="1"/>
  <c r="O8"/>
  <c r="N8"/>
  <c r="L8"/>
  <c r="K8"/>
  <c r="H8"/>
  <c r="G8"/>
  <c r="F8"/>
  <c r="E8"/>
  <c r="D8"/>
  <c r="C8"/>
  <c r="I7"/>
  <c r="R7" s="1"/>
  <c r="I6"/>
  <c r="R6" s="1"/>
  <c r="Q5"/>
  <c r="I5"/>
  <c r="R5" s="1"/>
  <c r="I4"/>
  <c r="R4" s="1"/>
  <c r="R6" i="20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Q31"/>
  <c r="R31" s="1"/>
  <c r="R6" i="18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R5"/>
  <c r="Q31"/>
  <c r="R31" s="1"/>
  <c r="R6" i="16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R5"/>
  <c r="Q31"/>
  <c r="R31" s="1"/>
  <c r="R6" i="14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R5"/>
  <c r="Q31"/>
  <c r="R31" s="1"/>
  <c r="R6" i="12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R5"/>
  <c r="Q31"/>
  <c r="R31" s="1"/>
  <c r="R6" i="10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R5"/>
  <c r="R6" i="8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R5"/>
  <c r="R6" i="22"/>
  <c r="R7"/>
  <c r="R8"/>
  <c r="R9"/>
  <c r="R10"/>
  <c r="R11"/>
  <c r="R12"/>
  <c r="R14"/>
  <c r="R15"/>
  <c r="R17"/>
  <c r="R18"/>
  <c r="R19"/>
  <c r="R20"/>
  <c r="R21"/>
  <c r="R22"/>
  <c r="R23"/>
  <c r="R24"/>
  <c r="R25"/>
  <c r="R26"/>
  <c r="R27"/>
  <c r="R28"/>
  <c r="R29"/>
  <c r="R30"/>
  <c r="R31"/>
  <c r="R5"/>
  <c r="R14" i="5"/>
  <c r="R15"/>
  <c r="R17"/>
  <c r="R18"/>
  <c r="R19"/>
  <c r="R20"/>
  <c r="R21"/>
  <c r="R22"/>
  <c r="R23"/>
  <c r="R24"/>
  <c r="R25"/>
  <c r="R26"/>
  <c r="R27"/>
  <c r="R28"/>
  <c r="R29"/>
  <c r="R30"/>
  <c r="R6"/>
  <c r="R7"/>
  <c r="R8"/>
  <c r="R9"/>
  <c r="R10"/>
  <c r="R11"/>
  <c r="R12"/>
  <c r="R5"/>
  <c r="Q31"/>
  <c r="R31" s="1"/>
  <c r="Q31" i="10"/>
  <c r="R31" s="1"/>
  <c r="R31" i="8"/>
  <c r="E15" i="20"/>
  <c r="M15" s="1"/>
  <c r="E14"/>
  <c r="M14" s="1"/>
  <c r="O25" i="19"/>
  <c r="N25"/>
  <c r="L25"/>
  <c r="K25"/>
  <c r="H25"/>
  <c r="G25"/>
  <c r="F25"/>
  <c r="E25"/>
  <c r="D25"/>
  <c r="C25"/>
  <c r="I25" s="1"/>
  <c r="O24"/>
  <c r="N24"/>
  <c r="L24"/>
  <c r="K24"/>
  <c r="H24"/>
  <c r="G24"/>
  <c r="F24"/>
  <c r="E24"/>
  <c r="D24"/>
  <c r="C24"/>
  <c r="I24" s="1"/>
  <c r="O23"/>
  <c r="N23"/>
  <c r="L23"/>
  <c r="K23"/>
  <c r="H23"/>
  <c r="G23"/>
  <c r="F23"/>
  <c r="E23"/>
  <c r="D23"/>
  <c r="C23"/>
  <c r="O22"/>
  <c r="O26" s="1"/>
  <c r="N22"/>
  <c r="L22"/>
  <c r="K22"/>
  <c r="H22"/>
  <c r="H26" s="1"/>
  <c r="G22"/>
  <c r="G26" s="1"/>
  <c r="F22"/>
  <c r="F26" s="1"/>
  <c r="E22"/>
  <c r="E26" s="1"/>
  <c r="D22"/>
  <c r="D26" s="1"/>
  <c r="C22"/>
  <c r="C26" s="1"/>
  <c r="I18"/>
  <c r="R18" s="1"/>
  <c r="I17"/>
  <c r="R17" s="1"/>
  <c r="R12"/>
  <c r="I12"/>
  <c r="Q12" s="1"/>
  <c r="I11"/>
  <c r="Q11" s="1"/>
  <c r="I6"/>
  <c r="Q6" s="1"/>
  <c r="I5"/>
  <c r="Q5" s="1"/>
  <c r="E15" i="18"/>
  <c r="M15" s="1"/>
  <c r="E14"/>
  <c r="M14" s="1"/>
  <c r="O25" i="17"/>
  <c r="N25"/>
  <c r="L25"/>
  <c r="K25"/>
  <c r="H25"/>
  <c r="G25"/>
  <c r="F25"/>
  <c r="E25"/>
  <c r="D25"/>
  <c r="C25"/>
  <c r="I25" s="1"/>
  <c r="O24"/>
  <c r="N24"/>
  <c r="L24"/>
  <c r="K24"/>
  <c r="H24"/>
  <c r="G24"/>
  <c r="F24"/>
  <c r="E24"/>
  <c r="D24"/>
  <c r="C24"/>
  <c r="I24" s="1"/>
  <c r="O23"/>
  <c r="N23"/>
  <c r="L23"/>
  <c r="K23"/>
  <c r="H23"/>
  <c r="G23"/>
  <c r="F23"/>
  <c r="E23"/>
  <c r="D23"/>
  <c r="C23"/>
  <c r="O22"/>
  <c r="O26" s="1"/>
  <c r="N22"/>
  <c r="N26" s="1"/>
  <c r="L22"/>
  <c r="K22"/>
  <c r="H22"/>
  <c r="H26" s="1"/>
  <c r="G22"/>
  <c r="G26" s="1"/>
  <c r="F22"/>
  <c r="F26" s="1"/>
  <c r="E22"/>
  <c r="E26" s="1"/>
  <c r="D22"/>
  <c r="D26" s="1"/>
  <c r="C22"/>
  <c r="C26" s="1"/>
  <c r="I18"/>
  <c r="R18" s="1"/>
  <c r="I17"/>
  <c r="R17" s="1"/>
  <c r="I12"/>
  <c r="Q12" s="1"/>
  <c r="I11"/>
  <c r="S11" s="1"/>
  <c r="I6"/>
  <c r="S6" s="1"/>
  <c r="I5"/>
  <c r="S5" s="1"/>
  <c r="E15" i="16"/>
  <c r="M15" s="1"/>
  <c r="E14"/>
  <c r="M14" s="1"/>
  <c r="O25" i="15"/>
  <c r="N25"/>
  <c r="L25"/>
  <c r="K25"/>
  <c r="H25"/>
  <c r="G25"/>
  <c r="F25"/>
  <c r="E25"/>
  <c r="D25"/>
  <c r="C25"/>
  <c r="I25" s="1"/>
  <c r="O24"/>
  <c r="N24"/>
  <c r="L24"/>
  <c r="K24"/>
  <c r="H24"/>
  <c r="G24"/>
  <c r="F24"/>
  <c r="E24"/>
  <c r="D24"/>
  <c r="C24"/>
  <c r="O23"/>
  <c r="N23"/>
  <c r="L23"/>
  <c r="K23"/>
  <c r="H23"/>
  <c r="G23"/>
  <c r="F23"/>
  <c r="E23"/>
  <c r="D23"/>
  <c r="C23"/>
  <c r="O22"/>
  <c r="O26" s="1"/>
  <c r="N22"/>
  <c r="N26" s="1"/>
  <c r="L22"/>
  <c r="K22"/>
  <c r="H22"/>
  <c r="H26" s="1"/>
  <c r="G22"/>
  <c r="G26" s="1"/>
  <c r="F22"/>
  <c r="F26" s="1"/>
  <c r="E22"/>
  <c r="E26" s="1"/>
  <c r="D22"/>
  <c r="D26" s="1"/>
  <c r="C22"/>
  <c r="C26" s="1"/>
  <c r="I18"/>
  <c r="Q18" s="1"/>
  <c r="I17"/>
  <c r="Q17" s="1"/>
  <c r="I12"/>
  <c r="Q12" s="1"/>
  <c r="R11"/>
  <c r="I11"/>
  <c r="Q11" s="1"/>
  <c r="I6"/>
  <c r="R6" s="1"/>
  <c r="I5"/>
  <c r="R5" s="1"/>
  <c r="E15" i="14"/>
  <c r="M15" s="1"/>
  <c r="E14"/>
  <c r="M14" s="1"/>
  <c r="O25" i="13"/>
  <c r="N25"/>
  <c r="L25"/>
  <c r="K25"/>
  <c r="H25"/>
  <c r="G25"/>
  <c r="F25"/>
  <c r="E25"/>
  <c r="D25"/>
  <c r="C25"/>
  <c r="I25" s="1"/>
  <c r="O24"/>
  <c r="N24"/>
  <c r="L24"/>
  <c r="K24"/>
  <c r="H24"/>
  <c r="G24"/>
  <c r="F24"/>
  <c r="E24"/>
  <c r="D24"/>
  <c r="C24"/>
  <c r="I24" s="1"/>
  <c r="O23"/>
  <c r="N23"/>
  <c r="L23"/>
  <c r="K23"/>
  <c r="H23"/>
  <c r="G23"/>
  <c r="F23"/>
  <c r="E23"/>
  <c r="D23"/>
  <c r="C23"/>
  <c r="O22"/>
  <c r="O26" s="1"/>
  <c r="N22"/>
  <c r="N26" s="1"/>
  <c r="L22"/>
  <c r="K22"/>
  <c r="H22"/>
  <c r="H26" s="1"/>
  <c r="G22"/>
  <c r="G26" s="1"/>
  <c r="F22"/>
  <c r="F26" s="1"/>
  <c r="E22"/>
  <c r="E26" s="1"/>
  <c r="D22"/>
  <c r="D26" s="1"/>
  <c r="C22"/>
  <c r="C26" s="1"/>
  <c r="I18"/>
  <c r="Q18" s="1"/>
  <c r="I17"/>
  <c r="Q17" s="1"/>
  <c r="I12"/>
  <c r="Q12" s="1"/>
  <c r="I11"/>
  <c r="Q11" s="1"/>
  <c r="I6"/>
  <c r="Q6" s="1"/>
  <c r="I5"/>
  <c r="Q5" s="1"/>
  <c r="E15" i="12"/>
  <c r="M15" s="1"/>
  <c r="E14"/>
  <c r="N14" s="1"/>
  <c r="O25" i="11"/>
  <c r="N25"/>
  <c r="L25"/>
  <c r="K25"/>
  <c r="H25"/>
  <c r="G25"/>
  <c r="F25"/>
  <c r="E25"/>
  <c r="D25"/>
  <c r="C25"/>
  <c r="I25" s="1"/>
  <c r="O24"/>
  <c r="N24"/>
  <c r="L24"/>
  <c r="K24"/>
  <c r="H24"/>
  <c r="G24"/>
  <c r="F24"/>
  <c r="E24"/>
  <c r="D24"/>
  <c r="C24"/>
  <c r="I24" s="1"/>
  <c r="O23"/>
  <c r="N23"/>
  <c r="L23"/>
  <c r="K23"/>
  <c r="H23"/>
  <c r="G23"/>
  <c r="F23"/>
  <c r="E23"/>
  <c r="D23"/>
  <c r="C23"/>
  <c r="O22"/>
  <c r="O26" s="1"/>
  <c r="N22"/>
  <c r="N26" s="1"/>
  <c r="L22"/>
  <c r="K22"/>
  <c r="H22"/>
  <c r="H26" s="1"/>
  <c r="G22"/>
  <c r="G26" s="1"/>
  <c r="F22"/>
  <c r="F26" s="1"/>
  <c r="E22"/>
  <c r="E26" s="1"/>
  <c r="D22"/>
  <c r="D26" s="1"/>
  <c r="C22"/>
  <c r="C26" s="1"/>
  <c r="I18"/>
  <c r="R18" s="1"/>
  <c r="I17"/>
  <c r="Q17" s="1"/>
  <c r="I12"/>
  <c r="Q12" s="1"/>
  <c r="I11"/>
  <c r="Q11" s="1"/>
  <c r="I6"/>
  <c r="Q6" s="1"/>
  <c r="I5"/>
  <c r="Q5" s="1"/>
  <c r="N15" i="5"/>
  <c r="E15"/>
  <c r="M15" s="1"/>
  <c r="E14"/>
  <c r="M14" s="1"/>
  <c r="O25" i="4"/>
  <c r="N25"/>
  <c r="L25"/>
  <c r="K25"/>
  <c r="O24"/>
  <c r="N24"/>
  <c r="L24"/>
  <c r="K24"/>
  <c r="O23"/>
  <c r="N23"/>
  <c r="L23"/>
  <c r="K23"/>
  <c r="O22"/>
  <c r="O26" s="1"/>
  <c r="N22"/>
  <c r="N26" s="1"/>
  <c r="L22"/>
  <c r="K22"/>
  <c r="H25"/>
  <c r="G25"/>
  <c r="F25"/>
  <c r="E25"/>
  <c r="D25"/>
  <c r="C25"/>
  <c r="H24"/>
  <c r="G24"/>
  <c r="F24"/>
  <c r="E24"/>
  <c r="D24"/>
  <c r="C24"/>
  <c r="I24" s="1"/>
  <c r="H23"/>
  <c r="G23"/>
  <c r="F23"/>
  <c r="E23"/>
  <c r="D23"/>
  <c r="C23"/>
  <c r="H22"/>
  <c r="H26" s="1"/>
  <c r="G22"/>
  <c r="G26" s="1"/>
  <c r="F22"/>
  <c r="F26" s="1"/>
  <c r="E22"/>
  <c r="E26" s="1"/>
  <c r="D22"/>
  <c r="D26" s="1"/>
  <c r="C22"/>
  <c r="C26" s="1"/>
  <c r="I18"/>
  <c r="Q18" s="1"/>
  <c r="I17"/>
  <c r="Q17" s="1"/>
  <c r="I12"/>
  <c r="Q12" s="1"/>
  <c r="I11"/>
  <c r="Q11" s="1"/>
  <c r="I6"/>
  <c r="Q6" s="1"/>
  <c r="I5"/>
  <c r="Q5" s="1"/>
  <c r="E15" i="10"/>
  <c r="N15" s="1"/>
  <c r="E14"/>
  <c r="N14" s="1"/>
  <c r="O25" i="9"/>
  <c r="N25"/>
  <c r="L25"/>
  <c r="K25"/>
  <c r="H25"/>
  <c r="G25"/>
  <c r="F25"/>
  <c r="E25"/>
  <c r="D25"/>
  <c r="C25"/>
  <c r="O24"/>
  <c r="N24"/>
  <c r="L24"/>
  <c r="K24"/>
  <c r="H24"/>
  <c r="G24"/>
  <c r="F24"/>
  <c r="E24"/>
  <c r="D24"/>
  <c r="C24"/>
  <c r="I24" s="1"/>
  <c r="O23"/>
  <c r="N23"/>
  <c r="L23"/>
  <c r="K23"/>
  <c r="H23"/>
  <c r="G23"/>
  <c r="F23"/>
  <c r="E23"/>
  <c r="D23"/>
  <c r="C23"/>
  <c r="O22"/>
  <c r="N22"/>
  <c r="L22"/>
  <c r="K22"/>
  <c r="H22"/>
  <c r="G22"/>
  <c r="F22"/>
  <c r="E22"/>
  <c r="E26" s="1"/>
  <c r="D22"/>
  <c r="C22"/>
  <c r="I18"/>
  <c r="S18" s="1"/>
  <c r="I17"/>
  <c r="I23" s="1"/>
  <c r="I12"/>
  <c r="Q12" s="1"/>
  <c r="I11"/>
  <c r="Q11" s="1"/>
  <c r="I6"/>
  <c r="Q6" s="1"/>
  <c r="I5"/>
  <c r="Q5" s="1"/>
  <c r="O25" i="7"/>
  <c r="N25"/>
  <c r="L25"/>
  <c r="K25"/>
  <c r="H25"/>
  <c r="G25"/>
  <c r="F25"/>
  <c r="E25"/>
  <c r="D25"/>
  <c r="C25"/>
  <c r="I25" s="1"/>
  <c r="O24"/>
  <c r="N24"/>
  <c r="L24"/>
  <c r="K24"/>
  <c r="H24"/>
  <c r="G24"/>
  <c r="F24"/>
  <c r="E24"/>
  <c r="D24"/>
  <c r="C24"/>
  <c r="I24" s="1"/>
  <c r="O23"/>
  <c r="N23"/>
  <c r="L23"/>
  <c r="K23"/>
  <c r="H23"/>
  <c r="G23"/>
  <c r="F23"/>
  <c r="E23"/>
  <c r="D23"/>
  <c r="C23"/>
  <c r="O22"/>
  <c r="N22"/>
  <c r="L22"/>
  <c r="K22"/>
  <c r="H22"/>
  <c r="G22"/>
  <c r="F22"/>
  <c r="E22"/>
  <c r="D22"/>
  <c r="C22"/>
  <c r="I18"/>
  <c r="R18" s="1"/>
  <c r="I17"/>
  <c r="R17" s="1"/>
  <c r="I12"/>
  <c r="R12" s="1"/>
  <c r="I11"/>
  <c r="R11" s="1"/>
  <c r="I6"/>
  <c r="R6" s="1"/>
  <c r="I5"/>
  <c r="R5" s="1"/>
  <c r="O25" i="21"/>
  <c r="N25"/>
  <c r="O24"/>
  <c r="N24"/>
  <c r="L25"/>
  <c r="K25"/>
  <c r="L24"/>
  <c r="K24"/>
  <c r="H25"/>
  <c r="G25"/>
  <c r="F25"/>
  <c r="E25"/>
  <c r="D25"/>
  <c r="C25"/>
  <c r="C24"/>
  <c r="D24"/>
  <c r="E24"/>
  <c r="F24"/>
  <c r="G24"/>
  <c r="H24"/>
  <c r="R18"/>
  <c r="I18"/>
  <c r="Q18" s="1"/>
  <c r="I12"/>
  <c r="R12" s="1"/>
  <c r="I6"/>
  <c r="Q6" s="1"/>
  <c r="O23"/>
  <c r="N23"/>
  <c r="O22"/>
  <c r="N22"/>
  <c r="L23"/>
  <c r="K23"/>
  <c r="L22"/>
  <c r="K22"/>
  <c r="H23"/>
  <c r="G23"/>
  <c r="F23"/>
  <c r="E23"/>
  <c r="D23"/>
  <c r="C23"/>
  <c r="C22"/>
  <c r="D22"/>
  <c r="E22"/>
  <c r="F22"/>
  <c r="G22"/>
  <c r="H22"/>
  <c r="I17"/>
  <c r="Q17" s="1"/>
  <c r="I11"/>
  <c r="R11" s="1"/>
  <c r="I5"/>
  <c r="Q5" s="1"/>
  <c r="K31" i="20"/>
  <c r="J31"/>
  <c r="H31"/>
  <c r="G31"/>
  <c r="D31"/>
  <c r="C31"/>
  <c r="B31"/>
  <c r="K31" i="18"/>
  <c r="J31"/>
  <c r="H31"/>
  <c r="G31"/>
  <c r="D31"/>
  <c r="C31"/>
  <c r="B31"/>
  <c r="K31" i="16"/>
  <c r="J31"/>
  <c r="H31"/>
  <c r="G31"/>
  <c r="D31"/>
  <c r="C31"/>
  <c r="B31"/>
  <c r="K31" i="14"/>
  <c r="J31"/>
  <c r="H31"/>
  <c r="G31"/>
  <c r="D31"/>
  <c r="C31"/>
  <c r="B31"/>
  <c r="K31" i="5"/>
  <c r="J31"/>
  <c r="H31"/>
  <c r="G31"/>
  <c r="D31"/>
  <c r="C31"/>
  <c r="B31"/>
  <c r="O15" i="8"/>
  <c r="N15"/>
  <c r="M15"/>
  <c r="O14"/>
  <c r="N14"/>
  <c r="M14"/>
  <c r="E15" i="22"/>
  <c r="N15" s="1"/>
  <c r="E14"/>
  <c r="N14" s="1"/>
  <c r="B31" i="8"/>
  <c r="B31" i="10"/>
  <c r="K31" i="12"/>
  <c r="M30" i="20"/>
  <c r="E30"/>
  <c r="N30" s="1"/>
  <c r="E30" i="18"/>
  <c r="N30" s="1"/>
  <c r="E30" i="16"/>
  <c r="E29" i="14"/>
  <c r="M29" s="1"/>
  <c r="E30"/>
  <c r="N30" s="1"/>
  <c r="E28"/>
  <c r="O28" s="1"/>
  <c r="J31" i="12"/>
  <c r="G31"/>
  <c r="B31"/>
  <c r="C31"/>
  <c r="D31"/>
  <c r="E30"/>
  <c r="N30" s="1"/>
  <c r="E30" i="5"/>
  <c r="M30" s="1"/>
  <c r="E30" i="10"/>
  <c r="N30" s="1"/>
  <c r="D31"/>
  <c r="C31"/>
  <c r="J31"/>
  <c r="K31"/>
  <c r="M18" i="8"/>
  <c r="N18"/>
  <c r="O18"/>
  <c r="M19"/>
  <c r="N19"/>
  <c r="O19"/>
  <c r="M20"/>
  <c r="N20"/>
  <c r="O20"/>
  <c r="M21"/>
  <c r="N21"/>
  <c r="O21"/>
  <c r="M22"/>
  <c r="N22"/>
  <c r="O22"/>
  <c r="M23"/>
  <c r="N23"/>
  <c r="O23"/>
  <c r="M24"/>
  <c r="N24"/>
  <c r="O24"/>
  <c r="M25"/>
  <c r="N25"/>
  <c r="O25"/>
  <c r="M26"/>
  <c r="N26"/>
  <c r="O26"/>
  <c r="M27"/>
  <c r="N27"/>
  <c r="O27"/>
  <c r="M28"/>
  <c r="N28"/>
  <c r="O28"/>
  <c r="M29"/>
  <c r="N29"/>
  <c r="O29"/>
  <c r="M30"/>
  <c r="N30"/>
  <c r="O30"/>
  <c r="O17"/>
  <c r="N17"/>
  <c r="M17"/>
  <c r="M6"/>
  <c r="N6"/>
  <c r="O6"/>
  <c r="M7"/>
  <c r="N7"/>
  <c r="O7"/>
  <c r="M8"/>
  <c r="N8"/>
  <c r="O8"/>
  <c r="M9"/>
  <c r="N9"/>
  <c r="O9"/>
  <c r="M10"/>
  <c r="N10"/>
  <c r="O10"/>
  <c r="M11"/>
  <c r="N11"/>
  <c r="O11"/>
  <c r="M12"/>
  <c r="N12"/>
  <c r="O12"/>
  <c r="O5"/>
  <c r="M5"/>
  <c r="N5"/>
  <c r="H31"/>
  <c r="G31"/>
  <c r="E31"/>
  <c r="D31"/>
  <c r="C31"/>
  <c r="J31" i="22"/>
  <c r="K31"/>
  <c r="G31"/>
  <c r="H31"/>
  <c r="B31"/>
  <c r="C31"/>
  <c r="D31"/>
  <c r="E30"/>
  <c r="N30" s="1"/>
  <c r="E29"/>
  <c r="M29" s="1"/>
  <c r="E28"/>
  <c r="M28" s="1"/>
  <c r="E27"/>
  <c r="M27" s="1"/>
  <c r="E26"/>
  <c r="M26" s="1"/>
  <c r="E25"/>
  <c r="M25" s="1"/>
  <c r="E24"/>
  <c r="M24" s="1"/>
  <c r="E23"/>
  <c r="M23" s="1"/>
  <c r="E22"/>
  <c r="M22" s="1"/>
  <c r="E21"/>
  <c r="M21" s="1"/>
  <c r="E20"/>
  <c r="M20" s="1"/>
  <c r="E19"/>
  <c r="M19" s="1"/>
  <c r="E18"/>
  <c r="O18" s="1"/>
  <c r="E17"/>
  <c r="O17" s="1"/>
  <c r="E12"/>
  <c r="M12" s="1"/>
  <c r="E11"/>
  <c r="M11" s="1"/>
  <c r="E10"/>
  <c r="N10" s="1"/>
  <c r="E9"/>
  <c r="N9" s="1"/>
  <c r="E8"/>
  <c r="N8" s="1"/>
  <c r="E7"/>
  <c r="N7" s="1"/>
  <c r="E6"/>
  <c r="O6" s="1"/>
  <c r="E5"/>
  <c r="N5" s="1"/>
  <c r="O20" i="21"/>
  <c r="N20"/>
  <c r="L20"/>
  <c r="K20"/>
  <c r="H20"/>
  <c r="G20"/>
  <c r="F20"/>
  <c r="E20"/>
  <c r="D20"/>
  <c r="C20"/>
  <c r="I19"/>
  <c r="R19" s="1"/>
  <c r="I16"/>
  <c r="R16" s="1"/>
  <c r="O14"/>
  <c r="N14"/>
  <c r="L14"/>
  <c r="K14"/>
  <c r="H14"/>
  <c r="G14"/>
  <c r="F14"/>
  <c r="E14"/>
  <c r="D14"/>
  <c r="C14"/>
  <c r="I13"/>
  <c r="R13" s="1"/>
  <c r="I10"/>
  <c r="R10" s="1"/>
  <c r="O8"/>
  <c r="N8"/>
  <c r="L8"/>
  <c r="K8"/>
  <c r="H8"/>
  <c r="G8"/>
  <c r="F8"/>
  <c r="E8"/>
  <c r="D8"/>
  <c r="C8"/>
  <c r="I7"/>
  <c r="R7" s="1"/>
  <c r="I4"/>
  <c r="R4" s="1"/>
  <c r="D20" i="7"/>
  <c r="E20"/>
  <c r="F20"/>
  <c r="G20"/>
  <c r="H20"/>
  <c r="D20" i="9"/>
  <c r="E20"/>
  <c r="F20"/>
  <c r="G20"/>
  <c r="H20"/>
  <c r="D20" i="4"/>
  <c r="E20"/>
  <c r="F20"/>
  <c r="G20"/>
  <c r="H20"/>
  <c r="D20" i="11"/>
  <c r="E20"/>
  <c r="F20"/>
  <c r="G20"/>
  <c r="H20"/>
  <c r="D20" i="13"/>
  <c r="E20"/>
  <c r="F20"/>
  <c r="G20"/>
  <c r="H20"/>
  <c r="D20" i="15"/>
  <c r="E20"/>
  <c r="F20"/>
  <c r="G20"/>
  <c r="H20"/>
  <c r="D20" i="17"/>
  <c r="E20"/>
  <c r="F20"/>
  <c r="G20"/>
  <c r="H20"/>
  <c r="D20" i="19"/>
  <c r="E20"/>
  <c r="F20"/>
  <c r="G20"/>
  <c r="H20"/>
  <c r="D14" i="7"/>
  <c r="E14"/>
  <c r="F14"/>
  <c r="G14"/>
  <c r="H14"/>
  <c r="D14" i="9"/>
  <c r="E14"/>
  <c r="F14"/>
  <c r="G14"/>
  <c r="H14"/>
  <c r="D14" i="4"/>
  <c r="E14"/>
  <c r="F14"/>
  <c r="G14"/>
  <c r="H14"/>
  <c r="D14" i="11"/>
  <c r="E14"/>
  <c r="F14"/>
  <c r="G14"/>
  <c r="H14"/>
  <c r="D14" i="13"/>
  <c r="E14"/>
  <c r="F14"/>
  <c r="G14"/>
  <c r="H14"/>
  <c r="D14" i="15"/>
  <c r="E14"/>
  <c r="F14"/>
  <c r="G14"/>
  <c r="H14"/>
  <c r="D14" i="17"/>
  <c r="E14"/>
  <c r="F14"/>
  <c r="G14"/>
  <c r="H14"/>
  <c r="D14" i="19"/>
  <c r="E14"/>
  <c r="F14"/>
  <c r="G14"/>
  <c r="H14"/>
  <c r="I19" i="7"/>
  <c r="I16"/>
  <c r="R16" s="1"/>
  <c r="I19" i="9"/>
  <c r="R19" s="1"/>
  <c r="I16"/>
  <c r="I22" s="1"/>
  <c r="I19" i="4"/>
  <c r="I16"/>
  <c r="Q16" s="1"/>
  <c r="I19" i="11"/>
  <c r="R19" s="1"/>
  <c r="I16"/>
  <c r="I22" s="1"/>
  <c r="I19" i="13"/>
  <c r="R19" s="1"/>
  <c r="I16"/>
  <c r="R16" s="1"/>
  <c r="I19" i="15"/>
  <c r="R19" s="1"/>
  <c r="I16"/>
  <c r="I22" s="1"/>
  <c r="I19" i="17"/>
  <c r="I16"/>
  <c r="I22" s="1"/>
  <c r="I19" i="19"/>
  <c r="R19" s="1"/>
  <c r="I16"/>
  <c r="R16" s="1"/>
  <c r="I13" i="7"/>
  <c r="R13" s="1"/>
  <c r="I10"/>
  <c r="R10" s="1"/>
  <c r="I13" i="9"/>
  <c r="R13" s="1"/>
  <c r="I10"/>
  <c r="R10" s="1"/>
  <c r="I13" i="4"/>
  <c r="R13" s="1"/>
  <c r="I10"/>
  <c r="R10" s="1"/>
  <c r="I13" i="11"/>
  <c r="R13" s="1"/>
  <c r="I10"/>
  <c r="I13" i="13"/>
  <c r="R13" s="1"/>
  <c r="I10"/>
  <c r="I13" i="15"/>
  <c r="I10"/>
  <c r="R10" s="1"/>
  <c r="I13" i="17"/>
  <c r="R13" s="1"/>
  <c r="I10"/>
  <c r="I13" i="19"/>
  <c r="R13" s="1"/>
  <c r="I10"/>
  <c r="I4" i="7"/>
  <c r="R4" s="1"/>
  <c r="I7"/>
  <c r="R7" s="1"/>
  <c r="I4" i="9"/>
  <c r="R4" s="1"/>
  <c r="I7"/>
  <c r="R7" s="1"/>
  <c r="I4" i="4"/>
  <c r="R4" s="1"/>
  <c r="I7"/>
  <c r="R7" s="1"/>
  <c r="I4" i="11"/>
  <c r="I7"/>
  <c r="I4" i="13"/>
  <c r="R4" s="1"/>
  <c r="I7"/>
  <c r="R7" s="1"/>
  <c r="I4" i="15"/>
  <c r="R4" s="1"/>
  <c r="I7"/>
  <c r="I4" i="17"/>
  <c r="R4" s="1"/>
  <c r="I7"/>
  <c r="R7" s="1"/>
  <c r="I4" i="19"/>
  <c r="R4" s="1"/>
  <c r="I7"/>
  <c r="R7" s="1"/>
  <c r="F8" i="7"/>
  <c r="G8"/>
  <c r="H8"/>
  <c r="F8" i="9"/>
  <c r="G8"/>
  <c r="H8"/>
  <c r="F8" i="4"/>
  <c r="G8"/>
  <c r="H8"/>
  <c r="F8" i="11"/>
  <c r="G8"/>
  <c r="H8"/>
  <c r="F8" i="13"/>
  <c r="G8"/>
  <c r="H8"/>
  <c r="F8" i="15"/>
  <c r="G8"/>
  <c r="H8"/>
  <c r="F8" i="17"/>
  <c r="G8"/>
  <c r="H8"/>
  <c r="F8" i="19"/>
  <c r="G8"/>
  <c r="H8"/>
  <c r="L8"/>
  <c r="L20"/>
  <c r="L26" s="1"/>
  <c r="L14"/>
  <c r="O8"/>
  <c r="N8"/>
  <c r="O14"/>
  <c r="N14"/>
  <c r="O20"/>
  <c r="O8" i="17"/>
  <c r="N8"/>
  <c r="O14"/>
  <c r="N14"/>
  <c r="O20"/>
  <c r="O8" i="15"/>
  <c r="N8"/>
  <c r="O14"/>
  <c r="N14"/>
  <c r="O20"/>
  <c r="O8" i="13"/>
  <c r="N8"/>
  <c r="O14"/>
  <c r="N14"/>
  <c r="O20"/>
  <c r="O8" i="11"/>
  <c r="N8"/>
  <c r="O14"/>
  <c r="N14"/>
  <c r="O20"/>
  <c r="O20" i="9"/>
  <c r="N20"/>
  <c r="O14"/>
  <c r="N14"/>
  <c r="O8"/>
  <c r="O20" i="7"/>
  <c r="O14"/>
  <c r="O8"/>
  <c r="O20" i="4"/>
  <c r="O14"/>
  <c r="O8"/>
  <c r="N8"/>
  <c r="E29" i="20"/>
  <c r="M29" s="1"/>
  <c r="E28"/>
  <c r="O28" s="1"/>
  <c r="E27"/>
  <c r="O27" s="1"/>
  <c r="E26"/>
  <c r="N26" s="1"/>
  <c r="E25"/>
  <c r="M25" s="1"/>
  <c r="E24"/>
  <c r="M24" s="1"/>
  <c r="E23"/>
  <c r="O23" s="1"/>
  <c r="E22"/>
  <c r="N22" s="1"/>
  <c r="E21"/>
  <c r="O21" s="1"/>
  <c r="E20"/>
  <c r="N20" s="1"/>
  <c r="E19"/>
  <c r="M19" s="1"/>
  <c r="E18"/>
  <c r="M18" s="1"/>
  <c r="E17"/>
  <c r="O17" s="1"/>
  <c r="E12"/>
  <c r="N12" s="1"/>
  <c r="E11"/>
  <c r="N11" s="1"/>
  <c r="E10"/>
  <c r="M10" s="1"/>
  <c r="E9"/>
  <c r="M9" s="1"/>
  <c r="E8"/>
  <c r="N8" s="1"/>
  <c r="E7"/>
  <c r="O7" s="1"/>
  <c r="E6"/>
  <c r="N6" s="1"/>
  <c r="E5"/>
  <c r="M5" s="1"/>
  <c r="N20" i="19"/>
  <c r="K20"/>
  <c r="K26" s="1"/>
  <c r="C20"/>
  <c r="K14"/>
  <c r="C14"/>
  <c r="R10"/>
  <c r="K8"/>
  <c r="E8"/>
  <c r="D8"/>
  <c r="C8"/>
  <c r="E29" i="18"/>
  <c r="M29" s="1"/>
  <c r="E28"/>
  <c r="O28" s="1"/>
  <c r="E27"/>
  <c r="N27" s="1"/>
  <c r="E26"/>
  <c r="O26" s="1"/>
  <c r="E25"/>
  <c r="M25" s="1"/>
  <c r="E24"/>
  <c r="M24" s="1"/>
  <c r="E23"/>
  <c r="N23" s="1"/>
  <c r="E22"/>
  <c r="O22" s="1"/>
  <c r="E21"/>
  <c r="N21" s="1"/>
  <c r="E20"/>
  <c r="O20" s="1"/>
  <c r="E19"/>
  <c r="N19" s="1"/>
  <c r="E18"/>
  <c r="M18" s="1"/>
  <c r="E17"/>
  <c r="M17" s="1"/>
  <c r="E12"/>
  <c r="M12" s="1"/>
  <c r="E11"/>
  <c r="O11" s="1"/>
  <c r="E10"/>
  <c r="N10" s="1"/>
  <c r="E9"/>
  <c r="M9" s="1"/>
  <c r="E8"/>
  <c r="O8" s="1"/>
  <c r="E7"/>
  <c r="E6"/>
  <c r="M6" s="1"/>
  <c r="E5"/>
  <c r="O5" s="1"/>
  <c r="N20" i="17"/>
  <c r="L20"/>
  <c r="L26" s="1"/>
  <c r="K20"/>
  <c r="K26" s="1"/>
  <c r="C20"/>
  <c r="R19"/>
  <c r="R16"/>
  <c r="L14"/>
  <c r="K14"/>
  <c r="C14"/>
  <c r="R10"/>
  <c r="L8"/>
  <c r="K8"/>
  <c r="E8"/>
  <c r="D8"/>
  <c r="C8"/>
  <c r="E29" i="16"/>
  <c r="N29" s="1"/>
  <c r="E28"/>
  <c r="N28" s="1"/>
  <c r="E27"/>
  <c r="N27" s="1"/>
  <c r="E26"/>
  <c r="N26" s="1"/>
  <c r="E25"/>
  <c r="N25" s="1"/>
  <c r="E24"/>
  <c r="N24" s="1"/>
  <c r="E23"/>
  <c r="N23" s="1"/>
  <c r="E22"/>
  <c r="N22" s="1"/>
  <c r="E21"/>
  <c r="N21" s="1"/>
  <c r="E20"/>
  <c r="N20" s="1"/>
  <c r="E19"/>
  <c r="N19" s="1"/>
  <c r="E18"/>
  <c r="N18" s="1"/>
  <c r="E17"/>
  <c r="N17" s="1"/>
  <c r="E12"/>
  <c r="N12" s="1"/>
  <c r="E11"/>
  <c r="N11" s="1"/>
  <c r="E10"/>
  <c r="M10" s="1"/>
  <c r="E9"/>
  <c r="N9" s="1"/>
  <c r="E8"/>
  <c r="N8" s="1"/>
  <c r="E7"/>
  <c r="N7" s="1"/>
  <c r="E6"/>
  <c r="N6" s="1"/>
  <c r="E5"/>
  <c r="N5" s="1"/>
  <c r="N20" i="15"/>
  <c r="L20"/>
  <c r="L26" s="1"/>
  <c r="K20"/>
  <c r="K26" s="1"/>
  <c r="C20"/>
  <c r="R16"/>
  <c r="L14"/>
  <c r="K14"/>
  <c r="C14"/>
  <c r="R13"/>
  <c r="L8"/>
  <c r="K8"/>
  <c r="E8"/>
  <c r="D8"/>
  <c r="C8"/>
  <c r="R7"/>
  <c r="E27" i="14"/>
  <c r="O27" s="1"/>
  <c r="E26"/>
  <c r="N26" s="1"/>
  <c r="E25"/>
  <c r="N25" s="1"/>
  <c r="E24"/>
  <c r="M24" s="1"/>
  <c r="E23"/>
  <c r="N23" s="1"/>
  <c r="E22"/>
  <c r="O22" s="1"/>
  <c r="E21"/>
  <c r="O21" s="1"/>
  <c r="E20"/>
  <c r="O20" s="1"/>
  <c r="E19"/>
  <c r="O19" s="1"/>
  <c r="E18"/>
  <c r="M18" s="1"/>
  <c r="E17"/>
  <c r="M17" s="1"/>
  <c r="E12"/>
  <c r="N12" s="1"/>
  <c r="E11"/>
  <c r="N11" s="1"/>
  <c r="E10"/>
  <c r="N10" s="1"/>
  <c r="E9"/>
  <c r="N9" s="1"/>
  <c r="E8"/>
  <c r="M8" s="1"/>
  <c r="E7"/>
  <c r="N7" s="1"/>
  <c r="E6"/>
  <c r="E5"/>
  <c r="N5" s="1"/>
  <c r="N20" i="13"/>
  <c r="L20"/>
  <c r="L26" s="1"/>
  <c r="K20"/>
  <c r="K26" s="1"/>
  <c r="C20"/>
  <c r="L14"/>
  <c r="K14"/>
  <c r="C14"/>
  <c r="R10"/>
  <c r="L8"/>
  <c r="K8"/>
  <c r="E8"/>
  <c r="D8"/>
  <c r="C8"/>
  <c r="H31" i="12"/>
  <c r="E29"/>
  <c r="N29" s="1"/>
  <c r="E28"/>
  <c r="M28" s="1"/>
  <c r="E27"/>
  <c r="O27" s="1"/>
  <c r="E26"/>
  <c r="O26" s="1"/>
  <c r="E25"/>
  <c r="N25" s="1"/>
  <c r="E24"/>
  <c r="M24" s="1"/>
  <c r="E23"/>
  <c r="O23" s="1"/>
  <c r="E22"/>
  <c r="O22" s="1"/>
  <c r="E21"/>
  <c r="N21" s="1"/>
  <c r="E20"/>
  <c r="M20" s="1"/>
  <c r="E19"/>
  <c r="O19" s="1"/>
  <c r="E18"/>
  <c r="O18" s="1"/>
  <c r="E17"/>
  <c r="M17" s="1"/>
  <c r="E12"/>
  <c r="O12" s="1"/>
  <c r="E11"/>
  <c r="N11" s="1"/>
  <c r="E10"/>
  <c r="M10" s="1"/>
  <c r="E9"/>
  <c r="O9" s="1"/>
  <c r="E8"/>
  <c r="O8" s="1"/>
  <c r="E7"/>
  <c r="N7" s="1"/>
  <c r="E6"/>
  <c r="M6" s="1"/>
  <c r="E5"/>
  <c r="M5" s="1"/>
  <c r="N20" i="11"/>
  <c r="L20"/>
  <c r="L26" s="1"/>
  <c r="K20"/>
  <c r="K26" s="1"/>
  <c r="C20"/>
  <c r="R16"/>
  <c r="L14"/>
  <c r="K14"/>
  <c r="C14"/>
  <c r="R10"/>
  <c r="L8"/>
  <c r="K8"/>
  <c r="E8"/>
  <c r="D8"/>
  <c r="C8"/>
  <c r="R7"/>
  <c r="R4"/>
  <c r="H31" i="10"/>
  <c r="G31"/>
  <c r="E29"/>
  <c r="N29" s="1"/>
  <c r="E28"/>
  <c r="O28" s="1"/>
  <c r="E27"/>
  <c r="M27" s="1"/>
  <c r="E26"/>
  <c r="O26" s="1"/>
  <c r="E25"/>
  <c r="O25" s="1"/>
  <c r="E24"/>
  <c r="M24" s="1"/>
  <c r="E23"/>
  <c r="M23" s="1"/>
  <c r="E22"/>
  <c r="M22" s="1"/>
  <c r="E21"/>
  <c r="M21" s="1"/>
  <c r="E20"/>
  <c r="O20" s="1"/>
  <c r="E19"/>
  <c r="N19" s="1"/>
  <c r="E18"/>
  <c r="M18" s="1"/>
  <c r="E17"/>
  <c r="M17" s="1"/>
  <c r="E12"/>
  <c r="N12" s="1"/>
  <c r="E11"/>
  <c r="O11" s="1"/>
  <c r="E10"/>
  <c r="O10" s="1"/>
  <c r="E9"/>
  <c r="O9" s="1"/>
  <c r="E8"/>
  <c r="N8" s="1"/>
  <c r="E7"/>
  <c r="M7" s="1"/>
  <c r="E6"/>
  <c r="N6" s="1"/>
  <c r="E5"/>
  <c r="N5" s="1"/>
  <c r="D26" i="9"/>
  <c r="L20"/>
  <c r="K20"/>
  <c r="C20"/>
  <c r="R16"/>
  <c r="L14"/>
  <c r="K14"/>
  <c r="C14"/>
  <c r="N8"/>
  <c r="L8"/>
  <c r="K8"/>
  <c r="E8"/>
  <c r="D8"/>
  <c r="C8"/>
  <c r="K31" i="8"/>
  <c r="J31"/>
  <c r="N20" i="7"/>
  <c r="L20"/>
  <c r="K20"/>
  <c r="C20"/>
  <c r="R19"/>
  <c r="N14"/>
  <c r="L14"/>
  <c r="K14"/>
  <c r="C14"/>
  <c r="N8"/>
  <c r="L8"/>
  <c r="K8"/>
  <c r="E8"/>
  <c r="D8"/>
  <c r="C8"/>
  <c r="L14" i="4"/>
  <c r="C20"/>
  <c r="C14"/>
  <c r="D8"/>
  <c r="E8"/>
  <c r="C8"/>
  <c r="E5" i="5"/>
  <c r="N5" s="1"/>
  <c r="E6"/>
  <c r="O6" s="1"/>
  <c r="E7"/>
  <c r="N7" s="1"/>
  <c r="E8"/>
  <c r="M8" s="1"/>
  <c r="E9"/>
  <c r="N9" s="1"/>
  <c r="E10"/>
  <c r="O10" s="1"/>
  <c r="E11"/>
  <c r="M11" s="1"/>
  <c r="E12"/>
  <c r="O12" s="1"/>
  <c r="E17"/>
  <c r="M17" s="1"/>
  <c r="E18"/>
  <c r="N18" s="1"/>
  <c r="E19"/>
  <c r="N19" s="1"/>
  <c r="E20"/>
  <c r="O20" s="1"/>
  <c r="E21"/>
  <c r="M21" s="1"/>
  <c r="E22"/>
  <c r="M22" s="1"/>
  <c r="E23"/>
  <c r="N23" s="1"/>
  <c r="E24"/>
  <c r="O24" s="1"/>
  <c r="E25"/>
  <c r="M25" s="1"/>
  <c r="E26"/>
  <c r="M26" s="1"/>
  <c r="E27"/>
  <c r="N27" s="1"/>
  <c r="E28"/>
  <c r="O28" s="1"/>
  <c r="E29"/>
  <c r="M29" s="1"/>
  <c r="R16" i="4"/>
  <c r="R19"/>
  <c r="Q7"/>
  <c r="Q19"/>
  <c r="S4"/>
  <c r="S7"/>
  <c r="S19"/>
  <c r="N20"/>
  <c r="N14"/>
  <c r="L20"/>
  <c r="L26" s="1"/>
  <c r="K20"/>
  <c r="K26" s="1"/>
  <c r="K14"/>
  <c r="L8"/>
  <c r="K8"/>
  <c r="R12" i="25" l="1"/>
  <c r="R5"/>
  <c r="S5"/>
  <c r="R7"/>
  <c r="S7"/>
  <c r="D26"/>
  <c r="F26"/>
  <c r="H26"/>
  <c r="R6"/>
  <c r="S6"/>
  <c r="R31" i="26"/>
  <c r="Q5" i="25"/>
  <c r="Q6"/>
  <c r="Q7"/>
  <c r="I14"/>
  <c r="Q14"/>
  <c r="S14"/>
  <c r="R11"/>
  <c r="Q12"/>
  <c r="S12"/>
  <c r="R13"/>
  <c r="E26"/>
  <c r="G26"/>
  <c r="I24"/>
  <c r="Q24" s="1"/>
  <c r="M31" i="26"/>
  <c r="O31"/>
  <c r="S4" i="25"/>
  <c r="Q11"/>
  <c r="S11"/>
  <c r="Q13"/>
  <c r="S13"/>
  <c r="I23"/>
  <c r="R23" s="1"/>
  <c r="S17"/>
  <c r="S19"/>
  <c r="N31" i="26"/>
  <c r="R4" i="25"/>
  <c r="C8"/>
  <c r="I8" s="1"/>
  <c r="Q8" s="1"/>
  <c r="O8"/>
  <c r="I10"/>
  <c r="R10" s="1"/>
  <c r="L14"/>
  <c r="R14" s="1"/>
  <c r="I16"/>
  <c r="S16" s="1"/>
  <c r="R17"/>
  <c r="I18"/>
  <c r="R18" s="1"/>
  <c r="S18"/>
  <c r="R19"/>
  <c r="C20"/>
  <c r="E20"/>
  <c r="G20"/>
  <c r="L20"/>
  <c r="O20"/>
  <c r="L22"/>
  <c r="C23"/>
  <c r="O23"/>
  <c r="L24"/>
  <c r="C25"/>
  <c r="I25" s="1"/>
  <c r="R25" s="1"/>
  <c r="O25"/>
  <c r="N5" i="26"/>
  <c r="R5"/>
  <c r="R7"/>
  <c r="R9"/>
  <c r="R11"/>
  <c r="R14"/>
  <c r="R17"/>
  <c r="R19"/>
  <c r="R21"/>
  <c r="R23"/>
  <c r="R25"/>
  <c r="R27"/>
  <c r="R29"/>
  <c r="Q4" i="25"/>
  <c r="Q17"/>
  <c r="Q19"/>
  <c r="D20"/>
  <c r="F20"/>
  <c r="H20"/>
  <c r="K20"/>
  <c r="N20"/>
  <c r="N26" s="1"/>
  <c r="M5" i="26"/>
  <c r="O5"/>
  <c r="M7"/>
  <c r="M9"/>
  <c r="M11"/>
  <c r="M14"/>
  <c r="M17"/>
  <c r="M19"/>
  <c r="M21"/>
  <c r="M23"/>
  <c r="M25"/>
  <c r="M27"/>
  <c r="M29"/>
  <c r="R31" i="24"/>
  <c r="J31"/>
  <c r="O5"/>
  <c r="Q7" i="23"/>
  <c r="H25"/>
  <c r="H24"/>
  <c r="H26" s="1"/>
  <c r="I26" s="1"/>
  <c r="H23"/>
  <c r="L25"/>
  <c r="S14"/>
  <c r="L26"/>
  <c r="O26"/>
  <c r="N26"/>
  <c r="K26"/>
  <c r="Q17"/>
  <c r="S18"/>
  <c r="Q19"/>
  <c r="C26"/>
  <c r="S19"/>
  <c r="I16"/>
  <c r="S16" s="1"/>
  <c r="I20"/>
  <c r="S20" s="1"/>
  <c r="Q16"/>
  <c r="S11"/>
  <c r="Q12"/>
  <c r="S13"/>
  <c r="F25"/>
  <c r="D25"/>
  <c r="D26" s="1"/>
  <c r="S12"/>
  <c r="I24"/>
  <c r="S24" s="1"/>
  <c r="Q10"/>
  <c r="S10"/>
  <c r="S5"/>
  <c r="Q6"/>
  <c r="S7"/>
  <c r="I23"/>
  <c r="S23" s="1"/>
  <c r="S6"/>
  <c r="I8"/>
  <c r="S8" s="1"/>
  <c r="S4"/>
  <c r="I22"/>
  <c r="S22" s="1"/>
  <c r="Q4"/>
  <c r="R14"/>
  <c r="R22"/>
  <c r="M31" i="24"/>
  <c r="Q14" i="23"/>
  <c r="N31" i="24"/>
  <c r="O31"/>
  <c r="R16" i="23"/>
  <c r="R17"/>
  <c r="N5" i="24"/>
  <c r="R5"/>
  <c r="M6"/>
  <c r="O6"/>
  <c r="N7"/>
  <c r="M8"/>
  <c r="O8"/>
  <c r="N9"/>
  <c r="M10"/>
  <c r="O10"/>
  <c r="N11"/>
  <c r="M12"/>
  <c r="O12"/>
  <c r="N14"/>
  <c r="M15"/>
  <c r="O15"/>
  <c r="N17"/>
  <c r="M18"/>
  <c r="O18"/>
  <c r="N19"/>
  <c r="M20"/>
  <c r="O20"/>
  <c r="N21"/>
  <c r="M22"/>
  <c r="O22"/>
  <c r="N23"/>
  <c r="M24"/>
  <c r="O24"/>
  <c r="N25"/>
  <c r="M26"/>
  <c r="O26"/>
  <c r="N27"/>
  <c r="M28"/>
  <c r="O28"/>
  <c r="N29"/>
  <c r="M30"/>
  <c r="O30"/>
  <c r="N6"/>
  <c r="N8"/>
  <c r="N10"/>
  <c r="N12"/>
  <c r="N15"/>
  <c r="N18"/>
  <c r="N20"/>
  <c r="N22"/>
  <c r="N24"/>
  <c r="N26"/>
  <c r="N28"/>
  <c r="N30"/>
  <c r="R5" i="20"/>
  <c r="E31" i="14"/>
  <c r="O5" i="22"/>
  <c r="O9"/>
  <c r="O7"/>
  <c r="N17"/>
  <c r="N27"/>
  <c r="N23"/>
  <c r="N19"/>
  <c r="M28" i="10"/>
  <c r="M20"/>
  <c r="O8" i="5"/>
  <c r="O11"/>
  <c r="M20"/>
  <c r="N21"/>
  <c r="M23"/>
  <c r="N24"/>
  <c r="O25"/>
  <c r="M28"/>
  <c r="N29"/>
  <c r="O30"/>
  <c r="M30" i="12"/>
  <c r="M7" i="14"/>
  <c r="M9"/>
  <c r="M11"/>
  <c r="N17"/>
  <c r="M25"/>
  <c r="M30"/>
  <c r="N24" i="18"/>
  <c r="M30"/>
  <c r="O30" i="20"/>
  <c r="M15" i="22"/>
  <c r="S12" i="21"/>
  <c r="M10" i="22"/>
  <c r="O10"/>
  <c r="Q5" i="7"/>
  <c r="S5"/>
  <c r="Q6"/>
  <c r="S6"/>
  <c r="Q11"/>
  <c r="S11"/>
  <c r="Q12"/>
  <c r="S12"/>
  <c r="Q17"/>
  <c r="S17"/>
  <c r="Q18"/>
  <c r="S18"/>
  <c r="G26"/>
  <c r="I23"/>
  <c r="D26"/>
  <c r="R17" i="9"/>
  <c r="R18"/>
  <c r="I25"/>
  <c r="N10" i="16"/>
  <c r="I23" i="4"/>
  <c r="N14" i="5"/>
  <c r="O15"/>
  <c r="S5" i="11"/>
  <c r="S6"/>
  <c r="S11"/>
  <c r="Q18"/>
  <c r="S18"/>
  <c r="I23"/>
  <c r="M14" i="12"/>
  <c r="I23" i="13"/>
  <c r="I23" i="15"/>
  <c r="Q17" i="17"/>
  <c r="S17"/>
  <c r="Q18"/>
  <c r="S18"/>
  <c r="I23"/>
  <c r="R11" i="19"/>
  <c r="S12"/>
  <c r="Q17"/>
  <c r="S17"/>
  <c r="Q18"/>
  <c r="S18"/>
  <c r="N26"/>
  <c r="I23"/>
  <c r="E31" i="22"/>
  <c r="M5"/>
  <c r="N11"/>
  <c r="M9"/>
  <c r="M7"/>
  <c r="N29"/>
  <c r="N25"/>
  <c r="N21"/>
  <c r="N31" i="8"/>
  <c r="M11" i="10"/>
  <c r="N20"/>
  <c r="O30"/>
  <c r="O7" i="5"/>
  <c r="M9"/>
  <c r="O17"/>
  <c r="N20"/>
  <c r="O21"/>
  <c r="M24"/>
  <c r="N25"/>
  <c r="M27"/>
  <c r="N28"/>
  <c r="O29"/>
  <c r="O30" i="12"/>
  <c r="O7" i="14"/>
  <c r="O9"/>
  <c r="O11"/>
  <c r="N19"/>
  <c r="O25"/>
  <c r="O30"/>
  <c r="N26" i="18"/>
  <c r="O30"/>
  <c r="Q12" i="21"/>
  <c r="S18"/>
  <c r="I22" i="7"/>
  <c r="Q17" i="9"/>
  <c r="S17"/>
  <c r="Q18"/>
  <c r="G26"/>
  <c r="I22" i="4"/>
  <c r="I25"/>
  <c r="O14" i="5"/>
  <c r="O14" i="12"/>
  <c r="I22" i="13"/>
  <c r="S11" i="15"/>
  <c r="I24"/>
  <c r="S11" i="19"/>
  <c r="I22"/>
  <c r="M6" i="20"/>
  <c r="N7"/>
  <c r="O9"/>
  <c r="M11"/>
  <c r="N17"/>
  <c r="O18"/>
  <c r="M20"/>
  <c r="N21"/>
  <c r="O24"/>
  <c r="M26"/>
  <c r="N28"/>
  <c r="O29"/>
  <c r="O14"/>
  <c r="O15"/>
  <c r="O5"/>
  <c r="M7"/>
  <c r="N9"/>
  <c r="O10"/>
  <c r="M17"/>
  <c r="N18"/>
  <c r="O19"/>
  <c r="M21"/>
  <c r="N24"/>
  <c r="O25"/>
  <c r="M28"/>
  <c r="N29"/>
  <c r="E31"/>
  <c r="M31" s="1"/>
  <c r="N14"/>
  <c r="N15"/>
  <c r="N5"/>
  <c r="O6"/>
  <c r="N10"/>
  <c r="O11"/>
  <c r="N19"/>
  <c r="O20"/>
  <c r="N25"/>
  <c r="O26"/>
  <c r="O31"/>
  <c r="N31"/>
  <c r="I26" i="19"/>
  <c r="I20"/>
  <c r="Q20" s="1"/>
  <c r="I14"/>
  <c r="S5"/>
  <c r="S6"/>
  <c r="R5"/>
  <c r="R6"/>
  <c r="N5" i="18"/>
  <c r="O6"/>
  <c r="M10"/>
  <c r="N11"/>
  <c r="O17"/>
  <c r="M19"/>
  <c r="N20"/>
  <c r="O24"/>
  <c r="M26"/>
  <c r="N28"/>
  <c r="O29"/>
  <c r="O14"/>
  <c r="O15"/>
  <c r="M5"/>
  <c r="N6"/>
  <c r="O9"/>
  <c r="M11"/>
  <c r="N17"/>
  <c r="O18"/>
  <c r="M20"/>
  <c r="O25"/>
  <c r="M28"/>
  <c r="N29"/>
  <c r="N14"/>
  <c r="N15"/>
  <c r="N9"/>
  <c r="O10"/>
  <c r="N18"/>
  <c r="O19"/>
  <c r="N25"/>
  <c r="I26" i="17"/>
  <c r="R5"/>
  <c r="R6"/>
  <c r="R11"/>
  <c r="S12"/>
  <c r="I20"/>
  <c r="S20" s="1"/>
  <c r="Q5"/>
  <c r="Q6"/>
  <c r="Q11"/>
  <c r="R12"/>
  <c r="I14"/>
  <c r="S14" s="1"/>
  <c r="S25"/>
  <c r="O10" i="16"/>
  <c r="O14"/>
  <c r="O15"/>
  <c r="N14"/>
  <c r="N15"/>
  <c r="I26" i="15"/>
  <c r="S12"/>
  <c r="S17"/>
  <c r="S18"/>
  <c r="R17"/>
  <c r="R18"/>
  <c r="Q5"/>
  <c r="S6"/>
  <c r="Q6"/>
  <c r="R12"/>
  <c r="I20"/>
  <c r="S5"/>
  <c r="I14"/>
  <c r="R14" s="1"/>
  <c r="I8"/>
  <c r="Q8" s="1"/>
  <c r="M6" i="14"/>
  <c r="O8"/>
  <c r="M10"/>
  <c r="O17"/>
  <c r="M19"/>
  <c r="N20"/>
  <c r="O24"/>
  <c r="M26"/>
  <c r="N28"/>
  <c r="O29"/>
  <c r="O14"/>
  <c r="O15"/>
  <c r="N8"/>
  <c r="O18"/>
  <c r="M20"/>
  <c r="N24"/>
  <c r="M28"/>
  <c r="N29"/>
  <c r="N31"/>
  <c r="N14"/>
  <c r="N15"/>
  <c r="O6"/>
  <c r="O10"/>
  <c r="N18"/>
  <c r="O26"/>
  <c r="N6"/>
  <c r="M31"/>
  <c r="O31"/>
  <c r="I26" i="13"/>
  <c r="S11"/>
  <c r="S12"/>
  <c r="S17"/>
  <c r="S18"/>
  <c r="R11"/>
  <c r="R12"/>
  <c r="R17"/>
  <c r="R18"/>
  <c r="I14"/>
  <c r="R14" s="1"/>
  <c r="S5"/>
  <c r="S6"/>
  <c r="I20"/>
  <c r="S20" s="1"/>
  <c r="R5"/>
  <c r="R6"/>
  <c r="O5" i="12"/>
  <c r="O11"/>
  <c r="N10"/>
  <c r="M9"/>
  <c r="O7"/>
  <c r="N6"/>
  <c r="O17"/>
  <c r="O29"/>
  <c r="N28"/>
  <c r="M27"/>
  <c r="O25"/>
  <c r="N24"/>
  <c r="M23"/>
  <c r="O21"/>
  <c r="N20"/>
  <c r="M19"/>
  <c r="O15"/>
  <c r="N5"/>
  <c r="M12"/>
  <c r="O10"/>
  <c r="N9"/>
  <c r="M8"/>
  <c r="O6"/>
  <c r="N17"/>
  <c r="O28"/>
  <c r="N27"/>
  <c r="M26"/>
  <c r="O24"/>
  <c r="N23"/>
  <c r="M22"/>
  <c r="O20"/>
  <c r="N19"/>
  <c r="M18"/>
  <c r="N15"/>
  <c r="N12"/>
  <c r="M11"/>
  <c r="N8"/>
  <c r="M7"/>
  <c r="M29"/>
  <c r="N26"/>
  <c r="M25"/>
  <c r="N22"/>
  <c r="M21"/>
  <c r="N18"/>
  <c r="I26" i="11"/>
  <c r="S17"/>
  <c r="R17"/>
  <c r="I20"/>
  <c r="Q20" s="1"/>
  <c r="S12"/>
  <c r="R5"/>
  <c r="R6"/>
  <c r="R11"/>
  <c r="R12"/>
  <c r="I14"/>
  <c r="S14" s="1"/>
  <c r="N6" i="5"/>
  <c r="N11"/>
  <c r="O22"/>
  <c r="M7"/>
  <c r="N8"/>
  <c r="O9"/>
  <c r="N17"/>
  <c r="O18"/>
  <c r="N22"/>
  <c r="O23"/>
  <c r="N26"/>
  <c r="O27"/>
  <c r="N30"/>
  <c r="N10"/>
  <c r="M18"/>
  <c r="M6"/>
  <c r="M10"/>
  <c r="O26"/>
  <c r="E31"/>
  <c r="O31" s="1"/>
  <c r="N31"/>
  <c r="M31"/>
  <c r="I26" i="4"/>
  <c r="S16"/>
  <c r="S6"/>
  <c r="S11"/>
  <c r="S12"/>
  <c r="S17"/>
  <c r="S18"/>
  <c r="R11"/>
  <c r="R12"/>
  <c r="R17"/>
  <c r="R18"/>
  <c r="S5"/>
  <c r="S10"/>
  <c r="Q10"/>
  <c r="I14"/>
  <c r="Q4"/>
  <c r="R5"/>
  <c r="R6"/>
  <c r="Q13"/>
  <c r="S13"/>
  <c r="E31" i="16"/>
  <c r="M31" s="1"/>
  <c r="N12" i="18"/>
  <c r="N31"/>
  <c r="E31"/>
  <c r="M31" s="1"/>
  <c r="O12"/>
  <c r="O6" i="10"/>
  <c r="N11"/>
  <c r="M10"/>
  <c r="O29"/>
  <c r="N28"/>
  <c r="M26"/>
  <c r="N18"/>
  <c r="M30"/>
  <c r="M15"/>
  <c r="M9"/>
  <c r="N10"/>
  <c r="O17"/>
  <c r="N26"/>
  <c r="M25"/>
  <c r="O18"/>
  <c r="N9"/>
  <c r="M6"/>
  <c r="N17"/>
  <c r="M29"/>
  <c r="N25"/>
  <c r="M14"/>
  <c r="O14"/>
  <c r="O15"/>
  <c r="S11" i="9"/>
  <c r="S12"/>
  <c r="R11"/>
  <c r="R12"/>
  <c r="I14"/>
  <c r="S14" s="1"/>
  <c r="I20"/>
  <c r="Q20" s="1"/>
  <c r="S5"/>
  <c r="S6"/>
  <c r="R5"/>
  <c r="R6"/>
  <c r="S25" i="7"/>
  <c r="I20"/>
  <c r="R20" s="1"/>
  <c r="C26"/>
  <c r="F26" i="21"/>
  <c r="S6"/>
  <c r="R6"/>
  <c r="I23"/>
  <c r="R23" s="1"/>
  <c r="S17"/>
  <c r="I22"/>
  <c r="G26"/>
  <c r="C26"/>
  <c r="S11"/>
  <c r="Q11"/>
  <c r="R17"/>
  <c r="S5"/>
  <c r="R5"/>
  <c r="E26"/>
  <c r="D26"/>
  <c r="H26"/>
  <c r="I14" i="7"/>
  <c r="S24"/>
  <c r="M31" i="8"/>
  <c r="O31"/>
  <c r="N31" i="22"/>
  <c r="N6"/>
  <c r="M31"/>
  <c r="M6"/>
  <c r="O11"/>
  <c r="O8"/>
  <c r="M8"/>
  <c r="N12"/>
  <c r="M17"/>
  <c r="N18"/>
  <c r="O30"/>
  <c r="O29"/>
  <c r="N28"/>
  <c r="O27"/>
  <c r="N26"/>
  <c r="O25"/>
  <c r="N24"/>
  <c r="O23"/>
  <c r="N22"/>
  <c r="O21"/>
  <c r="N20"/>
  <c r="O19"/>
  <c r="M14"/>
  <c r="O15"/>
  <c r="O31"/>
  <c r="O12"/>
  <c r="M18"/>
  <c r="M30"/>
  <c r="O28"/>
  <c r="O26"/>
  <c r="O24"/>
  <c r="O22"/>
  <c r="O20"/>
  <c r="O14"/>
  <c r="N27" i="20"/>
  <c r="M27"/>
  <c r="N23"/>
  <c r="M23"/>
  <c r="M22"/>
  <c r="O22"/>
  <c r="M12"/>
  <c r="O12"/>
  <c r="M8"/>
  <c r="O8"/>
  <c r="M27" i="18"/>
  <c r="O27"/>
  <c r="M23"/>
  <c r="O23"/>
  <c r="N22"/>
  <c r="M22"/>
  <c r="M21"/>
  <c r="O21"/>
  <c r="N8"/>
  <c r="M8"/>
  <c r="M7"/>
  <c r="O7"/>
  <c r="N7"/>
  <c r="M5" i="14"/>
  <c r="O5"/>
  <c r="M12"/>
  <c r="O12"/>
  <c r="N27"/>
  <c r="M27"/>
  <c r="N21"/>
  <c r="M21"/>
  <c r="N22"/>
  <c r="M22"/>
  <c r="M23"/>
  <c r="O23"/>
  <c r="M19" i="5"/>
  <c r="O19"/>
  <c r="N12"/>
  <c r="M12"/>
  <c r="O5"/>
  <c r="M5"/>
  <c r="M5" i="10"/>
  <c r="O5"/>
  <c r="N27"/>
  <c r="O27"/>
  <c r="N24"/>
  <c r="O24"/>
  <c r="N23"/>
  <c r="O23"/>
  <c r="N22"/>
  <c r="O22"/>
  <c r="N21"/>
  <c r="O21"/>
  <c r="O19"/>
  <c r="M19"/>
  <c r="O12"/>
  <c r="M12"/>
  <c r="O8"/>
  <c r="M8"/>
  <c r="N7"/>
  <c r="O7"/>
  <c r="M22" i="16"/>
  <c r="M18"/>
  <c r="M28"/>
  <c r="E31" i="12"/>
  <c r="O31" s="1"/>
  <c r="E31" i="10"/>
  <c r="I20" i="21"/>
  <c r="Q20" s="1"/>
  <c r="I14"/>
  <c r="S14" s="1"/>
  <c r="S7"/>
  <c r="I8"/>
  <c r="R8" s="1"/>
  <c r="I24"/>
  <c r="R24" s="1"/>
  <c r="I25"/>
  <c r="L26"/>
  <c r="O26"/>
  <c r="K26"/>
  <c r="N26"/>
  <c r="Q4"/>
  <c r="S4"/>
  <c r="Q7"/>
  <c r="Q10"/>
  <c r="S10"/>
  <c r="Q13"/>
  <c r="S13"/>
  <c r="Q16"/>
  <c r="S16"/>
  <c r="Q19"/>
  <c r="S19"/>
  <c r="R22"/>
  <c r="S23" i="19"/>
  <c r="I8"/>
  <c r="S8" s="1"/>
  <c r="I8" i="17"/>
  <c r="R8" s="1"/>
  <c r="R23"/>
  <c r="I8" i="4"/>
  <c r="S8" s="1"/>
  <c r="I20"/>
  <c r="R20" s="1"/>
  <c r="Q24"/>
  <c r="S22"/>
  <c r="E26" i="7"/>
  <c r="Q24" i="19"/>
  <c r="M12" i="16"/>
  <c r="M20"/>
  <c r="M26"/>
  <c r="O11"/>
  <c r="O17"/>
  <c r="O19"/>
  <c r="O21"/>
  <c r="O23"/>
  <c r="M24"/>
  <c r="O25"/>
  <c r="O27"/>
  <c r="O29"/>
  <c r="M11"/>
  <c r="O12"/>
  <c r="M17"/>
  <c r="O18"/>
  <c r="M19"/>
  <c r="O20"/>
  <c r="M21"/>
  <c r="O22"/>
  <c r="M23"/>
  <c r="O24"/>
  <c r="M25"/>
  <c r="O26"/>
  <c r="M27"/>
  <c r="O28"/>
  <c r="M29"/>
  <c r="K26" i="7"/>
  <c r="I8"/>
  <c r="S8" s="1"/>
  <c r="H26"/>
  <c r="F26"/>
  <c r="S23"/>
  <c r="H26" i="9"/>
  <c r="I8"/>
  <c r="S8" s="1"/>
  <c r="F26"/>
  <c r="S25"/>
  <c r="Q24"/>
  <c r="I8" i="11"/>
  <c r="Q8" s="1"/>
  <c r="S25"/>
  <c r="Q22"/>
  <c r="S24"/>
  <c r="I8" i="13"/>
  <c r="R8" s="1"/>
  <c r="S24"/>
  <c r="S25" i="15"/>
  <c r="S24"/>
  <c r="S24" i="17"/>
  <c r="S20" i="19"/>
  <c r="S24" i="9"/>
  <c r="N26" i="7"/>
  <c r="O26"/>
  <c r="Q19" i="9"/>
  <c r="N26"/>
  <c r="S14" i="13"/>
  <c r="S23"/>
  <c r="S25"/>
  <c r="S14" i="19"/>
  <c r="S25"/>
  <c r="S8" i="15"/>
  <c r="S14"/>
  <c r="S20"/>
  <c r="S23"/>
  <c r="R23"/>
  <c r="R23" i="13"/>
  <c r="R25"/>
  <c r="S23" i="11"/>
  <c r="R23"/>
  <c r="Q10" i="9"/>
  <c r="Q13"/>
  <c r="Q16"/>
  <c r="S19"/>
  <c r="K26"/>
  <c r="C26"/>
  <c r="S23"/>
  <c r="S16"/>
  <c r="L26"/>
  <c r="O26"/>
  <c r="S14" i="7"/>
  <c r="L26"/>
  <c r="Q4" i="19"/>
  <c r="S4"/>
  <c r="Q7"/>
  <c r="S7"/>
  <c r="Q10"/>
  <c r="S10"/>
  <c r="Q13"/>
  <c r="S13"/>
  <c r="Q16"/>
  <c r="S16"/>
  <c r="Q19"/>
  <c r="S19"/>
  <c r="Q4" i="17"/>
  <c r="S4"/>
  <c r="Q7"/>
  <c r="S7"/>
  <c r="Q10"/>
  <c r="S10"/>
  <c r="Q13"/>
  <c r="S13"/>
  <c r="Q16"/>
  <c r="S16"/>
  <c r="Q19"/>
  <c r="S19"/>
  <c r="Q23" i="15"/>
  <c r="N30" i="16"/>
  <c r="O30"/>
  <c r="M30"/>
  <c r="Q4" i="15"/>
  <c r="S4"/>
  <c r="Q7"/>
  <c r="S7"/>
  <c r="Q10"/>
  <c r="S10"/>
  <c r="Q13"/>
  <c r="S13"/>
  <c r="Q16"/>
  <c r="S16"/>
  <c r="Q19"/>
  <c r="S19"/>
  <c r="Q20"/>
  <c r="M5" i="16"/>
  <c r="O5"/>
  <c r="M6"/>
  <c r="O6"/>
  <c r="M7"/>
  <c r="O7"/>
  <c r="M8"/>
  <c r="O8"/>
  <c r="M9"/>
  <c r="O9"/>
  <c r="R20" i="15"/>
  <c r="Q25" i="13"/>
  <c r="Q4"/>
  <c r="S4"/>
  <c r="Q7"/>
  <c r="S7"/>
  <c r="Q10"/>
  <c r="S10"/>
  <c r="Q13"/>
  <c r="S13"/>
  <c r="Q16"/>
  <c r="S16"/>
  <c r="Q19"/>
  <c r="S19"/>
  <c r="Q14" i="11"/>
  <c r="Q4"/>
  <c r="S4"/>
  <c r="Q7"/>
  <c r="S7"/>
  <c r="Q10"/>
  <c r="S10"/>
  <c r="Q13"/>
  <c r="S13"/>
  <c r="Q16"/>
  <c r="S16"/>
  <c r="Q19"/>
  <c r="S19"/>
  <c r="R20"/>
  <c r="Q4" i="9"/>
  <c r="S4"/>
  <c r="Q7"/>
  <c r="S7"/>
  <c r="S10"/>
  <c r="S13"/>
  <c r="R14" i="7"/>
  <c r="Q14"/>
  <c r="Q4"/>
  <c r="S4"/>
  <c r="Q7"/>
  <c r="S7"/>
  <c r="Q10"/>
  <c r="S10"/>
  <c r="Q13"/>
  <c r="S13"/>
  <c r="Q16"/>
  <c r="S16"/>
  <c r="Q19"/>
  <c r="S19"/>
  <c r="Q14" i="4"/>
  <c r="Q22"/>
  <c r="Q25"/>
  <c r="R8"/>
  <c r="R14"/>
  <c r="R23"/>
  <c r="R24"/>
  <c r="R25"/>
  <c r="S14"/>
  <c r="S24"/>
  <c r="S25"/>
  <c r="R24" i="25" l="1"/>
  <c r="I22"/>
  <c r="S22" s="1"/>
  <c r="S10"/>
  <c r="S24"/>
  <c r="S25"/>
  <c r="C26"/>
  <c r="I26" s="1"/>
  <c r="Q25"/>
  <c r="L26"/>
  <c r="R26" s="1"/>
  <c r="S23"/>
  <c r="Q18"/>
  <c r="Q16"/>
  <c r="Q10"/>
  <c r="S8"/>
  <c r="Q23"/>
  <c r="R16"/>
  <c r="R8"/>
  <c r="K26"/>
  <c r="O26"/>
  <c r="I20"/>
  <c r="S20" s="1"/>
  <c r="R24" i="23"/>
  <c r="Q24"/>
  <c r="Q23"/>
  <c r="Q20"/>
  <c r="R20"/>
  <c r="Q26"/>
  <c r="I25"/>
  <c r="R26"/>
  <c r="R8"/>
  <c r="Q8"/>
  <c r="R23"/>
  <c r="S26"/>
  <c r="Q22"/>
  <c r="R20" i="19"/>
  <c r="Q8"/>
  <c r="O31" i="18"/>
  <c r="S8" i="17"/>
  <c r="Q14" i="15"/>
  <c r="R8"/>
  <c r="Q20" i="13"/>
  <c r="R20"/>
  <c r="Q14"/>
  <c r="Q8"/>
  <c r="S8"/>
  <c r="N31" i="12"/>
  <c r="M31"/>
  <c r="R8" i="11"/>
  <c r="S8"/>
  <c r="S20"/>
  <c r="R14"/>
  <c r="Q25"/>
  <c r="S20" i="4"/>
  <c r="Q20"/>
  <c r="Q8"/>
  <c r="R22"/>
  <c r="N31" i="16"/>
  <c r="O31"/>
  <c r="I26" i="9"/>
  <c r="R24"/>
  <c r="R14"/>
  <c r="S20"/>
  <c r="R8"/>
  <c r="I26" i="7"/>
  <c r="Q20"/>
  <c r="S20"/>
  <c r="R8"/>
  <c r="I26" i="21"/>
  <c r="Q26" s="1"/>
  <c r="R20"/>
  <c r="S20"/>
  <c r="Q14"/>
  <c r="R14"/>
  <c r="S24"/>
  <c r="Q24"/>
  <c r="S8"/>
  <c r="R25"/>
  <c r="Q25"/>
  <c r="M31" i="10"/>
  <c r="O31"/>
  <c r="N31"/>
  <c r="S25" i="21"/>
  <c r="S23"/>
  <c r="Q23"/>
  <c r="Q8"/>
  <c r="S22"/>
  <c r="Q22"/>
  <c r="Q24" i="15"/>
  <c r="R24"/>
  <c r="R24" i="13"/>
  <c r="R25" i="11"/>
  <c r="Q8" i="9"/>
  <c r="R25"/>
  <c r="Q25"/>
  <c r="Q8" i="7"/>
  <c r="Q23"/>
  <c r="R23"/>
  <c r="R24" i="11"/>
  <c r="R25" i="15"/>
  <c r="R20" i="17"/>
  <c r="Q20"/>
  <c r="Q14"/>
  <c r="R14"/>
  <c r="R24"/>
  <c r="R25"/>
  <c r="Q23"/>
  <c r="Q8"/>
  <c r="S23"/>
  <c r="R14" i="19"/>
  <c r="R8"/>
  <c r="S24"/>
  <c r="Q23"/>
  <c r="R24"/>
  <c r="Q14"/>
  <c r="Q25" i="17"/>
  <c r="Q23" i="13"/>
  <c r="Q24" i="11"/>
  <c r="Q23"/>
  <c r="Q24" i="7"/>
  <c r="Q25"/>
  <c r="R25"/>
  <c r="R24"/>
  <c r="R23" i="19"/>
  <c r="Q25"/>
  <c r="R25"/>
  <c r="Q24" i="17"/>
  <c r="Q25" i="15"/>
  <c r="Q24" i="13"/>
  <c r="R22" i="11"/>
  <c r="R20" i="9"/>
  <c r="Q14"/>
  <c r="Q23"/>
  <c r="R23"/>
  <c r="S22" i="19"/>
  <c r="Q22"/>
  <c r="R22"/>
  <c r="S22" i="17"/>
  <c r="Q22"/>
  <c r="R22"/>
  <c r="S22" i="15"/>
  <c r="Q22"/>
  <c r="R22"/>
  <c r="S22" i="13"/>
  <c r="Q22"/>
  <c r="R22"/>
  <c r="S22" i="11"/>
  <c r="S22" i="9"/>
  <c r="R22"/>
  <c r="Q22"/>
  <c r="S22" i="7"/>
  <c r="Q22"/>
  <c r="R22"/>
  <c r="R26" i="4"/>
  <c r="S23"/>
  <c r="Q23"/>
  <c r="Q26"/>
  <c r="S26"/>
  <c r="Q20" i="25" l="1"/>
  <c r="S26"/>
  <c r="Q26"/>
  <c r="Q22"/>
  <c r="R20"/>
  <c r="R22"/>
  <c r="S25" i="23"/>
  <c r="R25"/>
  <c r="Q25"/>
  <c r="R26" i="21"/>
  <c r="S26"/>
  <c r="S26" i="19"/>
  <c r="Q26"/>
  <c r="R26"/>
  <c r="S26" i="17"/>
  <c r="Q26"/>
  <c r="R26"/>
  <c r="S26" i="15"/>
  <c r="Q26"/>
  <c r="R26"/>
  <c r="S26" i="13"/>
  <c r="Q26"/>
  <c r="R26"/>
  <c r="S26" i="11"/>
  <c r="Q26"/>
  <c r="R26"/>
  <c r="S26" i="9"/>
  <c r="Q26"/>
  <c r="R26"/>
  <c r="S26" i="7"/>
  <c r="Q26"/>
  <c r="R26"/>
</calcChain>
</file>

<file path=xl/sharedStrings.xml><?xml version="1.0" encoding="utf-8"?>
<sst xmlns="http://schemas.openxmlformats.org/spreadsheetml/2006/main" count="990" uniqueCount="74">
  <si>
    <t>Operai</t>
  </si>
  <si>
    <t xml:space="preserve"> Industria in senso stretto</t>
  </si>
  <si>
    <t xml:space="preserve"> Costruzioni</t>
  </si>
  <si>
    <t>Impiegati</t>
  </si>
  <si>
    <t>Quadri</t>
  </si>
  <si>
    <t>TOTALE</t>
  </si>
  <si>
    <t>Macro settore di attività</t>
  </si>
  <si>
    <t>Età</t>
  </si>
  <si>
    <t>25-29 anni</t>
  </si>
  <si>
    <t>di
cui</t>
  </si>
  <si>
    <t>Donne</t>
  </si>
  <si>
    <t>Uomini</t>
  </si>
  <si>
    <t>20-24 anni</t>
  </si>
  <si>
    <t>Appren-disti</t>
  </si>
  <si>
    <t>%
T.Det.</t>
  </si>
  <si>
    <t>%
Ptime</t>
  </si>
  <si>
    <t>%
Donne</t>
  </si>
  <si>
    <t>16-19 anni</t>
  </si>
  <si>
    <t>16-19 a.</t>
  </si>
  <si>
    <t>20-24 a.</t>
  </si>
  <si>
    <t>25-29 a.</t>
  </si>
  <si>
    <t>TOTALE GENERALE</t>
  </si>
  <si>
    <t>TOTALE 20-24 a.</t>
  </si>
  <si>
    <t>TOTALE 16-19 a.</t>
  </si>
  <si>
    <t>Elaborazione Regione Piemonte - Settore Politiche del Lavoro su dati Osservatorio INPS Lavoratori dipendenti</t>
  </si>
  <si>
    <t>OCCUPATI DIPENDENTI TRA 16 E 29 ANNI SECONDO DIVERSE MODALITA'</t>
  </si>
  <si>
    <t>Altri servizi</t>
  </si>
  <si>
    <t>Altro</t>
  </si>
  <si>
    <t>TOTALE 25-29 a.</t>
  </si>
  <si>
    <t>Dirigenti</t>
  </si>
  <si>
    <t xml:space="preserve">  Servizi</t>
  </si>
  <si>
    <t>Industria in senso stretto</t>
  </si>
  <si>
    <t>Costruzioni</t>
  </si>
  <si>
    <t>Costruzione edifici ed infrastrutture</t>
  </si>
  <si>
    <t>Lavori specializzati</t>
  </si>
  <si>
    <t>Estrazione minerali</t>
  </si>
  <si>
    <t>Alimentare</t>
  </si>
  <si>
    <t>Tessile, abbigliamento, pelli</t>
  </si>
  <si>
    <t>Chimica, gomma, plastica</t>
  </si>
  <si>
    <t>Metalmeccanico</t>
  </si>
  <si>
    <t>Riparazione, manutenzione, installazione</t>
  </si>
  <si>
    <t>Altre manifatturiere</t>
  </si>
  <si>
    <t>Energia e smaltimento rifiuti</t>
  </si>
  <si>
    <t>Commercio ingrosso e dettaglio</t>
  </si>
  <si>
    <t>Trasporto e magazzinaggio</t>
  </si>
  <si>
    <t>Alloggio e ristorazione</t>
  </si>
  <si>
    <t>Servizi di informazione e comunicazione</t>
  </si>
  <si>
    <t>Attività finanziarie ed assicurative</t>
  </si>
  <si>
    <t>Attività immobiliari</t>
  </si>
  <si>
    <t>Attività professionali e tecniche</t>
  </si>
  <si>
    <t>Agenzie per il lavoro</t>
  </si>
  <si>
    <t>Servizi tradizionali alle imprese</t>
  </si>
  <si>
    <t>Istruzione e formazione professionale</t>
  </si>
  <si>
    <t>Sanità ed assistenza</t>
  </si>
  <si>
    <t>Servizi alla persona</t>
  </si>
  <si>
    <t>Commercio, alberghi e ristoraz.</t>
  </si>
  <si>
    <t>Commercio e riparazione veicoli</t>
  </si>
  <si>
    <t>Part
time</t>
  </si>
  <si>
    <t>Tempo
determ.</t>
  </si>
  <si>
    <t>OCCUPATI DIPENDENTI TRA 16 E 29 ANNI PER SETTORE, ETA', GENERE E TIPO DI OCCUPAZIONE</t>
  </si>
  <si>
    <t>Settori e comparti di attività</t>
  </si>
  <si>
    <t>PROVINCIA DEL VERBANO-CUSIO-OSSOLA  -  MEDIA ANNO 2015</t>
  </si>
  <si>
    <t>PROVINCIA DI NOVARA  -  MEDIA ANNO 2015</t>
  </si>
  <si>
    <t>PROVINCIA DI BIELLA  -  MEDIA ANNO 2015</t>
  </si>
  <si>
    <t>PROVINCIA DI ASTI  -  MEDIA ANNO 2015</t>
  </si>
  <si>
    <t>PROVINCIA DI ALESSANDRIA  -  MEDIA ANNO 2015</t>
  </si>
  <si>
    <t>REGIONE PIEMONTE  -  MEDIA ANNO 2015</t>
  </si>
  <si>
    <t>PROVINCIA DI VERCELLI  -  MEDIA ANNO 2015</t>
  </si>
  <si>
    <t>Tot occupati</t>
  </si>
  <si>
    <t>%
16-29</t>
  </si>
  <si>
    <t>QUADRANTE SUD-EST (Alessandria e Asti)  -  MEDIA ANNO 2015</t>
  </si>
  <si>
    <t>QUADRANTE NORD-EST (Biella, Vercelli, Novara e VCO) -  MEDIA ANNO 2015</t>
  </si>
  <si>
    <t>QUADRANTE SUD-OVEST (Cuneo)  -  MEDIA ANNO 2015</t>
  </si>
  <si>
    <t>QUADRANTE METROPOLITANO (Torino)  -  MEDIA ANNO 2015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</si>
</sst>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_ ;\-0.0\ "/>
    <numFmt numFmtId="166" formatCode="_-* #,##0.0_-;\-* #,##0.0_-;_-* &quot;-&quot;?_-;_-@_-"/>
    <numFmt numFmtId="167" formatCode="0.00_ ;\-0.00\ "/>
    <numFmt numFmtId="168" formatCode="_-* #,##0.00_-;\-* #,##0.00_-;_-* &quot;-&quot;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3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8" applyNumberFormat="0" applyAlignment="0" applyProtection="0"/>
    <xf numFmtId="0" fontId="17" fillId="7" borderId="19" applyNumberFormat="0" applyAlignment="0" applyProtection="0"/>
    <xf numFmtId="0" fontId="18" fillId="7" borderId="18" applyNumberFormat="0" applyAlignment="0" applyProtection="0"/>
    <xf numFmtId="0" fontId="19" fillId="0" borderId="20" applyNumberFormat="0" applyFill="0" applyAlignment="0" applyProtection="0"/>
    <xf numFmtId="0" fontId="20" fillId="8" borderId="21" applyNumberFormat="0" applyAlignment="0" applyProtection="0"/>
    <xf numFmtId="0" fontId="21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22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32" borderId="0" applyNumberFormat="0" applyBorder="0" applyAlignment="0" applyProtection="0"/>
  </cellStyleXfs>
  <cellXfs count="142">
    <xf numFmtId="0" fontId="0" fillId="0" borderId="0" xfId="0"/>
    <xf numFmtId="0" fontId="0" fillId="0" borderId="1" xfId="0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165" fontId="0" fillId="0" borderId="1" xfId="1" applyNumberFormat="1" applyFont="1" applyBorder="1" applyAlignment="1"/>
    <xf numFmtId="0" fontId="0" fillId="0" borderId="3" xfId="0" applyBorder="1" applyAlignment="1">
      <alignment vertical="center"/>
    </xf>
    <xf numFmtId="41" fontId="2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Continuous" vertical="center"/>
    </xf>
    <xf numFmtId="0" fontId="0" fillId="0" borderId="9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" vertical="center" wrapText="1"/>
    </xf>
    <xf numFmtId="0" fontId="7" fillId="0" borderId="11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13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 wrapText="1"/>
    </xf>
    <xf numFmtId="0" fontId="8" fillId="0" borderId="12" xfId="0" applyFont="1" applyBorder="1" applyAlignment="1">
      <alignment horizontal="centerContinuous"/>
    </xf>
    <xf numFmtId="0" fontId="8" fillId="0" borderId="10" xfId="0" applyFont="1" applyBorder="1" applyAlignment="1">
      <alignment horizontal="centerContinuous" vertical="top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vertical="center"/>
    </xf>
    <xf numFmtId="41" fontId="0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41" fontId="2" fillId="0" borderId="2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/>
    <xf numFmtId="164" fontId="0" fillId="0" borderId="1" xfId="1" applyNumberFormat="1" applyFont="1" applyBorder="1"/>
    <xf numFmtId="164" fontId="2" fillId="0" borderId="1" xfId="1" applyNumberFormat="1" applyFont="1" applyBorder="1" applyAlignment="1">
      <alignment horizontal="center" vertical="center"/>
    </xf>
    <xf numFmtId="164" fontId="0" fillId="0" borderId="0" xfId="1" applyNumberFormat="1" applyFont="1"/>
    <xf numFmtId="164" fontId="2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3" fillId="2" borderId="3" xfId="3" applyNumberFormat="1" applyBorder="1" applyAlignment="1">
      <alignment horizontal="center" vertical="center" wrapText="1"/>
    </xf>
    <xf numFmtId="164" fontId="3" fillId="2" borderId="3" xfId="3" applyNumberFormat="1" applyBorder="1" applyAlignment="1">
      <alignment horizontal="center" vertical="center"/>
    </xf>
    <xf numFmtId="0" fontId="3" fillId="2" borderId="3" xfId="3" applyBorder="1" applyAlignment="1">
      <alignment horizontal="center" vertical="center" wrapText="1"/>
    </xf>
    <xf numFmtId="0" fontId="3" fillId="2" borderId="3" xfId="3" applyBorder="1" applyAlignment="1">
      <alignment horizontal="center" vertical="center"/>
    </xf>
    <xf numFmtId="0" fontId="3" fillId="2" borderId="1" xfId="3" applyBorder="1" applyAlignment="1">
      <alignment horizontal="center"/>
    </xf>
    <xf numFmtId="0" fontId="3" fillId="2" borderId="1" xfId="3" applyBorder="1" applyAlignment="1">
      <alignment vertical="center"/>
    </xf>
    <xf numFmtId="41" fontId="3" fillId="2" borderId="1" xfId="3" applyNumberFormat="1" applyBorder="1" applyAlignment="1">
      <alignment vertical="center"/>
    </xf>
    <xf numFmtId="165" fontId="3" fillId="2" borderId="1" xfId="3" applyNumberFormat="1" applyBorder="1" applyAlignment="1">
      <alignment vertical="center"/>
    </xf>
    <xf numFmtId="0" fontId="3" fillId="2" borderId="1" xfId="3" applyBorder="1" applyAlignment="1">
      <alignment horizontal="center" vertical="center" wrapText="1"/>
    </xf>
    <xf numFmtId="165" fontId="1" fillId="0" borderId="1" xfId="1" applyNumberFormat="1" applyFont="1" applyBorder="1" applyAlignment="1">
      <alignment vertical="center"/>
    </xf>
    <xf numFmtId="41" fontId="2" fillId="0" borderId="1" xfId="1" applyNumberFormat="1" applyFont="1" applyBorder="1" applyAlignment="1">
      <alignment vertical="center"/>
    </xf>
    <xf numFmtId="41" fontId="0" fillId="0" borderId="0" xfId="0" applyNumberFormat="1" applyAlignment="1">
      <alignment vertical="center"/>
    </xf>
    <xf numFmtId="41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Continuous" vertical="center"/>
    </xf>
    <xf numFmtId="164" fontId="0" fillId="0" borderId="9" xfId="1" applyNumberFormat="1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41" fontId="0" fillId="0" borderId="1" xfId="1" applyNumberFormat="1" applyFont="1" applyBorder="1" applyAlignment="1">
      <alignment horizontal="center" vertical="center"/>
    </xf>
    <xf numFmtId="41" fontId="0" fillId="0" borderId="0" xfId="0" applyNumberFormat="1"/>
    <xf numFmtId="41" fontId="0" fillId="0" borderId="6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166" fontId="0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41" fontId="0" fillId="0" borderId="1" xfId="1" applyNumberFormat="1" applyFont="1" applyBorder="1"/>
    <xf numFmtId="41" fontId="1" fillId="0" borderId="1" xfId="1" applyNumberFormat="1" applyFont="1" applyBorder="1"/>
    <xf numFmtId="41" fontId="0" fillId="0" borderId="0" xfId="0" applyNumberFormat="1" applyFont="1"/>
    <xf numFmtId="41" fontId="2" fillId="0" borderId="1" xfId="1" applyNumberFormat="1" applyFont="1" applyBorder="1"/>
    <xf numFmtId="41" fontId="0" fillId="0" borderId="3" xfId="0" applyNumberFormat="1" applyBorder="1" applyAlignment="1">
      <alignment vertical="center"/>
    </xf>
    <xf numFmtId="41" fontId="0" fillId="0" borderId="1" xfId="1" applyNumberFormat="1" applyFont="1" applyBorder="1" applyAlignment="1">
      <alignment horizontal="center"/>
    </xf>
    <xf numFmtId="41" fontId="2" fillId="0" borderId="1" xfId="1" applyNumberFormat="1" applyFont="1" applyBorder="1" applyAlignment="1">
      <alignment horizontal="center"/>
    </xf>
    <xf numFmtId="41" fontId="0" fillId="0" borderId="10" xfId="0" applyNumberFormat="1" applyBorder="1" applyAlignment="1">
      <alignment vertical="center"/>
    </xf>
    <xf numFmtId="41" fontId="2" fillId="0" borderId="3" xfId="1" applyNumberFormat="1" applyFont="1" applyBorder="1" applyAlignment="1">
      <alignment horizontal="center" vertical="center"/>
    </xf>
    <xf numFmtId="41" fontId="0" fillId="0" borderId="14" xfId="0" applyNumberFormat="1" applyBorder="1" applyAlignment="1">
      <alignment vertical="center"/>
    </xf>
    <xf numFmtId="41" fontId="0" fillId="0" borderId="0" xfId="0" applyNumberFormat="1" applyBorder="1" applyAlignment="1">
      <alignment vertical="center"/>
    </xf>
    <xf numFmtId="41" fontId="0" fillId="0" borderId="0" xfId="1" applyNumberFormat="1" applyFont="1"/>
    <xf numFmtId="41" fontId="0" fillId="0" borderId="14" xfId="1" applyNumberFormat="1" applyFont="1" applyBorder="1" applyAlignment="1">
      <alignment vertical="center"/>
    </xf>
    <xf numFmtId="41" fontId="0" fillId="0" borderId="0" xfId="1" applyNumberFormat="1" applyFont="1" applyBorder="1" applyAlignment="1">
      <alignment vertical="center"/>
    </xf>
    <xf numFmtId="41" fontId="2" fillId="0" borderId="3" xfId="1" applyNumberFormat="1" applyFont="1" applyBorder="1" applyAlignment="1">
      <alignment vertical="center"/>
    </xf>
    <xf numFmtId="41" fontId="0" fillId="0" borderId="1" xfId="1" applyNumberFormat="1" applyFont="1" applyBorder="1" applyAlignment="1"/>
    <xf numFmtId="41" fontId="2" fillId="0" borderId="1" xfId="1" applyNumberFormat="1" applyFont="1" applyBorder="1" applyAlignment="1"/>
    <xf numFmtId="41" fontId="0" fillId="0" borderId="0" xfId="0" applyNumberFormat="1" applyAlignment="1"/>
    <xf numFmtId="0" fontId="0" fillId="0" borderId="0" xfId="0" applyAlignment="1"/>
    <xf numFmtId="164" fontId="0" fillId="0" borderId="1" xfId="1" applyNumberFormat="1" applyFont="1" applyBorder="1" applyAlignment="1"/>
    <xf numFmtId="164" fontId="2" fillId="0" borderId="1" xfId="1" applyNumberFormat="1" applyFont="1" applyBorder="1" applyAlignment="1"/>
    <xf numFmtId="43" fontId="3" fillId="2" borderId="3" xfId="1" applyFont="1" applyFill="1" applyBorder="1" applyAlignment="1">
      <alignment horizontal="center" vertical="center" wrapText="1"/>
    </xf>
    <xf numFmtId="43" fontId="7" fillId="0" borderId="6" xfId="1" applyFont="1" applyBorder="1" applyAlignment="1">
      <alignment horizontal="centerContinuous" vertical="center" wrapText="1"/>
    </xf>
    <xf numFmtId="43" fontId="2" fillId="0" borderId="1" xfId="1" applyFont="1" applyBorder="1" applyAlignment="1">
      <alignment vertical="center"/>
    </xf>
    <xf numFmtId="168" fontId="2" fillId="0" borderId="1" xfId="1" applyNumberFormat="1" applyFont="1" applyBorder="1" applyAlignment="1">
      <alignment vertical="center"/>
    </xf>
    <xf numFmtId="43" fontId="0" fillId="0" borderId="7" xfId="1" applyFont="1" applyBorder="1" applyAlignment="1">
      <alignment horizontal="centerContinuous"/>
    </xf>
    <xf numFmtId="43" fontId="0" fillId="0" borderId="1" xfId="1" applyFont="1" applyBorder="1" applyAlignment="1">
      <alignment vertical="center"/>
    </xf>
    <xf numFmtId="43" fontId="0" fillId="0" borderId="0" xfId="1" applyFont="1"/>
    <xf numFmtId="168" fontId="0" fillId="0" borderId="1" xfId="1" applyNumberFormat="1" applyFont="1" applyBorder="1" applyAlignment="1"/>
    <xf numFmtId="43" fontId="7" fillId="0" borderId="5" xfId="1" applyFont="1" applyBorder="1" applyAlignment="1">
      <alignment horizontal="centerContinuous" vertical="center" wrapText="1"/>
    </xf>
    <xf numFmtId="167" fontId="0" fillId="0" borderId="1" xfId="1" applyNumberFormat="1" applyFont="1" applyBorder="1" applyAlignment="1"/>
    <xf numFmtId="43" fontId="0" fillId="0" borderId="1" xfId="1" applyFont="1" applyBorder="1" applyAlignment="1"/>
    <xf numFmtId="0" fontId="0" fillId="0" borderId="0" xfId="0"/>
    <xf numFmtId="0" fontId="0" fillId="0" borderId="0" xfId="0" applyAlignment="1">
      <alignment vertical="center" wrapText="1"/>
    </xf>
    <xf numFmtId="167" fontId="2" fillId="0" borderId="1" xfId="1" applyNumberFormat="1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 vertical="center"/>
    </xf>
    <xf numFmtId="41" fontId="0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41" fontId="0" fillId="0" borderId="1" xfId="1" applyNumberFormat="1" applyFont="1" applyBorder="1"/>
    <xf numFmtId="41" fontId="2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41" fontId="0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41" fontId="0" fillId="0" borderId="1" xfId="1" applyNumberFormat="1" applyFont="1" applyBorder="1" applyAlignment="1">
      <alignment horizontal="center"/>
    </xf>
    <xf numFmtId="164" fontId="2" fillId="0" borderId="1" xfId="1" applyNumberFormat="1" applyFont="1" applyBorder="1"/>
    <xf numFmtId="41" fontId="0" fillId="0" borderId="1" xfId="1" applyNumberFormat="1" applyFont="1" applyBorder="1"/>
    <xf numFmtId="164" fontId="2" fillId="0" borderId="1" xfId="1" applyNumberFormat="1" applyFont="1" applyBorder="1"/>
    <xf numFmtId="41" fontId="0" fillId="0" borderId="1" xfId="1" applyNumberFormat="1" applyFont="1" applyBorder="1"/>
    <xf numFmtId="164" fontId="2" fillId="0" borderId="1" xfId="1" applyNumberFormat="1" applyFont="1" applyBorder="1"/>
    <xf numFmtId="41" fontId="0" fillId="0" borderId="1" xfId="1" applyNumberFormat="1" applyFont="1" applyBorder="1"/>
    <xf numFmtId="164" fontId="2" fillId="0" borderId="1" xfId="1" applyNumberFormat="1" applyFont="1" applyBorder="1"/>
    <xf numFmtId="41" fontId="0" fillId="0" borderId="1" xfId="1" applyNumberFormat="1" applyFont="1" applyBorder="1"/>
    <xf numFmtId="0" fontId="2" fillId="0" borderId="1" xfId="0" applyFont="1" applyBorder="1" applyAlignment="1">
      <alignment horizontal="left" vertical="center"/>
    </xf>
    <xf numFmtId="41" fontId="2" fillId="0" borderId="1" xfId="1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</cellXfs>
  <cellStyles count="44">
    <cellStyle name="20% - Colore 1" xfId="22" builtinId="30" customBuiltin="1"/>
    <cellStyle name="20% - Colore 2" xfId="26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3" builtinId="31" customBuiltin="1"/>
    <cellStyle name="40% - Colore 2" xfId="27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4" builtinId="32" customBuiltin="1"/>
    <cellStyle name="60% - Colore 2" xfId="28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4" builtinId="22" customBuiltin="1"/>
    <cellStyle name="Cella collegata" xfId="15" builtinId="24" customBuiltin="1"/>
    <cellStyle name="Cella da controllare" xfId="16" builtinId="23" customBuiltin="1"/>
    <cellStyle name="Colore 1" xfId="21" builtinId="29" customBuiltin="1"/>
    <cellStyle name="Colore 2" xfId="25" builtinId="33" customBuiltin="1"/>
    <cellStyle name="Colore 3" xfId="3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2" builtinId="20" customBuiltin="1"/>
    <cellStyle name="Migliaia" xfId="1" builtinId="3"/>
    <cellStyle name="Neutrale" xfId="11" builtinId="28" customBuiltin="1"/>
    <cellStyle name="Normale" xfId="0" builtinId="0"/>
    <cellStyle name="Normale 3" xfId="2"/>
    <cellStyle name="Nota" xfId="18" builtinId="10" customBuiltin="1"/>
    <cellStyle name="Output" xfId="13" builtinId="21" customBuiltin="1"/>
    <cellStyle name="Testo avviso" xfId="17" builtinId="11" customBuiltin="1"/>
    <cellStyle name="Testo descrittivo" xfId="19" builtinId="53" customBuiltin="1"/>
    <cellStyle name="Titolo" xfId="4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Totale" xfId="20" builtinId="25" customBuiltin="1"/>
    <cellStyle name="Valore non valido" xfId="10" builtinId="27" customBuiltin="1"/>
    <cellStyle name="Valore valido" xfId="9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tabSelected="1" workbookViewId="0"/>
  </sheetViews>
  <sheetFormatPr defaultColWidth="11.85546875" defaultRowHeight="15"/>
  <cols>
    <col min="1" max="1" width="4.140625" customWidth="1"/>
    <col min="2" max="2" width="27.7109375" customWidth="1"/>
    <col min="3" max="3" width="9.140625" customWidth="1"/>
    <col min="4" max="4" width="9.5703125" customWidth="1"/>
    <col min="5" max="6" width="8.140625" customWidth="1"/>
    <col min="7" max="9" width="9.140625" customWidth="1"/>
    <col min="10" max="10" width="3.5703125" customWidth="1"/>
    <col min="11" max="12" width="8.140625" customWidth="1"/>
    <col min="13" max="13" width="2.28515625" customWidth="1"/>
    <col min="14" max="15" width="8.140625" customWidth="1"/>
    <col min="16" max="16" width="2.28515625" customWidth="1"/>
    <col min="17" max="19" width="6.7109375" customWidth="1"/>
    <col min="20" max="20" width="5.7109375" customWidth="1"/>
  </cols>
  <sheetData>
    <row r="1" spans="1:20" ht="24" customHeight="1">
      <c r="A1" s="24" t="s">
        <v>66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6" t="s">
        <v>58</v>
      </c>
      <c r="L3" s="44" t="s">
        <v>57</v>
      </c>
      <c r="M3" s="4"/>
      <c r="N3" s="46" t="s">
        <v>11</v>
      </c>
      <c r="O3" s="46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82">
        <v>230</v>
      </c>
      <c r="D4" s="82">
        <v>16</v>
      </c>
      <c r="E4" s="82">
        <v>0</v>
      </c>
      <c r="F4" s="82">
        <v>0</v>
      </c>
      <c r="G4" s="82">
        <v>376</v>
      </c>
      <c r="H4" s="82">
        <v>0</v>
      </c>
      <c r="I4" s="83">
        <f t="shared" ref="I4:I8" si="0">SUM(C4:H4)</f>
        <v>622</v>
      </c>
      <c r="J4" s="84"/>
      <c r="K4" s="82">
        <v>126</v>
      </c>
      <c r="L4" s="82">
        <v>111</v>
      </c>
      <c r="M4" s="84"/>
      <c r="N4" s="82">
        <v>550</v>
      </c>
      <c r="O4" s="82">
        <v>72</v>
      </c>
      <c r="P4" s="85"/>
      <c r="Q4" s="5">
        <f t="shared" ref="Q4:Q23" si="1">K4/I4%</f>
        <v>20.257234726688104</v>
      </c>
      <c r="R4" s="5">
        <f t="shared" ref="R4:R26" si="2">L4/I4%</f>
        <v>17.84565916398714</v>
      </c>
      <c r="S4" s="5">
        <f t="shared" ref="S4:S26" si="3">O4/I4%</f>
        <v>11.57556270096463</v>
      </c>
    </row>
    <row r="5" spans="1:20">
      <c r="A5" s="140"/>
      <c r="B5" s="1" t="s">
        <v>32</v>
      </c>
      <c r="C5" s="29">
        <v>68</v>
      </c>
      <c r="D5" s="29">
        <v>7</v>
      </c>
      <c r="E5" s="29">
        <v>0</v>
      </c>
      <c r="F5" s="29">
        <v>0</v>
      </c>
      <c r="G5" s="29">
        <v>157</v>
      </c>
      <c r="H5" s="29">
        <v>0</v>
      </c>
      <c r="I5" s="54">
        <f>SUM(C5:H5)</f>
        <v>232</v>
      </c>
      <c r="J5" s="55"/>
      <c r="K5" s="29">
        <v>22</v>
      </c>
      <c r="L5" s="29">
        <v>23</v>
      </c>
      <c r="M5" s="55"/>
      <c r="N5" s="29">
        <v>227</v>
      </c>
      <c r="O5" s="29">
        <v>5</v>
      </c>
      <c r="P5" s="8"/>
      <c r="Q5" s="31">
        <f>K5/I5%</f>
        <v>9.4827586206896566</v>
      </c>
      <c r="R5" s="31">
        <f t="shared" ref="R5:R6" si="4">L5/I5%</f>
        <v>9.9137931034482758</v>
      </c>
      <c r="S5" s="31">
        <f t="shared" ref="S5:S6" si="5">O5/I5%</f>
        <v>2.1551724137931036</v>
      </c>
    </row>
    <row r="6" spans="1:20">
      <c r="A6" s="140"/>
      <c r="B6" s="1" t="s">
        <v>55</v>
      </c>
      <c r="C6" s="29">
        <v>612</v>
      </c>
      <c r="D6" s="29">
        <v>88</v>
      </c>
      <c r="E6" s="29">
        <v>0</v>
      </c>
      <c r="F6" s="29">
        <v>0</v>
      </c>
      <c r="G6" s="29">
        <v>364</v>
      </c>
      <c r="H6" s="29">
        <v>0</v>
      </c>
      <c r="I6" s="54">
        <f t="shared" ref="I6" si="6">SUM(C6:H6)</f>
        <v>1064</v>
      </c>
      <c r="J6" s="55"/>
      <c r="K6" s="29">
        <v>350</v>
      </c>
      <c r="L6" s="29">
        <v>545</v>
      </c>
      <c r="M6" s="55"/>
      <c r="N6" s="29">
        <v>611</v>
      </c>
      <c r="O6" s="29">
        <v>453</v>
      </c>
      <c r="P6" s="8"/>
      <c r="Q6" s="31">
        <f t="shared" ref="Q6" si="7">K6/I6%</f>
        <v>32.89473684210526</v>
      </c>
      <c r="R6" s="31">
        <f t="shared" si="4"/>
        <v>51.221804511278194</v>
      </c>
      <c r="S6" s="31">
        <f t="shared" si="5"/>
        <v>42.575187969924812</v>
      </c>
    </row>
    <row r="7" spans="1:20">
      <c r="A7" s="140"/>
      <c r="B7" s="1" t="s">
        <v>26</v>
      </c>
      <c r="C7" s="29">
        <v>450</v>
      </c>
      <c r="D7" s="29">
        <v>122</v>
      </c>
      <c r="E7" s="29">
        <v>0</v>
      </c>
      <c r="F7" s="29">
        <v>0</v>
      </c>
      <c r="G7" s="29">
        <v>262</v>
      </c>
      <c r="H7" s="29">
        <v>1</v>
      </c>
      <c r="I7" s="54">
        <f t="shared" si="0"/>
        <v>835</v>
      </c>
      <c r="J7" s="55"/>
      <c r="K7" s="29">
        <v>430</v>
      </c>
      <c r="L7" s="29">
        <v>306</v>
      </c>
      <c r="M7" s="55"/>
      <c r="N7" s="29">
        <v>475</v>
      </c>
      <c r="O7" s="29">
        <v>360</v>
      </c>
      <c r="P7" s="8"/>
      <c r="Q7" s="31">
        <f t="shared" si="1"/>
        <v>51.497005988023957</v>
      </c>
      <c r="R7" s="31">
        <f t="shared" si="2"/>
        <v>36.646706586826348</v>
      </c>
      <c r="S7" s="31">
        <f>O7/I7%</f>
        <v>43.113772455089823</v>
      </c>
    </row>
    <row r="8" spans="1:20" ht="18" customHeight="1">
      <c r="A8" s="141"/>
      <c r="B8" s="3" t="s">
        <v>23</v>
      </c>
      <c r="C8" s="54">
        <f t="shared" ref="C8:H8" si="8">SUM(C4:C7)</f>
        <v>1360</v>
      </c>
      <c r="D8" s="54">
        <f t="shared" si="8"/>
        <v>233</v>
      </c>
      <c r="E8" s="54">
        <f t="shared" si="8"/>
        <v>0</v>
      </c>
      <c r="F8" s="54">
        <f t="shared" si="8"/>
        <v>0</v>
      </c>
      <c r="G8" s="54">
        <f t="shared" si="8"/>
        <v>1159</v>
      </c>
      <c r="H8" s="54">
        <f t="shared" si="8"/>
        <v>1</v>
      </c>
      <c r="I8" s="54">
        <f t="shared" si="0"/>
        <v>2753</v>
      </c>
      <c r="J8" s="55"/>
      <c r="K8" s="54">
        <f>SUM(K4:K7)</f>
        <v>928</v>
      </c>
      <c r="L8" s="54">
        <f>SUM(L4:L7)</f>
        <v>985</v>
      </c>
      <c r="M8" s="55"/>
      <c r="N8" s="54">
        <f>SUM(N4:N7)</f>
        <v>1863</v>
      </c>
      <c r="O8" s="54">
        <f>SUM(O4:O7)</f>
        <v>890</v>
      </c>
      <c r="P8" s="8"/>
      <c r="Q8" s="9">
        <f t="shared" si="1"/>
        <v>33.708681438430801</v>
      </c>
      <c r="R8" s="9">
        <f t="shared" si="2"/>
        <v>35.779150018162007</v>
      </c>
      <c r="S8" s="9">
        <f t="shared" si="3"/>
        <v>32.328369051943334</v>
      </c>
    </row>
    <row r="9" spans="1:20">
      <c r="A9" s="48"/>
      <c r="B9" s="48"/>
      <c r="C9" s="50"/>
      <c r="D9" s="50"/>
      <c r="E9" s="50">
        <v>0</v>
      </c>
      <c r="F9" s="50">
        <v>0</v>
      </c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82">
        <v>5118</v>
      </c>
      <c r="D10" s="82">
        <v>1001</v>
      </c>
      <c r="E10" s="82">
        <v>0</v>
      </c>
      <c r="F10" s="82">
        <v>0</v>
      </c>
      <c r="G10" s="82">
        <v>4750</v>
      </c>
      <c r="H10" s="82">
        <v>0</v>
      </c>
      <c r="I10" s="83">
        <f t="shared" ref="I10:I14" si="9">SUM(C10:H10)</f>
        <v>10869</v>
      </c>
      <c r="J10" s="84"/>
      <c r="K10" s="82">
        <v>1819</v>
      </c>
      <c r="L10" s="82">
        <v>1361</v>
      </c>
      <c r="M10" s="84"/>
      <c r="N10" s="82">
        <v>8546</v>
      </c>
      <c r="O10" s="82">
        <v>2323</v>
      </c>
      <c r="P10" s="85"/>
      <c r="Q10" s="5">
        <f t="shared" si="1"/>
        <v>16.735670254853254</v>
      </c>
      <c r="R10" s="5">
        <f t="shared" si="2"/>
        <v>12.521851136259086</v>
      </c>
      <c r="S10" s="5">
        <f t="shared" si="3"/>
        <v>21.372711380991813</v>
      </c>
    </row>
    <row r="11" spans="1:20">
      <c r="A11" s="140"/>
      <c r="B11" s="1" t="s">
        <v>32</v>
      </c>
      <c r="C11" s="29">
        <v>1056</v>
      </c>
      <c r="D11" s="29">
        <v>156</v>
      </c>
      <c r="E11" s="29">
        <v>0</v>
      </c>
      <c r="F11" s="29">
        <v>0</v>
      </c>
      <c r="G11" s="29">
        <v>1506</v>
      </c>
      <c r="H11" s="29">
        <v>0</v>
      </c>
      <c r="I11" s="54">
        <f>SUM(C11:H11)</f>
        <v>2718</v>
      </c>
      <c r="J11" s="55"/>
      <c r="K11" s="29">
        <v>269</v>
      </c>
      <c r="L11" s="29">
        <v>222</v>
      </c>
      <c r="M11" s="55"/>
      <c r="N11" s="29">
        <v>2537</v>
      </c>
      <c r="O11" s="29">
        <v>181</v>
      </c>
      <c r="P11" s="8"/>
      <c r="Q11" s="31">
        <f t="shared" ref="Q11:Q12" si="10">K11/I11%</f>
        <v>9.8969830757910238</v>
      </c>
      <c r="R11" s="31">
        <f t="shared" ref="R11:R12" si="11">L11/I11%</f>
        <v>8.1677704194260485</v>
      </c>
      <c r="S11" s="31">
        <f t="shared" ref="S11:S12" si="12">O11/I11%</f>
        <v>6.6593083149374541</v>
      </c>
    </row>
    <row r="12" spans="1:20">
      <c r="A12" s="140"/>
      <c r="B12" s="1" t="s">
        <v>55</v>
      </c>
      <c r="C12" s="29">
        <v>6651</v>
      </c>
      <c r="D12" s="29">
        <v>3375</v>
      </c>
      <c r="E12" s="29">
        <v>0</v>
      </c>
      <c r="F12" s="29">
        <v>0</v>
      </c>
      <c r="G12" s="29">
        <v>5454</v>
      </c>
      <c r="H12" s="29">
        <v>0</v>
      </c>
      <c r="I12" s="54">
        <f t="shared" ref="I12" si="13">SUM(C12:H12)</f>
        <v>15480</v>
      </c>
      <c r="J12" s="55"/>
      <c r="K12" s="29">
        <v>4299</v>
      </c>
      <c r="L12" s="29">
        <v>7926</v>
      </c>
      <c r="M12" s="55"/>
      <c r="N12" s="29">
        <v>7383</v>
      </c>
      <c r="O12" s="29">
        <v>8097</v>
      </c>
      <c r="P12" s="8"/>
      <c r="Q12" s="31">
        <f t="shared" si="10"/>
        <v>27.771317829457363</v>
      </c>
      <c r="R12" s="31">
        <f t="shared" si="11"/>
        <v>51.201550387596896</v>
      </c>
      <c r="S12" s="31">
        <f t="shared" si="12"/>
        <v>52.306201550387591</v>
      </c>
    </row>
    <row r="13" spans="1:20">
      <c r="A13" s="140"/>
      <c r="B13" s="1" t="s">
        <v>26</v>
      </c>
      <c r="C13" s="29">
        <v>8077</v>
      </c>
      <c r="D13" s="29">
        <v>4151</v>
      </c>
      <c r="E13" s="29">
        <v>0</v>
      </c>
      <c r="F13" s="29">
        <v>0</v>
      </c>
      <c r="G13" s="29">
        <v>3986</v>
      </c>
      <c r="H13" s="29">
        <v>55</v>
      </c>
      <c r="I13" s="54">
        <f t="shared" si="9"/>
        <v>16269</v>
      </c>
      <c r="J13" s="55"/>
      <c r="K13" s="29">
        <v>7888</v>
      </c>
      <c r="L13" s="29">
        <v>5856</v>
      </c>
      <c r="M13" s="55"/>
      <c r="N13" s="29">
        <v>8294</v>
      </c>
      <c r="O13" s="29">
        <v>7975</v>
      </c>
      <c r="P13" s="8"/>
      <c r="Q13" s="31">
        <f t="shared" si="1"/>
        <v>48.484848484848484</v>
      </c>
      <c r="R13" s="31">
        <f t="shared" si="2"/>
        <v>35.994836806195835</v>
      </c>
      <c r="S13" s="31">
        <f t="shared" si="3"/>
        <v>49.019607843137258</v>
      </c>
    </row>
    <row r="14" spans="1:20" ht="18" customHeight="1">
      <c r="A14" s="141"/>
      <c r="B14" s="3" t="s">
        <v>22</v>
      </c>
      <c r="C14" s="54">
        <f t="shared" ref="C14:H14" si="14">SUM(C10:C13)</f>
        <v>20902</v>
      </c>
      <c r="D14" s="54">
        <f t="shared" si="14"/>
        <v>8683</v>
      </c>
      <c r="E14" s="54">
        <f t="shared" si="14"/>
        <v>0</v>
      </c>
      <c r="F14" s="54">
        <f t="shared" si="14"/>
        <v>0</v>
      </c>
      <c r="G14" s="54">
        <f t="shared" si="14"/>
        <v>15696</v>
      </c>
      <c r="H14" s="54">
        <f t="shared" si="14"/>
        <v>55</v>
      </c>
      <c r="I14" s="54">
        <f t="shared" si="9"/>
        <v>45336</v>
      </c>
      <c r="J14" s="55"/>
      <c r="K14" s="54">
        <f>SUM(K10:K13)</f>
        <v>14275</v>
      </c>
      <c r="L14" s="54">
        <f>SUM(L10:L13)</f>
        <v>15365</v>
      </c>
      <c r="M14" s="55"/>
      <c r="N14" s="54">
        <f>SUM(N10:N13)</f>
        <v>26760</v>
      </c>
      <c r="O14" s="54">
        <f>SUM(O10:O13)</f>
        <v>18576</v>
      </c>
      <c r="P14" s="8"/>
      <c r="Q14" s="9">
        <f t="shared" si="1"/>
        <v>31.487118404799716</v>
      </c>
      <c r="R14" s="9">
        <f t="shared" si="2"/>
        <v>33.891388741838718</v>
      </c>
      <c r="S14" s="9">
        <f t="shared" si="3"/>
        <v>40.974060349391209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2">
        <v>13157</v>
      </c>
      <c r="D16" s="82">
        <v>6664</v>
      </c>
      <c r="E16" s="82">
        <v>35</v>
      </c>
      <c r="F16" s="82">
        <v>8</v>
      </c>
      <c r="G16" s="82">
        <v>3986</v>
      </c>
      <c r="H16" s="82">
        <v>0</v>
      </c>
      <c r="I16" s="83">
        <f t="shared" ref="I16:I20" si="15">SUM(C16:H16)</f>
        <v>23850</v>
      </c>
      <c r="J16" s="84"/>
      <c r="K16" s="82">
        <v>2579</v>
      </c>
      <c r="L16" s="82">
        <v>2027</v>
      </c>
      <c r="M16" s="84"/>
      <c r="N16" s="82">
        <v>17699</v>
      </c>
      <c r="O16" s="82">
        <v>6151</v>
      </c>
      <c r="P16" s="85"/>
      <c r="Q16" s="5">
        <f t="shared" si="1"/>
        <v>10.813417190775681</v>
      </c>
      <c r="R16" s="5">
        <f t="shared" si="2"/>
        <v>8.4989517819706499</v>
      </c>
      <c r="S16" s="5">
        <f t="shared" si="3"/>
        <v>25.790356394129979</v>
      </c>
    </row>
    <row r="17" spans="1:19">
      <c r="A17" s="140"/>
      <c r="B17" s="1" t="s">
        <v>32</v>
      </c>
      <c r="C17" s="29">
        <v>3499</v>
      </c>
      <c r="D17" s="29">
        <v>649</v>
      </c>
      <c r="E17" s="29">
        <v>1</v>
      </c>
      <c r="F17" s="29">
        <v>0</v>
      </c>
      <c r="G17" s="29">
        <v>962</v>
      </c>
      <c r="H17" s="29">
        <v>0</v>
      </c>
      <c r="I17" s="54">
        <f>SUM(C17:H17)</f>
        <v>5111</v>
      </c>
      <c r="J17" s="55"/>
      <c r="K17" s="29">
        <v>525</v>
      </c>
      <c r="L17" s="29">
        <v>392</v>
      </c>
      <c r="M17" s="55"/>
      <c r="N17" s="29">
        <v>4619</v>
      </c>
      <c r="O17" s="29">
        <v>492</v>
      </c>
      <c r="P17" s="8"/>
      <c r="Q17" s="31">
        <f t="shared" ref="Q17:Q18" si="16">K17/I17%</f>
        <v>10.271962433965957</v>
      </c>
      <c r="R17" s="31">
        <f t="shared" ref="R17:R18" si="17">L17/I17%</f>
        <v>7.6697319506945805</v>
      </c>
      <c r="S17" s="31">
        <f t="shared" ref="S17:S18" si="18">O17/I17%</f>
        <v>9.6262962238309537</v>
      </c>
    </row>
    <row r="18" spans="1:19">
      <c r="A18" s="140"/>
      <c r="B18" s="1" t="s">
        <v>55</v>
      </c>
      <c r="C18" s="29">
        <v>10845</v>
      </c>
      <c r="D18" s="29">
        <v>9735</v>
      </c>
      <c r="E18" s="29">
        <v>16</v>
      </c>
      <c r="F18" s="29">
        <v>2</v>
      </c>
      <c r="G18" s="29">
        <v>4749</v>
      </c>
      <c r="H18" s="29">
        <v>0</v>
      </c>
      <c r="I18" s="54">
        <f t="shared" ref="I18" si="19">SUM(C18:H18)</f>
        <v>25347</v>
      </c>
      <c r="J18" s="55"/>
      <c r="K18" s="29">
        <v>4384</v>
      </c>
      <c r="L18" s="29">
        <v>11461</v>
      </c>
      <c r="M18" s="55"/>
      <c r="N18" s="29">
        <v>11529</v>
      </c>
      <c r="O18" s="29">
        <v>13818</v>
      </c>
      <c r="P18" s="8"/>
      <c r="Q18" s="31">
        <f t="shared" si="16"/>
        <v>17.295932457490039</v>
      </c>
      <c r="R18" s="31">
        <f t="shared" si="17"/>
        <v>45.216396417722017</v>
      </c>
      <c r="S18" s="31">
        <f t="shared" si="18"/>
        <v>54.515327257663628</v>
      </c>
    </row>
    <row r="19" spans="1:19">
      <c r="A19" s="140"/>
      <c r="B19" s="1" t="s">
        <v>26</v>
      </c>
      <c r="C19" s="29">
        <v>13079</v>
      </c>
      <c r="D19" s="29">
        <v>15989</v>
      </c>
      <c r="E19" s="29">
        <v>20</v>
      </c>
      <c r="F19" s="29">
        <v>2</v>
      </c>
      <c r="G19" s="29">
        <v>5066</v>
      </c>
      <c r="H19" s="29">
        <v>138</v>
      </c>
      <c r="I19" s="54">
        <f t="shared" si="15"/>
        <v>34294</v>
      </c>
      <c r="J19" s="55"/>
      <c r="K19" s="29">
        <v>11096</v>
      </c>
      <c r="L19" s="29">
        <v>10565</v>
      </c>
      <c r="M19" s="55"/>
      <c r="N19" s="29">
        <v>15400</v>
      </c>
      <c r="O19" s="29">
        <v>18894</v>
      </c>
      <c r="P19" s="8"/>
      <c r="Q19" s="31">
        <f t="shared" si="1"/>
        <v>32.355514084096342</v>
      </c>
      <c r="R19" s="31">
        <f t="shared" si="2"/>
        <v>30.807138274916895</v>
      </c>
      <c r="S19" s="31">
        <f t="shared" si="3"/>
        <v>55.094185571820141</v>
      </c>
    </row>
    <row r="20" spans="1:19" ht="18" customHeight="1">
      <c r="A20" s="141"/>
      <c r="B20" s="3" t="s">
        <v>28</v>
      </c>
      <c r="C20" s="54">
        <f t="shared" ref="C20:H20" si="20">SUM(C16:C19)</f>
        <v>40580</v>
      </c>
      <c r="D20" s="54">
        <f t="shared" si="20"/>
        <v>33037</v>
      </c>
      <c r="E20" s="54">
        <f t="shared" si="20"/>
        <v>72</v>
      </c>
      <c r="F20" s="54">
        <f t="shared" si="20"/>
        <v>12</v>
      </c>
      <c r="G20" s="54">
        <f t="shared" si="20"/>
        <v>14763</v>
      </c>
      <c r="H20" s="54">
        <f t="shared" si="20"/>
        <v>138</v>
      </c>
      <c r="I20" s="54">
        <f t="shared" si="15"/>
        <v>88602</v>
      </c>
      <c r="J20" s="55"/>
      <c r="K20" s="54">
        <f>SUM(K16:K19)</f>
        <v>18584</v>
      </c>
      <c r="L20" s="54">
        <f>SUM(L16:L19)</f>
        <v>24445</v>
      </c>
      <c r="M20" s="55"/>
      <c r="N20" s="54">
        <f>SUM(N16:N19)</f>
        <v>49247</v>
      </c>
      <c r="O20" s="54">
        <f>SUM(O16:O19)</f>
        <v>39355</v>
      </c>
      <c r="P20" s="8"/>
      <c r="Q20" s="9">
        <f t="shared" si="1"/>
        <v>20.974695830793888</v>
      </c>
      <c r="R20" s="9">
        <f t="shared" si="2"/>
        <v>27.589670662061806</v>
      </c>
      <c r="S20" s="9">
        <f t="shared" si="3"/>
        <v>44.417733234012779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3" si="21">C16+C10+C4</f>
        <v>18505</v>
      </c>
      <c r="D22" s="82">
        <f t="shared" si="21"/>
        <v>7681</v>
      </c>
      <c r="E22" s="82">
        <f t="shared" si="21"/>
        <v>35</v>
      </c>
      <c r="F22" s="82">
        <f t="shared" si="21"/>
        <v>8</v>
      </c>
      <c r="G22" s="82">
        <f t="shared" si="21"/>
        <v>9112</v>
      </c>
      <c r="H22" s="82">
        <f t="shared" si="21"/>
        <v>0</v>
      </c>
      <c r="I22" s="83">
        <f t="shared" si="21"/>
        <v>35341</v>
      </c>
      <c r="J22" s="84"/>
      <c r="K22" s="82">
        <f>K16+K10+K4</f>
        <v>4524</v>
      </c>
      <c r="L22" s="82">
        <f>L16+L10+L4</f>
        <v>3499</v>
      </c>
      <c r="M22" s="84"/>
      <c r="N22" s="82">
        <f>N16+N10+N4</f>
        <v>26795</v>
      </c>
      <c r="O22" s="82">
        <f>O16+O10+O4</f>
        <v>8546</v>
      </c>
      <c r="P22" s="85"/>
      <c r="Q22" s="5">
        <f t="shared" si="1"/>
        <v>12.800996010299651</v>
      </c>
      <c r="R22" s="5">
        <f t="shared" si="2"/>
        <v>9.9006819275062945</v>
      </c>
      <c r="S22" s="5">
        <f t="shared" si="3"/>
        <v>24.181545513709288</v>
      </c>
    </row>
    <row r="23" spans="1:19">
      <c r="A23" s="137"/>
      <c r="B23" s="1" t="s">
        <v>32</v>
      </c>
      <c r="C23" s="29">
        <f t="shared" si="21"/>
        <v>4623</v>
      </c>
      <c r="D23" s="29">
        <f t="shared" si="21"/>
        <v>812</v>
      </c>
      <c r="E23" s="29">
        <f t="shared" si="21"/>
        <v>1</v>
      </c>
      <c r="F23" s="29">
        <f t="shared" si="21"/>
        <v>0</v>
      </c>
      <c r="G23" s="29">
        <f t="shared" si="21"/>
        <v>2625</v>
      </c>
      <c r="H23" s="29">
        <f t="shared" si="21"/>
        <v>0</v>
      </c>
      <c r="I23" s="54">
        <f t="shared" si="21"/>
        <v>8061</v>
      </c>
      <c r="J23" s="55"/>
      <c r="K23" s="29">
        <f>K17+K11+K5</f>
        <v>816</v>
      </c>
      <c r="L23" s="29">
        <f>L17+L11+L5</f>
        <v>637</v>
      </c>
      <c r="M23" s="55"/>
      <c r="N23" s="29">
        <f>N17+N11+N5</f>
        <v>7383</v>
      </c>
      <c r="O23" s="29">
        <f>O17+O11+O5</f>
        <v>678</v>
      </c>
      <c r="P23" s="8"/>
      <c r="Q23" s="31">
        <f t="shared" si="1"/>
        <v>10.122813546706364</v>
      </c>
      <c r="R23" s="31">
        <f t="shared" si="2"/>
        <v>7.9022453789852376</v>
      </c>
      <c r="S23" s="31">
        <f t="shared" si="3"/>
        <v>8.4108671380721987</v>
      </c>
    </row>
    <row r="24" spans="1:19">
      <c r="A24" s="137"/>
      <c r="B24" s="1" t="s">
        <v>55</v>
      </c>
      <c r="C24" s="29">
        <f t="shared" ref="C24:H25" si="22">C18+C12+C6</f>
        <v>18108</v>
      </c>
      <c r="D24" s="29">
        <f t="shared" si="22"/>
        <v>13198</v>
      </c>
      <c r="E24" s="29">
        <f t="shared" si="22"/>
        <v>16</v>
      </c>
      <c r="F24" s="29">
        <f t="shared" si="22"/>
        <v>2</v>
      </c>
      <c r="G24" s="29">
        <f t="shared" si="22"/>
        <v>10567</v>
      </c>
      <c r="H24" s="29">
        <f t="shared" si="22"/>
        <v>0</v>
      </c>
      <c r="I24" s="54">
        <f t="shared" ref="I24:I26" si="23">SUM(C24:H24)</f>
        <v>41891</v>
      </c>
      <c r="J24" s="55"/>
      <c r="K24" s="29">
        <f t="shared" ref="K24:L24" si="24">K18+K12+K6</f>
        <v>9033</v>
      </c>
      <c r="L24" s="29">
        <f t="shared" si="24"/>
        <v>19932</v>
      </c>
      <c r="M24" s="55"/>
      <c r="N24" s="29">
        <f t="shared" ref="N24:O24" si="25">N18+N12+N6</f>
        <v>19523</v>
      </c>
      <c r="O24" s="29">
        <f t="shared" si="25"/>
        <v>22368</v>
      </c>
      <c r="P24" s="8"/>
      <c r="Q24" s="31">
        <f>K24/I24%</f>
        <v>21.563104246735573</v>
      </c>
      <c r="R24" s="31">
        <f t="shared" si="2"/>
        <v>47.580625910100018</v>
      </c>
      <c r="S24" s="31">
        <f t="shared" si="3"/>
        <v>53.395717457210374</v>
      </c>
    </row>
    <row r="25" spans="1:19">
      <c r="A25" s="137"/>
      <c r="B25" s="1" t="s">
        <v>26</v>
      </c>
      <c r="C25" s="29">
        <f t="shared" si="22"/>
        <v>21606</v>
      </c>
      <c r="D25" s="29">
        <f t="shared" si="22"/>
        <v>20262</v>
      </c>
      <c r="E25" s="29">
        <f t="shared" si="22"/>
        <v>20</v>
      </c>
      <c r="F25" s="29">
        <f t="shared" si="22"/>
        <v>2</v>
      </c>
      <c r="G25" s="29">
        <f t="shared" si="22"/>
        <v>9314</v>
      </c>
      <c r="H25" s="29">
        <f t="shared" si="22"/>
        <v>194</v>
      </c>
      <c r="I25" s="54">
        <f t="shared" si="23"/>
        <v>51398</v>
      </c>
      <c r="J25" s="55"/>
      <c r="K25" s="29">
        <f t="shared" ref="K25:L25" si="26">K19+K13+K7</f>
        <v>19414</v>
      </c>
      <c r="L25" s="29">
        <f t="shared" si="26"/>
        <v>16727</v>
      </c>
      <c r="M25" s="55"/>
      <c r="N25" s="29">
        <f t="shared" ref="N25:O25" si="27">N19+N13+N7</f>
        <v>24169</v>
      </c>
      <c r="O25" s="29">
        <f t="shared" si="27"/>
        <v>27229</v>
      </c>
      <c r="P25" s="8"/>
      <c r="Q25" s="31">
        <f>K25/I25%</f>
        <v>37.771897739211639</v>
      </c>
      <c r="R25" s="31">
        <f t="shared" si="2"/>
        <v>32.544067862562741</v>
      </c>
      <c r="S25" s="31">
        <f t="shared" si="3"/>
        <v>52.976769524105997</v>
      </c>
    </row>
    <row r="26" spans="1:19" ht="27.95" customHeight="1">
      <c r="A26" s="138"/>
      <c r="B26" s="10" t="s">
        <v>21</v>
      </c>
      <c r="C26" s="54">
        <f>SUM(C22:C25)</f>
        <v>62842</v>
      </c>
      <c r="D26" s="54">
        <f t="shared" ref="D26:H26" si="28">SUM(D22:D25)</f>
        <v>41953</v>
      </c>
      <c r="E26" s="54">
        <f t="shared" si="28"/>
        <v>72</v>
      </c>
      <c r="F26" s="54">
        <f t="shared" si="28"/>
        <v>12</v>
      </c>
      <c r="G26" s="54">
        <f t="shared" si="28"/>
        <v>31618</v>
      </c>
      <c r="H26" s="54">
        <f t="shared" si="28"/>
        <v>194</v>
      </c>
      <c r="I26" s="54">
        <f t="shared" si="23"/>
        <v>136691</v>
      </c>
      <c r="J26" s="56"/>
      <c r="K26" s="32">
        <f>K20+K14+K8</f>
        <v>33787</v>
      </c>
      <c r="L26" s="32">
        <f>L20+L14+L8</f>
        <v>40795</v>
      </c>
      <c r="M26" s="56"/>
      <c r="N26" s="32">
        <f>N20+N14+N8</f>
        <v>77870</v>
      </c>
      <c r="O26" s="32">
        <f>O20+O14+O8</f>
        <v>58821</v>
      </c>
      <c r="P26" s="8"/>
      <c r="Q26" s="12">
        <f>K26/I26%</f>
        <v>24.717794148846668</v>
      </c>
      <c r="R26" s="12">
        <f t="shared" si="2"/>
        <v>29.844686190019825</v>
      </c>
      <c r="S26" s="12">
        <f t="shared" si="3"/>
        <v>43.032094285651574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90" orientation="landscape" r:id="rId1"/>
  <ignoredErrors>
    <ignoredError sqref="E14:F1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S32"/>
  <sheetViews>
    <sheetView showGridLines="0" workbookViewId="0"/>
  </sheetViews>
  <sheetFormatPr defaultColWidth="8.85546875" defaultRowHeight="15"/>
  <cols>
    <col min="1" max="1" width="38.7109375" style="107" customWidth="1"/>
    <col min="2" max="5" width="8.7109375" style="43" customWidth="1"/>
    <col min="6" max="6" width="3.28515625" style="107" bestFit="1" customWidth="1"/>
    <col min="7" max="8" width="8.140625" style="107" customWidth="1"/>
    <col min="9" max="9" width="2.28515625" style="107" customWidth="1"/>
    <col min="10" max="11" width="7.7109375" style="107" customWidth="1"/>
    <col min="12" max="12" width="2.28515625" style="107" customWidth="1"/>
    <col min="13" max="15" width="6.7109375" style="107" customWidth="1"/>
    <col min="16" max="16" width="2.28515625" style="107" customWidth="1"/>
    <col min="17" max="17" width="8.85546875" style="108" bestFit="1" customWidth="1"/>
    <col min="18" max="18" width="6.7109375" style="107" customWidth="1"/>
    <col min="19" max="19" width="5.5703125" style="107" customWidth="1"/>
    <col min="20" max="16384" width="8.85546875" style="107"/>
  </cols>
  <sheetData>
    <row r="1" spans="1:19" ht="24" customHeight="1">
      <c r="A1" s="24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</row>
    <row r="3" spans="1:19" ht="32.1" customHeight="1">
      <c r="A3" s="47" t="s">
        <v>6</v>
      </c>
      <c r="B3" s="45" t="s">
        <v>18</v>
      </c>
      <c r="C3" s="45" t="s">
        <v>19</v>
      </c>
      <c r="D3" s="45" t="s">
        <v>20</v>
      </c>
      <c r="E3" s="45" t="s">
        <v>5</v>
      </c>
      <c r="F3" s="100" t="s">
        <v>9</v>
      </c>
      <c r="G3" s="44" t="s">
        <v>58</v>
      </c>
      <c r="H3" s="44" t="s">
        <v>57</v>
      </c>
      <c r="I3" s="16"/>
      <c r="J3" s="44" t="s">
        <v>11</v>
      </c>
      <c r="K3" s="45" t="s">
        <v>10</v>
      </c>
      <c r="M3" s="46" t="s">
        <v>14</v>
      </c>
      <c r="N3" s="46" t="s">
        <v>15</v>
      </c>
      <c r="O3" s="46" t="s">
        <v>16</v>
      </c>
      <c r="Q3" s="44" t="s">
        <v>68</v>
      </c>
      <c r="R3" s="46" t="s">
        <v>69</v>
      </c>
    </row>
    <row r="4" spans="1:19" ht="18" customHeight="1">
      <c r="A4" s="26" t="s">
        <v>1</v>
      </c>
      <c r="B4" s="42"/>
      <c r="C4" s="42"/>
      <c r="D4" s="42"/>
      <c r="E4" s="42"/>
      <c r="G4" s="42"/>
      <c r="H4" s="42"/>
      <c r="J4" s="42"/>
      <c r="K4" s="42"/>
      <c r="M4" s="31"/>
      <c r="N4" s="31"/>
      <c r="O4" s="31"/>
      <c r="Q4" s="119"/>
      <c r="R4" s="93"/>
    </row>
    <row r="5" spans="1:19">
      <c r="A5" s="27" t="s">
        <v>35</v>
      </c>
      <c r="B5" s="42">
        <f>+BI_Settore!B5+NO_Settore!B5+VCO_Settore!B5+VC_Settore!B5</f>
        <v>1</v>
      </c>
      <c r="C5" s="42">
        <f>+BI_Settore!C5+NO_Settore!C5+VCO_Settore!C5+VC_Settore!C5</f>
        <v>15</v>
      </c>
      <c r="D5" s="42">
        <f>+BI_Settore!D5+NO_Settore!D5+VCO_Settore!D5+VC_Settore!D5</f>
        <v>23</v>
      </c>
      <c r="E5" s="42">
        <f>+BI_Settore!E5+NO_Settore!E5+VCO_Settore!E5+VC_Settore!E5</f>
        <v>39</v>
      </c>
      <c r="G5" s="42">
        <f>+BI_Settore!G5+NO_Settore!G5+VCO_Settore!G5+VC_Settore!G5</f>
        <v>7</v>
      </c>
      <c r="H5" s="42">
        <f>+BI_Settore!H5+NO_Settore!H5+VCO_Settore!H5+VC_Settore!H5</f>
        <v>4</v>
      </c>
      <c r="I5" s="42">
        <f>+BI_Settore!I5+NO_Settore!I5+VCO_Settore!I5+VC_Settore!I5</f>
        <v>0</v>
      </c>
      <c r="J5" s="42">
        <f>+BI_Settore!J5+NO_Settore!J5+VCO_Settore!J5+VC_Settore!J5</f>
        <v>32</v>
      </c>
      <c r="K5" s="42">
        <f>+BI_Settore!K5+NO_Settore!K5+VCO_Settore!K5+VC_Settore!K5</f>
        <v>7</v>
      </c>
      <c r="M5" s="31">
        <f>G5/E5%</f>
        <v>17.948717948717949</v>
      </c>
      <c r="N5" s="31">
        <f>H5/E5%</f>
        <v>10.256410256410255</v>
      </c>
      <c r="O5" s="31">
        <f>K5/E5%</f>
        <v>17.948717948717949</v>
      </c>
      <c r="Q5" s="119">
        <v>768</v>
      </c>
      <c r="R5" s="93">
        <f>+E5/Q5%</f>
        <v>5.078125</v>
      </c>
    </row>
    <row r="6" spans="1:19">
      <c r="A6" s="27" t="s">
        <v>36</v>
      </c>
      <c r="B6" s="42">
        <f>+BI_Settore!B6+NO_Settore!B6+VCO_Settore!B6+VC_Settore!B6</f>
        <v>29</v>
      </c>
      <c r="C6" s="42">
        <f>+BI_Settore!C6+NO_Settore!C6+VCO_Settore!C6+VC_Settore!C6</f>
        <v>335</v>
      </c>
      <c r="D6" s="42">
        <f>+BI_Settore!D6+NO_Settore!D6+VCO_Settore!D6+VC_Settore!D6</f>
        <v>541</v>
      </c>
      <c r="E6" s="42">
        <f>+BI_Settore!E6+NO_Settore!E6+VCO_Settore!E6+VC_Settore!E6</f>
        <v>905</v>
      </c>
      <c r="G6" s="42">
        <f>+BI_Settore!G6+NO_Settore!G6+VCO_Settore!G6+VC_Settore!G6</f>
        <v>153</v>
      </c>
      <c r="H6" s="42">
        <f>+BI_Settore!H6+NO_Settore!H6+VCO_Settore!H6+VC_Settore!H6</f>
        <v>264</v>
      </c>
      <c r="I6" s="42">
        <f>+BI_Settore!I6+NO_Settore!I6+VCO_Settore!I6+VC_Settore!I6</f>
        <v>0</v>
      </c>
      <c r="J6" s="42">
        <f>+BI_Settore!J6+NO_Settore!J6+VCO_Settore!J6+VC_Settore!J6</f>
        <v>567</v>
      </c>
      <c r="K6" s="42">
        <f>+BI_Settore!K6+NO_Settore!K6+VCO_Settore!K6+VC_Settore!K6</f>
        <v>338</v>
      </c>
      <c r="M6" s="31">
        <f>G6/E6%</f>
        <v>16.906077348066297</v>
      </c>
      <c r="N6" s="31">
        <f>H6/E6%</f>
        <v>29.171270718232041</v>
      </c>
      <c r="O6" s="31">
        <f>K6/E6%</f>
        <v>37.348066298342538</v>
      </c>
      <c r="Q6" s="119">
        <v>5358</v>
      </c>
      <c r="R6" s="93">
        <f t="shared" ref="R6:R31" si="0">+E6/Q6%</f>
        <v>16.890630832400149</v>
      </c>
    </row>
    <row r="7" spans="1:19">
      <c r="A7" s="27" t="s">
        <v>37</v>
      </c>
      <c r="B7" s="42">
        <f>+BI_Settore!B7+NO_Settore!B7+VCO_Settore!B7+VC_Settore!B7</f>
        <v>5</v>
      </c>
      <c r="C7" s="42">
        <f>+BI_Settore!C7+NO_Settore!C7+VCO_Settore!C7+VC_Settore!C7</f>
        <v>300</v>
      </c>
      <c r="D7" s="42">
        <f>+BI_Settore!D7+NO_Settore!D7+VCO_Settore!D7+VC_Settore!D7</f>
        <v>685</v>
      </c>
      <c r="E7" s="42">
        <f>+BI_Settore!E7+NO_Settore!E7+VCO_Settore!E7+VC_Settore!E7</f>
        <v>990</v>
      </c>
      <c r="G7" s="42">
        <f>+BI_Settore!G7+NO_Settore!G7+VCO_Settore!G7+VC_Settore!G7</f>
        <v>190</v>
      </c>
      <c r="H7" s="42">
        <f>+BI_Settore!H7+NO_Settore!H7+VCO_Settore!H7+VC_Settore!H7</f>
        <v>65</v>
      </c>
      <c r="I7" s="42">
        <f>+BI_Settore!I7+NO_Settore!I7+VCO_Settore!I7+VC_Settore!I7</f>
        <v>0</v>
      </c>
      <c r="J7" s="42">
        <f>+BI_Settore!J7+NO_Settore!J7+VCO_Settore!J7+VC_Settore!J7</f>
        <v>469</v>
      </c>
      <c r="K7" s="42">
        <f>+BI_Settore!K7+NO_Settore!K7+VCO_Settore!K7+VC_Settore!K7</f>
        <v>521</v>
      </c>
      <c r="M7" s="31">
        <f t="shared" ref="M7:M10" si="1">G7/E7%</f>
        <v>19.19191919191919</v>
      </c>
      <c r="N7" s="31">
        <f t="shared" ref="N7:N10" si="2">H7/E7%</f>
        <v>6.5656565656565657</v>
      </c>
      <c r="O7" s="31">
        <f t="shared" ref="O7:O10" si="3">K7/E7%</f>
        <v>52.626262626262623</v>
      </c>
      <c r="Q7" s="119">
        <v>17439</v>
      </c>
      <c r="R7" s="93">
        <f t="shared" si="0"/>
        <v>5.6769310166867371</v>
      </c>
    </row>
    <row r="8" spans="1:19">
      <c r="A8" s="27" t="s">
        <v>38</v>
      </c>
      <c r="B8" s="42">
        <f>+BI_Settore!B8+NO_Settore!B8+VCO_Settore!B8+VC_Settore!B8</f>
        <v>3</v>
      </c>
      <c r="C8" s="42">
        <f>+BI_Settore!C8+NO_Settore!C8+VCO_Settore!C8+VC_Settore!C8</f>
        <v>168</v>
      </c>
      <c r="D8" s="42">
        <f>+BI_Settore!D8+NO_Settore!D8+VCO_Settore!D8+VC_Settore!D8</f>
        <v>560</v>
      </c>
      <c r="E8" s="42">
        <f>+BI_Settore!E8+NO_Settore!E8+VCO_Settore!E8+VC_Settore!E8</f>
        <v>731</v>
      </c>
      <c r="G8" s="42">
        <f>+BI_Settore!G8+NO_Settore!G8+VCO_Settore!G8+VC_Settore!G8</f>
        <v>145</v>
      </c>
      <c r="H8" s="42">
        <f>+BI_Settore!H8+NO_Settore!H8+VCO_Settore!H8+VC_Settore!H8</f>
        <v>22</v>
      </c>
      <c r="I8" s="42">
        <f>+BI_Settore!I8+NO_Settore!I8+VCO_Settore!I8+VC_Settore!I8</f>
        <v>0</v>
      </c>
      <c r="J8" s="42">
        <f>+BI_Settore!J8+NO_Settore!J8+VCO_Settore!J8+VC_Settore!J8</f>
        <v>561</v>
      </c>
      <c r="K8" s="42">
        <f>+BI_Settore!K8+NO_Settore!K8+VCO_Settore!K8+VC_Settore!K8</f>
        <v>170</v>
      </c>
      <c r="M8" s="31">
        <f t="shared" si="1"/>
        <v>19.835841313269494</v>
      </c>
      <c r="N8" s="31">
        <f t="shared" si="2"/>
        <v>3.0095759233926129</v>
      </c>
      <c r="O8" s="31">
        <f t="shared" si="3"/>
        <v>23.255813953488374</v>
      </c>
      <c r="Q8" s="119">
        <v>8520</v>
      </c>
      <c r="R8" s="93">
        <f t="shared" si="0"/>
        <v>8.57981220657277</v>
      </c>
    </row>
    <row r="9" spans="1:19">
      <c r="A9" s="27" t="s">
        <v>39</v>
      </c>
      <c r="B9" s="42">
        <f>+BI_Settore!B9+NO_Settore!B9+VCO_Settore!B9+VC_Settore!B9</f>
        <v>29</v>
      </c>
      <c r="C9" s="42">
        <f>+BI_Settore!C9+NO_Settore!C9+VCO_Settore!C9+VC_Settore!C9</f>
        <v>588</v>
      </c>
      <c r="D9" s="42">
        <f>+BI_Settore!D9+NO_Settore!D9+VCO_Settore!D9+VC_Settore!D9</f>
        <v>1392</v>
      </c>
      <c r="E9" s="42">
        <f>+BI_Settore!E9+NO_Settore!E9+VCO_Settore!E9+VC_Settore!E9</f>
        <v>2009</v>
      </c>
      <c r="G9" s="42">
        <f>+BI_Settore!G9+NO_Settore!G9+VCO_Settore!G9+VC_Settore!G9</f>
        <v>303</v>
      </c>
      <c r="H9" s="42">
        <f>+BI_Settore!H9+NO_Settore!H9+VCO_Settore!H9+VC_Settore!H9</f>
        <v>106</v>
      </c>
      <c r="I9" s="42">
        <f>+BI_Settore!I9+NO_Settore!I9+VCO_Settore!I9+VC_Settore!I9</f>
        <v>0</v>
      </c>
      <c r="J9" s="42">
        <f>+BI_Settore!J9+NO_Settore!J9+VCO_Settore!J9+VC_Settore!J9</f>
        <v>1639</v>
      </c>
      <c r="K9" s="42">
        <f>+BI_Settore!K9+NO_Settore!K9+VCO_Settore!K9+VC_Settore!K9</f>
        <v>370</v>
      </c>
      <c r="M9" s="31">
        <f t="shared" si="1"/>
        <v>15.082130413140867</v>
      </c>
      <c r="N9" s="31">
        <f t="shared" si="2"/>
        <v>5.2762568442010949</v>
      </c>
      <c r="O9" s="31">
        <f t="shared" si="3"/>
        <v>18.417122946739671</v>
      </c>
      <c r="Q9" s="119">
        <v>21340</v>
      </c>
      <c r="R9" s="93">
        <f t="shared" si="0"/>
        <v>9.414245548266166</v>
      </c>
    </row>
    <row r="10" spans="1:19">
      <c r="A10" s="27" t="s">
        <v>40</v>
      </c>
      <c r="B10" s="42">
        <f>+BI_Settore!B10+NO_Settore!B10+VCO_Settore!B10+VC_Settore!B10</f>
        <v>23</v>
      </c>
      <c r="C10" s="42">
        <f>+BI_Settore!C10+NO_Settore!C10+VCO_Settore!C10+VC_Settore!C10</f>
        <v>456</v>
      </c>
      <c r="D10" s="42">
        <f>+BI_Settore!D10+NO_Settore!D10+VCO_Settore!D10+VC_Settore!D10</f>
        <v>784</v>
      </c>
      <c r="E10" s="42">
        <f>+BI_Settore!E10+NO_Settore!E10+VCO_Settore!E10+VC_Settore!E10</f>
        <v>1263</v>
      </c>
      <c r="G10" s="42">
        <f>+BI_Settore!G10+NO_Settore!G10+VCO_Settore!G10+VC_Settore!G10</f>
        <v>148</v>
      </c>
      <c r="H10" s="42">
        <f>+BI_Settore!H10+NO_Settore!H10+VCO_Settore!H10+VC_Settore!H10</f>
        <v>53</v>
      </c>
      <c r="I10" s="42">
        <f>+BI_Settore!I10+NO_Settore!I10+VCO_Settore!I10+VC_Settore!I10</f>
        <v>0</v>
      </c>
      <c r="J10" s="42">
        <f>+BI_Settore!J10+NO_Settore!J10+VCO_Settore!J10+VC_Settore!J10</f>
        <v>1112</v>
      </c>
      <c r="K10" s="42">
        <f>+BI_Settore!K10+NO_Settore!K10+VCO_Settore!K10+VC_Settore!K10</f>
        <v>151</v>
      </c>
      <c r="M10" s="31">
        <f t="shared" si="1"/>
        <v>11.718131433095802</v>
      </c>
      <c r="N10" s="31">
        <f t="shared" si="2"/>
        <v>4.1963578780680919</v>
      </c>
      <c r="O10" s="31">
        <f t="shared" si="3"/>
        <v>11.955661124307204</v>
      </c>
      <c r="Q10" s="119">
        <v>8468</v>
      </c>
      <c r="R10" s="93">
        <f t="shared" si="0"/>
        <v>14.914974019839395</v>
      </c>
    </row>
    <row r="11" spans="1:19">
      <c r="A11" s="27" t="s">
        <v>41</v>
      </c>
      <c r="B11" s="42">
        <f>+BI_Settore!B11+NO_Settore!B11+VCO_Settore!B11+VC_Settore!B11</f>
        <v>9</v>
      </c>
      <c r="C11" s="42">
        <f>+BI_Settore!C11+NO_Settore!C11+VCO_Settore!C11+VC_Settore!C11</f>
        <v>234</v>
      </c>
      <c r="D11" s="42">
        <f>+BI_Settore!D11+NO_Settore!D11+VCO_Settore!D11+VC_Settore!D11</f>
        <v>475</v>
      </c>
      <c r="E11" s="42">
        <f>+BI_Settore!E11+NO_Settore!E11+VCO_Settore!E11+VC_Settore!E11</f>
        <v>718</v>
      </c>
      <c r="G11" s="42">
        <f>+BI_Settore!G11+NO_Settore!G11+VCO_Settore!G11+VC_Settore!G11</f>
        <v>132</v>
      </c>
      <c r="H11" s="42">
        <f>+BI_Settore!H11+NO_Settore!H11+VCO_Settore!H11+VC_Settore!H11</f>
        <v>92</v>
      </c>
      <c r="I11" s="42">
        <f>+BI_Settore!I11+NO_Settore!I11+VCO_Settore!I11+VC_Settore!I11</f>
        <v>0</v>
      </c>
      <c r="J11" s="42">
        <f>+BI_Settore!J11+NO_Settore!J11+VCO_Settore!J11+VC_Settore!J11</f>
        <v>555</v>
      </c>
      <c r="K11" s="42">
        <f>+BI_Settore!K11+NO_Settore!K11+VCO_Settore!K11+VC_Settore!K11</f>
        <v>163</v>
      </c>
      <c r="M11" s="31">
        <f>G11/E11%</f>
        <v>18.384401114206128</v>
      </c>
      <c r="N11" s="31">
        <f>H11/E11%</f>
        <v>12.813370473537605</v>
      </c>
      <c r="O11" s="31">
        <f>K11/E11%</f>
        <v>22.701949860724234</v>
      </c>
      <c r="Q11" s="119">
        <v>7903</v>
      </c>
      <c r="R11" s="93">
        <f t="shared" si="0"/>
        <v>9.0851575351132485</v>
      </c>
    </row>
    <row r="12" spans="1:19">
      <c r="A12" s="27" t="s">
        <v>42</v>
      </c>
      <c r="B12" s="42">
        <f>+BI_Settore!B12+NO_Settore!B12+VCO_Settore!B12+VC_Settore!B12</f>
        <v>0</v>
      </c>
      <c r="C12" s="42">
        <f>+BI_Settore!C12+NO_Settore!C12+VCO_Settore!C12+VC_Settore!C12</f>
        <v>75</v>
      </c>
      <c r="D12" s="42">
        <f>+BI_Settore!D12+NO_Settore!D12+VCO_Settore!D12+VC_Settore!D12</f>
        <v>214</v>
      </c>
      <c r="E12" s="42">
        <f>+BI_Settore!E12+NO_Settore!E12+VCO_Settore!E12+VC_Settore!E12</f>
        <v>289</v>
      </c>
      <c r="G12" s="42">
        <f>+BI_Settore!G12+NO_Settore!G12+VCO_Settore!G12+VC_Settore!G12</f>
        <v>16</v>
      </c>
      <c r="H12" s="42">
        <f>+BI_Settore!H12+NO_Settore!H12+VCO_Settore!H12+VC_Settore!H12</f>
        <v>9</v>
      </c>
      <c r="I12" s="42">
        <f>+BI_Settore!I12+NO_Settore!I12+VCO_Settore!I12+VC_Settore!I12</f>
        <v>0</v>
      </c>
      <c r="J12" s="42">
        <f>+BI_Settore!J12+NO_Settore!J12+VCO_Settore!J12+VC_Settore!J12</f>
        <v>248</v>
      </c>
      <c r="K12" s="42">
        <f>+BI_Settore!K12+NO_Settore!K12+VCO_Settore!K12+VC_Settore!K12</f>
        <v>41</v>
      </c>
      <c r="M12" s="31">
        <f>G12/E12%</f>
        <v>5.5363321799307954</v>
      </c>
      <c r="N12" s="31">
        <f>H12/E12%</f>
        <v>3.1141868512110724</v>
      </c>
      <c r="O12" s="31">
        <f>K12/E12%</f>
        <v>14.186851211072664</v>
      </c>
      <c r="Q12" s="119">
        <v>3098</v>
      </c>
      <c r="R12" s="93">
        <f t="shared" si="0"/>
        <v>9.3285990961910912</v>
      </c>
    </row>
    <row r="13" spans="1:19" ht="18" customHeight="1">
      <c r="A13" s="26" t="s">
        <v>2</v>
      </c>
      <c r="B13" s="42"/>
      <c r="C13" s="42"/>
      <c r="D13" s="42"/>
      <c r="E13" s="42"/>
      <c r="G13" s="42"/>
      <c r="H13" s="42"/>
      <c r="I13" s="42"/>
      <c r="J13" s="42"/>
      <c r="K13" s="42"/>
      <c r="M13" s="31"/>
      <c r="N13" s="31"/>
      <c r="O13" s="31"/>
      <c r="Q13" s="119"/>
      <c r="R13" s="93"/>
    </row>
    <row r="14" spans="1:19">
      <c r="A14" s="27" t="s">
        <v>33</v>
      </c>
      <c r="B14" s="42">
        <f>+BI_Settore!B14+NO_Settore!B14+VCO_Settore!B14+VC_Settore!B14</f>
        <v>13</v>
      </c>
      <c r="C14" s="42">
        <f>+BI_Settore!C14+NO_Settore!C14+VCO_Settore!C14+VC_Settore!C14</f>
        <v>151</v>
      </c>
      <c r="D14" s="42">
        <f>+BI_Settore!D14+NO_Settore!D14+VCO_Settore!D14+VC_Settore!D14</f>
        <v>279</v>
      </c>
      <c r="E14" s="42">
        <f>+BI_Settore!E14+NO_Settore!E14+VCO_Settore!E14+VC_Settore!E14</f>
        <v>443</v>
      </c>
      <c r="G14" s="42">
        <f>+BI_Settore!G14+NO_Settore!G14+VCO_Settore!G14+VC_Settore!G14</f>
        <v>59</v>
      </c>
      <c r="H14" s="42">
        <f>+BI_Settore!H14+NO_Settore!H14+VCO_Settore!H14+VC_Settore!H14</f>
        <v>25</v>
      </c>
      <c r="I14" s="42">
        <f>+BI_Settore!I14+NO_Settore!I14+VCO_Settore!I14+VC_Settore!I14</f>
        <v>0</v>
      </c>
      <c r="J14" s="42">
        <f>+BI_Settore!J14+NO_Settore!J14+VCO_Settore!J14+VC_Settore!J14</f>
        <v>413</v>
      </c>
      <c r="K14" s="42">
        <f>+BI_Settore!K14+NO_Settore!K14+VCO_Settore!K14+VC_Settore!K14</f>
        <v>30</v>
      </c>
      <c r="M14" s="31">
        <f>G14/E14%</f>
        <v>13.318284424379234</v>
      </c>
      <c r="N14" s="31">
        <f>H14/E14%</f>
        <v>5.6433408577878108</v>
      </c>
      <c r="O14" s="31">
        <f>K14/E14%</f>
        <v>6.772009029345373</v>
      </c>
      <c r="Q14" s="119">
        <v>4586</v>
      </c>
      <c r="R14" s="93">
        <f t="shared" si="0"/>
        <v>9.6598342782381152</v>
      </c>
    </row>
    <row r="15" spans="1:19">
      <c r="A15" s="27" t="s">
        <v>34</v>
      </c>
      <c r="B15" s="42">
        <f>+BI_Settore!B15+NO_Settore!B15+VCO_Settore!B15+VC_Settore!B15</f>
        <v>26</v>
      </c>
      <c r="C15" s="42">
        <f>+BI_Settore!C15+NO_Settore!C15+VCO_Settore!C15+VC_Settore!C15</f>
        <v>383</v>
      </c>
      <c r="D15" s="42">
        <f>+BI_Settore!D15+NO_Settore!D15+VCO_Settore!D15+VC_Settore!D15</f>
        <v>675</v>
      </c>
      <c r="E15" s="42">
        <f>+BI_Settore!E15+NO_Settore!E15+VCO_Settore!E15+VC_Settore!E15</f>
        <v>1084</v>
      </c>
      <c r="G15" s="42">
        <f>+BI_Settore!G15+NO_Settore!G15+VCO_Settore!G15+VC_Settore!G15</f>
        <v>106</v>
      </c>
      <c r="H15" s="42">
        <f>+BI_Settore!H15+NO_Settore!H15+VCO_Settore!H15+VC_Settore!H15</f>
        <v>77</v>
      </c>
      <c r="I15" s="42">
        <f>+BI_Settore!I15+NO_Settore!I15+VCO_Settore!I15+VC_Settore!I15</f>
        <v>0</v>
      </c>
      <c r="J15" s="42">
        <f>+BI_Settore!J15+NO_Settore!J15+VCO_Settore!J15+VC_Settore!J15</f>
        <v>994</v>
      </c>
      <c r="K15" s="42">
        <f>+BI_Settore!K15+NO_Settore!K15+VCO_Settore!K15+VC_Settore!K15</f>
        <v>90</v>
      </c>
      <c r="M15" s="31">
        <f>G15/E15%</f>
        <v>9.7785977859778601</v>
      </c>
      <c r="N15" s="31">
        <f>H15/E15%</f>
        <v>7.1033210332103325</v>
      </c>
      <c r="O15" s="31">
        <f>K15/E15%</f>
        <v>8.3025830258302591</v>
      </c>
      <c r="Q15" s="119">
        <v>5858</v>
      </c>
      <c r="R15" s="93">
        <f t="shared" si="0"/>
        <v>18.504609081597817</v>
      </c>
    </row>
    <row r="16" spans="1:19" ht="18" customHeight="1">
      <c r="A16" s="26" t="s">
        <v>30</v>
      </c>
      <c r="B16" s="42"/>
      <c r="C16" s="42"/>
      <c r="D16" s="42"/>
      <c r="E16" s="42"/>
      <c r="G16" s="42"/>
      <c r="H16" s="42"/>
      <c r="I16" s="42"/>
      <c r="J16" s="42"/>
      <c r="K16" s="42"/>
      <c r="M16" s="31"/>
      <c r="N16" s="31"/>
      <c r="O16" s="31"/>
      <c r="Q16" s="119"/>
      <c r="R16" s="93"/>
    </row>
    <row r="17" spans="1:18">
      <c r="A17" s="27" t="s">
        <v>56</v>
      </c>
      <c r="B17" s="42">
        <f>+BI_Settore!B17+NO_Settore!B17+VCO_Settore!B17+VC_Settore!B17</f>
        <v>21</v>
      </c>
      <c r="C17" s="42">
        <f>+BI_Settore!C17+NO_Settore!C17+VCO_Settore!C17+VC_Settore!C17</f>
        <v>205</v>
      </c>
      <c r="D17" s="42">
        <f>+BI_Settore!D17+NO_Settore!D17+VCO_Settore!D17+VC_Settore!D17</f>
        <v>348</v>
      </c>
      <c r="E17" s="42">
        <f>+BI_Settore!E17+NO_Settore!E17+VCO_Settore!E17+VC_Settore!E17</f>
        <v>574</v>
      </c>
      <c r="G17" s="42">
        <f>+BI_Settore!G17+NO_Settore!G17+VCO_Settore!G17+VC_Settore!G17</f>
        <v>54</v>
      </c>
      <c r="H17" s="42">
        <f>+BI_Settore!H17+NO_Settore!H17+VCO_Settore!H17+VC_Settore!H17</f>
        <v>62</v>
      </c>
      <c r="I17" s="42">
        <f>+BI_Settore!I17+NO_Settore!I17+VCO_Settore!I17+VC_Settore!I17</f>
        <v>0</v>
      </c>
      <c r="J17" s="42">
        <f>+BI_Settore!J17+NO_Settore!J17+VCO_Settore!J17+VC_Settore!J17</f>
        <v>494</v>
      </c>
      <c r="K17" s="42">
        <f>+BI_Settore!K17+NO_Settore!K17+VCO_Settore!K17+VC_Settore!K17</f>
        <v>80</v>
      </c>
      <c r="M17" s="31">
        <f>G17/E17%</f>
        <v>9.4076655052264808</v>
      </c>
      <c r="N17" s="31">
        <f>H17/E17%</f>
        <v>10.801393728222996</v>
      </c>
      <c r="O17" s="31">
        <f>K17/E17%</f>
        <v>13.937282229965156</v>
      </c>
      <c r="Q17" s="119">
        <v>3805</v>
      </c>
      <c r="R17" s="93">
        <f t="shared" si="0"/>
        <v>15.085413929040737</v>
      </c>
    </row>
    <row r="18" spans="1:18">
      <c r="A18" s="27" t="s">
        <v>43</v>
      </c>
      <c r="B18" s="42">
        <f>+BI_Settore!B18+NO_Settore!B18+VCO_Settore!B18+VC_Settore!B18</f>
        <v>52</v>
      </c>
      <c r="C18" s="42">
        <f>+BI_Settore!C18+NO_Settore!C18+VCO_Settore!C18+VC_Settore!C18</f>
        <v>1420</v>
      </c>
      <c r="D18" s="42">
        <f>+BI_Settore!D18+NO_Settore!D18+VCO_Settore!D18+VC_Settore!D18</f>
        <v>2815</v>
      </c>
      <c r="E18" s="42">
        <f>+BI_Settore!E18+NO_Settore!E18+VCO_Settore!E18+VC_Settore!E18</f>
        <v>4287</v>
      </c>
      <c r="G18" s="42">
        <f>+BI_Settore!G18+NO_Settore!G18+VCO_Settore!G18+VC_Settore!G18</f>
        <v>1061</v>
      </c>
      <c r="H18" s="42">
        <f>+BI_Settore!H18+NO_Settore!H18+VCO_Settore!H18+VC_Settore!H18</f>
        <v>2103</v>
      </c>
      <c r="I18" s="42">
        <f>+BI_Settore!I18+NO_Settore!I18+VCO_Settore!I18+VC_Settore!I18</f>
        <v>0</v>
      </c>
      <c r="J18" s="42">
        <f>+BI_Settore!J18+NO_Settore!J18+VCO_Settore!J18+VC_Settore!J18</f>
        <v>1740</v>
      </c>
      <c r="K18" s="42">
        <f>+BI_Settore!K18+NO_Settore!K18+VCO_Settore!K18+VC_Settore!K18</f>
        <v>2547</v>
      </c>
      <c r="M18" s="31">
        <f>G18/E18%</f>
        <v>24.749241894098439</v>
      </c>
      <c r="N18" s="31">
        <f>H18/E18%</f>
        <v>49.055283414975513</v>
      </c>
      <c r="O18" s="31">
        <f>K18/E18%</f>
        <v>59.412176347095873</v>
      </c>
      <c r="Q18" s="119">
        <v>23441</v>
      </c>
      <c r="R18" s="93">
        <f t="shared" si="0"/>
        <v>18.288468921974317</v>
      </c>
    </row>
    <row r="19" spans="1:18">
      <c r="A19" s="27" t="s">
        <v>44</v>
      </c>
      <c r="B19" s="42">
        <f>+BI_Settore!B19+NO_Settore!B19+VCO_Settore!B19+VC_Settore!B19</f>
        <v>9</v>
      </c>
      <c r="C19" s="42">
        <f>+BI_Settore!C19+NO_Settore!C19+VCO_Settore!C19+VC_Settore!C19</f>
        <v>267</v>
      </c>
      <c r="D19" s="42">
        <f>+BI_Settore!D19+NO_Settore!D19+VCO_Settore!D19+VC_Settore!D19</f>
        <v>565</v>
      </c>
      <c r="E19" s="42">
        <f>+BI_Settore!E19+NO_Settore!E19+VCO_Settore!E19+VC_Settore!E19</f>
        <v>841</v>
      </c>
      <c r="G19" s="42">
        <f>+BI_Settore!G19+NO_Settore!G19+VCO_Settore!G19+VC_Settore!G19</f>
        <v>250</v>
      </c>
      <c r="H19" s="42">
        <f>+BI_Settore!H19+NO_Settore!H19+VCO_Settore!H19+VC_Settore!H19</f>
        <v>182</v>
      </c>
      <c r="I19" s="42">
        <f>+BI_Settore!I19+NO_Settore!I19+VCO_Settore!I19+VC_Settore!I19</f>
        <v>0</v>
      </c>
      <c r="J19" s="42">
        <f>+BI_Settore!J19+NO_Settore!J19+VCO_Settore!J19+VC_Settore!J19</f>
        <v>676</v>
      </c>
      <c r="K19" s="42">
        <f>+BI_Settore!K19+NO_Settore!K19+VCO_Settore!K19+VC_Settore!K19</f>
        <v>165</v>
      </c>
      <c r="M19" s="31">
        <f t="shared" ref="M19:M30" si="4">G19/E19%</f>
        <v>29.726516052318669</v>
      </c>
      <c r="N19" s="31">
        <f t="shared" ref="N19:N29" si="5">H19/E19%</f>
        <v>21.640903686087992</v>
      </c>
      <c r="O19" s="31">
        <f t="shared" ref="O19:O30" si="6">K19/E19%</f>
        <v>19.619500594530322</v>
      </c>
      <c r="Q19" s="119">
        <v>9817</v>
      </c>
      <c r="R19" s="93">
        <f t="shared" si="0"/>
        <v>8.5667719262503823</v>
      </c>
    </row>
    <row r="20" spans="1:18">
      <c r="A20" s="27" t="s">
        <v>45</v>
      </c>
      <c r="B20" s="42">
        <f>+BI_Settore!B20+NO_Settore!B20+VCO_Settore!B20+VC_Settore!B20</f>
        <v>152</v>
      </c>
      <c r="C20" s="42">
        <f>+BI_Settore!C20+NO_Settore!C20+VCO_Settore!C20+VC_Settore!C20</f>
        <v>1583</v>
      </c>
      <c r="D20" s="42">
        <f>+BI_Settore!D20+NO_Settore!D20+VCO_Settore!D20+VC_Settore!D20</f>
        <v>1692</v>
      </c>
      <c r="E20" s="42">
        <f>+BI_Settore!E20+NO_Settore!E20+VCO_Settore!E20+VC_Settore!E20</f>
        <v>3427</v>
      </c>
      <c r="G20" s="42">
        <f>+BI_Settore!G20+NO_Settore!G20+VCO_Settore!G20+VC_Settore!G20</f>
        <v>859</v>
      </c>
      <c r="H20" s="42">
        <f>+BI_Settore!H20+NO_Settore!H20+VCO_Settore!H20+VC_Settore!H20</f>
        <v>1924</v>
      </c>
      <c r="I20" s="42">
        <f>+BI_Settore!I20+NO_Settore!I20+VCO_Settore!I20+VC_Settore!I20</f>
        <v>0</v>
      </c>
      <c r="J20" s="42">
        <f>+BI_Settore!J20+NO_Settore!J20+VCO_Settore!J20+VC_Settore!J20</f>
        <v>1471</v>
      </c>
      <c r="K20" s="42">
        <f>+BI_Settore!K20+NO_Settore!K20+VCO_Settore!K20+VC_Settore!K20</f>
        <v>1956</v>
      </c>
      <c r="M20" s="31">
        <f t="shared" si="4"/>
        <v>25.065655091917126</v>
      </c>
      <c r="N20" s="31">
        <f t="shared" si="5"/>
        <v>56.142398599358032</v>
      </c>
      <c r="O20" s="31">
        <f t="shared" si="6"/>
        <v>57.076159906623865</v>
      </c>
      <c r="Q20" s="119">
        <v>10831</v>
      </c>
      <c r="R20" s="93">
        <f t="shared" si="0"/>
        <v>31.640661065460254</v>
      </c>
    </row>
    <row r="21" spans="1:18">
      <c r="A21" s="27" t="s">
        <v>46</v>
      </c>
      <c r="B21" s="42">
        <f>+BI_Settore!B21+NO_Settore!B21+VCO_Settore!B21+VC_Settore!B21</f>
        <v>0</v>
      </c>
      <c r="C21" s="42">
        <f>+BI_Settore!C21+NO_Settore!C21+VCO_Settore!C21+VC_Settore!C21</f>
        <v>74</v>
      </c>
      <c r="D21" s="42">
        <f>+BI_Settore!D21+NO_Settore!D21+VCO_Settore!D21+VC_Settore!D21</f>
        <v>202</v>
      </c>
      <c r="E21" s="42">
        <f>+BI_Settore!E21+NO_Settore!E21+VCO_Settore!E21+VC_Settore!E21</f>
        <v>276</v>
      </c>
      <c r="G21" s="42">
        <f>+BI_Settore!G21+NO_Settore!G21+VCO_Settore!G21+VC_Settore!G21</f>
        <v>17</v>
      </c>
      <c r="H21" s="42">
        <f>+BI_Settore!H21+NO_Settore!H21+VCO_Settore!H21+VC_Settore!H21</f>
        <v>58</v>
      </c>
      <c r="I21" s="42">
        <f>+BI_Settore!I21+NO_Settore!I21+VCO_Settore!I21+VC_Settore!I21</f>
        <v>0</v>
      </c>
      <c r="J21" s="42">
        <f>+BI_Settore!J21+NO_Settore!J21+VCO_Settore!J21+VC_Settore!J21</f>
        <v>133</v>
      </c>
      <c r="K21" s="42">
        <f>+BI_Settore!K21+NO_Settore!K21+VCO_Settore!K21+VC_Settore!K21</f>
        <v>143</v>
      </c>
      <c r="M21" s="31">
        <f t="shared" si="4"/>
        <v>6.1594202898550732</v>
      </c>
      <c r="N21" s="31">
        <f t="shared" si="5"/>
        <v>21.014492753623191</v>
      </c>
      <c r="O21" s="31">
        <f t="shared" si="6"/>
        <v>51.811594202898554</v>
      </c>
      <c r="Q21" s="119">
        <v>2459</v>
      </c>
      <c r="R21" s="93">
        <f t="shared" si="0"/>
        <v>11.224074827165515</v>
      </c>
    </row>
    <row r="22" spans="1:18">
      <c r="A22" s="27" t="s">
        <v>47</v>
      </c>
      <c r="B22" s="42">
        <f>+BI_Settore!B22+NO_Settore!B22+VCO_Settore!B22+VC_Settore!B22</f>
        <v>0</v>
      </c>
      <c r="C22" s="42">
        <f>+BI_Settore!C22+NO_Settore!C22+VCO_Settore!C22+VC_Settore!C22</f>
        <v>52</v>
      </c>
      <c r="D22" s="42">
        <f>+BI_Settore!D22+NO_Settore!D22+VCO_Settore!D22+VC_Settore!D22</f>
        <v>294</v>
      </c>
      <c r="E22" s="42">
        <f>+BI_Settore!E22+NO_Settore!E22+VCO_Settore!E22+VC_Settore!E22</f>
        <v>346</v>
      </c>
      <c r="G22" s="42">
        <f>+BI_Settore!G22+NO_Settore!G22+VCO_Settore!G22+VC_Settore!G22</f>
        <v>30</v>
      </c>
      <c r="H22" s="42">
        <f>+BI_Settore!H22+NO_Settore!H22+VCO_Settore!H22+VC_Settore!H22</f>
        <v>45</v>
      </c>
      <c r="I22" s="42">
        <f>+BI_Settore!I22+NO_Settore!I22+VCO_Settore!I22+VC_Settore!I22</f>
        <v>0</v>
      </c>
      <c r="J22" s="42">
        <f>+BI_Settore!J22+NO_Settore!J22+VCO_Settore!J22+VC_Settore!J22</f>
        <v>135</v>
      </c>
      <c r="K22" s="42">
        <f>+BI_Settore!K22+NO_Settore!K22+VCO_Settore!K22+VC_Settore!K22</f>
        <v>211</v>
      </c>
      <c r="M22" s="31">
        <f t="shared" si="4"/>
        <v>8.6705202312138727</v>
      </c>
      <c r="N22" s="31">
        <f t="shared" si="5"/>
        <v>13.00578034682081</v>
      </c>
      <c r="O22" s="31">
        <f t="shared" si="6"/>
        <v>60.982658959537574</v>
      </c>
      <c r="Q22" s="119">
        <v>7620</v>
      </c>
      <c r="R22" s="93">
        <f t="shared" si="0"/>
        <v>4.5406824146981624</v>
      </c>
    </row>
    <row r="23" spans="1:18">
      <c r="A23" s="27" t="s">
        <v>48</v>
      </c>
      <c r="B23" s="42">
        <f>+BI_Settore!B23+NO_Settore!B23+VCO_Settore!B23+VC_Settore!B23</f>
        <v>0</v>
      </c>
      <c r="C23" s="42">
        <f>+BI_Settore!C23+NO_Settore!C23+VCO_Settore!C23+VC_Settore!C23</f>
        <v>15</v>
      </c>
      <c r="D23" s="42">
        <f>+BI_Settore!D23+NO_Settore!D23+VCO_Settore!D23+VC_Settore!D23</f>
        <v>26</v>
      </c>
      <c r="E23" s="42">
        <f>+BI_Settore!E23+NO_Settore!E23+VCO_Settore!E23+VC_Settore!E23</f>
        <v>41</v>
      </c>
      <c r="G23" s="42">
        <f>+BI_Settore!G23+NO_Settore!G23+VCO_Settore!G23+VC_Settore!G23</f>
        <v>3</v>
      </c>
      <c r="H23" s="42">
        <f>+BI_Settore!H23+NO_Settore!H23+VCO_Settore!H23+VC_Settore!H23</f>
        <v>23</v>
      </c>
      <c r="I23" s="42">
        <f>+BI_Settore!I23+NO_Settore!I23+VCO_Settore!I23+VC_Settore!I23</f>
        <v>0</v>
      </c>
      <c r="J23" s="42">
        <f>+BI_Settore!J23+NO_Settore!J23+VCO_Settore!J23+VC_Settore!J23</f>
        <v>11</v>
      </c>
      <c r="K23" s="42">
        <f>+BI_Settore!K23+NO_Settore!K23+VCO_Settore!K23+VC_Settore!K23</f>
        <v>30</v>
      </c>
      <c r="M23" s="31">
        <f t="shared" si="4"/>
        <v>7.3170731707317076</v>
      </c>
      <c r="N23" s="31">
        <f t="shared" si="5"/>
        <v>56.09756097560976</v>
      </c>
      <c r="O23" s="31">
        <f t="shared" si="6"/>
        <v>73.170731707317074</v>
      </c>
      <c r="Q23" s="119">
        <v>320</v>
      </c>
      <c r="R23" s="93">
        <f t="shared" si="0"/>
        <v>12.8125</v>
      </c>
    </row>
    <row r="24" spans="1:18">
      <c r="A24" s="27" t="s">
        <v>49</v>
      </c>
      <c r="B24" s="42">
        <f>+BI_Settore!B24+NO_Settore!B24+VCO_Settore!B24+VC_Settore!B24</f>
        <v>5</v>
      </c>
      <c r="C24" s="42">
        <f>+BI_Settore!C24+NO_Settore!C24+VCO_Settore!C24+VC_Settore!C24</f>
        <v>173</v>
      </c>
      <c r="D24" s="42">
        <f>+BI_Settore!D24+NO_Settore!D24+VCO_Settore!D24+VC_Settore!D24</f>
        <v>480</v>
      </c>
      <c r="E24" s="42">
        <f>+BI_Settore!E24+NO_Settore!E24+VCO_Settore!E24+VC_Settore!E24</f>
        <v>658</v>
      </c>
      <c r="G24" s="42">
        <f>+BI_Settore!G24+NO_Settore!G24+VCO_Settore!G24+VC_Settore!G24</f>
        <v>94</v>
      </c>
      <c r="H24" s="42">
        <f>+BI_Settore!H24+NO_Settore!H24+VCO_Settore!H24+VC_Settore!H24</f>
        <v>183</v>
      </c>
      <c r="I24" s="42">
        <f>+BI_Settore!I24+NO_Settore!I24+VCO_Settore!I24+VC_Settore!I24</f>
        <v>0</v>
      </c>
      <c r="J24" s="42">
        <f>+BI_Settore!J24+NO_Settore!J24+VCO_Settore!J24+VC_Settore!J24</f>
        <v>194</v>
      </c>
      <c r="K24" s="42">
        <f>+BI_Settore!K24+NO_Settore!K24+VCO_Settore!K24+VC_Settore!K24</f>
        <v>464</v>
      </c>
      <c r="M24" s="31">
        <f t="shared" si="4"/>
        <v>14.285714285714285</v>
      </c>
      <c r="N24" s="31">
        <f t="shared" si="5"/>
        <v>27.811550151975684</v>
      </c>
      <c r="O24" s="31">
        <f t="shared" si="6"/>
        <v>70.516717325227958</v>
      </c>
      <c r="Q24" s="119">
        <v>5076</v>
      </c>
      <c r="R24" s="93">
        <f t="shared" si="0"/>
        <v>12.962962962962964</v>
      </c>
    </row>
    <row r="25" spans="1:18">
      <c r="A25" s="27" t="s">
        <v>50</v>
      </c>
      <c r="B25" s="42">
        <f>+BI_Settore!B25+NO_Settore!B25+VCO_Settore!B25+VC_Settore!B25</f>
        <v>41</v>
      </c>
      <c r="C25" s="42">
        <f>+BI_Settore!C25+NO_Settore!C25+VCO_Settore!C25+VC_Settore!C25</f>
        <v>838</v>
      </c>
      <c r="D25" s="42">
        <f>+BI_Settore!D25+NO_Settore!D25+VCO_Settore!D25+VC_Settore!D25</f>
        <v>876</v>
      </c>
      <c r="E25" s="42">
        <f>+BI_Settore!E25+NO_Settore!E25+VCO_Settore!E25+VC_Settore!E25</f>
        <v>1755</v>
      </c>
      <c r="G25" s="42">
        <f>+BI_Settore!G25+NO_Settore!G25+VCO_Settore!G25+VC_Settore!G25</f>
        <v>1517</v>
      </c>
      <c r="H25" s="42">
        <f>+BI_Settore!H25+NO_Settore!H25+VCO_Settore!H25+VC_Settore!H25</f>
        <v>307</v>
      </c>
      <c r="I25" s="42">
        <f>+BI_Settore!I25+NO_Settore!I25+VCO_Settore!I25+VC_Settore!I25</f>
        <v>0</v>
      </c>
      <c r="J25" s="42">
        <f>+BI_Settore!J25+NO_Settore!J25+VCO_Settore!J25+VC_Settore!J25</f>
        <v>1234</v>
      </c>
      <c r="K25" s="42">
        <f>+BI_Settore!K25+NO_Settore!K25+VCO_Settore!K25+VC_Settore!K25</f>
        <v>521</v>
      </c>
      <c r="M25" s="31">
        <f t="shared" si="4"/>
        <v>86.438746438746435</v>
      </c>
      <c r="N25" s="31">
        <f t="shared" si="5"/>
        <v>17.492877492877493</v>
      </c>
      <c r="O25" s="31">
        <f t="shared" si="6"/>
        <v>29.686609686609685</v>
      </c>
      <c r="Q25" s="119">
        <v>4910</v>
      </c>
      <c r="R25" s="93">
        <f t="shared" si="0"/>
        <v>35.743380855397149</v>
      </c>
    </row>
    <row r="26" spans="1:18">
      <c r="A26" s="27" t="s">
        <v>51</v>
      </c>
      <c r="B26" s="42">
        <f>+BI_Settore!B26+NO_Settore!B26+VCO_Settore!B26+VC_Settore!B26</f>
        <v>27</v>
      </c>
      <c r="C26" s="42">
        <f>+BI_Settore!C26+NO_Settore!C26+VCO_Settore!C26+VC_Settore!C26</f>
        <v>386</v>
      </c>
      <c r="D26" s="42">
        <f>+BI_Settore!D26+NO_Settore!D26+VCO_Settore!D26+VC_Settore!D26</f>
        <v>775</v>
      </c>
      <c r="E26" s="42">
        <f>+BI_Settore!E26+NO_Settore!E26+VCO_Settore!E26+VC_Settore!E26</f>
        <v>1188</v>
      </c>
      <c r="G26" s="42">
        <f>+BI_Settore!G26+NO_Settore!G26+VCO_Settore!G26+VC_Settore!G26</f>
        <v>302</v>
      </c>
      <c r="H26" s="42">
        <f>+BI_Settore!H26+NO_Settore!H26+VCO_Settore!H26+VC_Settore!H26</f>
        <v>578</v>
      </c>
      <c r="I26" s="42">
        <f>+BI_Settore!I26+NO_Settore!I26+VCO_Settore!I26+VC_Settore!I26</f>
        <v>0</v>
      </c>
      <c r="J26" s="42">
        <f>+BI_Settore!J26+NO_Settore!J26+VCO_Settore!J26+VC_Settore!J26</f>
        <v>684</v>
      </c>
      <c r="K26" s="42">
        <f>+BI_Settore!K26+NO_Settore!K26+VCO_Settore!K26+VC_Settore!K26</f>
        <v>504</v>
      </c>
      <c r="M26" s="31">
        <f t="shared" si="4"/>
        <v>25.420875420875419</v>
      </c>
      <c r="N26" s="31">
        <f t="shared" si="5"/>
        <v>48.65319865319865</v>
      </c>
      <c r="O26" s="31">
        <f t="shared" si="6"/>
        <v>42.424242424242422</v>
      </c>
      <c r="Q26" s="119">
        <v>9167</v>
      </c>
      <c r="R26" s="93">
        <f t="shared" si="0"/>
        <v>12.959528744409294</v>
      </c>
    </row>
    <row r="27" spans="1:18">
      <c r="A27" s="27" t="s">
        <v>52</v>
      </c>
      <c r="B27" s="42">
        <f>+BI_Settore!B27+NO_Settore!B27+VCO_Settore!B27+VC_Settore!B27</f>
        <v>0</v>
      </c>
      <c r="C27" s="42">
        <f>+BI_Settore!C27+NO_Settore!C27+VCO_Settore!C27+VC_Settore!C27</f>
        <v>60</v>
      </c>
      <c r="D27" s="42">
        <f>+BI_Settore!D27+NO_Settore!D27+VCO_Settore!D27+VC_Settore!D27</f>
        <v>311</v>
      </c>
      <c r="E27" s="42">
        <f>+BI_Settore!E27+NO_Settore!E27+VCO_Settore!E27+VC_Settore!E27</f>
        <v>371</v>
      </c>
      <c r="G27" s="42">
        <f>+BI_Settore!G27+NO_Settore!G27+VCO_Settore!G27+VC_Settore!G27</f>
        <v>277</v>
      </c>
      <c r="H27" s="42">
        <f>+BI_Settore!H27+NO_Settore!H27+VCO_Settore!H27+VC_Settore!H27</f>
        <v>82</v>
      </c>
      <c r="I27" s="42">
        <f>+BI_Settore!I27+NO_Settore!I27+VCO_Settore!I27+VC_Settore!I27</f>
        <v>0</v>
      </c>
      <c r="J27" s="42">
        <f>+BI_Settore!J27+NO_Settore!J27+VCO_Settore!J27+VC_Settore!J27</f>
        <v>86</v>
      </c>
      <c r="K27" s="42">
        <f>+BI_Settore!K27+NO_Settore!K27+VCO_Settore!K27+VC_Settore!K27</f>
        <v>285</v>
      </c>
      <c r="M27" s="31">
        <f t="shared" si="4"/>
        <v>74.66307277628033</v>
      </c>
      <c r="N27" s="31">
        <f t="shared" si="5"/>
        <v>22.102425876010781</v>
      </c>
      <c r="O27" s="31">
        <f t="shared" si="6"/>
        <v>76.819407008086259</v>
      </c>
      <c r="Q27" s="119">
        <v>4715</v>
      </c>
      <c r="R27" s="93">
        <f t="shared" si="0"/>
        <v>7.8685047720042416</v>
      </c>
    </row>
    <row r="28" spans="1:18">
      <c r="A28" s="27" t="s">
        <v>53</v>
      </c>
      <c r="B28" s="42">
        <f>+BI_Settore!B28+NO_Settore!B28+VCO_Settore!B28+VC_Settore!B28</f>
        <v>4</v>
      </c>
      <c r="C28" s="42">
        <f>+BI_Settore!C28+NO_Settore!C28+VCO_Settore!C28+VC_Settore!C28</f>
        <v>326</v>
      </c>
      <c r="D28" s="42">
        <f>+BI_Settore!D28+NO_Settore!D28+VCO_Settore!D28+VC_Settore!D28</f>
        <v>1058</v>
      </c>
      <c r="E28" s="42">
        <f>+BI_Settore!E28+NO_Settore!E28+VCO_Settore!E28+VC_Settore!E28</f>
        <v>1388</v>
      </c>
      <c r="G28" s="42">
        <f>+BI_Settore!G28+NO_Settore!G28+VCO_Settore!G28+VC_Settore!G28</f>
        <v>490</v>
      </c>
      <c r="H28" s="42">
        <f>+BI_Settore!H28+NO_Settore!H28+VCO_Settore!H28+VC_Settore!H28</f>
        <v>759</v>
      </c>
      <c r="I28" s="42">
        <f>+BI_Settore!I28+NO_Settore!I28+VCO_Settore!I28+VC_Settore!I28</f>
        <v>0</v>
      </c>
      <c r="J28" s="42">
        <f>+BI_Settore!J28+NO_Settore!J28+VCO_Settore!J28+VC_Settore!J28</f>
        <v>263</v>
      </c>
      <c r="K28" s="42">
        <f>+BI_Settore!K28+NO_Settore!K28+VCO_Settore!K28+VC_Settore!K28</f>
        <v>1125</v>
      </c>
      <c r="M28" s="31">
        <f t="shared" si="4"/>
        <v>35.30259365994236</v>
      </c>
      <c r="N28" s="31">
        <f t="shared" si="5"/>
        <v>54.682997118155619</v>
      </c>
      <c r="O28" s="31">
        <f t="shared" si="6"/>
        <v>81.051873198847261</v>
      </c>
      <c r="Q28" s="119">
        <v>12498</v>
      </c>
      <c r="R28" s="93">
        <f t="shared" si="0"/>
        <v>11.105776924307889</v>
      </c>
    </row>
    <row r="29" spans="1:18">
      <c r="A29" s="27" t="s">
        <v>54</v>
      </c>
      <c r="B29" s="42">
        <f>+BI_Settore!B29+NO_Settore!B29+VCO_Settore!B29+VC_Settore!B29</f>
        <v>49</v>
      </c>
      <c r="C29" s="42">
        <f>+BI_Settore!C29+NO_Settore!C29+VCO_Settore!C29+VC_Settore!C29</f>
        <v>465</v>
      </c>
      <c r="D29" s="42">
        <f>+BI_Settore!D29+NO_Settore!D29+VCO_Settore!D29+VC_Settore!D29</f>
        <v>617</v>
      </c>
      <c r="E29" s="42">
        <f>+BI_Settore!E29+NO_Settore!E29+VCO_Settore!E29+VC_Settore!E29</f>
        <v>1131</v>
      </c>
      <c r="G29" s="42">
        <f>+BI_Settore!G29+NO_Settore!G29+VCO_Settore!G29+VC_Settore!G29</f>
        <v>173</v>
      </c>
      <c r="H29" s="42">
        <f>+BI_Settore!H29+NO_Settore!H29+VCO_Settore!H29+VC_Settore!H29</f>
        <v>508</v>
      </c>
      <c r="I29" s="42">
        <f>+BI_Settore!I29+NO_Settore!I29+VCO_Settore!I29+VC_Settore!I29</f>
        <v>0</v>
      </c>
      <c r="J29" s="42">
        <f>+BI_Settore!J29+NO_Settore!J29+VCO_Settore!J29+VC_Settore!J29</f>
        <v>312</v>
      </c>
      <c r="K29" s="42">
        <f>+BI_Settore!K29+NO_Settore!K29+VCO_Settore!K29+VC_Settore!K29</f>
        <v>819</v>
      </c>
      <c r="M29" s="31">
        <f t="shared" si="4"/>
        <v>15.296198054818744</v>
      </c>
      <c r="N29" s="31">
        <f t="shared" si="5"/>
        <v>44.916003536693189</v>
      </c>
      <c r="O29" s="31">
        <f t="shared" si="6"/>
        <v>72.41379310344827</v>
      </c>
      <c r="Q29" s="119">
        <v>3622</v>
      </c>
      <c r="R29" s="93">
        <f t="shared" si="0"/>
        <v>31.225842076200994</v>
      </c>
    </row>
    <row r="30" spans="1:18">
      <c r="A30" s="27" t="s">
        <v>26</v>
      </c>
      <c r="B30" s="42">
        <f>+BI_Settore!B30+NO_Settore!B30+VCO_Settore!B30+VC_Settore!B30</f>
        <v>16</v>
      </c>
      <c r="C30" s="42">
        <f>+BI_Settore!C30+NO_Settore!C30+VCO_Settore!C30+VC_Settore!C30</f>
        <v>143</v>
      </c>
      <c r="D30" s="42">
        <f>+BI_Settore!D30+NO_Settore!D30+VCO_Settore!D30+VC_Settore!D30</f>
        <v>222</v>
      </c>
      <c r="E30" s="42">
        <f>+BI_Settore!E30+NO_Settore!E30+VCO_Settore!E30+VC_Settore!E30</f>
        <v>381</v>
      </c>
      <c r="G30" s="42">
        <f>+BI_Settore!G30+NO_Settore!G30+VCO_Settore!G30+VC_Settore!G30</f>
        <v>166</v>
      </c>
      <c r="H30" s="42">
        <f>+BI_Settore!H30+NO_Settore!H30+VCO_Settore!H30+VC_Settore!H30</f>
        <v>144</v>
      </c>
      <c r="I30" s="42">
        <f>+BI_Settore!I30+NO_Settore!I30+VCO_Settore!I30+VC_Settore!I30</f>
        <v>0</v>
      </c>
      <c r="J30" s="42">
        <f>+BI_Settore!J30+NO_Settore!J30+VCO_Settore!J30+VC_Settore!J30</f>
        <v>197</v>
      </c>
      <c r="K30" s="42">
        <f>+BI_Settore!K30+NO_Settore!K30+VCO_Settore!K30+VC_Settore!K30</f>
        <v>184</v>
      </c>
      <c r="M30" s="31">
        <f t="shared" si="4"/>
        <v>43.569553805774277</v>
      </c>
      <c r="N30" s="31">
        <f>H30/E30%</f>
        <v>37.795275590551178</v>
      </c>
      <c r="O30" s="31">
        <f t="shared" si="6"/>
        <v>48.293963254593173</v>
      </c>
      <c r="Q30" s="119">
        <v>2180</v>
      </c>
      <c r="R30" s="93">
        <f t="shared" si="0"/>
        <v>17.477064220183486</v>
      </c>
    </row>
    <row r="31" spans="1:18" ht="27.95" customHeight="1">
      <c r="A31" s="133" t="s">
        <v>5</v>
      </c>
      <c r="B31" s="39">
        <f>SUM(B4:B30)</f>
        <v>514</v>
      </c>
      <c r="C31" s="39">
        <f>SUM(C4:C30)</f>
        <v>8712</v>
      </c>
      <c r="D31" s="39">
        <f>SUM(D4:D30)</f>
        <v>15909</v>
      </c>
      <c r="E31" s="39">
        <f>SUM(E4:E30)</f>
        <v>25135</v>
      </c>
      <c r="F31" s="8"/>
      <c r="G31" s="39">
        <f>SUM(G4:G30)</f>
        <v>6552</v>
      </c>
      <c r="H31" s="39">
        <f>SUM(H4:H30)</f>
        <v>7675</v>
      </c>
      <c r="I31" s="6"/>
      <c r="J31" s="39">
        <f>SUM(J4:J30)</f>
        <v>14220</v>
      </c>
      <c r="K31" s="39">
        <f>SUM(K4:K30)</f>
        <v>10915</v>
      </c>
      <c r="L31" s="8"/>
      <c r="M31" s="9">
        <f>G31/E31%</f>
        <v>26.067236920628606</v>
      </c>
      <c r="N31" s="9">
        <f>H31/E31%</f>
        <v>30.535110403819377</v>
      </c>
      <c r="O31" s="9">
        <f>K31/E31%</f>
        <v>43.425502287646708</v>
      </c>
      <c r="P31" s="8"/>
      <c r="Q31" s="39">
        <f>SUM(Q4:Q30)</f>
        <v>183799</v>
      </c>
      <c r="R31" s="90">
        <f t="shared" si="0"/>
        <v>13.675264827338561</v>
      </c>
    </row>
    <row r="32" spans="1:18" ht="20.100000000000001" customHeight="1">
      <c r="A32" s="13" t="s">
        <v>24</v>
      </c>
      <c r="B32" s="58"/>
      <c r="C32" s="58"/>
      <c r="D32" s="58"/>
      <c r="E32" s="58"/>
      <c r="F32" s="57"/>
      <c r="G32" s="57"/>
      <c r="H32" s="57"/>
      <c r="I32" s="57"/>
      <c r="J32" s="57"/>
      <c r="K32" s="57"/>
      <c r="L32" s="57"/>
      <c r="M32" s="57"/>
      <c r="N32" s="57"/>
      <c r="O32" s="59"/>
      <c r="P32" s="57"/>
      <c r="Q32" s="57"/>
      <c r="R32" s="59"/>
    </row>
  </sheetData>
  <printOptions horizontalCentered="1" verticalCentered="1"/>
  <pageMargins left="0.55118110236220474" right="0.55118110236220474" top="0.70866141732283472" bottom="0.70866141732283472" header="0.31496062992125984" footer="0.31496062992125984"/>
  <pageSetup paperSize="9"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7"/>
  <sheetViews>
    <sheetView showGridLines="0" workbookViewId="0"/>
  </sheetViews>
  <sheetFormatPr defaultColWidth="11.85546875" defaultRowHeight="15"/>
  <cols>
    <col min="1" max="1" width="4.140625" customWidth="1"/>
    <col min="2" max="2" width="27.7109375" customWidth="1"/>
    <col min="3" max="3" width="7.7109375" customWidth="1"/>
    <col min="4" max="4" width="9.5703125" customWidth="1"/>
    <col min="5" max="5" width="7.7109375" customWidth="1"/>
    <col min="6" max="6" width="8.140625" customWidth="1"/>
    <col min="7" max="7" width="8.7109375" customWidth="1"/>
    <col min="8" max="8" width="7.7109375" customWidth="1"/>
    <col min="9" max="9" width="8.7109375" customWidth="1"/>
    <col min="10" max="10" width="3.5703125" customWidth="1"/>
    <col min="11" max="12" width="8.140625" customWidth="1"/>
    <col min="13" max="13" width="2.140625" customWidth="1"/>
    <col min="14" max="15" width="8.140625" customWidth="1"/>
    <col min="16" max="16" width="2.140625" customWidth="1"/>
    <col min="17" max="19" width="6.7109375" customWidth="1"/>
  </cols>
  <sheetData>
    <row r="1" spans="1:20" ht="24" customHeight="1">
      <c r="A1" s="24" t="s">
        <v>63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4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82">
        <v>3</v>
      </c>
      <c r="D4" s="82">
        <v>0</v>
      </c>
      <c r="E4" s="82">
        <v>0</v>
      </c>
      <c r="F4" s="82">
        <v>0</v>
      </c>
      <c r="G4" s="82">
        <v>13</v>
      </c>
      <c r="H4" s="82">
        <v>0</v>
      </c>
      <c r="I4" s="83">
        <f t="shared" ref="I4:I8" si="0">SUM(C4:H4)</f>
        <v>16</v>
      </c>
      <c r="J4" s="84"/>
      <c r="K4" s="82">
        <v>1</v>
      </c>
      <c r="L4" s="82">
        <v>0</v>
      </c>
      <c r="M4" s="84"/>
      <c r="N4" s="82">
        <v>16</v>
      </c>
      <c r="O4" s="82">
        <v>0</v>
      </c>
      <c r="P4" s="85"/>
      <c r="Q4" s="5">
        <f t="shared" ref="Q4:Q26" si="1">K4/I4%</f>
        <v>6.25</v>
      </c>
      <c r="R4" s="82">
        <f t="shared" ref="R4:R26" si="2">L4/I4%</f>
        <v>0</v>
      </c>
      <c r="S4" s="82">
        <f t="shared" ref="S4:S26" si="3">O4/I4%</f>
        <v>0</v>
      </c>
    </row>
    <row r="5" spans="1:20">
      <c r="A5" s="140"/>
      <c r="B5" s="1" t="s">
        <v>32</v>
      </c>
      <c r="C5" s="29">
        <v>3</v>
      </c>
      <c r="D5" s="29">
        <v>0</v>
      </c>
      <c r="E5" s="29">
        <v>0</v>
      </c>
      <c r="F5" s="29">
        <v>0</v>
      </c>
      <c r="G5" s="29">
        <v>2</v>
      </c>
      <c r="H5" s="29">
        <v>0</v>
      </c>
      <c r="I5" s="54">
        <f>SUM(C5:H5)</f>
        <v>5</v>
      </c>
      <c r="J5" s="55"/>
      <c r="K5" s="29">
        <v>1</v>
      </c>
      <c r="L5" s="29">
        <v>0</v>
      </c>
      <c r="M5" s="55"/>
      <c r="N5" s="29">
        <v>5</v>
      </c>
      <c r="O5" s="29">
        <v>0</v>
      </c>
      <c r="P5" s="8"/>
      <c r="Q5" s="31">
        <f t="shared" ref="Q5:Q6" si="4">K5/I5%</f>
        <v>20</v>
      </c>
      <c r="R5" s="29">
        <f t="shared" ref="R5:R6" si="5">L5/I5%</f>
        <v>0</v>
      </c>
      <c r="S5" s="29">
        <f t="shared" ref="S5:S6" si="6">O5/I5%</f>
        <v>0</v>
      </c>
    </row>
    <row r="6" spans="1:20">
      <c r="A6" s="140"/>
      <c r="B6" s="1" t="s">
        <v>55</v>
      </c>
      <c r="C6" s="29">
        <v>19</v>
      </c>
      <c r="D6" s="29">
        <v>1</v>
      </c>
      <c r="E6" s="29">
        <v>0</v>
      </c>
      <c r="F6" s="29">
        <v>0</v>
      </c>
      <c r="G6" s="29">
        <v>3</v>
      </c>
      <c r="H6" s="29">
        <v>0</v>
      </c>
      <c r="I6" s="54">
        <f t="shared" ref="I6" si="7">SUM(C6:H6)</f>
        <v>23</v>
      </c>
      <c r="J6" s="55"/>
      <c r="K6" s="29">
        <v>11</v>
      </c>
      <c r="L6" s="29">
        <v>11</v>
      </c>
      <c r="M6" s="55"/>
      <c r="N6" s="29">
        <v>9</v>
      </c>
      <c r="O6" s="29">
        <v>14</v>
      </c>
      <c r="P6" s="8"/>
      <c r="Q6" s="31">
        <f t="shared" si="4"/>
        <v>47.826086956521735</v>
      </c>
      <c r="R6" s="31">
        <f t="shared" si="5"/>
        <v>47.826086956521735</v>
      </c>
      <c r="S6" s="31">
        <f t="shared" si="6"/>
        <v>60.869565217391305</v>
      </c>
    </row>
    <row r="7" spans="1:20">
      <c r="A7" s="140"/>
      <c r="B7" s="1" t="s">
        <v>26</v>
      </c>
      <c r="C7" s="29">
        <v>11</v>
      </c>
      <c r="D7" s="29">
        <v>4</v>
      </c>
      <c r="E7" s="29">
        <v>0</v>
      </c>
      <c r="F7" s="29">
        <v>0</v>
      </c>
      <c r="G7" s="29">
        <v>5</v>
      </c>
      <c r="H7" s="29">
        <v>0</v>
      </c>
      <c r="I7" s="54">
        <f t="shared" si="0"/>
        <v>20</v>
      </c>
      <c r="J7" s="55"/>
      <c r="K7" s="29">
        <v>7</v>
      </c>
      <c r="L7" s="29">
        <v>9</v>
      </c>
      <c r="M7" s="55"/>
      <c r="N7" s="29">
        <v>10</v>
      </c>
      <c r="O7" s="29">
        <v>10</v>
      </c>
      <c r="P7" s="8"/>
      <c r="Q7" s="31">
        <f t="shared" si="1"/>
        <v>35</v>
      </c>
      <c r="R7" s="31">
        <f t="shared" si="2"/>
        <v>45</v>
      </c>
      <c r="S7" s="31">
        <f t="shared" si="3"/>
        <v>50</v>
      </c>
    </row>
    <row r="8" spans="1:20" ht="18" customHeight="1">
      <c r="A8" s="141"/>
      <c r="B8" s="3" t="s">
        <v>23</v>
      </c>
      <c r="C8" s="54">
        <f t="shared" ref="C8:H8" si="8">SUM(C4:C7)</f>
        <v>36</v>
      </c>
      <c r="D8" s="54">
        <f t="shared" si="8"/>
        <v>5</v>
      </c>
      <c r="E8" s="54">
        <f t="shared" si="8"/>
        <v>0</v>
      </c>
      <c r="F8" s="54">
        <f t="shared" si="8"/>
        <v>0</v>
      </c>
      <c r="G8" s="54">
        <f t="shared" si="8"/>
        <v>23</v>
      </c>
      <c r="H8" s="54">
        <f t="shared" si="8"/>
        <v>0</v>
      </c>
      <c r="I8" s="54">
        <f t="shared" si="0"/>
        <v>64</v>
      </c>
      <c r="J8" s="55"/>
      <c r="K8" s="54">
        <f>SUM(K4:K7)</f>
        <v>20</v>
      </c>
      <c r="L8" s="54">
        <f>SUM(L4:L7)</f>
        <v>20</v>
      </c>
      <c r="M8" s="55"/>
      <c r="N8" s="54">
        <f>SUM(N4:N7)</f>
        <v>40</v>
      </c>
      <c r="O8" s="54">
        <f>SUM(O4:O7)</f>
        <v>24</v>
      </c>
      <c r="P8" s="8"/>
      <c r="Q8" s="9">
        <f t="shared" si="1"/>
        <v>31.25</v>
      </c>
      <c r="R8" s="9">
        <f t="shared" si="2"/>
        <v>31.25</v>
      </c>
      <c r="S8" s="9">
        <f t="shared" si="3"/>
        <v>37.5</v>
      </c>
    </row>
    <row r="9" spans="1:20">
      <c r="A9" s="48"/>
      <c r="B9" s="48"/>
      <c r="C9" s="50"/>
      <c r="D9" s="50"/>
      <c r="E9" s="50"/>
      <c r="F9" s="50"/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82">
        <v>237</v>
      </c>
      <c r="D10" s="82">
        <v>43</v>
      </c>
      <c r="E10" s="82">
        <v>0</v>
      </c>
      <c r="F10" s="82">
        <v>0</v>
      </c>
      <c r="G10" s="82">
        <v>179</v>
      </c>
      <c r="H10" s="82">
        <v>0</v>
      </c>
      <c r="I10" s="83">
        <f t="shared" ref="I10:I14" si="9">SUM(C10:H10)</f>
        <v>459</v>
      </c>
      <c r="J10" s="84"/>
      <c r="K10" s="82">
        <v>79</v>
      </c>
      <c r="L10" s="82">
        <v>48</v>
      </c>
      <c r="M10" s="84"/>
      <c r="N10" s="82">
        <v>340</v>
      </c>
      <c r="O10" s="82">
        <v>119</v>
      </c>
      <c r="P10" s="85"/>
      <c r="Q10" s="5">
        <f t="shared" si="1"/>
        <v>17.21132897603486</v>
      </c>
      <c r="R10" s="5">
        <f t="shared" si="2"/>
        <v>10.457516339869281</v>
      </c>
      <c r="S10" s="5">
        <f t="shared" si="3"/>
        <v>25.925925925925927</v>
      </c>
    </row>
    <row r="11" spans="1:20">
      <c r="A11" s="140"/>
      <c r="B11" s="1" t="s">
        <v>32</v>
      </c>
      <c r="C11" s="29">
        <v>38</v>
      </c>
      <c r="D11" s="29">
        <v>8</v>
      </c>
      <c r="E11" s="29">
        <v>0</v>
      </c>
      <c r="F11" s="29">
        <v>0</v>
      </c>
      <c r="G11" s="29">
        <v>47</v>
      </c>
      <c r="H11" s="29">
        <v>0</v>
      </c>
      <c r="I11" s="54">
        <f>SUM(C11:H11)</f>
        <v>93</v>
      </c>
      <c r="J11" s="55"/>
      <c r="K11" s="29">
        <v>6</v>
      </c>
      <c r="L11" s="29">
        <v>8</v>
      </c>
      <c r="M11" s="55"/>
      <c r="N11" s="29">
        <v>87</v>
      </c>
      <c r="O11" s="29">
        <v>6</v>
      </c>
      <c r="P11" s="8"/>
      <c r="Q11" s="31">
        <f t="shared" ref="Q11:Q12" si="10">K11/I11%</f>
        <v>6.4516129032258061</v>
      </c>
      <c r="R11" s="31">
        <f t="shared" ref="R11:R12" si="11">L11/I11%</f>
        <v>8.6021505376344081</v>
      </c>
      <c r="S11" s="31">
        <f t="shared" ref="S11:S12" si="12">O11/I11%</f>
        <v>6.4516129032258061</v>
      </c>
    </row>
    <row r="12" spans="1:20">
      <c r="A12" s="140"/>
      <c r="B12" s="1" t="s">
        <v>55</v>
      </c>
      <c r="C12" s="29">
        <v>314</v>
      </c>
      <c r="D12" s="29">
        <v>96</v>
      </c>
      <c r="E12" s="29">
        <v>0</v>
      </c>
      <c r="F12" s="29">
        <v>0</v>
      </c>
      <c r="G12" s="29">
        <v>142</v>
      </c>
      <c r="H12" s="29">
        <v>0</v>
      </c>
      <c r="I12" s="54">
        <f t="shared" ref="I12" si="13">SUM(C12:H12)</f>
        <v>552</v>
      </c>
      <c r="J12" s="55"/>
      <c r="K12" s="29">
        <v>176</v>
      </c>
      <c r="L12" s="29">
        <v>284</v>
      </c>
      <c r="M12" s="55"/>
      <c r="N12" s="29">
        <v>240</v>
      </c>
      <c r="O12" s="29">
        <v>312</v>
      </c>
      <c r="P12" s="8"/>
      <c r="Q12" s="31">
        <f t="shared" si="10"/>
        <v>31.884057971014496</v>
      </c>
      <c r="R12" s="31">
        <f t="shared" si="11"/>
        <v>51.449275362318843</v>
      </c>
      <c r="S12" s="31">
        <f t="shared" si="12"/>
        <v>56.521739130434788</v>
      </c>
    </row>
    <row r="13" spans="1:20">
      <c r="A13" s="140"/>
      <c r="B13" s="1" t="s">
        <v>26</v>
      </c>
      <c r="C13" s="29">
        <v>276</v>
      </c>
      <c r="D13" s="29">
        <v>117</v>
      </c>
      <c r="E13" s="29">
        <v>0</v>
      </c>
      <c r="F13" s="29">
        <v>0</v>
      </c>
      <c r="G13" s="29">
        <v>102</v>
      </c>
      <c r="H13" s="29">
        <v>0</v>
      </c>
      <c r="I13" s="54">
        <f t="shared" si="9"/>
        <v>495</v>
      </c>
      <c r="J13" s="55"/>
      <c r="K13" s="29">
        <v>258</v>
      </c>
      <c r="L13" s="29">
        <v>201</v>
      </c>
      <c r="M13" s="55"/>
      <c r="N13" s="29">
        <v>214</v>
      </c>
      <c r="O13" s="29">
        <v>281</v>
      </c>
      <c r="P13" s="8"/>
      <c r="Q13" s="31">
        <f t="shared" si="1"/>
        <v>52.121212121212118</v>
      </c>
      <c r="R13" s="31">
        <f t="shared" si="2"/>
        <v>40.606060606060602</v>
      </c>
      <c r="S13" s="31">
        <f t="shared" si="3"/>
        <v>56.767676767676768</v>
      </c>
    </row>
    <row r="14" spans="1:20" ht="18" customHeight="1">
      <c r="A14" s="141"/>
      <c r="B14" s="3" t="s">
        <v>22</v>
      </c>
      <c r="C14" s="54">
        <f t="shared" ref="C14:H14" si="14">SUM(C10:C13)</f>
        <v>865</v>
      </c>
      <c r="D14" s="54">
        <f t="shared" si="14"/>
        <v>264</v>
      </c>
      <c r="E14" s="54">
        <f t="shared" si="14"/>
        <v>0</v>
      </c>
      <c r="F14" s="54">
        <f t="shared" si="14"/>
        <v>0</v>
      </c>
      <c r="G14" s="54">
        <f t="shared" si="14"/>
        <v>470</v>
      </c>
      <c r="H14" s="54">
        <f t="shared" si="14"/>
        <v>0</v>
      </c>
      <c r="I14" s="54">
        <f t="shared" si="9"/>
        <v>1599</v>
      </c>
      <c r="J14" s="55"/>
      <c r="K14" s="54">
        <f>SUM(K10:K13)</f>
        <v>519</v>
      </c>
      <c r="L14" s="54">
        <f>SUM(L10:L13)</f>
        <v>541</v>
      </c>
      <c r="M14" s="55"/>
      <c r="N14" s="54">
        <f>SUM(N10:N13)</f>
        <v>881</v>
      </c>
      <c r="O14" s="54">
        <f>SUM(O10:O13)</f>
        <v>718</v>
      </c>
      <c r="P14" s="8"/>
      <c r="Q14" s="9">
        <f t="shared" si="1"/>
        <v>32.457786116322701</v>
      </c>
      <c r="R14" s="9">
        <f t="shared" si="2"/>
        <v>33.83364602876798</v>
      </c>
      <c r="S14" s="9">
        <f t="shared" si="3"/>
        <v>44.903064415259536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2">
        <v>542</v>
      </c>
      <c r="D16" s="82">
        <v>152</v>
      </c>
      <c r="E16" s="82">
        <v>0</v>
      </c>
      <c r="F16" s="82">
        <v>0</v>
      </c>
      <c r="G16" s="82">
        <v>121</v>
      </c>
      <c r="H16" s="82">
        <v>0</v>
      </c>
      <c r="I16" s="83">
        <f t="shared" ref="I16:I20" si="15">SUM(C16:H16)</f>
        <v>815</v>
      </c>
      <c r="J16" s="84"/>
      <c r="K16" s="82">
        <v>87</v>
      </c>
      <c r="L16" s="82">
        <v>62</v>
      </c>
      <c r="M16" s="84"/>
      <c r="N16" s="82">
        <v>597</v>
      </c>
      <c r="O16" s="82">
        <v>218</v>
      </c>
      <c r="P16" s="85"/>
      <c r="Q16" s="5">
        <f t="shared" si="1"/>
        <v>10.67484662576687</v>
      </c>
      <c r="R16" s="5">
        <f t="shared" si="2"/>
        <v>7.6073619631901837</v>
      </c>
      <c r="S16" s="5">
        <f t="shared" si="3"/>
        <v>26.74846625766871</v>
      </c>
    </row>
    <row r="17" spans="1:19">
      <c r="A17" s="140"/>
      <c r="B17" s="1" t="s">
        <v>32</v>
      </c>
      <c r="C17" s="29">
        <v>126</v>
      </c>
      <c r="D17" s="29">
        <v>23</v>
      </c>
      <c r="E17" s="29">
        <v>0</v>
      </c>
      <c r="F17" s="29">
        <v>0</v>
      </c>
      <c r="G17" s="29">
        <v>23</v>
      </c>
      <c r="H17" s="29">
        <v>0</v>
      </c>
      <c r="I17" s="54">
        <f>SUM(C17:H17)</f>
        <v>172</v>
      </c>
      <c r="J17" s="55"/>
      <c r="K17" s="29">
        <v>15</v>
      </c>
      <c r="L17" s="29">
        <v>11</v>
      </c>
      <c r="M17" s="55"/>
      <c r="N17" s="29">
        <v>156</v>
      </c>
      <c r="O17" s="29">
        <v>16</v>
      </c>
      <c r="P17" s="8"/>
      <c r="Q17" s="31">
        <f t="shared" ref="Q17:Q18" si="16">K17/I17%</f>
        <v>8.720930232558139</v>
      </c>
      <c r="R17" s="31">
        <f t="shared" ref="R17:R18" si="17">L17/I17%</f>
        <v>6.3953488372093021</v>
      </c>
      <c r="S17" s="31">
        <f t="shared" ref="S17:S18" si="18">O17/I17%</f>
        <v>9.3023255813953494</v>
      </c>
    </row>
    <row r="18" spans="1:19">
      <c r="A18" s="140"/>
      <c r="B18" s="1" t="s">
        <v>55</v>
      </c>
      <c r="C18" s="29">
        <v>418</v>
      </c>
      <c r="D18" s="29">
        <v>376</v>
      </c>
      <c r="E18" s="29">
        <v>1</v>
      </c>
      <c r="F18" s="29">
        <v>0</v>
      </c>
      <c r="G18" s="29">
        <v>116</v>
      </c>
      <c r="H18" s="29">
        <v>0</v>
      </c>
      <c r="I18" s="54">
        <f t="shared" ref="I18" si="19">SUM(C18:H18)</f>
        <v>911</v>
      </c>
      <c r="J18" s="55"/>
      <c r="K18" s="29">
        <v>163</v>
      </c>
      <c r="L18" s="29">
        <v>390</v>
      </c>
      <c r="M18" s="55"/>
      <c r="N18" s="29">
        <v>404</v>
      </c>
      <c r="O18" s="29">
        <v>507</v>
      </c>
      <c r="P18" s="8"/>
      <c r="Q18" s="31">
        <f t="shared" si="16"/>
        <v>17.892425905598245</v>
      </c>
      <c r="R18" s="31">
        <f t="shared" si="17"/>
        <v>42.810098792535676</v>
      </c>
      <c r="S18" s="31">
        <f t="shared" si="18"/>
        <v>55.653128430296384</v>
      </c>
    </row>
    <row r="19" spans="1:19">
      <c r="A19" s="140"/>
      <c r="B19" s="1" t="s">
        <v>26</v>
      </c>
      <c r="C19" s="29">
        <v>562</v>
      </c>
      <c r="D19" s="29">
        <v>445</v>
      </c>
      <c r="E19" s="29">
        <v>4</v>
      </c>
      <c r="F19" s="29">
        <v>0</v>
      </c>
      <c r="G19" s="29">
        <v>121</v>
      </c>
      <c r="H19" s="29">
        <v>0</v>
      </c>
      <c r="I19" s="54">
        <f t="shared" si="15"/>
        <v>1132</v>
      </c>
      <c r="J19" s="55"/>
      <c r="K19" s="29">
        <v>371</v>
      </c>
      <c r="L19" s="29">
        <v>417</v>
      </c>
      <c r="M19" s="55"/>
      <c r="N19" s="29">
        <v>419</v>
      </c>
      <c r="O19" s="29">
        <v>713</v>
      </c>
      <c r="P19" s="8"/>
      <c r="Q19" s="31">
        <f t="shared" si="1"/>
        <v>32.773851590106005</v>
      </c>
      <c r="R19" s="31">
        <f t="shared" si="2"/>
        <v>36.837455830388691</v>
      </c>
      <c r="S19" s="31">
        <f t="shared" si="3"/>
        <v>62.985865724381625</v>
      </c>
    </row>
    <row r="20" spans="1:19" ht="18" customHeight="1">
      <c r="A20" s="141"/>
      <c r="B20" s="3" t="s">
        <v>28</v>
      </c>
      <c r="C20" s="54">
        <f t="shared" ref="C20:H20" si="20">SUM(C16:C19)</f>
        <v>1648</v>
      </c>
      <c r="D20" s="54">
        <f t="shared" si="20"/>
        <v>996</v>
      </c>
      <c r="E20" s="54">
        <f t="shared" si="20"/>
        <v>5</v>
      </c>
      <c r="F20" s="54">
        <f t="shared" si="20"/>
        <v>0</v>
      </c>
      <c r="G20" s="54">
        <f t="shared" si="20"/>
        <v>381</v>
      </c>
      <c r="H20" s="54">
        <f t="shared" si="20"/>
        <v>0</v>
      </c>
      <c r="I20" s="54">
        <f t="shared" si="15"/>
        <v>3030</v>
      </c>
      <c r="J20" s="55"/>
      <c r="K20" s="54">
        <f>SUM(K16:K19)</f>
        <v>636</v>
      </c>
      <c r="L20" s="54">
        <f>SUM(L16:L19)</f>
        <v>880</v>
      </c>
      <c r="M20" s="55"/>
      <c r="N20" s="54">
        <f>SUM(N16:N19)</f>
        <v>1576</v>
      </c>
      <c r="O20" s="54">
        <f>SUM(O16:O19)</f>
        <v>1454</v>
      </c>
      <c r="P20" s="8"/>
      <c r="Q20" s="9">
        <f t="shared" si="1"/>
        <v>20.990099009900991</v>
      </c>
      <c r="R20" s="9">
        <f t="shared" si="2"/>
        <v>29.042904290429043</v>
      </c>
      <c r="S20" s="9">
        <f t="shared" si="3"/>
        <v>47.986798679867988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5" si="21">C16+C10+C4</f>
        <v>782</v>
      </c>
      <c r="D22" s="82">
        <f t="shared" si="21"/>
        <v>195</v>
      </c>
      <c r="E22" s="82">
        <f t="shared" si="21"/>
        <v>0</v>
      </c>
      <c r="F22" s="82">
        <f t="shared" si="21"/>
        <v>0</v>
      </c>
      <c r="G22" s="82">
        <f t="shared" si="21"/>
        <v>313</v>
      </c>
      <c r="H22" s="82">
        <f t="shared" si="21"/>
        <v>0</v>
      </c>
      <c r="I22" s="83">
        <f t="shared" si="21"/>
        <v>1290</v>
      </c>
      <c r="J22" s="84"/>
      <c r="K22" s="82">
        <f>K16+K10+K4</f>
        <v>167</v>
      </c>
      <c r="L22" s="82">
        <f>L16+L10+L4</f>
        <v>110</v>
      </c>
      <c r="M22" s="84"/>
      <c r="N22" s="82">
        <f>N16+N10+N4</f>
        <v>953</v>
      </c>
      <c r="O22" s="82">
        <f>O16+O10+O4</f>
        <v>337</v>
      </c>
      <c r="P22" s="85"/>
      <c r="Q22" s="5">
        <f t="shared" si="1"/>
        <v>12.945736434108527</v>
      </c>
      <c r="R22" s="5">
        <f t="shared" si="2"/>
        <v>8.5271317829457356</v>
      </c>
      <c r="S22" s="5">
        <f t="shared" si="3"/>
        <v>26.124031007751938</v>
      </c>
    </row>
    <row r="23" spans="1:19">
      <c r="A23" s="137"/>
      <c r="B23" s="1" t="s">
        <v>32</v>
      </c>
      <c r="C23" s="29">
        <f t="shared" si="21"/>
        <v>167</v>
      </c>
      <c r="D23" s="29">
        <f t="shared" si="21"/>
        <v>31</v>
      </c>
      <c r="E23" s="29">
        <f t="shared" si="21"/>
        <v>0</v>
      </c>
      <c r="F23" s="29">
        <f t="shared" si="21"/>
        <v>0</v>
      </c>
      <c r="G23" s="29">
        <f t="shared" si="21"/>
        <v>72</v>
      </c>
      <c r="H23" s="29">
        <f t="shared" si="21"/>
        <v>0</v>
      </c>
      <c r="I23" s="54">
        <f t="shared" si="21"/>
        <v>270</v>
      </c>
      <c r="J23" s="55"/>
      <c r="K23" s="29">
        <f>K17+K11+K5</f>
        <v>22</v>
      </c>
      <c r="L23" s="29">
        <f>L17+L11+L5</f>
        <v>19</v>
      </c>
      <c r="M23" s="55"/>
      <c r="N23" s="29">
        <f>N17+N11+N5</f>
        <v>248</v>
      </c>
      <c r="O23" s="29">
        <f>O17+O11+O5</f>
        <v>22</v>
      </c>
      <c r="P23" s="8"/>
      <c r="Q23" s="31">
        <f t="shared" si="1"/>
        <v>8.148148148148147</v>
      </c>
      <c r="R23" s="31">
        <f t="shared" si="2"/>
        <v>7.0370370370370363</v>
      </c>
      <c r="S23" s="31">
        <f t="shared" si="3"/>
        <v>8.148148148148147</v>
      </c>
    </row>
    <row r="24" spans="1:19">
      <c r="A24" s="137"/>
      <c r="B24" s="1" t="s">
        <v>55</v>
      </c>
      <c r="C24" s="29">
        <f t="shared" si="21"/>
        <v>751</v>
      </c>
      <c r="D24" s="29">
        <f t="shared" si="21"/>
        <v>473</v>
      </c>
      <c r="E24" s="29">
        <f t="shared" si="21"/>
        <v>1</v>
      </c>
      <c r="F24" s="29">
        <f t="shared" si="21"/>
        <v>0</v>
      </c>
      <c r="G24" s="29">
        <f t="shared" si="21"/>
        <v>261</v>
      </c>
      <c r="H24" s="29">
        <f t="shared" si="21"/>
        <v>0</v>
      </c>
      <c r="I24" s="54">
        <f t="shared" ref="I24:I25" si="22">SUM(C24:H24)</f>
        <v>1486</v>
      </c>
      <c r="J24" s="55"/>
      <c r="K24" s="29">
        <f t="shared" ref="K24:L25" si="23">K18+K12+K6</f>
        <v>350</v>
      </c>
      <c r="L24" s="29">
        <f t="shared" si="23"/>
        <v>685</v>
      </c>
      <c r="M24" s="55"/>
      <c r="N24" s="29">
        <f t="shared" ref="N24:O25" si="24">N18+N12+N6</f>
        <v>653</v>
      </c>
      <c r="O24" s="29">
        <f t="shared" si="24"/>
        <v>833</v>
      </c>
      <c r="P24" s="8"/>
      <c r="Q24" s="31">
        <f t="shared" si="1"/>
        <v>23.553162853297444</v>
      </c>
      <c r="R24" s="31">
        <f t="shared" si="2"/>
        <v>46.096904441453567</v>
      </c>
      <c r="S24" s="31">
        <f t="shared" si="3"/>
        <v>56.056527590847914</v>
      </c>
    </row>
    <row r="25" spans="1:19">
      <c r="A25" s="137"/>
      <c r="B25" s="1" t="s">
        <v>26</v>
      </c>
      <c r="C25" s="29">
        <f t="shared" si="21"/>
        <v>849</v>
      </c>
      <c r="D25" s="29">
        <f t="shared" si="21"/>
        <v>566</v>
      </c>
      <c r="E25" s="29">
        <f t="shared" si="21"/>
        <v>4</v>
      </c>
      <c r="F25" s="29">
        <f t="shared" si="21"/>
        <v>0</v>
      </c>
      <c r="G25" s="29">
        <f t="shared" si="21"/>
        <v>228</v>
      </c>
      <c r="H25" s="29">
        <f t="shared" si="21"/>
        <v>0</v>
      </c>
      <c r="I25" s="54">
        <f t="shared" si="22"/>
        <v>1647</v>
      </c>
      <c r="J25" s="55"/>
      <c r="K25" s="29">
        <f t="shared" si="23"/>
        <v>636</v>
      </c>
      <c r="L25" s="29">
        <f t="shared" si="23"/>
        <v>627</v>
      </c>
      <c r="M25" s="55"/>
      <c r="N25" s="29">
        <f t="shared" si="24"/>
        <v>643</v>
      </c>
      <c r="O25" s="29">
        <f t="shared" si="24"/>
        <v>1004</v>
      </c>
      <c r="P25" s="8"/>
      <c r="Q25" s="31">
        <f t="shared" si="1"/>
        <v>38.615664845173043</v>
      </c>
      <c r="R25" s="31">
        <f t="shared" si="2"/>
        <v>38.069216757741351</v>
      </c>
      <c r="S25" s="31">
        <f t="shared" si="3"/>
        <v>60.95931997571342</v>
      </c>
    </row>
    <row r="26" spans="1:19" ht="27.95" customHeight="1">
      <c r="A26" s="138"/>
      <c r="B26" s="10" t="s">
        <v>21</v>
      </c>
      <c r="C26" s="54">
        <f>SUM(C22:C25)</f>
        <v>2549</v>
      </c>
      <c r="D26" s="54">
        <f t="shared" ref="D26:H26" si="25">SUM(D22:D25)</f>
        <v>1265</v>
      </c>
      <c r="E26" s="54">
        <f t="shared" si="25"/>
        <v>5</v>
      </c>
      <c r="F26" s="54">
        <f t="shared" si="25"/>
        <v>0</v>
      </c>
      <c r="G26" s="54">
        <f t="shared" si="25"/>
        <v>874</v>
      </c>
      <c r="H26" s="54">
        <f t="shared" si="25"/>
        <v>0</v>
      </c>
      <c r="I26" s="54">
        <f t="shared" ref="I26" si="26">SUM(C26:H26)</f>
        <v>4693</v>
      </c>
      <c r="J26" s="56"/>
      <c r="K26" s="54">
        <f>K20+K14+K8</f>
        <v>1175</v>
      </c>
      <c r="L26" s="54">
        <f>L20+L14+L8</f>
        <v>1441</v>
      </c>
      <c r="M26" s="56"/>
      <c r="N26" s="54">
        <f>SUM(N22:N25)</f>
        <v>2497</v>
      </c>
      <c r="O26" s="54">
        <f>SUM(O22:O25)</f>
        <v>2196</v>
      </c>
      <c r="P26" s="8"/>
      <c r="Q26" s="12">
        <f t="shared" si="1"/>
        <v>25.037289580225867</v>
      </c>
      <c r="R26" s="12">
        <f t="shared" si="2"/>
        <v>30.705305774557853</v>
      </c>
      <c r="S26" s="12">
        <f t="shared" si="3"/>
        <v>46.793096100575326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32"/>
  <sheetViews>
    <sheetView showGridLines="0" workbookViewId="0"/>
  </sheetViews>
  <sheetFormatPr defaultRowHeight="15"/>
  <cols>
    <col min="1" max="1" width="38.7109375" customWidth="1"/>
    <col min="2" max="5" width="8.7109375" customWidth="1"/>
    <col min="6" max="6" width="3.5703125" customWidth="1"/>
    <col min="7" max="8" width="8.140625" customWidth="1"/>
    <col min="9" max="9" width="2.28515625" customWidth="1"/>
    <col min="10" max="11" width="8.140625" customWidth="1"/>
    <col min="12" max="12" width="2.28515625" customWidth="1"/>
    <col min="13" max="15" width="6.7109375" customWidth="1"/>
    <col min="16" max="16" width="2.28515625" style="99" customWidth="1"/>
    <col min="17" max="17" width="8.140625" style="99" customWidth="1"/>
    <col min="18" max="18" width="6.7109375" style="99" customWidth="1"/>
  </cols>
  <sheetData>
    <row r="1" spans="1:19" ht="24" customHeight="1">
      <c r="A1" s="24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</row>
    <row r="3" spans="1:19" ht="45">
      <c r="A3" s="47" t="s">
        <v>60</v>
      </c>
      <c r="B3" s="47" t="s">
        <v>18</v>
      </c>
      <c r="C3" s="47" t="s">
        <v>19</v>
      </c>
      <c r="D3" s="47" t="s">
        <v>20</v>
      </c>
      <c r="E3" s="47" t="s">
        <v>5</v>
      </c>
      <c r="F3" s="16" t="s">
        <v>9</v>
      </c>
      <c r="G3" s="44" t="s">
        <v>58</v>
      </c>
      <c r="H3" s="44" t="s">
        <v>57</v>
      </c>
      <c r="I3" s="16"/>
      <c r="J3" s="46" t="s">
        <v>11</v>
      </c>
      <c r="K3" s="46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46" t="s">
        <v>69</v>
      </c>
    </row>
    <row r="4" spans="1:19" ht="18" customHeight="1">
      <c r="A4" s="26" t="s">
        <v>1</v>
      </c>
      <c r="B4" s="70"/>
      <c r="C4" s="70"/>
      <c r="D4" s="70"/>
      <c r="E4" s="67"/>
      <c r="F4" s="61"/>
      <c r="G4" s="70"/>
      <c r="H4" s="70"/>
      <c r="I4" s="61"/>
      <c r="J4" s="70"/>
      <c r="K4" s="70"/>
      <c r="M4" s="5"/>
      <c r="N4" s="5"/>
      <c r="O4" s="5"/>
      <c r="Q4" s="121"/>
      <c r="R4" s="5"/>
    </row>
    <row r="5" spans="1:19">
      <c r="A5" s="27" t="s">
        <v>35</v>
      </c>
      <c r="B5" s="67">
        <v>0</v>
      </c>
      <c r="C5" s="67">
        <v>2</v>
      </c>
      <c r="D5" s="67">
        <v>5</v>
      </c>
      <c r="E5" s="67">
        <f t="shared" ref="E5:E30" si="0">SUM(B5:D5)</f>
        <v>7</v>
      </c>
      <c r="F5" s="61"/>
      <c r="G5" s="67">
        <v>0</v>
      </c>
      <c r="H5" s="67">
        <v>0</v>
      </c>
      <c r="I5" s="61"/>
      <c r="J5" s="67">
        <v>5</v>
      </c>
      <c r="K5" s="67">
        <v>2</v>
      </c>
      <c r="M5" s="82">
        <f>G5/E5%</f>
        <v>0</v>
      </c>
      <c r="N5" s="82">
        <f t="shared" ref="N5:N12" si="1">H5/E5%</f>
        <v>0</v>
      </c>
      <c r="O5" s="5">
        <f t="shared" ref="O5:O12" si="2">K5/E5%</f>
        <v>28.571428571428569</v>
      </c>
      <c r="Q5" s="121">
        <v>133</v>
      </c>
      <c r="R5" s="95">
        <f>+E5/Q5%</f>
        <v>5.2631578947368416</v>
      </c>
    </row>
    <row r="6" spans="1:19">
      <c r="A6" s="27" t="s">
        <v>36</v>
      </c>
      <c r="B6" s="67">
        <v>2</v>
      </c>
      <c r="C6" s="67">
        <v>88</v>
      </c>
      <c r="D6" s="67">
        <v>97</v>
      </c>
      <c r="E6" s="67">
        <f t="shared" si="0"/>
        <v>187</v>
      </c>
      <c r="F6" s="61"/>
      <c r="G6" s="67">
        <v>26</v>
      </c>
      <c r="H6" s="67">
        <v>45</v>
      </c>
      <c r="I6" s="61"/>
      <c r="J6" s="67">
        <v>121</v>
      </c>
      <c r="K6" s="67">
        <v>66</v>
      </c>
      <c r="M6" s="5">
        <f t="shared" ref="M6:M12" si="3">G6/E6%</f>
        <v>13.90374331550802</v>
      </c>
      <c r="N6" s="5">
        <f t="shared" si="1"/>
        <v>24.064171122994651</v>
      </c>
      <c r="O6" s="5">
        <f t="shared" si="2"/>
        <v>35.294117647058819</v>
      </c>
      <c r="Q6" s="121">
        <v>656</v>
      </c>
      <c r="R6" s="95">
        <f t="shared" ref="R6:R31" si="4">+E6/Q6%</f>
        <v>28.506097560975611</v>
      </c>
    </row>
    <row r="7" spans="1:19">
      <c r="A7" s="27" t="s">
        <v>37</v>
      </c>
      <c r="B7" s="67">
        <v>2</v>
      </c>
      <c r="C7" s="67">
        <v>155</v>
      </c>
      <c r="D7" s="67">
        <v>312</v>
      </c>
      <c r="E7" s="67">
        <f t="shared" si="0"/>
        <v>469</v>
      </c>
      <c r="F7" s="61"/>
      <c r="G7" s="67">
        <v>73</v>
      </c>
      <c r="H7" s="67">
        <v>29</v>
      </c>
      <c r="I7" s="61"/>
      <c r="J7" s="67">
        <v>279</v>
      </c>
      <c r="K7" s="67">
        <v>190</v>
      </c>
      <c r="M7" s="5">
        <f t="shared" si="3"/>
        <v>15.565031982942429</v>
      </c>
      <c r="N7" s="5">
        <f t="shared" si="1"/>
        <v>6.1833688699360332</v>
      </c>
      <c r="O7" s="5">
        <f t="shared" si="2"/>
        <v>40.511727078891255</v>
      </c>
      <c r="Q7" s="121">
        <v>10360</v>
      </c>
      <c r="R7" s="95">
        <f t="shared" si="4"/>
        <v>4.5270270270270272</v>
      </c>
    </row>
    <row r="8" spans="1:19">
      <c r="A8" s="27" t="s">
        <v>38</v>
      </c>
      <c r="B8" s="67">
        <v>0</v>
      </c>
      <c r="C8" s="67">
        <v>12</v>
      </c>
      <c r="D8" s="67">
        <v>33</v>
      </c>
      <c r="E8" s="67">
        <f t="shared" si="0"/>
        <v>45</v>
      </c>
      <c r="F8" s="61"/>
      <c r="G8" s="67">
        <v>9</v>
      </c>
      <c r="H8" s="67">
        <v>2</v>
      </c>
      <c r="I8" s="61"/>
      <c r="J8" s="67">
        <v>36</v>
      </c>
      <c r="K8" s="67">
        <v>9</v>
      </c>
      <c r="M8" s="5">
        <f t="shared" si="3"/>
        <v>20</v>
      </c>
      <c r="N8" s="5">
        <f t="shared" si="1"/>
        <v>4.4444444444444446</v>
      </c>
      <c r="O8" s="5">
        <f t="shared" si="2"/>
        <v>20</v>
      </c>
      <c r="Q8" s="121">
        <v>462</v>
      </c>
      <c r="R8" s="95">
        <f t="shared" si="4"/>
        <v>9.7402597402597397</v>
      </c>
    </row>
    <row r="9" spans="1:19">
      <c r="A9" s="27" t="s">
        <v>39</v>
      </c>
      <c r="B9" s="67">
        <v>7</v>
      </c>
      <c r="C9" s="67">
        <v>87</v>
      </c>
      <c r="D9" s="67">
        <v>174</v>
      </c>
      <c r="E9" s="67">
        <f t="shared" si="0"/>
        <v>268</v>
      </c>
      <c r="F9" s="61"/>
      <c r="G9" s="67">
        <v>31</v>
      </c>
      <c r="H9" s="67">
        <v>7</v>
      </c>
      <c r="I9" s="61"/>
      <c r="J9" s="67">
        <v>249</v>
      </c>
      <c r="K9" s="67">
        <v>19</v>
      </c>
      <c r="M9" s="5">
        <f t="shared" si="3"/>
        <v>11.567164179104477</v>
      </c>
      <c r="N9" s="5">
        <f t="shared" si="1"/>
        <v>2.6119402985074625</v>
      </c>
      <c r="O9" s="5">
        <f t="shared" si="2"/>
        <v>7.08955223880597</v>
      </c>
      <c r="Q9" s="121">
        <v>2340</v>
      </c>
      <c r="R9" s="95">
        <f t="shared" si="4"/>
        <v>11.452991452991453</v>
      </c>
    </row>
    <row r="10" spans="1:19">
      <c r="A10" s="27" t="s">
        <v>40</v>
      </c>
      <c r="B10" s="67">
        <v>4</v>
      </c>
      <c r="C10" s="67">
        <v>74</v>
      </c>
      <c r="D10" s="67">
        <v>112</v>
      </c>
      <c r="E10" s="67">
        <f t="shared" si="0"/>
        <v>190</v>
      </c>
      <c r="F10" s="61"/>
      <c r="G10" s="67">
        <v>15</v>
      </c>
      <c r="H10" s="67">
        <v>9</v>
      </c>
      <c r="I10" s="61"/>
      <c r="J10" s="67">
        <v>173</v>
      </c>
      <c r="K10" s="67">
        <v>17</v>
      </c>
      <c r="M10" s="5">
        <f t="shared" si="3"/>
        <v>7.8947368421052637</v>
      </c>
      <c r="N10" s="5">
        <f t="shared" si="1"/>
        <v>4.7368421052631584</v>
      </c>
      <c r="O10" s="5">
        <f t="shared" si="2"/>
        <v>8.9473684210526319</v>
      </c>
      <c r="Q10" s="121">
        <v>918</v>
      </c>
      <c r="R10" s="95">
        <f t="shared" si="4"/>
        <v>20.697167755991288</v>
      </c>
    </row>
    <row r="11" spans="1:19">
      <c r="A11" s="27" t="s">
        <v>41</v>
      </c>
      <c r="B11" s="67">
        <v>1</v>
      </c>
      <c r="C11" s="67">
        <v>32</v>
      </c>
      <c r="D11" s="67">
        <v>61</v>
      </c>
      <c r="E11" s="67">
        <f t="shared" si="0"/>
        <v>94</v>
      </c>
      <c r="F11" s="61"/>
      <c r="G11" s="67">
        <v>10</v>
      </c>
      <c r="H11" s="67">
        <v>15</v>
      </c>
      <c r="I11" s="61"/>
      <c r="J11" s="67">
        <v>70</v>
      </c>
      <c r="K11" s="67">
        <v>24</v>
      </c>
      <c r="M11" s="5">
        <f t="shared" si="3"/>
        <v>10.638297872340425</v>
      </c>
      <c r="N11" s="5">
        <f t="shared" si="1"/>
        <v>15.957446808510639</v>
      </c>
      <c r="O11" s="5">
        <f t="shared" si="2"/>
        <v>25.531914893617024</v>
      </c>
      <c r="Q11" s="121">
        <v>822</v>
      </c>
      <c r="R11" s="95">
        <f t="shared" si="4"/>
        <v>11.435523114355231</v>
      </c>
    </row>
    <row r="12" spans="1:19">
      <c r="A12" s="27" t="s">
        <v>42</v>
      </c>
      <c r="B12" s="67">
        <v>0</v>
      </c>
      <c r="C12" s="67">
        <v>9</v>
      </c>
      <c r="D12" s="67">
        <v>21</v>
      </c>
      <c r="E12" s="67">
        <f t="shared" si="0"/>
        <v>30</v>
      </c>
      <c r="F12" s="61"/>
      <c r="G12" s="67">
        <v>3</v>
      </c>
      <c r="H12" s="67">
        <v>3</v>
      </c>
      <c r="I12" s="61"/>
      <c r="J12" s="67">
        <v>20</v>
      </c>
      <c r="K12" s="67">
        <v>10</v>
      </c>
      <c r="M12" s="5">
        <f t="shared" si="3"/>
        <v>10</v>
      </c>
      <c r="N12" s="5">
        <f t="shared" si="1"/>
        <v>10</v>
      </c>
      <c r="O12" s="5">
        <f t="shared" si="2"/>
        <v>33.333333333333336</v>
      </c>
      <c r="Q12" s="121">
        <v>573</v>
      </c>
      <c r="R12" s="95">
        <f t="shared" si="4"/>
        <v>5.2356020942408374</v>
      </c>
    </row>
    <row r="13" spans="1:19" ht="18" customHeight="1">
      <c r="A13" s="26" t="s">
        <v>2</v>
      </c>
      <c r="B13" s="37"/>
      <c r="C13" s="37"/>
      <c r="D13" s="37"/>
      <c r="E13" s="37"/>
      <c r="G13" s="37"/>
      <c r="H13" s="37"/>
      <c r="J13" s="37"/>
      <c r="K13" s="37"/>
      <c r="M13" s="5"/>
      <c r="N13" s="5"/>
      <c r="O13" s="5"/>
      <c r="Q13" s="120"/>
      <c r="R13" s="95"/>
    </row>
    <row r="14" spans="1:19">
      <c r="A14" s="27" t="s">
        <v>33</v>
      </c>
      <c r="B14" s="67">
        <v>1</v>
      </c>
      <c r="C14" s="67">
        <v>25</v>
      </c>
      <c r="D14" s="67">
        <v>41</v>
      </c>
      <c r="E14" s="67">
        <f>SUM(B14:D14)</f>
        <v>67</v>
      </c>
      <c r="F14" s="61"/>
      <c r="G14" s="67">
        <v>7</v>
      </c>
      <c r="H14" s="67">
        <v>3</v>
      </c>
      <c r="I14" s="61"/>
      <c r="J14" s="67">
        <v>63</v>
      </c>
      <c r="K14" s="67">
        <v>4</v>
      </c>
      <c r="M14" s="5">
        <f>G14/E14%</f>
        <v>10.44776119402985</v>
      </c>
      <c r="N14" s="5">
        <f>H14/E14%</f>
        <v>4.4776119402985071</v>
      </c>
      <c r="O14" s="5">
        <f>K14/E14%</f>
        <v>5.9701492537313428</v>
      </c>
      <c r="Q14" s="121">
        <v>672</v>
      </c>
      <c r="R14" s="95">
        <f t="shared" si="4"/>
        <v>9.9702380952380949</v>
      </c>
    </row>
    <row r="15" spans="1:19">
      <c r="A15" s="27" t="s">
        <v>34</v>
      </c>
      <c r="B15" s="67">
        <v>4</v>
      </c>
      <c r="C15" s="67">
        <v>68</v>
      </c>
      <c r="D15" s="67">
        <v>131</v>
      </c>
      <c r="E15" s="67">
        <f t="shared" ref="E15" si="5">SUM(B15:D15)</f>
        <v>203</v>
      </c>
      <c r="F15" s="61"/>
      <c r="G15" s="67">
        <v>15</v>
      </c>
      <c r="H15" s="67">
        <v>16</v>
      </c>
      <c r="I15" s="61"/>
      <c r="J15" s="67">
        <v>185</v>
      </c>
      <c r="K15" s="67">
        <v>18</v>
      </c>
      <c r="M15" s="5">
        <f>G15/E15%</f>
        <v>7.389162561576355</v>
      </c>
      <c r="N15" s="5">
        <f>H15/E15%</f>
        <v>7.8817733990147794</v>
      </c>
      <c r="O15" s="5">
        <f>K15/E15%</f>
        <v>8.8669950738916263</v>
      </c>
      <c r="Q15" s="121">
        <v>979</v>
      </c>
      <c r="R15" s="95">
        <f t="shared" si="4"/>
        <v>20.735444330949949</v>
      </c>
    </row>
    <row r="16" spans="1:19" ht="18" customHeight="1">
      <c r="A16" s="26" t="s">
        <v>30</v>
      </c>
      <c r="B16" s="70"/>
      <c r="C16" s="70"/>
      <c r="D16" s="70"/>
      <c r="E16" s="67"/>
      <c r="F16" s="61"/>
      <c r="G16" s="70"/>
      <c r="H16" s="70"/>
      <c r="I16" s="61"/>
      <c r="J16" s="70"/>
      <c r="K16" s="70"/>
      <c r="M16" s="5"/>
      <c r="N16" s="5"/>
      <c r="O16" s="5"/>
      <c r="Q16" s="121"/>
      <c r="R16" s="95"/>
    </row>
    <row r="17" spans="1:18">
      <c r="A17" s="27" t="s">
        <v>56</v>
      </c>
      <c r="B17" s="67">
        <v>1</v>
      </c>
      <c r="C17" s="67">
        <v>46</v>
      </c>
      <c r="D17" s="67">
        <v>91</v>
      </c>
      <c r="E17" s="67">
        <f t="shared" si="0"/>
        <v>138</v>
      </c>
      <c r="F17" s="61"/>
      <c r="G17" s="67">
        <v>15</v>
      </c>
      <c r="H17" s="67">
        <v>13</v>
      </c>
      <c r="I17" s="61"/>
      <c r="J17" s="67">
        <v>111</v>
      </c>
      <c r="K17" s="67">
        <v>27</v>
      </c>
      <c r="M17" s="5">
        <f t="shared" ref="M17:M30" si="6">G17/E17%</f>
        <v>10.869565217391305</v>
      </c>
      <c r="N17" s="5">
        <f t="shared" ref="N17:N30" si="7">H17/E17%</f>
        <v>9.4202898550724647</v>
      </c>
      <c r="O17" s="5">
        <f t="shared" ref="O17:O30" si="8">K17/E17%</f>
        <v>19.565217391304348</v>
      </c>
      <c r="Q17" s="121">
        <v>674</v>
      </c>
      <c r="R17" s="95">
        <f t="shared" si="4"/>
        <v>20.474777448071215</v>
      </c>
    </row>
    <row r="18" spans="1:18">
      <c r="A18" s="27" t="s">
        <v>43</v>
      </c>
      <c r="B18" s="67">
        <v>7</v>
      </c>
      <c r="C18" s="67">
        <v>243</v>
      </c>
      <c r="D18" s="67">
        <v>591</v>
      </c>
      <c r="E18" s="67">
        <f t="shared" si="0"/>
        <v>841</v>
      </c>
      <c r="F18" s="61"/>
      <c r="G18" s="67">
        <v>195</v>
      </c>
      <c r="H18" s="67">
        <v>371</v>
      </c>
      <c r="I18" s="61"/>
      <c r="J18" s="67">
        <v>349</v>
      </c>
      <c r="K18" s="67">
        <v>492</v>
      </c>
      <c r="M18" s="5">
        <f t="shared" si="6"/>
        <v>23.18668252080856</v>
      </c>
      <c r="N18" s="5">
        <f t="shared" si="7"/>
        <v>44.1141498216409</v>
      </c>
      <c r="O18" s="5">
        <f t="shared" si="8"/>
        <v>58.501783590963136</v>
      </c>
      <c r="Q18" s="121">
        <v>5041</v>
      </c>
      <c r="R18" s="95">
        <f t="shared" si="4"/>
        <v>16.683197778218609</v>
      </c>
    </row>
    <row r="19" spans="1:18">
      <c r="A19" s="27" t="s">
        <v>44</v>
      </c>
      <c r="B19" s="67">
        <v>0</v>
      </c>
      <c r="C19" s="67">
        <v>39</v>
      </c>
      <c r="D19" s="67">
        <v>74</v>
      </c>
      <c r="E19" s="67">
        <f t="shared" si="0"/>
        <v>113</v>
      </c>
      <c r="F19" s="61"/>
      <c r="G19" s="67">
        <v>44</v>
      </c>
      <c r="H19" s="67">
        <v>22</v>
      </c>
      <c r="I19" s="61"/>
      <c r="J19" s="67">
        <v>83</v>
      </c>
      <c r="K19" s="67">
        <v>30</v>
      </c>
      <c r="M19" s="5">
        <f t="shared" si="6"/>
        <v>38.938053097345133</v>
      </c>
      <c r="N19" s="5">
        <f t="shared" si="7"/>
        <v>19.469026548672566</v>
      </c>
      <c r="O19" s="5">
        <f t="shared" si="8"/>
        <v>26.548672566371685</v>
      </c>
      <c r="Q19" s="121">
        <v>1434</v>
      </c>
      <c r="R19" s="95">
        <f t="shared" si="4"/>
        <v>7.8800557880055786</v>
      </c>
    </row>
    <row r="20" spans="1:18">
      <c r="A20" s="27" t="s">
        <v>45</v>
      </c>
      <c r="B20" s="67">
        <v>15</v>
      </c>
      <c r="C20" s="67">
        <v>263</v>
      </c>
      <c r="D20" s="67">
        <v>229</v>
      </c>
      <c r="E20" s="67">
        <f t="shared" si="0"/>
        <v>507</v>
      </c>
      <c r="F20" s="61"/>
      <c r="G20" s="67">
        <v>140</v>
      </c>
      <c r="H20" s="67">
        <v>301</v>
      </c>
      <c r="I20" s="61"/>
      <c r="J20" s="67">
        <v>193</v>
      </c>
      <c r="K20" s="67">
        <v>314</v>
      </c>
      <c r="M20" s="5">
        <f t="shared" si="6"/>
        <v>27.613412228796843</v>
      </c>
      <c r="N20" s="5">
        <f t="shared" si="7"/>
        <v>59.368836291913212</v>
      </c>
      <c r="O20" s="5">
        <f t="shared" si="8"/>
        <v>61.932938856015774</v>
      </c>
      <c r="Q20" s="121">
        <v>1281</v>
      </c>
      <c r="R20" s="95">
        <f t="shared" si="4"/>
        <v>39.578454332552688</v>
      </c>
    </row>
    <row r="21" spans="1:18">
      <c r="A21" s="27" t="s">
        <v>46</v>
      </c>
      <c r="B21" s="67"/>
      <c r="C21" s="67">
        <v>13</v>
      </c>
      <c r="D21" s="67">
        <v>35</v>
      </c>
      <c r="E21" s="67">
        <f t="shared" si="0"/>
        <v>48</v>
      </c>
      <c r="F21" s="61"/>
      <c r="G21" s="67">
        <v>5</v>
      </c>
      <c r="H21" s="67">
        <v>13</v>
      </c>
      <c r="I21" s="61"/>
      <c r="J21" s="67">
        <v>31</v>
      </c>
      <c r="K21" s="67">
        <v>17</v>
      </c>
      <c r="M21" s="5">
        <f t="shared" si="6"/>
        <v>10.416666666666668</v>
      </c>
      <c r="N21" s="5">
        <f t="shared" si="7"/>
        <v>27.083333333333336</v>
      </c>
      <c r="O21" s="5">
        <f t="shared" si="8"/>
        <v>35.416666666666671</v>
      </c>
      <c r="Q21" s="121">
        <v>299</v>
      </c>
      <c r="R21" s="95">
        <f t="shared" si="4"/>
        <v>16.053511705685619</v>
      </c>
    </row>
    <row r="22" spans="1:18">
      <c r="A22" s="27" t="s">
        <v>47</v>
      </c>
      <c r="B22" s="67">
        <v>0</v>
      </c>
      <c r="C22" s="67">
        <v>20</v>
      </c>
      <c r="D22" s="67">
        <v>116</v>
      </c>
      <c r="E22" s="67">
        <f t="shared" si="0"/>
        <v>136</v>
      </c>
      <c r="F22" s="61"/>
      <c r="G22" s="67">
        <v>11</v>
      </c>
      <c r="H22" s="67">
        <v>7</v>
      </c>
      <c r="I22" s="61"/>
      <c r="J22" s="67">
        <v>67</v>
      </c>
      <c r="K22" s="67">
        <v>69</v>
      </c>
      <c r="M22" s="5">
        <f t="shared" si="6"/>
        <v>8.0882352941176467</v>
      </c>
      <c r="N22" s="5">
        <f t="shared" si="7"/>
        <v>5.1470588235294112</v>
      </c>
      <c r="O22" s="5">
        <f t="shared" si="8"/>
        <v>50.735294117647058</v>
      </c>
      <c r="Q22" s="121">
        <v>2613</v>
      </c>
      <c r="R22" s="95">
        <f t="shared" si="4"/>
        <v>5.2047455032529664</v>
      </c>
    </row>
    <row r="23" spans="1:18">
      <c r="A23" s="27" t="s">
        <v>48</v>
      </c>
      <c r="B23" s="67"/>
      <c r="C23" s="67">
        <v>0</v>
      </c>
      <c r="D23" s="67">
        <v>3</v>
      </c>
      <c r="E23" s="67">
        <f t="shared" si="0"/>
        <v>3</v>
      </c>
      <c r="F23" s="61"/>
      <c r="G23" s="67">
        <v>0</v>
      </c>
      <c r="H23" s="67">
        <v>2</v>
      </c>
      <c r="I23" s="61"/>
      <c r="J23" s="67">
        <v>2</v>
      </c>
      <c r="K23" s="67">
        <v>1</v>
      </c>
      <c r="M23" s="82">
        <f t="shared" si="6"/>
        <v>0</v>
      </c>
      <c r="N23" s="5">
        <f t="shared" si="7"/>
        <v>66.666666666666671</v>
      </c>
      <c r="O23" s="5">
        <f t="shared" si="8"/>
        <v>33.333333333333336</v>
      </c>
      <c r="Q23" s="121">
        <v>66</v>
      </c>
      <c r="R23" s="95">
        <f t="shared" si="4"/>
        <v>4.545454545454545</v>
      </c>
    </row>
    <row r="24" spans="1:18">
      <c r="A24" s="27" t="s">
        <v>49</v>
      </c>
      <c r="B24" s="67">
        <v>1</v>
      </c>
      <c r="C24" s="67">
        <v>23</v>
      </c>
      <c r="D24" s="67">
        <v>78</v>
      </c>
      <c r="E24" s="67">
        <f t="shared" si="0"/>
        <v>102</v>
      </c>
      <c r="F24" s="61"/>
      <c r="G24" s="67">
        <v>17</v>
      </c>
      <c r="H24" s="67">
        <v>44</v>
      </c>
      <c r="I24" s="61"/>
      <c r="J24" s="67">
        <v>20</v>
      </c>
      <c r="K24" s="67">
        <v>82</v>
      </c>
      <c r="M24" s="5">
        <f t="shared" si="6"/>
        <v>16.666666666666668</v>
      </c>
      <c r="N24" s="5">
        <f t="shared" si="7"/>
        <v>43.13725490196078</v>
      </c>
      <c r="O24" s="5">
        <f t="shared" si="8"/>
        <v>80.392156862745097</v>
      </c>
      <c r="Q24" s="121">
        <v>1137</v>
      </c>
      <c r="R24" s="95">
        <f t="shared" si="4"/>
        <v>8.9709762532981543</v>
      </c>
    </row>
    <row r="25" spans="1:18">
      <c r="A25" s="27" t="s">
        <v>50</v>
      </c>
      <c r="B25" s="67">
        <v>3</v>
      </c>
      <c r="C25" s="67">
        <v>98</v>
      </c>
      <c r="D25" s="67">
        <v>119</v>
      </c>
      <c r="E25" s="67">
        <f t="shared" si="0"/>
        <v>220</v>
      </c>
      <c r="F25" s="61"/>
      <c r="G25" s="67">
        <v>212</v>
      </c>
      <c r="H25" s="67">
        <v>47</v>
      </c>
      <c r="I25" s="61"/>
      <c r="J25" s="67">
        <v>139</v>
      </c>
      <c r="K25" s="67">
        <v>81</v>
      </c>
      <c r="M25" s="5">
        <f t="shared" si="6"/>
        <v>96.36363636363636</v>
      </c>
      <c r="N25" s="5">
        <f t="shared" si="7"/>
        <v>21.363636363636363</v>
      </c>
      <c r="O25" s="5">
        <f t="shared" si="8"/>
        <v>36.818181818181813</v>
      </c>
      <c r="Q25" s="121">
        <v>854</v>
      </c>
      <c r="R25" s="95">
        <f t="shared" si="4"/>
        <v>25.761124121779861</v>
      </c>
    </row>
    <row r="26" spans="1:18">
      <c r="A26" s="27" t="s">
        <v>51</v>
      </c>
      <c r="B26" s="67">
        <v>8</v>
      </c>
      <c r="C26" s="67">
        <v>86</v>
      </c>
      <c r="D26" s="67">
        <v>154</v>
      </c>
      <c r="E26" s="67">
        <f t="shared" si="0"/>
        <v>248</v>
      </c>
      <c r="F26" s="61"/>
      <c r="G26" s="67">
        <v>63</v>
      </c>
      <c r="H26" s="67">
        <v>118</v>
      </c>
      <c r="I26" s="61"/>
      <c r="J26" s="67">
        <v>140</v>
      </c>
      <c r="K26" s="67">
        <v>108</v>
      </c>
      <c r="M26" s="5">
        <f t="shared" si="6"/>
        <v>25.403225806451612</v>
      </c>
      <c r="N26" s="5">
        <f t="shared" si="7"/>
        <v>47.58064516129032</v>
      </c>
      <c r="O26" s="5">
        <f t="shared" si="8"/>
        <v>43.548387096774192</v>
      </c>
      <c r="Q26" s="121">
        <v>2028</v>
      </c>
      <c r="R26" s="95">
        <f t="shared" si="4"/>
        <v>12.228796844181458</v>
      </c>
    </row>
    <row r="27" spans="1:18">
      <c r="A27" s="27" t="s">
        <v>52</v>
      </c>
      <c r="B27" s="67">
        <v>0</v>
      </c>
      <c r="C27" s="67">
        <v>11</v>
      </c>
      <c r="D27" s="67">
        <v>56</v>
      </c>
      <c r="E27" s="67">
        <f t="shared" si="0"/>
        <v>67</v>
      </c>
      <c r="F27" s="61"/>
      <c r="G27" s="67">
        <v>53</v>
      </c>
      <c r="H27" s="67">
        <v>8</v>
      </c>
      <c r="I27" s="61"/>
      <c r="J27" s="67">
        <v>14</v>
      </c>
      <c r="K27" s="67">
        <v>53</v>
      </c>
      <c r="M27" s="5">
        <f t="shared" si="6"/>
        <v>79.104477611940297</v>
      </c>
      <c r="N27" s="5">
        <f t="shared" si="7"/>
        <v>11.940298507462686</v>
      </c>
      <c r="O27" s="5">
        <f t="shared" si="8"/>
        <v>79.104477611940297</v>
      </c>
      <c r="Q27" s="121">
        <v>826</v>
      </c>
      <c r="R27" s="95">
        <f t="shared" si="4"/>
        <v>8.1113801452784511</v>
      </c>
    </row>
    <row r="28" spans="1:18">
      <c r="A28" s="27" t="s">
        <v>53</v>
      </c>
      <c r="B28" s="67">
        <v>2</v>
      </c>
      <c r="C28" s="67">
        <v>105</v>
      </c>
      <c r="D28" s="67">
        <v>347</v>
      </c>
      <c r="E28" s="67">
        <f t="shared" si="0"/>
        <v>454</v>
      </c>
      <c r="F28" s="61"/>
      <c r="G28" s="67">
        <v>174</v>
      </c>
      <c r="H28" s="67">
        <v>253</v>
      </c>
      <c r="I28" s="61"/>
      <c r="J28" s="67">
        <v>86</v>
      </c>
      <c r="K28" s="67">
        <v>368</v>
      </c>
      <c r="M28" s="5">
        <f t="shared" si="6"/>
        <v>38.325991189427313</v>
      </c>
      <c r="N28" s="5">
        <f t="shared" si="7"/>
        <v>55.726872246696033</v>
      </c>
      <c r="O28" s="5">
        <f t="shared" si="8"/>
        <v>81.057268722466958</v>
      </c>
      <c r="Q28" s="121">
        <v>3985</v>
      </c>
      <c r="R28" s="95">
        <f t="shared" si="4"/>
        <v>11.392722710163111</v>
      </c>
    </row>
    <row r="29" spans="1:18">
      <c r="A29" s="27" t="s">
        <v>54</v>
      </c>
      <c r="B29" s="67">
        <v>5</v>
      </c>
      <c r="C29" s="67">
        <v>84</v>
      </c>
      <c r="D29" s="67">
        <v>123</v>
      </c>
      <c r="E29" s="67">
        <f t="shared" si="0"/>
        <v>212</v>
      </c>
      <c r="F29" s="61"/>
      <c r="G29" s="67">
        <v>41</v>
      </c>
      <c r="H29" s="67">
        <v>89</v>
      </c>
      <c r="I29" s="61"/>
      <c r="J29" s="67">
        <v>47</v>
      </c>
      <c r="K29" s="67">
        <v>165</v>
      </c>
      <c r="M29" s="5">
        <f t="shared" si="6"/>
        <v>19.339622641509433</v>
      </c>
      <c r="N29" s="5">
        <f t="shared" si="7"/>
        <v>41.981132075471699</v>
      </c>
      <c r="O29" s="5">
        <f t="shared" si="8"/>
        <v>77.830188679245282</v>
      </c>
      <c r="Q29" s="121">
        <v>827</v>
      </c>
      <c r="R29" s="95">
        <f t="shared" si="4"/>
        <v>25.634824667472795</v>
      </c>
    </row>
    <row r="30" spans="1:18">
      <c r="A30" s="27" t="s">
        <v>26</v>
      </c>
      <c r="B30" s="67">
        <v>1</v>
      </c>
      <c r="C30" s="67">
        <v>16</v>
      </c>
      <c r="D30" s="67">
        <v>27</v>
      </c>
      <c r="E30" s="67">
        <f t="shared" si="0"/>
        <v>44</v>
      </c>
      <c r="F30" s="77"/>
      <c r="G30" s="67">
        <v>16</v>
      </c>
      <c r="H30" s="67">
        <v>24</v>
      </c>
      <c r="I30" s="63"/>
      <c r="J30" s="67">
        <v>14</v>
      </c>
      <c r="K30" s="67">
        <v>30</v>
      </c>
      <c r="L30" s="11"/>
      <c r="M30" s="5">
        <f t="shared" si="6"/>
        <v>36.363636363636367</v>
      </c>
      <c r="N30" s="5">
        <f t="shared" si="7"/>
        <v>54.545454545454547</v>
      </c>
      <c r="O30" s="5">
        <f t="shared" si="8"/>
        <v>68.181818181818187</v>
      </c>
      <c r="P30" s="11"/>
      <c r="Q30" s="121">
        <v>366</v>
      </c>
      <c r="R30" s="95">
        <f t="shared" si="4"/>
        <v>12.021857923497267</v>
      </c>
    </row>
    <row r="31" spans="1:18" ht="30" customHeight="1">
      <c r="A31" s="132" t="s">
        <v>5</v>
      </c>
      <c r="B31" s="75">
        <f>SUM(B4:B30)</f>
        <v>64</v>
      </c>
      <c r="C31" s="75">
        <f>SUM(C4:C30)</f>
        <v>1599</v>
      </c>
      <c r="D31" s="75">
        <f>SUM(D4:D30)</f>
        <v>3030</v>
      </c>
      <c r="E31" s="75">
        <f>SUM(E4:E30)</f>
        <v>4693</v>
      </c>
      <c r="F31" s="71"/>
      <c r="G31" s="75">
        <f>SUM(G4:G30)</f>
        <v>1175</v>
      </c>
      <c r="H31" s="75">
        <f>SUM(H4:H30)</f>
        <v>1441</v>
      </c>
      <c r="I31" s="63"/>
      <c r="J31" s="75">
        <f>SUM(J4:J30)</f>
        <v>2497</v>
      </c>
      <c r="K31" s="75">
        <f>SUM(K4:K30)</f>
        <v>2196</v>
      </c>
      <c r="L31" s="6"/>
      <c r="M31" s="9">
        <f>G31/E31%</f>
        <v>25.037289580225867</v>
      </c>
      <c r="N31" s="9">
        <f>H31/E31%</f>
        <v>30.705305774557853</v>
      </c>
      <c r="O31" s="9">
        <f>K31/E31%</f>
        <v>46.793096100575326</v>
      </c>
      <c r="P31" s="6"/>
      <c r="Q31" s="75">
        <f>SUM(Q4:Q30)</f>
        <v>39346</v>
      </c>
      <c r="R31" s="91">
        <f t="shared" si="4"/>
        <v>11.927514868093326</v>
      </c>
    </row>
    <row r="32" spans="1:18" ht="20.100000000000001" customHeight="1">
      <c r="A32" s="13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5"/>
    </row>
  </sheetData>
  <sortState ref="A17:A29">
    <sortCondition ref="A29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27"/>
  <sheetViews>
    <sheetView showGridLines="0" workbookViewId="0"/>
  </sheetViews>
  <sheetFormatPr defaultColWidth="11.85546875" defaultRowHeight="15"/>
  <cols>
    <col min="1" max="1" width="4.140625" customWidth="1"/>
    <col min="2" max="2" width="27.7109375" customWidth="1"/>
    <col min="3" max="3" width="7.7109375" customWidth="1"/>
    <col min="4" max="4" width="9.5703125" customWidth="1"/>
    <col min="5" max="5" width="7.7109375" customWidth="1"/>
    <col min="6" max="6" width="8.140625" customWidth="1"/>
    <col min="7" max="7" width="9.140625" customWidth="1"/>
    <col min="8" max="8" width="7.7109375" customWidth="1"/>
    <col min="9" max="9" width="8.7109375" customWidth="1"/>
    <col min="10" max="10" width="3.5703125" customWidth="1"/>
    <col min="11" max="12" width="8.140625" customWidth="1"/>
    <col min="13" max="13" width="2.140625" customWidth="1"/>
    <col min="14" max="15" width="8.140625" customWidth="1"/>
    <col min="16" max="16" width="2.140625" customWidth="1"/>
    <col min="17" max="19" width="6.7109375" customWidth="1"/>
  </cols>
  <sheetData>
    <row r="1" spans="1:20" ht="24" customHeight="1">
      <c r="A1" s="24" t="s">
        <v>62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4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82">
        <v>24</v>
      </c>
      <c r="D4" s="82">
        <v>4</v>
      </c>
      <c r="E4" s="82">
        <v>0</v>
      </c>
      <c r="F4" s="82">
        <v>0</v>
      </c>
      <c r="G4" s="82">
        <v>19</v>
      </c>
      <c r="H4" s="82">
        <v>0</v>
      </c>
      <c r="I4" s="83">
        <f t="shared" ref="I4:I8" si="0">SUM(C4:H4)</f>
        <v>47</v>
      </c>
      <c r="J4" s="84"/>
      <c r="K4" s="82">
        <v>13</v>
      </c>
      <c r="L4" s="82">
        <v>11</v>
      </c>
      <c r="M4" s="84"/>
      <c r="N4" s="82">
        <v>35</v>
      </c>
      <c r="O4" s="82">
        <v>12</v>
      </c>
      <c r="P4" s="85"/>
      <c r="Q4" s="5">
        <f t="shared" ref="Q4:Q26" si="1">K4/I4%</f>
        <v>27.659574468085108</v>
      </c>
      <c r="R4" s="5">
        <f t="shared" ref="R4:R26" si="2">L4/I4%</f>
        <v>23.404255319148938</v>
      </c>
      <c r="S4" s="5">
        <f t="shared" ref="S4:S26" si="3">O4/I4%</f>
        <v>25.531914893617024</v>
      </c>
    </row>
    <row r="5" spans="1:20">
      <c r="A5" s="140"/>
      <c r="B5" s="1" t="s">
        <v>32</v>
      </c>
      <c r="C5" s="29">
        <v>7</v>
      </c>
      <c r="D5" s="29">
        <v>0</v>
      </c>
      <c r="E5" s="29">
        <v>0</v>
      </c>
      <c r="F5" s="29">
        <v>0</v>
      </c>
      <c r="G5" s="29">
        <v>10</v>
      </c>
      <c r="H5" s="29">
        <v>0</v>
      </c>
      <c r="I5" s="54">
        <f>SUM(C5:H5)</f>
        <v>17</v>
      </c>
      <c r="J5" s="55"/>
      <c r="K5" s="29">
        <v>3</v>
      </c>
      <c r="L5" s="29">
        <v>1</v>
      </c>
      <c r="M5" s="55"/>
      <c r="N5" s="29">
        <v>17</v>
      </c>
      <c r="O5" s="29">
        <v>0</v>
      </c>
      <c r="P5" s="8"/>
      <c r="Q5" s="31">
        <f t="shared" ref="Q5:Q6" si="4">K5/I5%</f>
        <v>17.647058823529409</v>
      </c>
      <c r="R5" s="31">
        <f t="shared" ref="R5:R6" si="5">L5/I5%</f>
        <v>5.8823529411764701</v>
      </c>
      <c r="S5" s="31">
        <f t="shared" ref="S5:S6" si="6">O5/I5%</f>
        <v>0</v>
      </c>
    </row>
    <row r="6" spans="1:20">
      <c r="A6" s="140"/>
      <c r="B6" s="1" t="s">
        <v>55</v>
      </c>
      <c r="C6" s="29">
        <v>55</v>
      </c>
      <c r="D6" s="29">
        <v>9</v>
      </c>
      <c r="E6" s="29">
        <v>0</v>
      </c>
      <c r="F6" s="29">
        <v>0</v>
      </c>
      <c r="G6" s="29">
        <v>24</v>
      </c>
      <c r="H6" s="29">
        <v>0</v>
      </c>
      <c r="I6" s="54">
        <f t="shared" ref="I6" si="7">SUM(C6:H6)</f>
        <v>88</v>
      </c>
      <c r="J6" s="55"/>
      <c r="K6" s="29">
        <v>29</v>
      </c>
      <c r="L6" s="29">
        <v>53</v>
      </c>
      <c r="M6" s="55"/>
      <c r="N6" s="29">
        <v>54</v>
      </c>
      <c r="O6" s="29">
        <v>34</v>
      </c>
      <c r="P6" s="8"/>
      <c r="Q6" s="31">
        <f t="shared" si="4"/>
        <v>32.954545454545453</v>
      </c>
      <c r="R6" s="31">
        <f t="shared" si="5"/>
        <v>60.227272727272727</v>
      </c>
      <c r="S6" s="31">
        <f t="shared" si="6"/>
        <v>38.636363636363633</v>
      </c>
    </row>
    <row r="7" spans="1:20">
      <c r="A7" s="140"/>
      <c r="B7" s="1" t="s">
        <v>26</v>
      </c>
      <c r="C7" s="29">
        <v>51</v>
      </c>
      <c r="D7" s="29">
        <v>3</v>
      </c>
      <c r="E7" s="29">
        <v>0</v>
      </c>
      <c r="F7" s="29">
        <v>0</v>
      </c>
      <c r="G7" s="29">
        <v>24</v>
      </c>
      <c r="H7" s="29">
        <v>0</v>
      </c>
      <c r="I7" s="54">
        <f t="shared" si="0"/>
        <v>78</v>
      </c>
      <c r="J7" s="55"/>
      <c r="K7" s="29">
        <v>39</v>
      </c>
      <c r="L7" s="29">
        <v>26</v>
      </c>
      <c r="M7" s="55"/>
      <c r="N7" s="29">
        <v>54</v>
      </c>
      <c r="O7" s="29">
        <v>24</v>
      </c>
      <c r="P7" s="8"/>
      <c r="Q7" s="31">
        <f t="shared" si="1"/>
        <v>50</v>
      </c>
      <c r="R7" s="31">
        <f t="shared" si="2"/>
        <v>33.333333333333336</v>
      </c>
      <c r="S7" s="31">
        <f t="shared" si="3"/>
        <v>30.769230769230766</v>
      </c>
    </row>
    <row r="8" spans="1:20" ht="18" customHeight="1">
      <c r="A8" s="141"/>
      <c r="B8" s="65" t="s">
        <v>23</v>
      </c>
      <c r="C8" s="54">
        <f t="shared" ref="C8:H8" si="8">SUM(C4:C7)</f>
        <v>137</v>
      </c>
      <c r="D8" s="54">
        <f t="shared" si="8"/>
        <v>16</v>
      </c>
      <c r="E8" s="54">
        <f t="shared" si="8"/>
        <v>0</v>
      </c>
      <c r="F8" s="54">
        <f t="shared" si="8"/>
        <v>0</v>
      </c>
      <c r="G8" s="54">
        <f t="shared" si="8"/>
        <v>77</v>
      </c>
      <c r="H8" s="54">
        <f t="shared" si="8"/>
        <v>0</v>
      </c>
      <c r="I8" s="54">
        <f t="shared" si="0"/>
        <v>230</v>
      </c>
      <c r="J8" s="55"/>
      <c r="K8" s="54">
        <f>SUM(K4:K7)</f>
        <v>84</v>
      </c>
      <c r="L8" s="54">
        <f>SUM(L4:L7)</f>
        <v>91</v>
      </c>
      <c r="M8" s="55"/>
      <c r="N8" s="54">
        <f>SUM(N4:N7)</f>
        <v>160</v>
      </c>
      <c r="O8" s="54">
        <f>SUM(O4:O7)</f>
        <v>70</v>
      </c>
      <c r="P8" s="8"/>
      <c r="Q8" s="9">
        <f t="shared" si="1"/>
        <v>36.521739130434788</v>
      </c>
      <c r="R8" s="9">
        <f t="shared" si="2"/>
        <v>39.565217391304351</v>
      </c>
      <c r="S8" s="9">
        <f t="shared" si="3"/>
        <v>30.434782608695656</v>
      </c>
    </row>
    <row r="9" spans="1:20">
      <c r="A9" s="48"/>
      <c r="B9" s="48"/>
      <c r="C9" s="50"/>
      <c r="D9" s="50"/>
      <c r="E9" s="50"/>
      <c r="F9" s="50"/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82">
        <v>555</v>
      </c>
      <c r="D10" s="82">
        <v>131</v>
      </c>
      <c r="E10" s="82">
        <v>0</v>
      </c>
      <c r="F10" s="82">
        <v>0</v>
      </c>
      <c r="G10" s="82">
        <v>324</v>
      </c>
      <c r="H10" s="82">
        <v>0</v>
      </c>
      <c r="I10" s="83">
        <f t="shared" ref="I10:I14" si="9">SUM(C10:H10)</f>
        <v>1010</v>
      </c>
      <c r="J10" s="84"/>
      <c r="K10" s="82">
        <v>214</v>
      </c>
      <c r="L10" s="82">
        <v>113</v>
      </c>
      <c r="M10" s="84"/>
      <c r="N10" s="82">
        <v>798</v>
      </c>
      <c r="O10" s="82">
        <v>212</v>
      </c>
      <c r="P10" s="85"/>
      <c r="Q10" s="5">
        <f t="shared" si="1"/>
        <v>21.188118811881189</v>
      </c>
      <c r="R10" s="5">
        <f t="shared" si="2"/>
        <v>11.188118811881189</v>
      </c>
      <c r="S10" s="5">
        <f t="shared" si="3"/>
        <v>20.990099009900991</v>
      </c>
    </row>
    <row r="11" spans="1:20">
      <c r="A11" s="140"/>
      <c r="B11" s="1" t="s">
        <v>32</v>
      </c>
      <c r="C11" s="29">
        <v>88</v>
      </c>
      <c r="D11" s="29">
        <v>13</v>
      </c>
      <c r="E11" s="29">
        <v>0</v>
      </c>
      <c r="F11" s="29">
        <v>0</v>
      </c>
      <c r="G11" s="29">
        <v>91</v>
      </c>
      <c r="H11" s="29">
        <v>0</v>
      </c>
      <c r="I11" s="54">
        <f>SUM(C11:H11)</f>
        <v>192</v>
      </c>
      <c r="J11" s="55"/>
      <c r="K11" s="29">
        <v>25</v>
      </c>
      <c r="L11" s="29">
        <v>13</v>
      </c>
      <c r="M11" s="55"/>
      <c r="N11" s="29">
        <v>182</v>
      </c>
      <c r="O11" s="29">
        <v>10</v>
      </c>
      <c r="P11" s="8"/>
      <c r="Q11" s="31">
        <f t="shared" ref="Q11:Q12" si="10">K11/I11%</f>
        <v>13.020833333333334</v>
      </c>
      <c r="R11" s="31">
        <f t="shared" ref="R11:R12" si="11">L11/I11%</f>
        <v>6.7708333333333339</v>
      </c>
      <c r="S11" s="31">
        <f t="shared" ref="S11:S12" si="12">O11/I11%</f>
        <v>5.2083333333333339</v>
      </c>
    </row>
    <row r="12" spans="1:20">
      <c r="A12" s="140"/>
      <c r="B12" s="1" t="s">
        <v>55</v>
      </c>
      <c r="C12" s="29">
        <v>622</v>
      </c>
      <c r="D12" s="29">
        <v>371</v>
      </c>
      <c r="E12" s="29">
        <v>0</v>
      </c>
      <c r="F12" s="29">
        <v>0</v>
      </c>
      <c r="G12" s="29">
        <v>378</v>
      </c>
      <c r="H12" s="29">
        <v>0</v>
      </c>
      <c r="I12" s="54">
        <f t="shared" ref="I12" si="13">SUM(C12:H12)</f>
        <v>1371</v>
      </c>
      <c r="J12" s="55"/>
      <c r="K12" s="29">
        <v>481</v>
      </c>
      <c r="L12" s="29">
        <v>773</v>
      </c>
      <c r="M12" s="55"/>
      <c r="N12" s="29">
        <v>658</v>
      </c>
      <c r="O12" s="29">
        <v>713</v>
      </c>
      <c r="P12" s="8"/>
      <c r="Q12" s="31">
        <f t="shared" si="10"/>
        <v>35.083880379285191</v>
      </c>
      <c r="R12" s="31">
        <f t="shared" si="11"/>
        <v>56.382202771699482</v>
      </c>
      <c r="S12" s="31">
        <f t="shared" si="12"/>
        <v>52.005835156819835</v>
      </c>
    </row>
    <row r="13" spans="1:20">
      <c r="A13" s="140"/>
      <c r="B13" s="1" t="s">
        <v>26</v>
      </c>
      <c r="C13" s="29">
        <v>777</v>
      </c>
      <c r="D13" s="29">
        <v>243</v>
      </c>
      <c r="E13" s="29">
        <v>0</v>
      </c>
      <c r="F13" s="29">
        <v>0</v>
      </c>
      <c r="G13" s="29">
        <v>334</v>
      </c>
      <c r="H13" s="29">
        <v>0</v>
      </c>
      <c r="I13" s="54">
        <f t="shared" si="9"/>
        <v>1354</v>
      </c>
      <c r="J13" s="55"/>
      <c r="K13" s="29">
        <v>633</v>
      </c>
      <c r="L13" s="29">
        <v>465</v>
      </c>
      <c r="M13" s="55"/>
      <c r="N13" s="29">
        <v>795</v>
      </c>
      <c r="O13" s="29">
        <v>559</v>
      </c>
      <c r="P13" s="8"/>
      <c r="Q13" s="31">
        <f t="shared" si="1"/>
        <v>46.750369276218613</v>
      </c>
      <c r="R13" s="31">
        <f t="shared" si="2"/>
        <v>34.342688330871496</v>
      </c>
      <c r="S13" s="31">
        <f t="shared" si="3"/>
        <v>41.2850812407681</v>
      </c>
    </row>
    <row r="14" spans="1:20" ht="18" customHeight="1">
      <c r="A14" s="141"/>
      <c r="B14" s="65" t="s">
        <v>22</v>
      </c>
      <c r="C14" s="54">
        <f t="shared" ref="C14:H14" si="14">SUM(C10:C13)</f>
        <v>2042</v>
      </c>
      <c r="D14" s="54">
        <f t="shared" si="14"/>
        <v>758</v>
      </c>
      <c r="E14" s="54">
        <f t="shared" si="14"/>
        <v>0</v>
      </c>
      <c r="F14" s="54">
        <f t="shared" si="14"/>
        <v>0</v>
      </c>
      <c r="G14" s="54">
        <f t="shared" si="14"/>
        <v>1127</v>
      </c>
      <c r="H14" s="54">
        <f t="shared" si="14"/>
        <v>0</v>
      </c>
      <c r="I14" s="54">
        <f t="shared" si="9"/>
        <v>3927</v>
      </c>
      <c r="J14" s="55"/>
      <c r="K14" s="54">
        <f>SUM(K10:K13)</f>
        <v>1353</v>
      </c>
      <c r="L14" s="54">
        <f>SUM(L10:L13)</f>
        <v>1364</v>
      </c>
      <c r="M14" s="55"/>
      <c r="N14" s="54">
        <f>SUM(N10:N13)</f>
        <v>2433</v>
      </c>
      <c r="O14" s="54">
        <f>SUM(O10:O13)</f>
        <v>1494</v>
      </c>
      <c r="P14" s="8"/>
      <c r="Q14" s="9">
        <f t="shared" si="1"/>
        <v>34.45378151260504</v>
      </c>
      <c r="R14" s="9">
        <f t="shared" si="2"/>
        <v>34.733893557422967</v>
      </c>
      <c r="S14" s="9">
        <f t="shared" si="3"/>
        <v>38.044308632543924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2">
        <v>1363</v>
      </c>
      <c r="D16" s="82">
        <v>705</v>
      </c>
      <c r="E16" s="82">
        <v>4</v>
      </c>
      <c r="F16" s="82">
        <v>3</v>
      </c>
      <c r="G16" s="82">
        <v>270</v>
      </c>
      <c r="H16" s="82">
        <v>0</v>
      </c>
      <c r="I16" s="83">
        <f t="shared" ref="I16:I20" si="15">SUM(C16:H16)</f>
        <v>2345</v>
      </c>
      <c r="J16" s="84"/>
      <c r="K16" s="82">
        <v>319</v>
      </c>
      <c r="L16" s="82">
        <v>164</v>
      </c>
      <c r="M16" s="84"/>
      <c r="N16" s="82">
        <v>1696</v>
      </c>
      <c r="O16" s="82">
        <v>649</v>
      </c>
      <c r="P16" s="85"/>
      <c r="Q16" s="5">
        <f t="shared" si="1"/>
        <v>13.603411513859275</v>
      </c>
      <c r="R16" s="5">
        <f t="shared" si="2"/>
        <v>6.9936034115138597</v>
      </c>
      <c r="S16" s="5">
        <f t="shared" si="3"/>
        <v>27.67590618336887</v>
      </c>
    </row>
    <row r="17" spans="1:19">
      <c r="A17" s="140"/>
      <c r="B17" s="1" t="s">
        <v>32</v>
      </c>
      <c r="C17" s="29">
        <v>294</v>
      </c>
      <c r="D17" s="29">
        <v>49</v>
      </c>
      <c r="E17" s="29">
        <v>0</v>
      </c>
      <c r="F17" s="29">
        <v>0</v>
      </c>
      <c r="G17" s="29">
        <v>40</v>
      </c>
      <c r="H17" s="29">
        <v>0</v>
      </c>
      <c r="I17" s="54">
        <f>SUM(C17:H17)</f>
        <v>383</v>
      </c>
      <c r="J17" s="55"/>
      <c r="K17" s="29">
        <v>50</v>
      </c>
      <c r="L17" s="29">
        <v>25</v>
      </c>
      <c r="M17" s="55"/>
      <c r="N17" s="29">
        <v>343</v>
      </c>
      <c r="O17" s="29">
        <v>40</v>
      </c>
      <c r="P17" s="8"/>
      <c r="Q17" s="31">
        <f t="shared" ref="Q17:Q18" si="16">K17/I17%</f>
        <v>13.054830287206267</v>
      </c>
      <c r="R17" s="31">
        <f t="shared" ref="R17:R18" si="17">L17/I17%</f>
        <v>6.5274151436031334</v>
      </c>
      <c r="S17" s="31">
        <f t="shared" ref="S17:S18" si="18">O17/I17%</f>
        <v>10.443864229765014</v>
      </c>
    </row>
    <row r="18" spans="1:19">
      <c r="A18" s="140"/>
      <c r="B18" s="1" t="s">
        <v>55</v>
      </c>
      <c r="C18" s="29">
        <v>909</v>
      </c>
      <c r="D18" s="29">
        <v>965</v>
      </c>
      <c r="E18" s="29">
        <v>6</v>
      </c>
      <c r="F18" s="29">
        <v>0</v>
      </c>
      <c r="G18" s="29">
        <v>272</v>
      </c>
      <c r="H18" s="29">
        <v>0</v>
      </c>
      <c r="I18" s="54">
        <f t="shared" ref="I18" si="19">SUM(C18:H18)</f>
        <v>2152</v>
      </c>
      <c r="J18" s="55"/>
      <c r="K18" s="29">
        <v>429</v>
      </c>
      <c r="L18" s="29">
        <v>1054</v>
      </c>
      <c r="M18" s="55"/>
      <c r="N18" s="29">
        <v>910</v>
      </c>
      <c r="O18" s="29">
        <v>1242</v>
      </c>
      <c r="P18" s="8"/>
      <c r="Q18" s="31">
        <f t="shared" si="16"/>
        <v>19.934944237918216</v>
      </c>
      <c r="R18" s="31">
        <f t="shared" si="17"/>
        <v>48.97769516728625</v>
      </c>
      <c r="S18" s="31">
        <f t="shared" si="18"/>
        <v>57.713754646840151</v>
      </c>
    </row>
    <row r="19" spans="1:19">
      <c r="A19" s="140"/>
      <c r="B19" s="1" t="s">
        <v>26</v>
      </c>
      <c r="C19" s="29">
        <v>1396</v>
      </c>
      <c r="D19" s="29">
        <v>840</v>
      </c>
      <c r="E19" s="29">
        <v>0</v>
      </c>
      <c r="F19" s="29">
        <v>0</v>
      </c>
      <c r="G19" s="29">
        <v>287</v>
      </c>
      <c r="H19" s="29">
        <v>1</v>
      </c>
      <c r="I19" s="54">
        <f t="shared" si="15"/>
        <v>2524</v>
      </c>
      <c r="J19" s="55"/>
      <c r="K19" s="29">
        <v>894</v>
      </c>
      <c r="L19" s="29">
        <v>837</v>
      </c>
      <c r="M19" s="55"/>
      <c r="N19" s="29">
        <v>1223</v>
      </c>
      <c r="O19" s="29">
        <v>1301</v>
      </c>
      <c r="P19" s="8"/>
      <c r="Q19" s="31">
        <f t="shared" si="1"/>
        <v>35.419968304278925</v>
      </c>
      <c r="R19" s="31">
        <f t="shared" si="2"/>
        <v>33.161648177496041</v>
      </c>
      <c r="S19" s="31">
        <f t="shared" si="3"/>
        <v>51.545166402535664</v>
      </c>
    </row>
    <row r="20" spans="1:19" ht="18" customHeight="1">
      <c r="A20" s="141"/>
      <c r="B20" s="65" t="s">
        <v>28</v>
      </c>
      <c r="C20" s="54">
        <f t="shared" ref="C20:H20" si="20">SUM(C16:C19)</f>
        <v>3962</v>
      </c>
      <c r="D20" s="54">
        <f t="shared" si="20"/>
        <v>2559</v>
      </c>
      <c r="E20" s="54">
        <f t="shared" si="20"/>
        <v>10</v>
      </c>
      <c r="F20" s="54">
        <f t="shared" si="20"/>
        <v>3</v>
      </c>
      <c r="G20" s="54">
        <f t="shared" si="20"/>
        <v>869</v>
      </c>
      <c r="H20" s="54">
        <f t="shared" si="20"/>
        <v>1</v>
      </c>
      <c r="I20" s="54">
        <f t="shared" si="15"/>
        <v>7404</v>
      </c>
      <c r="J20" s="55"/>
      <c r="K20" s="54">
        <f>SUM(K16:K19)</f>
        <v>1692</v>
      </c>
      <c r="L20" s="54">
        <f>SUM(L16:L19)</f>
        <v>2080</v>
      </c>
      <c r="M20" s="55"/>
      <c r="N20" s="54">
        <f>SUM(N16:N19)</f>
        <v>4172</v>
      </c>
      <c r="O20" s="54">
        <f>SUM(O16:O19)</f>
        <v>3232</v>
      </c>
      <c r="P20" s="8"/>
      <c r="Q20" s="9">
        <f t="shared" si="1"/>
        <v>22.852512155591569</v>
      </c>
      <c r="R20" s="9">
        <f t="shared" si="2"/>
        <v>28.092922744462449</v>
      </c>
      <c r="S20" s="9">
        <f t="shared" si="3"/>
        <v>43.652079956780113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5" si="21">C16+C10+C4</f>
        <v>1942</v>
      </c>
      <c r="D22" s="82">
        <f t="shared" si="21"/>
        <v>840</v>
      </c>
      <c r="E22" s="82">
        <f t="shared" si="21"/>
        <v>4</v>
      </c>
      <c r="F22" s="82">
        <f t="shared" si="21"/>
        <v>3</v>
      </c>
      <c r="G22" s="82">
        <f t="shared" si="21"/>
        <v>613</v>
      </c>
      <c r="H22" s="82">
        <f t="shared" si="21"/>
        <v>0</v>
      </c>
      <c r="I22" s="83">
        <f t="shared" si="21"/>
        <v>3402</v>
      </c>
      <c r="J22" s="84"/>
      <c r="K22" s="82">
        <f>K16+K10+K4</f>
        <v>546</v>
      </c>
      <c r="L22" s="82">
        <f>L16+L10+L4</f>
        <v>288</v>
      </c>
      <c r="M22" s="84"/>
      <c r="N22" s="82">
        <f>N16+N10+N4</f>
        <v>2529</v>
      </c>
      <c r="O22" s="82">
        <f>O16+O10+O4</f>
        <v>873</v>
      </c>
      <c r="P22" s="85"/>
      <c r="Q22" s="5">
        <f t="shared" si="1"/>
        <v>16.049382716049383</v>
      </c>
      <c r="R22" s="5">
        <f t="shared" si="2"/>
        <v>8.4656084656084651</v>
      </c>
      <c r="S22" s="5">
        <f t="shared" si="3"/>
        <v>25.661375661375658</v>
      </c>
    </row>
    <row r="23" spans="1:19">
      <c r="A23" s="137"/>
      <c r="B23" s="1" t="s">
        <v>32</v>
      </c>
      <c r="C23" s="29">
        <f t="shared" si="21"/>
        <v>389</v>
      </c>
      <c r="D23" s="29">
        <f t="shared" si="21"/>
        <v>62</v>
      </c>
      <c r="E23" s="29">
        <f t="shared" si="21"/>
        <v>0</v>
      </c>
      <c r="F23" s="29">
        <f t="shared" si="21"/>
        <v>0</v>
      </c>
      <c r="G23" s="29">
        <f t="shared" si="21"/>
        <v>141</v>
      </c>
      <c r="H23" s="29">
        <f t="shared" si="21"/>
        <v>0</v>
      </c>
      <c r="I23" s="54">
        <f t="shared" si="21"/>
        <v>592</v>
      </c>
      <c r="J23" s="55"/>
      <c r="K23" s="29">
        <f>K17+K11+K5</f>
        <v>78</v>
      </c>
      <c r="L23" s="29">
        <f>L17+L11+L5</f>
        <v>39</v>
      </c>
      <c r="M23" s="55"/>
      <c r="N23" s="29">
        <f>N17+N11+N5</f>
        <v>542</v>
      </c>
      <c r="O23" s="29">
        <f>O17+O11+O5</f>
        <v>50</v>
      </c>
      <c r="P23" s="8"/>
      <c r="Q23" s="31">
        <f t="shared" si="1"/>
        <v>13.175675675675675</v>
      </c>
      <c r="R23" s="31">
        <f t="shared" si="2"/>
        <v>6.5878378378378377</v>
      </c>
      <c r="S23" s="31">
        <f t="shared" si="3"/>
        <v>8.4459459459459456</v>
      </c>
    </row>
    <row r="24" spans="1:19">
      <c r="A24" s="137"/>
      <c r="B24" s="1" t="s">
        <v>55</v>
      </c>
      <c r="C24" s="29">
        <f t="shared" si="21"/>
        <v>1586</v>
      </c>
      <c r="D24" s="29">
        <f t="shared" si="21"/>
        <v>1345</v>
      </c>
      <c r="E24" s="29">
        <f t="shared" si="21"/>
        <v>6</v>
      </c>
      <c r="F24" s="29">
        <f t="shared" si="21"/>
        <v>0</v>
      </c>
      <c r="G24" s="29">
        <f t="shared" si="21"/>
        <v>674</v>
      </c>
      <c r="H24" s="29">
        <f t="shared" si="21"/>
        <v>0</v>
      </c>
      <c r="I24" s="54">
        <f t="shared" ref="I24:I25" si="22">SUM(C24:H24)</f>
        <v>3611</v>
      </c>
      <c r="J24" s="55"/>
      <c r="K24" s="29">
        <f t="shared" ref="K24:L25" si="23">K18+K12+K6</f>
        <v>939</v>
      </c>
      <c r="L24" s="29">
        <f t="shared" si="23"/>
        <v>1880</v>
      </c>
      <c r="M24" s="55"/>
      <c r="N24" s="29">
        <f t="shared" ref="N24:O25" si="24">N18+N12+N6</f>
        <v>1622</v>
      </c>
      <c r="O24" s="29">
        <f t="shared" si="24"/>
        <v>1989</v>
      </c>
      <c r="P24" s="8"/>
      <c r="Q24" s="31">
        <f t="shared" si="1"/>
        <v>26.003877042370537</v>
      </c>
      <c r="R24" s="31">
        <f t="shared" si="2"/>
        <v>52.063140404320137</v>
      </c>
      <c r="S24" s="31">
        <f t="shared" si="3"/>
        <v>55.081694821379124</v>
      </c>
    </row>
    <row r="25" spans="1:19">
      <c r="A25" s="137"/>
      <c r="B25" s="1" t="s">
        <v>26</v>
      </c>
      <c r="C25" s="29">
        <f t="shared" si="21"/>
        <v>2224</v>
      </c>
      <c r="D25" s="29">
        <f t="shared" si="21"/>
        <v>1086</v>
      </c>
      <c r="E25" s="29">
        <f t="shared" si="21"/>
        <v>0</v>
      </c>
      <c r="F25" s="29">
        <f t="shared" si="21"/>
        <v>0</v>
      </c>
      <c r="G25" s="29">
        <f t="shared" si="21"/>
        <v>645</v>
      </c>
      <c r="H25" s="29">
        <f t="shared" si="21"/>
        <v>1</v>
      </c>
      <c r="I25" s="54">
        <f t="shared" si="22"/>
        <v>3956</v>
      </c>
      <c r="J25" s="55"/>
      <c r="K25" s="29">
        <f t="shared" si="23"/>
        <v>1566</v>
      </c>
      <c r="L25" s="29">
        <f t="shared" si="23"/>
        <v>1328</v>
      </c>
      <c r="M25" s="55"/>
      <c r="N25" s="29">
        <f t="shared" si="24"/>
        <v>2072</v>
      </c>
      <c r="O25" s="29">
        <f t="shared" si="24"/>
        <v>1884</v>
      </c>
      <c r="P25" s="8"/>
      <c r="Q25" s="31">
        <f t="shared" si="1"/>
        <v>39.585439838220424</v>
      </c>
      <c r="R25" s="31">
        <f t="shared" si="2"/>
        <v>33.569261880687563</v>
      </c>
      <c r="S25" s="31">
        <f t="shared" si="3"/>
        <v>47.623862487360967</v>
      </c>
    </row>
    <row r="26" spans="1:19" ht="27.95" customHeight="1">
      <c r="A26" s="138"/>
      <c r="B26" s="10" t="s">
        <v>21</v>
      </c>
      <c r="C26" s="54">
        <f>SUM(C22:C25)</f>
        <v>6141</v>
      </c>
      <c r="D26" s="54">
        <f t="shared" ref="D26:H26" si="25">SUM(D22:D25)</f>
        <v>3333</v>
      </c>
      <c r="E26" s="54">
        <f t="shared" si="25"/>
        <v>10</v>
      </c>
      <c r="F26" s="54">
        <f t="shared" si="25"/>
        <v>3</v>
      </c>
      <c r="G26" s="54">
        <f t="shared" si="25"/>
        <v>2073</v>
      </c>
      <c r="H26" s="54">
        <f t="shared" si="25"/>
        <v>1</v>
      </c>
      <c r="I26" s="54">
        <f t="shared" ref="I26" si="26">SUM(C26:H26)</f>
        <v>11561</v>
      </c>
      <c r="J26" s="56"/>
      <c r="K26" s="54">
        <f>K20+K14+K8</f>
        <v>3129</v>
      </c>
      <c r="L26" s="54">
        <f>L20+L14+L8</f>
        <v>3535</v>
      </c>
      <c r="M26" s="56"/>
      <c r="N26" s="54">
        <f>SUM(N22:N25)</f>
        <v>6765</v>
      </c>
      <c r="O26" s="54">
        <f>SUM(O22:O25)</f>
        <v>4796</v>
      </c>
      <c r="P26" s="8"/>
      <c r="Q26" s="12">
        <f t="shared" si="1"/>
        <v>27.065132773981489</v>
      </c>
      <c r="R26" s="12">
        <f t="shared" si="2"/>
        <v>30.576939711097655</v>
      </c>
      <c r="S26" s="12">
        <f t="shared" si="3"/>
        <v>41.484300666032354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32"/>
  <sheetViews>
    <sheetView showGridLines="0" workbookViewId="0"/>
  </sheetViews>
  <sheetFormatPr defaultRowHeight="15"/>
  <cols>
    <col min="1" max="1" width="39.140625" bestFit="1" customWidth="1"/>
    <col min="2" max="5" width="8.7109375" customWidth="1"/>
    <col min="6" max="6" width="3.5703125" customWidth="1"/>
    <col min="7" max="8" width="8.140625" customWidth="1"/>
    <col min="9" max="9" width="2.28515625" customWidth="1"/>
    <col min="10" max="11" width="8.140625" customWidth="1"/>
    <col min="12" max="12" width="2.28515625" customWidth="1"/>
    <col min="13" max="15" width="6.7109375" customWidth="1"/>
    <col min="16" max="16" width="2.28515625" style="99" customWidth="1"/>
    <col min="17" max="17" width="8.140625" style="103" customWidth="1"/>
    <col min="18" max="18" width="6.7109375" style="99" customWidth="1"/>
  </cols>
  <sheetData>
    <row r="1" spans="1:19" ht="24" customHeight="1">
      <c r="A1" s="24" t="s">
        <v>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</row>
    <row r="3" spans="1:19" ht="45">
      <c r="A3" s="47" t="s">
        <v>60</v>
      </c>
      <c r="B3" s="47" t="s">
        <v>18</v>
      </c>
      <c r="C3" s="47" t="s">
        <v>19</v>
      </c>
      <c r="D3" s="47" t="s">
        <v>20</v>
      </c>
      <c r="E3" s="47" t="s">
        <v>5</v>
      </c>
      <c r="F3" s="16" t="s">
        <v>9</v>
      </c>
      <c r="G3" s="44" t="s">
        <v>58</v>
      </c>
      <c r="H3" s="44" t="s">
        <v>57</v>
      </c>
      <c r="I3" s="16"/>
      <c r="J3" s="46" t="s">
        <v>11</v>
      </c>
      <c r="K3" s="46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46" t="s">
        <v>69</v>
      </c>
    </row>
    <row r="4" spans="1:19" ht="18" customHeight="1">
      <c r="A4" s="26" t="s">
        <v>1</v>
      </c>
      <c r="B4" s="73"/>
      <c r="C4" s="73"/>
      <c r="D4" s="73"/>
      <c r="E4" s="72"/>
      <c r="F4" s="61"/>
      <c r="G4" s="70"/>
      <c r="H4" s="70"/>
      <c r="I4" s="61"/>
      <c r="J4" s="70"/>
      <c r="K4" s="70"/>
      <c r="M4" s="5"/>
      <c r="N4" s="5"/>
      <c r="O4" s="5"/>
      <c r="Q4" s="123"/>
      <c r="R4" s="5"/>
    </row>
    <row r="5" spans="1:19">
      <c r="A5" s="27" t="s">
        <v>35</v>
      </c>
      <c r="B5" s="72">
        <v>0</v>
      </c>
      <c r="C5" s="72">
        <v>2</v>
      </c>
      <c r="D5" s="72">
        <v>6</v>
      </c>
      <c r="E5" s="72">
        <f t="shared" ref="E5:E27" si="0">SUM(B5:D5)</f>
        <v>8</v>
      </c>
      <c r="F5" s="61"/>
      <c r="G5" s="67">
        <v>1</v>
      </c>
      <c r="H5" s="67">
        <v>0</v>
      </c>
      <c r="I5" s="61"/>
      <c r="J5" s="67">
        <v>7</v>
      </c>
      <c r="K5" s="67">
        <v>1</v>
      </c>
      <c r="M5" s="5">
        <f t="shared" ref="M5:M12" si="1">G5/E5%</f>
        <v>12.5</v>
      </c>
      <c r="N5" s="5">
        <f t="shared" ref="N5:N12" si="2">H5/E5%</f>
        <v>0</v>
      </c>
      <c r="O5" s="5">
        <f t="shared" ref="O5:O12" si="3">K5/E5%</f>
        <v>12.5</v>
      </c>
      <c r="Q5" s="123">
        <v>309</v>
      </c>
      <c r="R5" s="97">
        <f>+E5/Q5%</f>
        <v>2.5889967637540456</v>
      </c>
    </row>
    <row r="6" spans="1:19">
      <c r="A6" s="27" t="s">
        <v>36</v>
      </c>
      <c r="B6" s="72">
        <v>17</v>
      </c>
      <c r="C6" s="72">
        <v>148</v>
      </c>
      <c r="D6" s="72">
        <v>238</v>
      </c>
      <c r="E6" s="72">
        <f t="shared" si="0"/>
        <v>403</v>
      </c>
      <c r="F6" s="61"/>
      <c r="G6" s="67">
        <v>74</v>
      </c>
      <c r="H6" s="67">
        <v>115</v>
      </c>
      <c r="I6" s="61"/>
      <c r="J6" s="67">
        <v>242</v>
      </c>
      <c r="K6" s="67">
        <v>161</v>
      </c>
      <c r="M6" s="5">
        <f t="shared" si="1"/>
        <v>18.362282878411911</v>
      </c>
      <c r="N6" s="5">
        <f t="shared" si="2"/>
        <v>28.535980148883372</v>
      </c>
      <c r="O6" s="5">
        <f t="shared" si="3"/>
        <v>39.950372208436725</v>
      </c>
      <c r="Q6" s="123">
        <v>2718</v>
      </c>
      <c r="R6" s="97">
        <f t="shared" ref="R6:R31" si="4">+E6/Q6%</f>
        <v>14.827078734363504</v>
      </c>
    </row>
    <row r="7" spans="1:19">
      <c r="A7" s="27" t="s">
        <v>37</v>
      </c>
      <c r="B7" s="72">
        <v>2</v>
      </c>
      <c r="C7" s="72">
        <v>95</v>
      </c>
      <c r="D7" s="72">
        <v>240</v>
      </c>
      <c r="E7" s="72">
        <f t="shared" si="0"/>
        <v>337</v>
      </c>
      <c r="F7" s="61"/>
      <c r="G7" s="67">
        <v>70</v>
      </c>
      <c r="H7" s="67">
        <v>31</v>
      </c>
      <c r="I7" s="61"/>
      <c r="J7" s="67">
        <v>111</v>
      </c>
      <c r="K7" s="67">
        <v>226</v>
      </c>
      <c r="M7" s="5">
        <f t="shared" si="1"/>
        <v>20.771513353115726</v>
      </c>
      <c r="N7" s="5">
        <f t="shared" si="2"/>
        <v>9.1988130563798212</v>
      </c>
      <c r="O7" s="5">
        <f t="shared" si="3"/>
        <v>67.062314540059347</v>
      </c>
      <c r="Q7" s="123">
        <v>3882</v>
      </c>
      <c r="R7" s="97">
        <f t="shared" si="4"/>
        <v>8.6810922205048939</v>
      </c>
    </row>
    <row r="8" spans="1:19">
      <c r="A8" s="27" t="s">
        <v>38</v>
      </c>
      <c r="B8" s="72">
        <v>3</v>
      </c>
      <c r="C8" s="72">
        <v>104</v>
      </c>
      <c r="D8" s="72">
        <v>364</v>
      </c>
      <c r="E8" s="72">
        <f t="shared" si="0"/>
        <v>471</v>
      </c>
      <c r="F8" s="61"/>
      <c r="G8" s="67">
        <v>80</v>
      </c>
      <c r="H8" s="67">
        <v>14</v>
      </c>
      <c r="I8" s="61"/>
      <c r="J8" s="67">
        <v>360</v>
      </c>
      <c r="K8" s="67">
        <v>111</v>
      </c>
      <c r="M8" s="5">
        <f t="shared" si="1"/>
        <v>16.985138004246284</v>
      </c>
      <c r="N8" s="5">
        <f t="shared" si="2"/>
        <v>2.9723991507431</v>
      </c>
      <c r="O8" s="5">
        <f t="shared" si="3"/>
        <v>23.566878980891719</v>
      </c>
      <c r="Q8" s="123">
        <v>5492</v>
      </c>
      <c r="R8" s="97">
        <f t="shared" si="4"/>
        <v>8.5761107064821562</v>
      </c>
    </row>
    <row r="9" spans="1:19">
      <c r="A9" s="27" t="s">
        <v>39</v>
      </c>
      <c r="B9" s="72">
        <v>10</v>
      </c>
      <c r="C9" s="72">
        <v>292</v>
      </c>
      <c r="D9" s="72">
        <v>773</v>
      </c>
      <c r="E9" s="72">
        <f t="shared" si="0"/>
        <v>1075</v>
      </c>
      <c r="F9" s="61"/>
      <c r="G9" s="67">
        <v>168</v>
      </c>
      <c r="H9" s="67">
        <v>57</v>
      </c>
      <c r="I9" s="61"/>
      <c r="J9" s="67">
        <v>864</v>
      </c>
      <c r="K9" s="67">
        <v>211</v>
      </c>
      <c r="M9" s="5">
        <f t="shared" si="1"/>
        <v>15.627906976744185</v>
      </c>
      <c r="N9" s="5">
        <f t="shared" si="2"/>
        <v>5.3023255813953485</v>
      </c>
      <c r="O9" s="5">
        <f t="shared" si="3"/>
        <v>19.627906976744185</v>
      </c>
      <c r="Q9" s="123">
        <v>12218</v>
      </c>
      <c r="R9" s="97">
        <f t="shared" si="4"/>
        <v>8.7984940252087078</v>
      </c>
    </row>
    <row r="10" spans="1:19">
      <c r="A10" s="27" t="s">
        <v>40</v>
      </c>
      <c r="B10" s="72">
        <v>12</v>
      </c>
      <c r="C10" s="72">
        <v>269</v>
      </c>
      <c r="D10" s="72">
        <v>466</v>
      </c>
      <c r="E10" s="72">
        <f t="shared" si="0"/>
        <v>747</v>
      </c>
      <c r="F10" s="61"/>
      <c r="G10" s="67">
        <v>87</v>
      </c>
      <c r="H10" s="67">
        <v>30</v>
      </c>
      <c r="I10" s="61"/>
      <c r="J10" s="67">
        <v>650</v>
      </c>
      <c r="K10" s="67">
        <v>97</v>
      </c>
      <c r="M10" s="5">
        <f t="shared" si="1"/>
        <v>11.646586345381527</v>
      </c>
      <c r="N10" s="5">
        <f t="shared" si="2"/>
        <v>4.0160642570281126</v>
      </c>
      <c r="O10" s="5">
        <f t="shared" si="3"/>
        <v>12.985274431057563</v>
      </c>
      <c r="Q10" s="123">
        <v>5145</v>
      </c>
      <c r="R10" s="97">
        <f t="shared" si="4"/>
        <v>14.518950437317784</v>
      </c>
    </row>
    <row r="11" spans="1:19">
      <c r="A11" s="27" t="s">
        <v>41</v>
      </c>
      <c r="B11" s="72">
        <v>3</v>
      </c>
      <c r="C11" s="72">
        <v>82</v>
      </c>
      <c r="D11" s="72">
        <v>197</v>
      </c>
      <c r="E11" s="72">
        <f t="shared" si="0"/>
        <v>282</v>
      </c>
      <c r="F11" s="61"/>
      <c r="G11" s="67">
        <v>60</v>
      </c>
      <c r="H11" s="67">
        <v>37</v>
      </c>
      <c r="I11" s="61"/>
      <c r="J11" s="67">
        <v>228</v>
      </c>
      <c r="K11" s="67">
        <v>54</v>
      </c>
      <c r="M11" s="5">
        <f t="shared" si="1"/>
        <v>21.276595744680851</v>
      </c>
      <c r="N11" s="5">
        <f t="shared" si="2"/>
        <v>13.120567375886525</v>
      </c>
      <c r="O11" s="5">
        <f t="shared" si="3"/>
        <v>19.148936170212767</v>
      </c>
      <c r="Q11" s="123">
        <v>2713</v>
      </c>
      <c r="R11" s="97">
        <f t="shared" si="4"/>
        <v>10.394397346111317</v>
      </c>
    </row>
    <row r="12" spans="1:19">
      <c r="A12" s="27" t="s">
        <v>42</v>
      </c>
      <c r="B12" s="72">
        <v>0</v>
      </c>
      <c r="C12" s="72">
        <v>18</v>
      </c>
      <c r="D12" s="72">
        <v>61</v>
      </c>
      <c r="E12" s="72">
        <f t="shared" si="0"/>
        <v>79</v>
      </c>
      <c r="F12" s="61"/>
      <c r="G12" s="67">
        <v>6</v>
      </c>
      <c r="H12" s="67">
        <v>4</v>
      </c>
      <c r="I12" s="61"/>
      <c r="J12" s="67">
        <v>67</v>
      </c>
      <c r="K12" s="67">
        <v>12</v>
      </c>
      <c r="M12" s="5">
        <f t="shared" si="1"/>
        <v>7.5949367088607591</v>
      </c>
      <c r="N12" s="5">
        <f t="shared" si="2"/>
        <v>5.0632911392405058</v>
      </c>
      <c r="O12" s="5">
        <f t="shared" si="3"/>
        <v>15.189873417721518</v>
      </c>
      <c r="Q12" s="123">
        <v>906</v>
      </c>
      <c r="R12" s="97">
        <f t="shared" si="4"/>
        <v>8.7196467991169975</v>
      </c>
    </row>
    <row r="13" spans="1:19" ht="18" customHeight="1">
      <c r="A13" s="26" t="s">
        <v>2</v>
      </c>
      <c r="B13" s="41"/>
      <c r="C13" s="41"/>
      <c r="D13" s="41"/>
      <c r="E13" s="41"/>
      <c r="G13" s="37"/>
      <c r="H13" s="37"/>
      <c r="J13" s="37"/>
      <c r="K13" s="37"/>
      <c r="M13" s="5"/>
      <c r="N13" s="5"/>
      <c r="O13" s="5"/>
      <c r="Q13" s="122"/>
      <c r="R13" s="97"/>
    </row>
    <row r="14" spans="1:19">
      <c r="A14" s="27" t="s">
        <v>33</v>
      </c>
      <c r="B14" s="72">
        <v>6</v>
      </c>
      <c r="C14" s="72">
        <v>57</v>
      </c>
      <c r="D14" s="72">
        <v>110</v>
      </c>
      <c r="E14" s="72">
        <f>SUM(B14:D14)</f>
        <v>173</v>
      </c>
      <c r="F14" s="61"/>
      <c r="G14" s="67">
        <v>23</v>
      </c>
      <c r="H14" s="67">
        <v>10</v>
      </c>
      <c r="I14" s="61"/>
      <c r="J14" s="67">
        <v>157</v>
      </c>
      <c r="K14" s="67">
        <v>16</v>
      </c>
      <c r="M14" s="5">
        <f>G14/E14%</f>
        <v>13.294797687861271</v>
      </c>
      <c r="N14" s="5">
        <f>H14/E14%</f>
        <v>5.7803468208092488</v>
      </c>
      <c r="O14" s="5">
        <f>K14/E14%</f>
        <v>9.2485549132947984</v>
      </c>
      <c r="Q14" s="123">
        <v>1838</v>
      </c>
      <c r="R14" s="97">
        <f t="shared" si="4"/>
        <v>9.4124047878128412</v>
      </c>
    </row>
    <row r="15" spans="1:19">
      <c r="A15" s="27" t="s">
        <v>34</v>
      </c>
      <c r="B15" s="72">
        <v>11</v>
      </c>
      <c r="C15" s="72">
        <v>135</v>
      </c>
      <c r="D15" s="72">
        <v>273</v>
      </c>
      <c r="E15" s="72">
        <f t="shared" ref="E15" si="5">SUM(B15:D15)</f>
        <v>419</v>
      </c>
      <c r="F15" s="61"/>
      <c r="G15" s="67">
        <v>55</v>
      </c>
      <c r="H15" s="67">
        <v>29</v>
      </c>
      <c r="I15" s="61"/>
      <c r="J15" s="67">
        <v>385</v>
      </c>
      <c r="K15" s="67">
        <v>34</v>
      </c>
      <c r="M15" s="5">
        <f>G15/E15%</f>
        <v>13.126491646778042</v>
      </c>
      <c r="N15" s="5">
        <f>H15/E15%</f>
        <v>6.9212410501193311</v>
      </c>
      <c r="O15" s="5">
        <f>K15/E15%</f>
        <v>8.1145584725536981</v>
      </c>
      <c r="Q15" s="123">
        <v>2522</v>
      </c>
      <c r="R15" s="97">
        <f t="shared" si="4"/>
        <v>16.613798572561461</v>
      </c>
    </row>
    <row r="16" spans="1:19" ht="18" customHeight="1">
      <c r="A16" s="26" t="s">
        <v>30</v>
      </c>
      <c r="B16" s="73"/>
      <c r="C16" s="73"/>
      <c r="D16" s="73"/>
      <c r="E16" s="72"/>
      <c r="F16" s="61"/>
      <c r="G16" s="70"/>
      <c r="H16" s="70"/>
      <c r="I16" s="61"/>
      <c r="J16" s="70"/>
      <c r="K16" s="70"/>
      <c r="M16" s="5"/>
      <c r="N16" s="5"/>
      <c r="O16" s="5"/>
      <c r="Q16" s="123"/>
      <c r="R16" s="97"/>
    </row>
    <row r="17" spans="1:18">
      <c r="A17" s="27" t="s">
        <v>56</v>
      </c>
      <c r="B17" s="72">
        <v>12</v>
      </c>
      <c r="C17" s="72">
        <v>64</v>
      </c>
      <c r="D17" s="72">
        <v>127</v>
      </c>
      <c r="E17" s="72">
        <f t="shared" si="0"/>
        <v>203</v>
      </c>
      <c r="F17" s="61"/>
      <c r="G17" s="67">
        <v>22</v>
      </c>
      <c r="H17" s="67">
        <v>25</v>
      </c>
      <c r="I17" s="61"/>
      <c r="J17" s="67">
        <v>172</v>
      </c>
      <c r="K17" s="67">
        <v>31</v>
      </c>
      <c r="M17" s="5">
        <f t="shared" ref="M17:M30" si="6">G17/E17%</f>
        <v>10.837438423645322</v>
      </c>
      <c r="N17" s="5">
        <f t="shared" ref="N17:N30" si="7">H17/E17%</f>
        <v>12.315270935960593</v>
      </c>
      <c r="O17" s="5">
        <f t="shared" ref="O17:O30" si="8">K17/E17%</f>
        <v>15.270935960591135</v>
      </c>
      <c r="Q17" s="123">
        <v>1339</v>
      </c>
      <c r="R17" s="97">
        <f t="shared" si="4"/>
        <v>15.160567587752054</v>
      </c>
    </row>
    <row r="18" spans="1:18">
      <c r="A18" s="27" t="s">
        <v>43</v>
      </c>
      <c r="B18" s="72">
        <v>19</v>
      </c>
      <c r="C18" s="72">
        <v>685</v>
      </c>
      <c r="D18" s="72">
        <v>1356</v>
      </c>
      <c r="E18" s="72">
        <f t="shared" si="0"/>
        <v>2060</v>
      </c>
      <c r="F18" s="61"/>
      <c r="G18" s="67">
        <v>587</v>
      </c>
      <c r="H18" s="67">
        <v>1053</v>
      </c>
      <c r="I18" s="61"/>
      <c r="J18" s="67">
        <v>817</v>
      </c>
      <c r="K18" s="67">
        <v>1243</v>
      </c>
      <c r="M18" s="5">
        <f t="shared" si="6"/>
        <v>28.49514563106796</v>
      </c>
      <c r="N18" s="5">
        <f t="shared" si="7"/>
        <v>51.116504854368927</v>
      </c>
      <c r="O18" s="5">
        <f t="shared" si="8"/>
        <v>60.339805825242713</v>
      </c>
      <c r="Q18" s="123">
        <v>10471</v>
      </c>
      <c r="R18" s="97">
        <f t="shared" si="4"/>
        <v>19.673383630980805</v>
      </c>
    </row>
    <row r="19" spans="1:18">
      <c r="A19" s="27" t="s">
        <v>44</v>
      </c>
      <c r="B19" s="72">
        <v>8</v>
      </c>
      <c r="C19" s="72">
        <v>138</v>
      </c>
      <c r="D19" s="72">
        <v>317</v>
      </c>
      <c r="E19" s="72">
        <f t="shared" si="0"/>
        <v>463</v>
      </c>
      <c r="F19" s="61"/>
      <c r="G19" s="67">
        <v>131</v>
      </c>
      <c r="H19" s="67">
        <v>101</v>
      </c>
      <c r="I19" s="61"/>
      <c r="J19" s="67">
        <v>373</v>
      </c>
      <c r="K19" s="67">
        <v>90</v>
      </c>
      <c r="M19" s="5">
        <f t="shared" si="6"/>
        <v>28.293736501079913</v>
      </c>
      <c r="N19" s="5">
        <f t="shared" si="7"/>
        <v>21.814254859611232</v>
      </c>
      <c r="O19" s="5">
        <f t="shared" si="8"/>
        <v>19.438444924406049</v>
      </c>
      <c r="Q19" s="123">
        <v>5258</v>
      </c>
      <c r="R19" s="97">
        <f t="shared" si="4"/>
        <v>8.8056295169265884</v>
      </c>
    </row>
    <row r="20" spans="1:18">
      <c r="A20" s="27" t="s">
        <v>45</v>
      </c>
      <c r="B20" s="72">
        <v>57</v>
      </c>
      <c r="C20" s="72">
        <v>622</v>
      </c>
      <c r="D20" s="72">
        <v>669</v>
      </c>
      <c r="E20" s="72">
        <f t="shared" si="0"/>
        <v>1348</v>
      </c>
      <c r="F20" s="61"/>
      <c r="G20" s="67">
        <v>330</v>
      </c>
      <c r="H20" s="67">
        <v>802</v>
      </c>
      <c r="I20" s="61"/>
      <c r="J20" s="67">
        <v>633</v>
      </c>
      <c r="K20" s="67">
        <v>715</v>
      </c>
      <c r="M20" s="5">
        <f t="shared" si="6"/>
        <v>24.480712166172108</v>
      </c>
      <c r="N20" s="5">
        <f t="shared" si="7"/>
        <v>59.495548961424333</v>
      </c>
      <c r="O20" s="5">
        <f t="shared" si="8"/>
        <v>53.041543026706229</v>
      </c>
      <c r="Q20" s="123">
        <v>4160</v>
      </c>
      <c r="R20" s="97">
        <f t="shared" si="4"/>
        <v>32.403846153846153</v>
      </c>
    </row>
    <row r="21" spans="1:18">
      <c r="A21" s="27" t="s">
        <v>46</v>
      </c>
      <c r="B21" s="72">
        <v>0</v>
      </c>
      <c r="C21" s="72">
        <v>30</v>
      </c>
      <c r="D21" s="72">
        <v>98</v>
      </c>
      <c r="E21" s="72">
        <f t="shared" si="0"/>
        <v>128</v>
      </c>
      <c r="F21" s="61"/>
      <c r="G21" s="67">
        <v>5</v>
      </c>
      <c r="H21" s="67">
        <v>25</v>
      </c>
      <c r="I21" s="61"/>
      <c r="J21" s="67">
        <v>54</v>
      </c>
      <c r="K21" s="67">
        <v>74</v>
      </c>
      <c r="M21" s="5">
        <f t="shared" si="6"/>
        <v>3.90625</v>
      </c>
      <c r="N21" s="5">
        <f t="shared" si="7"/>
        <v>19.53125</v>
      </c>
      <c r="O21" s="5">
        <f t="shared" si="8"/>
        <v>57.8125</v>
      </c>
      <c r="Q21" s="123">
        <v>1352</v>
      </c>
      <c r="R21" s="97">
        <f t="shared" si="4"/>
        <v>9.4674556213017755</v>
      </c>
    </row>
    <row r="22" spans="1:18">
      <c r="A22" s="27" t="s">
        <v>47</v>
      </c>
      <c r="B22" s="72">
        <v>0</v>
      </c>
      <c r="C22" s="72">
        <v>16</v>
      </c>
      <c r="D22" s="72">
        <v>83</v>
      </c>
      <c r="E22" s="72">
        <f t="shared" si="0"/>
        <v>99</v>
      </c>
      <c r="F22" s="61"/>
      <c r="G22" s="67">
        <v>12</v>
      </c>
      <c r="H22" s="67">
        <v>20</v>
      </c>
      <c r="I22" s="61"/>
      <c r="J22" s="67">
        <v>33</v>
      </c>
      <c r="K22" s="67">
        <v>66</v>
      </c>
      <c r="M22" s="5">
        <f t="shared" si="6"/>
        <v>12.121212121212121</v>
      </c>
      <c r="N22" s="5">
        <f t="shared" si="7"/>
        <v>20.202020202020201</v>
      </c>
      <c r="O22" s="5">
        <f t="shared" si="8"/>
        <v>66.666666666666671</v>
      </c>
      <c r="Q22" s="123">
        <v>2990</v>
      </c>
      <c r="R22" s="97">
        <f t="shared" si="4"/>
        <v>3.3110367892976589</v>
      </c>
    </row>
    <row r="23" spans="1:18">
      <c r="A23" s="27" t="s">
        <v>48</v>
      </c>
      <c r="B23" s="72">
        <v>0</v>
      </c>
      <c r="C23" s="72">
        <v>7</v>
      </c>
      <c r="D23" s="72">
        <v>13</v>
      </c>
      <c r="E23" s="72">
        <f t="shared" si="0"/>
        <v>20</v>
      </c>
      <c r="F23" s="61"/>
      <c r="G23" s="67">
        <v>3</v>
      </c>
      <c r="H23" s="67">
        <v>9</v>
      </c>
      <c r="I23" s="61"/>
      <c r="J23" s="67">
        <v>8</v>
      </c>
      <c r="K23" s="67">
        <v>12</v>
      </c>
      <c r="M23" s="5">
        <f t="shared" si="6"/>
        <v>15</v>
      </c>
      <c r="N23" s="5">
        <f t="shared" si="7"/>
        <v>45</v>
      </c>
      <c r="O23" s="5">
        <f t="shared" si="8"/>
        <v>60</v>
      </c>
      <c r="Q23" s="123">
        <v>143</v>
      </c>
      <c r="R23" s="97">
        <f t="shared" si="4"/>
        <v>13.986013986013987</v>
      </c>
    </row>
    <row r="24" spans="1:18">
      <c r="A24" s="27" t="s">
        <v>49</v>
      </c>
      <c r="B24" s="72">
        <v>2</v>
      </c>
      <c r="C24" s="72">
        <v>78</v>
      </c>
      <c r="D24" s="72">
        <v>224</v>
      </c>
      <c r="E24" s="72">
        <f t="shared" si="0"/>
        <v>304</v>
      </c>
      <c r="F24" s="61"/>
      <c r="G24" s="67">
        <v>24</v>
      </c>
      <c r="H24" s="67">
        <v>71</v>
      </c>
      <c r="I24" s="61"/>
      <c r="J24" s="67">
        <v>110</v>
      </c>
      <c r="K24" s="67">
        <v>194</v>
      </c>
      <c r="M24" s="5">
        <f t="shared" si="6"/>
        <v>7.8947368421052628</v>
      </c>
      <c r="N24" s="5">
        <f t="shared" si="7"/>
        <v>23.355263157894736</v>
      </c>
      <c r="O24" s="5">
        <f t="shared" si="8"/>
        <v>63.815789473684212</v>
      </c>
      <c r="Q24" s="123">
        <v>2159</v>
      </c>
      <c r="R24" s="97">
        <f t="shared" si="4"/>
        <v>14.080592867068088</v>
      </c>
    </row>
    <row r="25" spans="1:18">
      <c r="A25" s="27" t="s">
        <v>50</v>
      </c>
      <c r="B25" s="72">
        <v>27</v>
      </c>
      <c r="C25" s="72">
        <v>455</v>
      </c>
      <c r="D25" s="72">
        <v>504</v>
      </c>
      <c r="E25" s="72">
        <f t="shared" si="0"/>
        <v>986</v>
      </c>
      <c r="F25" s="61"/>
      <c r="G25" s="67">
        <v>786</v>
      </c>
      <c r="H25" s="67">
        <v>154</v>
      </c>
      <c r="I25" s="61"/>
      <c r="J25" s="67">
        <v>744</v>
      </c>
      <c r="K25" s="67">
        <v>242</v>
      </c>
      <c r="M25" s="5">
        <f t="shared" si="6"/>
        <v>79.716024340770801</v>
      </c>
      <c r="N25" s="5">
        <f t="shared" si="7"/>
        <v>15.618661257606492</v>
      </c>
      <c r="O25" s="5">
        <f t="shared" si="8"/>
        <v>24.543610547667345</v>
      </c>
      <c r="Q25" s="123">
        <v>2461</v>
      </c>
      <c r="R25" s="97">
        <f t="shared" si="4"/>
        <v>40.065014221861034</v>
      </c>
    </row>
    <row r="26" spans="1:18">
      <c r="A26" s="27" t="s">
        <v>51</v>
      </c>
      <c r="B26" s="72">
        <v>10</v>
      </c>
      <c r="C26" s="72">
        <v>189</v>
      </c>
      <c r="D26" s="72">
        <v>390</v>
      </c>
      <c r="E26" s="72">
        <f t="shared" si="0"/>
        <v>589</v>
      </c>
      <c r="F26" s="61"/>
      <c r="G26" s="67">
        <v>155</v>
      </c>
      <c r="H26" s="67">
        <v>297</v>
      </c>
      <c r="I26" s="61"/>
      <c r="J26" s="67">
        <v>350</v>
      </c>
      <c r="K26" s="67">
        <v>239</v>
      </c>
      <c r="M26" s="5">
        <f t="shared" si="6"/>
        <v>26.315789473684212</v>
      </c>
      <c r="N26" s="5">
        <f t="shared" si="7"/>
        <v>50.42444821731749</v>
      </c>
      <c r="O26" s="5">
        <f t="shared" si="8"/>
        <v>40.577249575551782</v>
      </c>
      <c r="Q26" s="123">
        <v>4125</v>
      </c>
      <c r="R26" s="97">
        <f t="shared" si="4"/>
        <v>14.278787878787879</v>
      </c>
    </row>
    <row r="27" spans="1:18">
      <c r="A27" s="27" t="s">
        <v>52</v>
      </c>
      <c r="B27" s="72">
        <v>0</v>
      </c>
      <c r="C27" s="72">
        <v>30</v>
      </c>
      <c r="D27" s="72">
        <v>102</v>
      </c>
      <c r="E27" s="72">
        <f t="shared" si="0"/>
        <v>132</v>
      </c>
      <c r="F27" s="61"/>
      <c r="G27" s="67">
        <v>94</v>
      </c>
      <c r="H27" s="67">
        <v>40</v>
      </c>
      <c r="I27" s="61"/>
      <c r="J27" s="67">
        <v>23</v>
      </c>
      <c r="K27" s="67">
        <v>109</v>
      </c>
      <c r="M27" s="5">
        <f t="shared" si="6"/>
        <v>71.212121212121204</v>
      </c>
      <c r="N27" s="5">
        <f t="shared" si="7"/>
        <v>30.303030303030301</v>
      </c>
      <c r="O27" s="5">
        <f t="shared" si="8"/>
        <v>82.575757575757578</v>
      </c>
      <c r="Q27" s="123">
        <v>1830</v>
      </c>
      <c r="R27" s="97">
        <f t="shared" si="4"/>
        <v>7.2131147540983607</v>
      </c>
    </row>
    <row r="28" spans="1:18">
      <c r="A28" s="27" t="s">
        <v>53</v>
      </c>
      <c r="B28" s="72">
        <v>1</v>
      </c>
      <c r="C28" s="72">
        <v>141</v>
      </c>
      <c r="D28" s="72">
        <v>420</v>
      </c>
      <c r="E28" s="72">
        <f>SUM(B28:D28)</f>
        <v>562</v>
      </c>
      <c r="F28" s="61"/>
      <c r="G28" s="67">
        <v>204</v>
      </c>
      <c r="H28" s="67">
        <v>341</v>
      </c>
      <c r="I28" s="61"/>
      <c r="J28" s="67">
        <v>105</v>
      </c>
      <c r="K28" s="67">
        <v>457</v>
      </c>
      <c r="M28" s="5">
        <f t="shared" si="6"/>
        <v>36.298932384341633</v>
      </c>
      <c r="N28" s="5">
        <f t="shared" si="7"/>
        <v>60.67615658362989</v>
      </c>
      <c r="O28" s="5">
        <f t="shared" si="8"/>
        <v>81.316725978647682</v>
      </c>
      <c r="Q28" s="123">
        <v>5029</v>
      </c>
      <c r="R28" s="97">
        <f t="shared" si="4"/>
        <v>11.175183933187512</v>
      </c>
    </row>
    <row r="29" spans="1:18">
      <c r="A29" s="27" t="s">
        <v>54</v>
      </c>
      <c r="B29" s="72">
        <v>20</v>
      </c>
      <c r="C29" s="72">
        <v>206</v>
      </c>
      <c r="D29" s="72">
        <v>266</v>
      </c>
      <c r="E29" s="72">
        <f t="shared" ref="E29:E30" si="9">SUM(B29:D29)</f>
        <v>492</v>
      </c>
      <c r="F29" s="61"/>
      <c r="G29" s="67">
        <v>74</v>
      </c>
      <c r="H29" s="67">
        <v>214</v>
      </c>
      <c r="I29" s="61"/>
      <c r="J29" s="67">
        <v>171</v>
      </c>
      <c r="K29" s="67">
        <v>321</v>
      </c>
      <c r="M29" s="5">
        <f t="shared" si="6"/>
        <v>15.040650406504065</v>
      </c>
      <c r="N29" s="5">
        <f t="shared" si="7"/>
        <v>43.495934959349597</v>
      </c>
      <c r="O29" s="5">
        <f t="shared" si="8"/>
        <v>65.243902439024396</v>
      </c>
      <c r="Q29" s="123">
        <v>1432</v>
      </c>
      <c r="R29" s="97">
        <f t="shared" si="4"/>
        <v>34.357541899441337</v>
      </c>
    </row>
    <row r="30" spans="1:18">
      <c r="A30" s="27" t="s">
        <v>26</v>
      </c>
      <c r="B30" s="72">
        <v>10</v>
      </c>
      <c r="C30" s="72">
        <v>64</v>
      </c>
      <c r="D30" s="72">
        <v>107</v>
      </c>
      <c r="E30" s="72">
        <f t="shared" si="9"/>
        <v>181</v>
      </c>
      <c r="F30" s="74"/>
      <c r="G30" s="67">
        <v>78</v>
      </c>
      <c r="H30" s="67">
        <v>56</v>
      </c>
      <c r="I30" s="63"/>
      <c r="J30" s="67">
        <v>101</v>
      </c>
      <c r="K30" s="67">
        <v>80</v>
      </c>
      <c r="L30" s="8"/>
      <c r="M30" s="5">
        <f t="shared" si="6"/>
        <v>43.093922651933703</v>
      </c>
      <c r="N30" s="5">
        <f t="shared" si="7"/>
        <v>30.939226519337016</v>
      </c>
      <c r="O30" s="5">
        <f t="shared" si="8"/>
        <v>44.19889502762431</v>
      </c>
      <c r="P30" s="8"/>
      <c r="Q30" s="123">
        <v>935</v>
      </c>
      <c r="R30" s="97">
        <f t="shared" si="4"/>
        <v>19.358288770053477</v>
      </c>
    </row>
    <row r="31" spans="1:18" ht="30" customHeight="1">
      <c r="A31" s="132" t="s">
        <v>5</v>
      </c>
      <c r="B31" s="75">
        <f>SUM(B4:B30)</f>
        <v>230</v>
      </c>
      <c r="C31" s="75">
        <f>SUM(C4:C30)</f>
        <v>3927</v>
      </c>
      <c r="D31" s="75">
        <f>SUM(D4:D30)</f>
        <v>7404</v>
      </c>
      <c r="E31" s="75">
        <f>SUM(E4:E30)</f>
        <v>11561</v>
      </c>
      <c r="F31" s="63"/>
      <c r="G31" s="75">
        <f>SUM(G4:G30)</f>
        <v>3129</v>
      </c>
      <c r="H31" s="75">
        <f>SUM(H4:H30)</f>
        <v>3535</v>
      </c>
      <c r="I31" s="63"/>
      <c r="J31" s="75">
        <f>SUM(J4:J30)</f>
        <v>6765</v>
      </c>
      <c r="K31" s="75">
        <f>SUM(K4:K30)</f>
        <v>4796</v>
      </c>
      <c r="L31" s="8"/>
      <c r="M31" s="9">
        <f>G31/E31%</f>
        <v>27.065132773981489</v>
      </c>
      <c r="N31" s="9">
        <f>H31/E31%</f>
        <v>30.576939711097655</v>
      </c>
      <c r="O31" s="9">
        <f>K31/E31%</f>
        <v>41.484300666032354</v>
      </c>
      <c r="P31" s="8"/>
      <c r="Q31" s="75">
        <f>SUM(Q4:Q30)</f>
        <v>81427</v>
      </c>
      <c r="R31" s="101">
        <f t="shared" si="4"/>
        <v>14.197993294607441</v>
      </c>
    </row>
    <row r="32" spans="1:18" ht="20.100000000000001" customHeight="1">
      <c r="A32" s="13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5"/>
    </row>
  </sheetData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27"/>
  <sheetViews>
    <sheetView showGridLines="0" workbookViewId="0"/>
  </sheetViews>
  <sheetFormatPr defaultColWidth="11.85546875" defaultRowHeight="15"/>
  <cols>
    <col min="1" max="1" width="4.140625" customWidth="1"/>
    <col min="2" max="2" width="26.140625" customWidth="1"/>
    <col min="3" max="3" width="7.7109375" customWidth="1"/>
    <col min="4" max="4" width="9.5703125" customWidth="1"/>
    <col min="5" max="5" width="7.7109375" customWidth="1"/>
    <col min="6" max="6" width="8.140625" customWidth="1"/>
    <col min="7" max="7" width="9.140625" customWidth="1"/>
    <col min="8" max="8" width="7.7109375" customWidth="1"/>
    <col min="9" max="9" width="8.7109375" customWidth="1"/>
    <col min="10" max="10" width="3.5703125" customWidth="1"/>
    <col min="11" max="12" width="8.140625" customWidth="1"/>
    <col min="13" max="13" width="2.28515625" customWidth="1"/>
    <col min="14" max="15" width="8.140625" customWidth="1"/>
    <col min="16" max="16" width="2.28515625" customWidth="1"/>
    <col min="17" max="19" width="6.7109375" customWidth="1"/>
  </cols>
  <sheetData>
    <row r="1" spans="1:20" ht="24" customHeight="1">
      <c r="A1" s="24" t="s">
        <v>61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4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29">
        <v>11</v>
      </c>
      <c r="D4" s="82">
        <v>0</v>
      </c>
      <c r="E4" s="82">
        <v>0</v>
      </c>
      <c r="F4" s="82">
        <v>0</v>
      </c>
      <c r="G4" s="82">
        <v>10</v>
      </c>
      <c r="H4" s="82">
        <v>0</v>
      </c>
      <c r="I4" s="83">
        <f t="shared" ref="I4:I8" si="0">SUM(C4:H4)</f>
        <v>21</v>
      </c>
      <c r="J4" s="84"/>
      <c r="K4" s="82">
        <v>4</v>
      </c>
      <c r="L4" s="82">
        <v>7</v>
      </c>
      <c r="M4" s="84"/>
      <c r="N4" s="82">
        <v>14</v>
      </c>
      <c r="O4" s="82">
        <v>7</v>
      </c>
      <c r="P4" s="85"/>
      <c r="Q4" s="5">
        <f t="shared" ref="Q4:Q26" si="1">K4/I4%</f>
        <v>19.047619047619047</v>
      </c>
      <c r="R4" s="5">
        <f t="shared" ref="R4:R26" si="2">L4/I4%</f>
        <v>33.333333333333336</v>
      </c>
      <c r="S4" s="5">
        <f t="shared" ref="S4:S26" si="3">O4/I4%</f>
        <v>33.333333333333336</v>
      </c>
    </row>
    <row r="5" spans="1:20">
      <c r="A5" s="140"/>
      <c r="B5" s="1" t="s">
        <v>32</v>
      </c>
      <c r="C5" s="29">
        <v>3</v>
      </c>
      <c r="D5" s="29">
        <v>0</v>
      </c>
      <c r="E5" s="29">
        <v>0</v>
      </c>
      <c r="F5" s="29">
        <v>0</v>
      </c>
      <c r="G5" s="29">
        <v>8</v>
      </c>
      <c r="H5" s="29">
        <v>0</v>
      </c>
      <c r="I5" s="54">
        <f>SUM(C5:H5)</f>
        <v>11</v>
      </c>
      <c r="J5" s="55"/>
      <c r="K5" s="29">
        <v>2</v>
      </c>
      <c r="L5" s="29">
        <v>0</v>
      </c>
      <c r="M5" s="55"/>
      <c r="N5" s="29">
        <v>11</v>
      </c>
      <c r="O5" s="29">
        <v>0</v>
      </c>
      <c r="P5" s="8"/>
      <c r="Q5" s="31">
        <f t="shared" ref="Q5:Q6" si="4">K5/I5%</f>
        <v>18.181818181818183</v>
      </c>
      <c r="R5" s="29">
        <f t="shared" ref="R5:R6" si="5">L5/I5%</f>
        <v>0</v>
      </c>
      <c r="S5" s="29">
        <f t="shared" ref="S5:S6" si="6">O5/I5%</f>
        <v>0</v>
      </c>
    </row>
    <row r="6" spans="1:20">
      <c r="A6" s="140"/>
      <c r="B6" s="1" t="s">
        <v>55</v>
      </c>
      <c r="C6" s="29">
        <v>60</v>
      </c>
      <c r="D6" s="29">
        <v>3</v>
      </c>
      <c r="E6" s="29">
        <v>0</v>
      </c>
      <c r="F6" s="29">
        <v>0</v>
      </c>
      <c r="G6" s="29">
        <v>24</v>
      </c>
      <c r="H6" s="29">
        <v>0</v>
      </c>
      <c r="I6" s="54">
        <f t="shared" ref="I6" si="7">SUM(C6:H6)</f>
        <v>87</v>
      </c>
      <c r="J6" s="55"/>
      <c r="K6" s="29">
        <v>36</v>
      </c>
      <c r="L6" s="29">
        <v>40</v>
      </c>
      <c r="M6" s="55"/>
      <c r="N6" s="29">
        <v>49</v>
      </c>
      <c r="O6" s="29">
        <v>38</v>
      </c>
      <c r="P6" s="8"/>
      <c r="Q6" s="31">
        <f t="shared" si="4"/>
        <v>41.379310344827587</v>
      </c>
      <c r="R6" s="31">
        <f t="shared" si="5"/>
        <v>45.977011494252871</v>
      </c>
      <c r="S6" s="31">
        <f t="shared" si="6"/>
        <v>43.678160919540232</v>
      </c>
    </row>
    <row r="7" spans="1:20">
      <c r="A7" s="140"/>
      <c r="B7" s="1" t="s">
        <v>26</v>
      </c>
      <c r="C7" s="29">
        <v>14</v>
      </c>
      <c r="D7" s="29">
        <v>1</v>
      </c>
      <c r="E7" s="29">
        <v>0</v>
      </c>
      <c r="F7" s="29">
        <v>0</v>
      </c>
      <c r="G7" s="29">
        <v>8</v>
      </c>
      <c r="H7" s="29">
        <v>0</v>
      </c>
      <c r="I7" s="54">
        <f t="shared" si="0"/>
        <v>23</v>
      </c>
      <c r="J7" s="55"/>
      <c r="K7" s="29">
        <v>6</v>
      </c>
      <c r="L7" s="29">
        <v>11</v>
      </c>
      <c r="M7" s="55"/>
      <c r="N7" s="29">
        <v>10</v>
      </c>
      <c r="O7" s="29">
        <v>13</v>
      </c>
      <c r="P7" s="8"/>
      <c r="Q7" s="31">
        <f t="shared" si="1"/>
        <v>26.086956521739129</v>
      </c>
      <c r="R7" s="31">
        <f t="shared" si="2"/>
        <v>47.826086956521735</v>
      </c>
      <c r="S7" s="31">
        <f t="shared" si="3"/>
        <v>56.521739130434781</v>
      </c>
    </row>
    <row r="8" spans="1:20" ht="18" customHeight="1">
      <c r="A8" s="141"/>
      <c r="B8" s="65" t="s">
        <v>23</v>
      </c>
      <c r="C8" s="54">
        <f t="shared" ref="C8:H8" si="8">SUM(C4:C7)</f>
        <v>88</v>
      </c>
      <c r="D8" s="54">
        <f t="shared" si="8"/>
        <v>4</v>
      </c>
      <c r="E8" s="54">
        <f t="shared" si="8"/>
        <v>0</v>
      </c>
      <c r="F8" s="54">
        <f t="shared" si="8"/>
        <v>0</v>
      </c>
      <c r="G8" s="54">
        <f t="shared" si="8"/>
        <v>50</v>
      </c>
      <c r="H8" s="54">
        <f t="shared" si="8"/>
        <v>0</v>
      </c>
      <c r="I8" s="54">
        <f t="shared" si="0"/>
        <v>142</v>
      </c>
      <c r="J8" s="55"/>
      <c r="K8" s="54">
        <f>SUM(K4:K7)</f>
        <v>48</v>
      </c>
      <c r="L8" s="54">
        <f>SUM(L4:L7)</f>
        <v>58</v>
      </c>
      <c r="M8" s="55"/>
      <c r="N8" s="54">
        <f>SUM(N4:N7)</f>
        <v>84</v>
      </c>
      <c r="O8" s="54">
        <f>SUM(O4:O7)</f>
        <v>58</v>
      </c>
      <c r="P8" s="8"/>
      <c r="Q8" s="9">
        <f t="shared" si="1"/>
        <v>33.802816901408455</v>
      </c>
      <c r="R8" s="9">
        <f t="shared" si="2"/>
        <v>40.845070422535215</v>
      </c>
      <c r="S8" s="9">
        <f t="shared" si="3"/>
        <v>40.845070422535215</v>
      </c>
    </row>
    <row r="9" spans="1:20">
      <c r="A9" s="48"/>
      <c r="B9" s="48"/>
      <c r="C9" s="50"/>
      <c r="D9" s="50"/>
      <c r="E9" s="50"/>
      <c r="F9" s="50"/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82">
        <v>162</v>
      </c>
      <c r="D10" s="82">
        <v>21</v>
      </c>
      <c r="E10" s="82">
        <v>0</v>
      </c>
      <c r="F10" s="82">
        <v>0</v>
      </c>
      <c r="G10" s="82">
        <v>141</v>
      </c>
      <c r="H10" s="82">
        <v>0</v>
      </c>
      <c r="I10" s="83">
        <f t="shared" ref="I10:I14" si="9">SUM(C10:H10)</f>
        <v>324</v>
      </c>
      <c r="J10" s="84"/>
      <c r="K10" s="82">
        <v>62</v>
      </c>
      <c r="L10" s="82">
        <v>49</v>
      </c>
      <c r="M10" s="84"/>
      <c r="N10" s="82">
        <v>254</v>
      </c>
      <c r="O10" s="82">
        <v>70</v>
      </c>
      <c r="P10" s="85"/>
      <c r="Q10" s="5">
        <f t="shared" si="1"/>
        <v>19.1358024691358</v>
      </c>
      <c r="R10" s="5">
        <f t="shared" si="2"/>
        <v>15.123456790123456</v>
      </c>
      <c r="S10" s="5">
        <f t="shared" si="3"/>
        <v>21.604938271604937</v>
      </c>
    </row>
    <row r="11" spans="1:20">
      <c r="A11" s="140"/>
      <c r="B11" s="1" t="s">
        <v>32</v>
      </c>
      <c r="C11" s="82">
        <v>59</v>
      </c>
      <c r="D11" s="82">
        <v>7</v>
      </c>
      <c r="E11" s="82">
        <v>0</v>
      </c>
      <c r="F11" s="82">
        <v>0</v>
      </c>
      <c r="G11" s="82">
        <v>75</v>
      </c>
      <c r="H11" s="82">
        <v>0</v>
      </c>
      <c r="I11" s="83">
        <f>SUM(C11:H11)</f>
        <v>141</v>
      </c>
      <c r="J11" s="84"/>
      <c r="K11" s="82">
        <v>15</v>
      </c>
      <c r="L11" s="82">
        <v>8</v>
      </c>
      <c r="M11" s="84"/>
      <c r="N11" s="82">
        <v>132</v>
      </c>
      <c r="O11" s="82">
        <v>9</v>
      </c>
      <c r="P11" s="85"/>
      <c r="Q11" s="5">
        <f t="shared" ref="Q11:Q12" si="10">K11/I11%</f>
        <v>10.638297872340425</v>
      </c>
      <c r="R11" s="5">
        <f t="shared" ref="R11:R12" si="11">L11/I11%</f>
        <v>5.6737588652482271</v>
      </c>
      <c r="S11" s="5">
        <f t="shared" ref="S11:S12" si="12">O11/I11%</f>
        <v>6.3829787234042561</v>
      </c>
    </row>
    <row r="12" spans="1:20">
      <c r="A12" s="140"/>
      <c r="B12" s="1" t="s">
        <v>55</v>
      </c>
      <c r="C12" s="82">
        <v>429</v>
      </c>
      <c r="D12" s="82">
        <v>126</v>
      </c>
      <c r="E12" s="82">
        <v>0</v>
      </c>
      <c r="F12" s="82">
        <v>0</v>
      </c>
      <c r="G12" s="82">
        <v>232</v>
      </c>
      <c r="H12" s="82">
        <v>0</v>
      </c>
      <c r="I12" s="83">
        <f t="shared" ref="I12" si="13">SUM(C12:H12)</f>
        <v>787</v>
      </c>
      <c r="J12" s="84"/>
      <c r="K12" s="82">
        <v>214</v>
      </c>
      <c r="L12" s="82">
        <v>355</v>
      </c>
      <c r="M12" s="84"/>
      <c r="N12" s="82">
        <v>366</v>
      </c>
      <c r="O12" s="82">
        <v>421</v>
      </c>
      <c r="P12" s="85"/>
      <c r="Q12" s="5">
        <f t="shared" si="10"/>
        <v>27.19186785260483</v>
      </c>
      <c r="R12" s="5">
        <f t="shared" si="11"/>
        <v>45.108005082592122</v>
      </c>
      <c r="S12" s="5">
        <f t="shared" si="12"/>
        <v>53.494282083862771</v>
      </c>
    </row>
    <row r="13" spans="1:20">
      <c r="A13" s="140"/>
      <c r="B13" s="1" t="s">
        <v>26</v>
      </c>
      <c r="C13" s="82">
        <v>182</v>
      </c>
      <c r="D13" s="82">
        <v>118</v>
      </c>
      <c r="E13" s="82">
        <v>0</v>
      </c>
      <c r="F13" s="82">
        <v>0</v>
      </c>
      <c r="G13" s="82">
        <v>118</v>
      </c>
      <c r="H13" s="82">
        <v>0</v>
      </c>
      <c r="I13" s="83">
        <f t="shared" si="9"/>
        <v>418</v>
      </c>
      <c r="J13" s="84"/>
      <c r="K13" s="82">
        <v>185</v>
      </c>
      <c r="L13" s="82">
        <v>163</v>
      </c>
      <c r="M13" s="84"/>
      <c r="N13" s="82">
        <v>183</v>
      </c>
      <c r="O13" s="82">
        <v>235</v>
      </c>
      <c r="P13" s="85"/>
      <c r="Q13" s="5">
        <f t="shared" si="1"/>
        <v>44.258373205741627</v>
      </c>
      <c r="R13" s="5">
        <f t="shared" si="2"/>
        <v>38.995215311004785</v>
      </c>
      <c r="S13" s="5">
        <f t="shared" si="3"/>
        <v>56.220095693779911</v>
      </c>
    </row>
    <row r="14" spans="1:20" ht="18" customHeight="1">
      <c r="A14" s="141"/>
      <c r="B14" s="65" t="s">
        <v>22</v>
      </c>
      <c r="C14" s="54">
        <f t="shared" ref="C14:H14" si="14">SUM(C10:C13)</f>
        <v>832</v>
      </c>
      <c r="D14" s="54">
        <f t="shared" si="14"/>
        <v>272</v>
      </c>
      <c r="E14" s="54">
        <f t="shared" si="14"/>
        <v>0</v>
      </c>
      <c r="F14" s="54">
        <f t="shared" si="14"/>
        <v>0</v>
      </c>
      <c r="G14" s="54">
        <f t="shared" si="14"/>
        <v>566</v>
      </c>
      <c r="H14" s="54">
        <f t="shared" si="14"/>
        <v>0</v>
      </c>
      <c r="I14" s="54">
        <f t="shared" si="9"/>
        <v>1670</v>
      </c>
      <c r="J14" s="55"/>
      <c r="K14" s="54">
        <f>SUM(K10:K13)</f>
        <v>476</v>
      </c>
      <c r="L14" s="54">
        <f>SUM(L10:L13)</f>
        <v>575</v>
      </c>
      <c r="M14" s="55"/>
      <c r="N14" s="54">
        <f>SUM(N10:N13)</f>
        <v>935</v>
      </c>
      <c r="O14" s="54">
        <f>SUM(O10:O13)</f>
        <v>735</v>
      </c>
      <c r="P14" s="8"/>
      <c r="Q14" s="9">
        <f t="shared" si="1"/>
        <v>28.50299401197605</v>
      </c>
      <c r="R14" s="9">
        <f t="shared" si="2"/>
        <v>34.431137724550901</v>
      </c>
      <c r="S14" s="9">
        <f t="shared" si="3"/>
        <v>44.011976047904191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2">
        <v>371</v>
      </c>
      <c r="D16" s="82">
        <v>104</v>
      </c>
      <c r="E16" s="82">
        <v>0</v>
      </c>
      <c r="F16" s="82">
        <v>0</v>
      </c>
      <c r="G16" s="82">
        <v>82</v>
      </c>
      <c r="H16" s="82">
        <v>0</v>
      </c>
      <c r="I16" s="83">
        <f t="shared" ref="I16:I20" si="15">SUM(C16:H16)</f>
        <v>557</v>
      </c>
      <c r="J16" s="84"/>
      <c r="K16" s="82">
        <v>61</v>
      </c>
      <c r="L16" s="82">
        <v>62</v>
      </c>
      <c r="M16" s="84"/>
      <c r="N16" s="82">
        <v>418</v>
      </c>
      <c r="O16" s="82">
        <v>139</v>
      </c>
      <c r="P16" s="85"/>
      <c r="Q16" s="5">
        <f t="shared" si="1"/>
        <v>10.951526032315979</v>
      </c>
      <c r="R16" s="5">
        <f t="shared" si="2"/>
        <v>11.131059245960502</v>
      </c>
      <c r="S16" s="5">
        <f t="shared" si="3"/>
        <v>24.955116696588867</v>
      </c>
    </row>
    <row r="17" spans="1:19">
      <c r="A17" s="140"/>
      <c r="B17" s="1" t="s">
        <v>32</v>
      </c>
      <c r="C17" s="82">
        <v>147</v>
      </c>
      <c r="D17" s="82">
        <v>24</v>
      </c>
      <c r="E17" s="82">
        <v>0</v>
      </c>
      <c r="F17" s="82">
        <v>0</v>
      </c>
      <c r="G17" s="82">
        <v>28</v>
      </c>
      <c r="H17" s="82">
        <v>0</v>
      </c>
      <c r="I17" s="83">
        <f>SUM(C17:H17)</f>
        <v>199</v>
      </c>
      <c r="J17" s="84"/>
      <c r="K17" s="82">
        <v>18</v>
      </c>
      <c r="L17" s="82">
        <v>14</v>
      </c>
      <c r="M17" s="84"/>
      <c r="N17" s="82">
        <v>182</v>
      </c>
      <c r="O17" s="82">
        <v>17</v>
      </c>
      <c r="P17" s="85"/>
      <c r="Q17" s="5">
        <f t="shared" ref="Q17:Q18" si="16">K17/I17%</f>
        <v>9.0452261306532655</v>
      </c>
      <c r="R17" s="5">
        <f t="shared" ref="R17:R18" si="17">L17/I17%</f>
        <v>7.0351758793969852</v>
      </c>
      <c r="S17" s="5">
        <f t="shared" ref="S17:S18" si="18">O17/I17%</f>
        <v>8.5427135678391952</v>
      </c>
    </row>
    <row r="18" spans="1:19">
      <c r="A18" s="140"/>
      <c r="B18" s="1" t="s">
        <v>55</v>
      </c>
      <c r="C18" s="82">
        <v>550</v>
      </c>
      <c r="D18" s="82">
        <v>263</v>
      </c>
      <c r="E18" s="82">
        <v>0</v>
      </c>
      <c r="F18" s="82">
        <v>0</v>
      </c>
      <c r="G18" s="82">
        <v>114</v>
      </c>
      <c r="H18" s="82">
        <v>0</v>
      </c>
      <c r="I18" s="83">
        <f t="shared" ref="I18" si="19">SUM(C18:H18)</f>
        <v>927</v>
      </c>
      <c r="J18" s="84"/>
      <c r="K18" s="82">
        <v>171</v>
      </c>
      <c r="L18" s="82">
        <v>404</v>
      </c>
      <c r="M18" s="84"/>
      <c r="N18" s="82">
        <v>414</v>
      </c>
      <c r="O18" s="82">
        <v>513</v>
      </c>
      <c r="P18" s="85"/>
      <c r="Q18" s="5">
        <f t="shared" si="16"/>
        <v>18.446601941747574</v>
      </c>
      <c r="R18" s="5">
        <f t="shared" si="17"/>
        <v>43.581445523193096</v>
      </c>
      <c r="S18" s="5">
        <f t="shared" si="18"/>
        <v>55.339805825242721</v>
      </c>
    </row>
    <row r="19" spans="1:19">
      <c r="A19" s="140"/>
      <c r="B19" s="1" t="s">
        <v>26</v>
      </c>
      <c r="C19" s="82">
        <v>315</v>
      </c>
      <c r="D19" s="82">
        <v>385</v>
      </c>
      <c r="E19" s="82">
        <v>0</v>
      </c>
      <c r="F19" s="82">
        <v>0</v>
      </c>
      <c r="G19" s="82">
        <v>98</v>
      </c>
      <c r="H19" s="82">
        <v>2</v>
      </c>
      <c r="I19" s="83">
        <f t="shared" si="15"/>
        <v>800</v>
      </c>
      <c r="J19" s="84"/>
      <c r="K19" s="82">
        <v>246</v>
      </c>
      <c r="L19" s="82">
        <v>233</v>
      </c>
      <c r="M19" s="84"/>
      <c r="N19" s="82">
        <v>313</v>
      </c>
      <c r="O19" s="82">
        <v>487</v>
      </c>
      <c r="P19" s="85"/>
      <c r="Q19" s="5">
        <f t="shared" si="1"/>
        <v>30.75</v>
      </c>
      <c r="R19" s="5">
        <f t="shared" si="2"/>
        <v>29.125</v>
      </c>
      <c r="S19" s="5">
        <f t="shared" si="3"/>
        <v>60.875</v>
      </c>
    </row>
    <row r="20" spans="1:19" ht="18" customHeight="1">
      <c r="A20" s="141"/>
      <c r="B20" s="65" t="s">
        <v>28</v>
      </c>
      <c r="C20" s="54">
        <f t="shared" ref="C20:H20" si="20">SUM(C16:C19)</f>
        <v>1383</v>
      </c>
      <c r="D20" s="54">
        <f t="shared" si="20"/>
        <v>776</v>
      </c>
      <c r="E20" s="54">
        <f t="shared" si="20"/>
        <v>0</v>
      </c>
      <c r="F20" s="54">
        <f t="shared" si="20"/>
        <v>0</v>
      </c>
      <c r="G20" s="54">
        <f t="shared" si="20"/>
        <v>322</v>
      </c>
      <c r="H20" s="54">
        <f t="shared" si="20"/>
        <v>2</v>
      </c>
      <c r="I20" s="54">
        <f t="shared" si="15"/>
        <v>2483</v>
      </c>
      <c r="J20" s="55"/>
      <c r="K20" s="54">
        <f>SUM(K16:K19)</f>
        <v>496</v>
      </c>
      <c r="L20" s="54">
        <f>SUM(L16:L19)</f>
        <v>713</v>
      </c>
      <c r="M20" s="55"/>
      <c r="N20" s="54">
        <f>SUM(N16:N19)</f>
        <v>1327</v>
      </c>
      <c r="O20" s="54">
        <f>SUM(O16:O19)</f>
        <v>1156</v>
      </c>
      <c r="P20" s="8"/>
      <c r="Q20" s="9">
        <f t="shared" si="1"/>
        <v>19.975835682641968</v>
      </c>
      <c r="R20" s="9">
        <f t="shared" si="2"/>
        <v>28.715263793797828</v>
      </c>
      <c r="S20" s="9">
        <f t="shared" si="3"/>
        <v>46.556584776480065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5" si="21">C16+C10+C4</f>
        <v>544</v>
      </c>
      <c r="D22" s="82">
        <f t="shared" si="21"/>
        <v>125</v>
      </c>
      <c r="E22" s="82">
        <f t="shared" si="21"/>
        <v>0</v>
      </c>
      <c r="F22" s="82">
        <f t="shared" si="21"/>
        <v>0</v>
      </c>
      <c r="G22" s="82">
        <f t="shared" si="21"/>
        <v>233</v>
      </c>
      <c r="H22" s="82">
        <f t="shared" si="21"/>
        <v>0</v>
      </c>
      <c r="I22" s="83">
        <f t="shared" si="21"/>
        <v>902</v>
      </c>
      <c r="J22" s="84"/>
      <c r="K22" s="82">
        <f>K16+K10+K4</f>
        <v>127</v>
      </c>
      <c r="L22" s="82">
        <f>L16+L10+L4</f>
        <v>118</v>
      </c>
      <c r="M22" s="84"/>
      <c r="N22" s="82">
        <f>N16+N10+N4</f>
        <v>686</v>
      </c>
      <c r="O22" s="82">
        <f>O16+O10+O4</f>
        <v>216</v>
      </c>
      <c r="P22" s="8"/>
      <c r="Q22" s="5">
        <f t="shared" si="1"/>
        <v>14.079822616407982</v>
      </c>
      <c r="R22" s="5">
        <f t="shared" si="2"/>
        <v>13.082039911308204</v>
      </c>
      <c r="S22" s="5">
        <f t="shared" si="3"/>
        <v>23.946784922394681</v>
      </c>
    </row>
    <row r="23" spans="1:19">
      <c r="A23" s="137"/>
      <c r="B23" s="1" t="s">
        <v>32</v>
      </c>
      <c r="C23" s="29">
        <f t="shared" si="21"/>
        <v>209</v>
      </c>
      <c r="D23" s="29">
        <f t="shared" si="21"/>
        <v>31</v>
      </c>
      <c r="E23" s="29">
        <f t="shared" si="21"/>
        <v>0</v>
      </c>
      <c r="F23" s="29">
        <f t="shared" si="21"/>
        <v>0</v>
      </c>
      <c r="G23" s="29">
        <f t="shared" si="21"/>
        <v>111</v>
      </c>
      <c r="H23" s="29">
        <f t="shared" si="21"/>
        <v>0</v>
      </c>
      <c r="I23" s="54">
        <f t="shared" si="21"/>
        <v>351</v>
      </c>
      <c r="J23" s="55"/>
      <c r="K23" s="29">
        <f>K17+K11+K5</f>
        <v>35</v>
      </c>
      <c r="L23" s="29">
        <f>L17+L11+L5</f>
        <v>22</v>
      </c>
      <c r="M23" s="55"/>
      <c r="N23" s="29">
        <f>N17+N11+N5</f>
        <v>325</v>
      </c>
      <c r="O23" s="29">
        <f>O17+O11+O5</f>
        <v>26</v>
      </c>
      <c r="P23" s="8"/>
      <c r="Q23" s="31">
        <f t="shared" si="1"/>
        <v>9.9715099715099722</v>
      </c>
      <c r="R23" s="31">
        <f t="shared" si="2"/>
        <v>6.267806267806268</v>
      </c>
      <c r="S23" s="31">
        <f t="shared" si="3"/>
        <v>7.4074074074074074</v>
      </c>
    </row>
    <row r="24" spans="1:19">
      <c r="A24" s="137"/>
      <c r="B24" s="1" t="s">
        <v>55</v>
      </c>
      <c r="C24" s="29">
        <f t="shared" si="21"/>
        <v>1039</v>
      </c>
      <c r="D24" s="29">
        <f t="shared" si="21"/>
        <v>392</v>
      </c>
      <c r="E24" s="29">
        <f t="shared" si="21"/>
        <v>0</v>
      </c>
      <c r="F24" s="29">
        <f t="shared" si="21"/>
        <v>0</v>
      </c>
      <c r="G24" s="29">
        <f t="shared" si="21"/>
        <v>370</v>
      </c>
      <c r="H24" s="29">
        <f t="shared" si="21"/>
        <v>0</v>
      </c>
      <c r="I24" s="54">
        <f t="shared" ref="I24:I25" si="22">SUM(C24:H24)</f>
        <v>1801</v>
      </c>
      <c r="J24" s="55"/>
      <c r="K24" s="29">
        <f t="shared" ref="K24:L25" si="23">K18+K12+K6</f>
        <v>421</v>
      </c>
      <c r="L24" s="29">
        <f t="shared" si="23"/>
        <v>799</v>
      </c>
      <c r="M24" s="55"/>
      <c r="N24" s="29">
        <f t="shared" ref="N24:O25" si="24">N18+N12+N6</f>
        <v>829</v>
      </c>
      <c r="O24" s="29">
        <f t="shared" si="24"/>
        <v>972</v>
      </c>
      <c r="P24" s="8"/>
      <c r="Q24" s="31">
        <f t="shared" si="1"/>
        <v>23.375902276513045</v>
      </c>
      <c r="R24" s="31">
        <f t="shared" si="2"/>
        <v>44.364242087729039</v>
      </c>
      <c r="S24" s="31">
        <f t="shared" si="3"/>
        <v>53.970016657412543</v>
      </c>
    </row>
    <row r="25" spans="1:19">
      <c r="A25" s="137"/>
      <c r="B25" s="1" t="s">
        <v>26</v>
      </c>
      <c r="C25" s="29">
        <f t="shared" si="21"/>
        <v>511</v>
      </c>
      <c r="D25" s="29">
        <f t="shared" si="21"/>
        <v>504</v>
      </c>
      <c r="E25" s="29">
        <f t="shared" si="21"/>
        <v>0</v>
      </c>
      <c r="F25" s="29">
        <f t="shared" si="21"/>
        <v>0</v>
      </c>
      <c r="G25" s="29">
        <f t="shared" si="21"/>
        <v>224</v>
      </c>
      <c r="H25" s="29">
        <f t="shared" si="21"/>
        <v>2</v>
      </c>
      <c r="I25" s="54">
        <f t="shared" si="22"/>
        <v>1241</v>
      </c>
      <c r="J25" s="55"/>
      <c r="K25" s="29">
        <f t="shared" si="23"/>
        <v>437</v>
      </c>
      <c r="L25" s="29">
        <f t="shared" si="23"/>
        <v>407</v>
      </c>
      <c r="M25" s="55"/>
      <c r="N25" s="29">
        <f t="shared" si="24"/>
        <v>506</v>
      </c>
      <c r="O25" s="29">
        <f t="shared" si="24"/>
        <v>735</v>
      </c>
      <c r="P25" s="8"/>
      <c r="Q25" s="31">
        <f t="shared" si="1"/>
        <v>35.21353746978243</v>
      </c>
      <c r="R25" s="31">
        <f t="shared" si="2"/>
        <v>32.796132151490731</v>
      </c>
      <c r="S25" s="31">
        <f t="shared" si="3"/>
        <v>59.226430298146653</v>
      </c>
    </row>
    <row r="26" spans="1:19" ht="27.95" customHeight="1">
      <c r="A26" s="138"/>
      <c r="B26" s="10" t="s">
        <v>21</v>
      </c>
      <c r="C26" s="54">
        <f>SUM(C22:C25)</f>
        <v>2303</v>
      </c>
      <c r="D26" s="54">
        <f t="shared" ref="D26:H26" si="25">SUM(D22:D25)</f>
        <v>1052</v>
      </c>
      <c r="E26" s="54">
        <f t="shared" si="25"/>
        <v>0</v>
      </c>
      <c r="F26" s="54">
        <f t="shared" si="25"/>
        <v>0</v>
      </c>
      <c r="G26" s="54">
        <f t="shared" si="25"/>
        <v>938</v>
      </c>
      <c r="H26" s="54">
        <f t="shared" si="25"/>
        <v>2</v>
      </c>
      <c r="I26" s="54">
        <f t="shared" ref="I26" si="26">SUM(C26:H26)</f>
        <v>4295</v>
      </c>
      <c r="J26" s="56"/>
      <c r="K26" s="54">
        <f>K20+K14+K8</f>
        <v>1020</v>
      </c>
      <c r="L26" s="54">
        <f>L20+L14+L8</f>
        <v>1346</v>
      </c>
      <c r="M26" s="56"/>
      <c r="N26" s="54">
        <f>SUM(N22:N25)</f>
        <v>2346</v>
      </c>
      <c r="O26" s="54">
        <f>SUM(O22:O25)</f>
        <v>1949</v>
      </c>
      <c r="P26" s="8"/>
      <c r="Q26" s="12">
        <f t="shared" si="1"/>
        <v>23.748544819557623</v>
      </c>
      <c r="R26" s="12">
        <f t="shared" si="2"/>
        <v>31.338766006984866</v>
      </c>
      <c r="S26" s="12">
        <f t="shared" si="3"/>
        <v>45.37834691501746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32"/>
  <sheetViews>
    <sheetView showGridLines="0" workbookViewId="0"/>
  </sheetViews>
  <sheetFormatPr defaultRowHeight="15"/>
  <cols>
    <col min="1" max="1" width="39.140625" bestFit="1" customWidth="1"/>
    <col min="2" max="5" width="8.7109375" customWidth="1"/>
    <col min="6" max="6" width="3.5703125" customWidth="1"/>
    <col min="7" max="8" width="8.140625" customWidth="1"/>
    <col min="9" max="9" width="2.28515625" customWidth="1"/>
    <col min="10" max="11" width="8.140625" customWidth="1"/>
    <col min="12" max="12" width="2.28515625" customWidth="1"/>
    <col min="13" max="15" width="6.7109375" customWidth="1"/>
    <col min="16" max="16" width="2.28515625" style="99" customWidth="1"/>
    <col min="17" max="17" width="8.140625" style="105" customWidth="1"/>
    <col min="18" max="18" width="6.7109375" style="99" customWidth="1"/>
  </cols>
  <sheetData>
    <row r="1" spans="1:19" ht="24" customHeight="1">
      <c r="A1" s="24" t="s">
        <v>61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</row>
    <row r="3" spans="1:19" ht="45">
      <c r="A3" s="47" t="s">
        <v>60</v>
      </c>
      <c r="B3" s="47" t="s">
        <v>18</v>
      </c>
      <c r="C3" s="47" t="s">
        <v>19</v>
      </c>
      <c r="D3" s="47" t="s">
        <v>20</v>
      </c>
      <c r="E3" s="47" t="s">
        <v>5</v>
      </c>
      <c r="F3" s="16" t="s">
        <v>9</v>
      </c>
      <c r="G3" s="44" t="s">
        <v>58</v>
      </c>
      <c r="H3" s="44" t="s">
        <v>57</v>
      </c>
      <c r="I3" s="16"/>
      <c r="J3" s="46" t="s">
        <v>11</v>
      </c>
      <c r="K3" s="46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46" t="s">
        <v>69</v>
      </c>
    </row>
    <row r="4" spans="1:19" ht="18" customHeight="1">
      <c r="A4" s="26" t="s">
        <v>1</v>
      </c>
      <c r="B4" s="70"/>
      <c r="C4" s="70"/>
      <c r="D4" s="70"/>
      <c r="E4" s="67"/>
      <c r="F4" s="61"/>
      <c r="G4" s="70"/>
      <c r="H4" s="70"/>
      <c r="I4" s="61"/>
      <c r="J4" s="70"/>
      <c r="K4" s="70"/>
      <c r="M4" s="5"/>
      <c r="N4" s="5"/>
      <c r="O4" s="5"/>
      <c r="Q4" s="125"/>
      <c r="R4" s="5"/>
    </row>
    <row r="5" spans="1:19">
      <c r="A5" s="27" t="s">
        <v>35</v>
      </c>
      <c r="B5" s="67">
        <v>1</v>
      </c>
      <c r="C5" s="67">
        <v>9</v>
      </c>
      <c r="D5" s="67">
        <v>12</v>
      </c>
      <c r="E5" s="67">
        <f t="shared" ref="E5:E30" si="0">SUM(B5:D5)</f>
        <v>22</v>
      </c>
      <c r="F5" s="61"/>
      <c r="G5" s="67">
        <v>5</v>
      </c>
      <c r="H5" s="67">
        <v>4</v>
      </c>
      <c r="I5" s="61"/>
      <c r="J5" s="67">
        <v>18</v>
      </c>
      <c r="K5" s="67">
        <v>4</v>
      </c>
      <c r="M5" s="5">
        <f t="shared" ref="M5:M12" si="1">G5/E5%</f>
        <v>22.727272727272727</v>
      </c>
      <c r="N5" s="5">
        <f t="shared" ref="N5:N12" si="2">H5/E5%</f>
        <v>18.181818181818183</v>
      </c>
      <c r="O5" s="5">
        <f t="shared" ref="O5:O12" si="3">K5/E5%</f>
        <v>18.181818181818183</v>
      </c>
      <c r="Q5" s="125">
        <v>268</v>
      </c>
      <c r="R5" s="97">
        <f>+E5/Q5%</f>
        <v>8.2089552238805972</v>
      </c>
    </row>
    <row r="6" spans="1:19">
      <c r="A6" s="27" t="s">
        <v>36</v>
      </c>
      <c r="B6" s="67">
        <v>8</v>
      </c>
      <c r="C6" s="67">
        <v>55</v>
      </c>
      <c r="D6" s="67">
        <v>62</v>
      </c>
      <c r="E6" s="67">
        <f t="shared" si="0"/>
        <v>125</v>
      </c>
      <c r="F6" s="61"/>
      <c r="G6" s="67">
        <v>25</v>
      </c>
      <c r="H6" s="67">
        <v>56</v>
      </c>
      <c r="I6" s="61"/>
      <c r="J6" s="67">
        <v>72</v>
      </c>
      <c r="K6" s="67">
        <v>53</v>
      </c>
      <c r="M6" s="5">
        <f t="shared" si="1"/>
        <v>20</v>
      </c>
      <c r="N6" s="5">
        <f t="shared" si="2"/>
        <v>44.8</v>
      </c>
      <c r="O6" s="5">
        <f t="shared" si="3"/>
        <v>42.4</v>
      </c>
      <c r="Q6" s="125">
        <v>570</v>
      </c>
      <c r="R6" s="97">
        <f t="shared" ref="R6:R31" si="4">+E6/Q6%</f>
        <v>21.929824561403507</v>
      </c>
    </row>
    <row r="7" spans="1:19">
      <c r="A7" s="27" t="s">
        <v>37</v>
      </c>
      <c r="B7" s="67">
        <v>0</v>
      </c>
      <c r="C7" s="67">
        <v>10</v>
      </c>
      <c r="D7" s="67">
        <v>17</v>
      </c>
      <c r="E7" s="67">
        <f t="shared" si="0"/>
        <v>27</v>
      </c>
      <c r="F7" s="61"/>
      <c r="G7" s="67">
        <v>8</v>
      </c>
      <c r="H7" s="67">
        <v>1</v>
      </c>
      <c r="I7" s="61"/>
      <c r="J7" s="67">
        <v>10</v>
      </c>
      <c r="K7" s="67">
        <v>17</v>
      </c>
      <c r="M7" s="5">
        <f t="shared" si="1"/>
        <v>29.629629629629626</v>
      </c>
      <c r="N7" s="5">
        <f t="shared" si="2"/>
        <v>3.7037037037037033</v>
      </c>
      <c r="O7" s="5">
        <f t="shared" si="3"/>
        <v>62.962962962962962</v>
      </c>
      <c r="Q7" s="125">
        <v>324</v>
      </c>
      <c r="R7" s="97">
        <f t="shared" si="4"/>
        <v>8.3333333333333321</v>
      </c>
    </row>
    <row r="8" spans="1:19">
      <c r="A8" s="27" t="s">
        <v>38</v>
      </c>
      <c r="B8" s="67">
        <v>0</v>
      </c>
      <c r="C8" s="67">
        <v>14</v>
      </c>
      <c r="D8" s="67">
        <v>35</v>
      </c>
      <c r="E8" s="67">
        <f t="shared" si="0"/>
        <v>49</v>
      </c>
      <c r="F8" s="61"/>
      <c r="G8" s="67">
        <v>6</v>
      </c>
      <c r="H8" s="67">
        <v>1</v>
      </c>
      <c r="I8" s="61"/>
      <c r="J8" s="67">
        <v>44</v>
      </c>
      <c r="K8" s="67">
        <v>5</v>
      </c>
      <c r="M8" s="5">
        <f t="shared" si="1"/>
        <v>12.244897959183673</v>
      </c>
      <c r="N8" s="5">
        <f t="shared" si="2"/>
        <v>2.0408163265306123</v>
      </c>
      <c r="O8" s="5">
        <f t="shared" si="3"/>
        <v>10.204081632653061</v>
      </c>
      <c r="Q8" s="125">
        <v>903</v>
      </c>
      <c r="R8" s="97">
        <f t="shared" si="4"/>
        <v>5.4263565891472876</v>
      </c>
    </row>
    <row r="9" spans="1:19">
      <c r="A9" s="27" t="s">
        <v>39</v>
      </c>
      <c r="B9" s="67">
        <v>7</v>
      </c>
      <c r="C9" s="67">
        <v>79</v>
      </c>
      <c r="D9" s="67">
        <v>151</v>
      </c>
      <c r="E9" s="67">
        <f t="shared" si="0"/>
        <v>237</v>
      </c>
      <c r="F9" s="61"/>
      <c r="G9" s="67">
        <v>35</v>
      </c>
      <c r="H9" s="67">
        <v>20</v>
      </c>
      <c r="I9" s="61"/>
      <c r="J9" s="67">
        <v>175</v>
      </c>
      <c r="K9" s="67">
        <v>62</v>
      </c>
      <c r="M9" s="5">
        <f t="shared" si="1"/>
        <v>14.767932489451477</v>
      </c>
      <c r="N9" s="5">
        <f t="shared" si="2"/>
        <v>8.4388185654008439</v>
      </c>
      <c r="O9" s="5">
        <f t="shared" si="3"/>
        <v>26.160337552742615</v>
      </c>
      <c r="Q9" s="125">
        <v>2498</v>
      </c>
      <c r="R9" s="97">
        <f t="shared" si="4"/>
        <v>9.487590072057646</v>
      </c>
    </row>
    <row r="10" spans="1:19">
      <c r="A10" s="27" t="s">
        <v>40</v>
      </c>
      <c r="B10" s="67">
        <v>1</v>
      </c>
      <c r="C10" s="67">
        <v>63</v>
      </c>
      <c r="D10" s="67">
        <v>125</v>
      </c>
      <c r="E10" s="67">
        <f t="shared" si="0"/>
        <v>189</v>
      </c>
      <c r="F10" s="61"/>
      <c r="G10" s="67">
        <v>25</v>
      </c>
      <c r="H10" s="67">
        <v>9</v>
      </c>
      <c r="I10" s="61"/>
      <c r="J10" s="67">
        <v>167</v>
      </c>
      <c r="K10" s="67">
        <v>22</v>
      </c>
      <c r="M10" s="5">
        <f t="shared" si="1"/>
        <v>13.227513227513228</v>
      </c>
      <c r="N10" s="5">
        <f t="shared" si="2"/>
        <v>4.7619047619047619</v>
      </c>
      <c r="O10" s="5">
        <f t="shared" si="3"/>
        <v>11.640211640211641</v>
      </c>
      <c r="Q10" s="125">
        <v>1423</v>
      </c>
      <c r="R10" s="97">
        <f t="shared" si="4"/>
        <v>13.281799016163035</v>
      </c>
    </row>
    <row r="11" spans="1:19">
      <c r="A11" s="27" t="s">
        <v>41</v>
      </c>
      <c r="B11" s="67">
        <v>4</v>
      </c>
      <c r="C11" s="67">
        <v>64</v>
      </c>
      <c r="D11" s="67">
        <v>102</v>
      </c>
      <c r="E11" s="67">
        <f t="shared" si="0"/>
        <v>170</v>
      </c>
      <c r="F11" s="61"/>
      <c r="G11" s="67">
        <v>21</v>
      </c>
      <c r="H11" s="67">
        <v>27</v>
      </c>
      <c r="I11" s="61"/>
      <c r="J11" s="67">
        <v>121</v>
      </c>
      <c r="K11" s="67">
        <v>49</v>
      </c>
      <c r="M11" s="5">
        <f t="shared" si="1"/>
        <v>12.352941176470589</v>
      </c>
      <c r="N11" s="5">
        <f t="shared" si="2"/>
        <v>15.882352941176471</v>
      </c>
      <c r="O11" s="5">
        <f t="shared" si="3"/>
        <v>28.823529411764707</v>
      </c>
      <c r="Q11" s="125">
        <v>1556</v>
      </c>
      <c r="R11" s="97">
        <f t="shared" si="4"/>
        <v>10.925449871465295</v>
      </c>
    </row>
    <row r="12" spans="1:19">
      <c r="A12" s="27" t="s">
        <v>42</v>
      </c>
      <c r="B12" s="67">
        <v>0</v>
      </c>
      <c r="C12" s="67">
        <v>30</v>
      </c>
      <c r="D12" s="67">
        <v>53</v>
      </c>
      <c r="E12" s="67">
        <f t="shared" si="0"/>
        <v>83</v>
      </c>
      <c r="F12" s="61"/>
      <c r="G12" s="67">
        <v>2</v>
      </c>
      <c r="H12" s="67">
        <v>0</v>
      </c>
      <c r="I12" s="61"/>
      <c r="J12" s="67">
        <v>79</v>
      </c>
      <c r="K12" s="67">
        <v>4</v>
      </c>
      <c r="M12" s="5">
        <f t="shared" si="1"/>
        <v>2.4096385542168677</v>
      </c>
      <c r="N12" s="5">
        <f t="shared" si="2"/>
        <v>0</v>
      </c>
      <c r="O12" s="5">
        <f t="shared" si="3"/>
        <v>4.8192771084337354</v>
      </c>
      <c r="Q12" s="125">
        <v>703</v>
      </c>
      <c r="R12" s="97">
        <f t="shared" si="4"/>
        <v>11.806543385490754</v>
      </c>
    </row>
    <row r="13" spans="1:19" ht="18" customHeight="1">
      <c r="A13" s="26" t="s">
        <v>2</v>
      </c>
      <c r="B13" s="37"/>
      <c r="C13" s="37"/>
      <c r="D13" s="37"/>
      <c r="E13" s="37"/>
      <c r="G13" s="37"/>
      <c r="H13" s="37"/>
      <c r="J13" s="37"/>
      <c r="K13" s="37"/>
      <c r="M13" s="5"/>
      <c r="N13" s="5"/>
      <c r="O13" s="5"/>
      <c r="Q13" s="124"/>
      <c r="R13" s="97"/>
    </row>
    <row r="14" spans="1:19">
      <c r="A14" s="27" t="s">
        <v>33</v>
      </c>
      <c r="B14" s="67">
        <v>4</v>
      </c>
      <c r="C14" s="67">
        <v>48</v>
      </c>
      <c r="D14" s="67">
        <v>70</v>
      </c>
      <c r="E14" s="67">
        <f>SUM(B14:D14)</f>
        <v>122</v>
      </c>
      <c r="F14" s="61"/>
      <c r="G14" s="67">
        <v>14</v>
      </c>
      <c r="H14" s="67">
        <v>5</v>
      </c>
      <c r="I14" s="61"/>
      <c r="J14" s="67">
        <v>116</v>
      </c>
      <c r="K14" s="67">
        <v>6</v>
      </c>
      <c r="M14" s="5">
        <f>G14/E14%</f>
        <v>11.475409836065573</v>
      </c>
      <c r="N14" s="5">
        <f>H14/E14%</f>
        <v>4.0983606557377046</v>
      </c>
      <c r="O14" s="5">
        <f>K14/E14%</f>
        <v>4.918032786885246</v>
      </c>
      <c r="Q14" s="125">
        <v>1144</v>
      </c>
      <c r="R14" s="97">
        <f t="shared" si="4"/>
        <v>10.664335664335665</v>
      </c>
    </row>
    <row r="15" spans="1:19">
      <c r="A15" s="27" t="s">
        <v>34</v>
      </c>
      <c r="B15" s="67">
        <v>7</v>
      </c>
      <c r="C15" s="67">
        <v>93</v>
      </c>
      <c r="D15" s="67">
        <v>129</v>
      </c>
      <c r="E15" s="67">
        <f t="shared" ref="E15" si="5">SUM(B15:D15)</f>
        <v>229</v>
      </c>
      <c r="F15" s="61"/>
      <c r="G15" s="67">
        <v>21</v>
      </c>
      <c r="H15" s="67">
        <v>17</v>
      </c>
      <c r="I15" s="61"/>
      <c r="J15" s="67">
        <v>209</v>
      </c>
      <c r="K15" s="67">
        <v>20</v>
      </c>
      <c r="M15" s="5">
        <f>G15/E15%</f>
        <v>9.1703056768558948</v>
      </c>
      <c r="N15" s="5">
        <f>H15/E15%</f>
        <v>7.4235807860262009</v>
      </c>
      <c r="O15" s="5">
        <f>K15/E15%</f>
        <v>8.7336244541484707</v>
      </c>
      <c r="Q15" s="125">
        <v>1122</v>
      </c>
      <c r="R15" s="97">
        <f t="shared" si="4"/>
        <v>20.409982174688057</v>
      </c>
    </row>
    <row r="16" spans="1:19" ht="18" customHeight="1">
      <c r="A16" s="26" t="s">
        <v>30</v>
      </c>
      <c r="B16" s="70"/>
      <c r="C16" s="70"/>
      <c r="D16" s="70"/>
      <c r="E16" s="67"/>
      <c r="F16" s="61"/>
      <c r="G16" s="70"/>
      <c r="H16" s="70"/>
      <c r="I16" s="61"/>
      <c r="J16" s="70"/>
      <c r="K16" s="70"/>
      <c r="M16" s="5"/>
      <c r="N16" s="5"/>
      <c r="O16" s="5"/>
      <c r="Q16" s="125"/>
      <c r="R16" s="97"/>
    </row>
    <row r="17" spans="1:18">
      <c r="A17" s="27" t="s">
        <v>56</v>
      </c>
      <c r="B17" s="67">
        <v>6</v>
      </c>
      <c r="C17" s="67">
        <v>43</v>
      </c>
      <c r="D17" s="67">
        <v>53</v>
      </c>
      <c r="E17" s="67">
        <f t="shared" si="0"/>
        <v>102</v>
      </c>
      <c r="F17" s="61"/>
      <c r="G17" s="67">
        <v>6</v>
      </c>
      <c r="H17" s="67">
        <v>9</v>
      </c>
      <c r="I17" s="61"/>
      <c r="J17" s="67">
        <v>95</v>
      </c>
      <c r="K17" s="67">
        <v>7</v>
      </c>
      <c r="M17" s="5">
        <f t="shared" ref="M17:M30" si="6">G17/E17%</f>
        <v>5.8823529411764701</v>
      </c>
      <c r="N17" s="5">
        <f t="shared" ref="N17:N30" si="7">H17/E17%</f>
        <v>8.8235294117647065</v>
      </c>
      <c r="O17" s="5">
        <f t="shared" ref="O17:O30" si="8">K17/E17%</f>
        <v>6.8627450980392153</v>
      </c>
      <c r="Q17" s="125">
        <v>471</v>
      </c>
      <c r="R17" s="97">
        <f t="shared" si="4"/>
        <v>21.656050955414013</v>
      </c>
    </row>
    <row r="18" spans="1:18">
      <c r="A18" s="27" t="s">
        <v>43</v>
      </c>
      <c r="B18" s="67">
        <v>17</v>
      </c>
      <c r="C18" s="67">
        <v>275</v>
      </c>
      <c r="D18" s="67">
        <v>398</v>
      </c>
      <c r="E18" s="67">
        <f t="shared" si="0"/>
        <v>690</v>
      </c>
      <c r="F18" s="61"/>
      <c r="G18" s="67">
        <v>165</v>
      </c>
      <c r="H18" s="67">
        <v>306</v>
      </c>
      <c r="I18" s="61"/>
      <c r="J18" s="67">
        <v>294</v>
      </c>
      <c r="K18" s="67">
        <v>396</v>
      </c>
      <c r="M18" s="5">
        <f t="shared" si="6"/>
        <v>23.913043478260867</v>
      </c>
      <c r="N18" s="5">
        <f t="shared" si="7"/>
        <v>44.347826086956516</v>
      </c>
      <c r="O18" s="5">
        <f t="shared" si="8"/>
        <v>57.391304347826086</v>
      </c>
      <c r="Q18" s="125">
        <v>3895</v>
      </c>
      <c r="R18" s="97">
        <f t="shared" si="4"/>
        <v>17.715019255455712</v>
      </c>
    </row>
    <row r="19" spans="1:18">
      <c r="A19" s="27" t="s">
        <v>44</v>
      </c>
      <c r="B19" s="67">
        <v>0</v>
      </c>
      <c r="C19" s="67">
        <v>55</v>
      </c>
      <c r="D19" s="67">
        <v>103</v>
      </c>
      <c r="E19" s="67">
        <f t="shared" si="0"/>
        <v>158</v>
      </c>
      <c r="F19" s="61"/>
      <c r="G19" s="67">
        <v>47</v>
      </c>
      <c r="H19" s="67">
        <v>13</v>
      </c>
      <c r="I19" s="61"/>
      <c r="J19" s="67">
        <v>133</v>
      </c>
      <c r="K19" s="67">
        <v>25</v>
      </c>
      <c r="M19" s="5">
        <f t="shared" si="6"/>
        <v>29.746835443037973</v>
      </c>
      <c r="N19" s="5">
        <f t="shared" si="7"/>
        <v>8.2278481012658222</v>
      </c>
      <c r="O19" s="5">
        <f t="shared" si="8"/>
        <v>15.822784810126581</v>
      </c>
      <c r="Q19" s="125">
        <v>1754</v>
      </c>
      <c r="R19" s="97">
        <f t="shared" si="4"/>
        <v>9.007981755986318</v>
      </c>
    </row>
    <row r="20" spans="1:18">
      <c r="A20" s="27" t="s">
        <v>45</v>
      </c>
      <c r="B20" s="67">
        <v>64</v>
      </c>
      <c r="C20" s="67">
        <v>469</v>
      </c>
      <c r="D20" s="67">
        <v>476</v>
      </c>
      <c r="E20" s="67">
        <f t="shared" si="0"/>
        <v>1009</v>
      </c>
      <c r="F20" s="61"/>
      <c r="G20" s="67">
        <v>250</v>
      </c>
      <c r="H20" s="67">
        <v>484</v>
      </c>
      <c r="I20" s="61"/>
      <c r="J20" s="67">
        <v>440</v>
      </c>
      <c r="K20" s="67">
        <v>569</v>
      </c>
      <c r="M20" s="5">
        <f t="shared" si="6"/>
        <v>24.777006937561943</v>
      </c>
      <c r="N20" s="5">
        <f t="shared" si="7"/>
        <v>47.968285431119924</v>
      </c>
      <c r="O20" s="5">
        <f t="shared" si="8"/>
        <v>56.392467789890979</v>
      </c>
      <c r="Q20" s="125">
        <v>3587</v>
      </c>
      <c r="R20" s="97">
        <f t="shared" si="4"/>
        <v>28.129356007805967</v>
      </c>
    </row>
    <row r="21" spans="1:18">
      <c r="A21" s="27" t="s">
        <v>46</v>
      </c>
      <c r="B21" s="67">
        <v>0</v>
      </c>
      <c r="C21" s="67">
        <v>16</v>
      </c>
      <c r="D21" s="67">
        <v>44</v>
      </c>
      <c r="E21" s="67">
        <f t="shared" si="0"/>
        <v>60</v>
      </c>
      <c r="F21" s="61"/>
      <c r="G21" s="67">
        <v>5</v>
      </c>
      <c r="H21" s="67">
        <v>11</v>
      </c>
      <c r="I21" s="61"/>
      <c r="J21" s="67">
        <v>25</v>
      </c>
      <c r="K21" s="67">
        <v>35</v>
      </c>
      <c r="M21" s="5">
        <f t="shared" si="6"/>
        <v>8.3333333333333339</v>
      </c>
      <c r="N21" s="5">
        <f t="shared" si="7"/>
        <v>18.333333333333336</v>
      </c>
      <c r="O21" s="5">
        <f t="shared" si="8"/>
        <v>58.333333333333336</v>
      </c>
      <c r="Q21" s="125">
        <v>488</v>
      </c>
      <c r="R21" s="97">
        <f t="shared" si="4"/>
        <v>12.295081967213115</v>
      </c>
    </row>
    <row r="22" spans="1:18">
      <c r="A22" s="27" t="s">
        <v>47</v>
      </c>
      <c r="B22" s="67">
        <v>0</v>
      </c>
      <c r="C22" s="67">
        <v>6</v>
      </c>
      <c r="D22" s="67">
        <v>39</v>
      </c>
      <c r="E22" s="67">
        <f t="shared" si="0"/>
        <v>45</v>
      </c>
      <c r="F22" s="61"/>
      <c r="G22" s="67">
        <v>1</v>
      </c>
      <c r="H22" s="67">
        <v>7</v>
      </c>
      <c r="I22" s="61"/>
      <c r="J22" s="67">
        <v>16</v>
      </c>
      <c r="K22" s="67">
        <v>29</v>
      </c>
      <c r="M22" s="5">
        <f t="shared" si="6"/>
        <v>2.2222222222222223</v>
      </c>
      <c r="N22" s="5">
        <f t="shared" si="7"/>
        <v>15.555555555555555</v>
      </c>
      <c r="O22" s="5">
        <f t="shared" si="8"/>
        <v>64.444444444444443</v>
      </c>
      <c r="Q22" s="125">
        <v>910</v>
      </c>
      <c r="R22" s="97">
        <f t="shared" si="4"/>
        <v>4.9450549450549453</v>
      </c>
    </row>
    <row r="23" spans="1:18">
      <c r="A23" s="27" t="s">
        <v>48</v>
      </c>
      <c r="B23" s="67">
        <v>0</v>
      </c>
      <c r="C23" s="67">
        <v>8</v>
      </c>
      <c r="D23" s="67">
        <v>6</v>
      </c>
      <c r="E23" s="67">
        <f t="shared" si="0"/>
        <v>14</v>
      </c>
      <c r="F23" s="61"/>
      <c r="G23" s="67">
        <v>0</v>
      </c>
      <c r="H23" s="67">
        <v>9</v>
      </c>
      <c r="I23" s="61"/>
      <c r="J23" s="67">
        <v>1</v>
      </c>
      <c r="K23" s="67">
        <v>13</v>
      </c>
      <c r="M23" s="5">
        <f t="shared" si="6"/>
        <v>0</v>
      </c>
      <c r="N23" s="5">
        <f t="shared" si="7"/>
        <v>64.285714285714278</v>
      </c>
      <c r="O23" s="5">
        <f t="shared" si="8"/>
        <v>92.857142857142847</v>
      </c>
      <c r="Q23" s="125">
        <v>79</v>
      </c>
      <c r="R23" s="97">
        <f t="shared" si="4"/>
        <v>17.721518987341771</v>
      </c>
    </row>
    <row r="24" spans="1:18">
      <c r="A24" s="27" t="s">
        <v>49</v>
      </c>
      <c r="B24" s="67">
        <v>2</v>
      </c>
      <c r="C24" s="67">
        <v>49</v>
      </c>
      <c r="D24" s="67">
        <v>97</v>
      </c>
      <c r="E24" s="67">
        <f t="shared" si="0"/>
        <v>148</v>
      </c>
      <c r="F24" s="61"/>
      <c r="G24" s="67">
        <v>34</v>
      </c>
      <c r="H24" s="67">
        <v>51</v>
      </c>
      <c r="I24" s="61"/>
      <c r="J24" s="67">
        <v>31</v>
      </c>
      <c r="K24" s="67">
        <v>117</v>
      </c>
      <c r="M24" s="5">
        <f t="shared" si="6"/>
        <v>22.972972972972972</v>
      </c>
      <c r="N24" s="5">
        <f t="shared" si="7"/>
        <v>34.45945945945946</v>
      </c>
      <c r="O24" s="5">
        <f t="shared" si="8"/>
        <v>79.054054054054049</v>
      </c>
      <c r="Q24" s="125">
        <v>861</v>
      </c>
      <c r="R24" s="97">
        <f t="shared" si="4"/>
        <v>17.189314750290361</v>
      </c>
    </row>
    <row r="25" spans="1:18">
      <c r="A25" s="27" t="s">
        <v>50</v>
      </c>
      <c r="B25" s="67">
        <v>2</v>
      </c>
      <c r="C25" s="67">
        <v>76</v>
      </c>
      <c r="D25" s="67">
        <v>70</v>
      </c>
      <c r="E25" s="67">
        <f t="shared" si="0"/>
        <v>148</v>
      </c>
      <c r="F25" s="61"/>
      <c r="G25" s="67">
        <v>143</v>
      </c>
      <c r="H25" s="67">
        <v>51</v>
      </c>
      <c r="I25" s="61"/>
      <c r="J25" s="67">
        <v>93</v>
      </c>
      <c r="K25" s="67">
        <v>55</v>
      </c>
      <c r="M25" s="5">
        <f t="shared" si="6"/>
        <v>96.621621621621628</v>
      </c>
      <c r="N25" s="5">
        <f t="shared" si="7"/>
        <v>34.45945945945946</v>
      </c>
      <c r="O25" s="5">
        <f t="shared" si="8"/>
        <v>37.162162162162161</v>
      </c>
      <c r="Q25" s="125">
        <v>479</v>
      </c>
      <c r="R25" s="97">
        <f t="shared" si="4"/>
        <v>30.897703549060541</v>
      </c>
    </row>
    <row r="26" spans="1:18">
      <c r="A26" s="27" t="s">
        <v>51</v>
      </c>
      <c r="B26" s="67">
        <v>4</v>
      </c>
      <c r="C26" s="67">
        <v>50</v>
      </c>
      <c r="D26" s="67">
        <v>104</v>
      </c>
      <c r="E26" s="67">
        <f t="shared" si="0"/>
        <v>158</v>
      </c>
      <c r="F26" s="61"/>
      <c r="G26" s="67">
        <v>41</v>
      </c>
      <c r="H26" s="67">
        <v>84</v>
      </c>
      <c r="I26" s="61"/>
      <c r="J26" s="67">
        <v>76</v>
      </c>
      <c r="K26" s="67">
        <v>82</v>
      </c>
      <c r="M26" s="5">
        <f t="shared" si="6"/>
        <v>25.949367088607595</v>
      </c>
      <c r="N26" s="5">
        <f t="shared" si="7"/>
        <v>53.164556962025316</v>
      </c>
      <c r="O26" s="5">
        <f t="shared" si="8"/>
        <v>51.898734177215189</v>
      </c>
      <c r="Q26" s="125">
        <v>1449</v>
      </c>
      <c r="R26" s="97">
        <f t="shared" si="4"/>
        <v>10.904071773636991</v>
      </c>
    </row>
    <row r="27" spans="1:18">
      <c r="A27" s="27" t="s">
        <v>52</v>
      </c>
      <c r="B27" s="67">
        <v>0</v>
      </c>
      <c r="C27" s="67">
        <v>7</v>
      </c>
      <c r="D27" s="67">
        <v>70</v>
      </c>
      <c r="E27" s="67">
        <f t="shared" si="0"/>
        <v>77</v>
      </c>
      <c r="F27" s="61"/>
      <c r="G27" s="67">
        <v>63</v>
      </c>
      <c r="H27" s="67">
        <v>13</v>
      </c>
      <c r="I27" s="61"/>
      <c r="J27" s="67">
        <v>23</v>
      </c>
      <c r="K27" s="67">
        <v>54</v>
      </c>
      <c r="M27" s="5">
        <f t="shared" si="6"/>
        <v>81.818181818181813</v>
      </c>
      <c r="N27" s="5">
        <f t="shared" si="7"/>
        <v>16.883116883116884</v>
      </c>
      <c r="O27" s="5">
        <f t="shared" si="8"/>
        <v>70.129870129870127</v>
      </c>
      <c r="Q27" s="125">
        <v>970</v>
      </c>
      <c r="R27" s="97">
        <f t="shared" si="4"/>
        <v>7.9381443298969074</v>
      </c>
    </row>
    <row r="28" spans="1:18">
      <c r="A28" s="27" t="s">
        <v>53</v>
      </c>
      <c r="B28" s="67">
        <v>1</v>
      </c>
      <c r="C28" s="67">
        <v>35</v>
      </c>
      <c r="D28" s="67">
        <v>122</v>
      </c>
      <c r="E28" s="67">
        <f t="shared" si="0"/>
        <v>158</v>
      </c>
      <c r="F28" s="61"/>
      <c r="G28" s="67">
        <v>59</v>
      </c>
      <c r="H28" s="67">
        <v>48</v>
      </c>
      <c r="I28" s="61"/>
      <c r="J28" s="67">
        <v>28</v>
      </c>
      <c r="K28" s="67">
        <v>130</v>
      </c>
      <c r="M28" s="5">
        <f t="shared" si="6"/>
        <v>37.341772151898731</v>
      </c>
      <c r="N28" s="5">
        <f t="shared" si="7"/>
        <v>30.379746835443036</v>
      </c>
      <c r="O28" s="5">
        <f t="shared" si="8"/>
        <v>82.278481012658219</v>
      </c>
      <c r="Q28" s="125">
        <v>1761</v>
      </c>
      <c r="R28" s="97">
        <f t="shared" si="4"/>
        <v>8.9721749006246458</v>
      </c>
    </row>
    <row r="29" spans="1:18">
      <c r="A29" s="27" t="s">
        <v>54</v>
      </c>
      <c r="B29" s="67">
        <v>13</v>
      </c>
      <c r="C29" s="67">
        <v>88</v>
      </c>
      <c r="D29" s="67">
        <v>101</v>
      </c>
      <c r="E29" s="67">
        <f t="shared" si="0"/>
        <v>202</v>
      </c>
      <c r="F29" s="61"/>
      <c r="G29" s="67">
        <v>23</v>
      </c>
      <c r="H29" s="67">
        <v>87</v>
      </c>
      <c r="I29" s="61"/>
      <c r="J29" s="67">
        <v>44</v>
      </c>
      <c r="K29" s="67">
        <v>158</v>
      </c>
      <c r="M29" s="5">
        <f t="shared" si="6"/>
        <v>11.386138613861386</v>
      </c>
      <c r="N29" s="5">
        <f t="shared" si="7"/>
        <v>43.069306930693067</v>
      </c>
      <c r="O29" s="5">
        <f t="shared" si="8"/>
        <v>78.21782178217822</v>
      </c>
      <c r="Q29" s="125">
        <v>612</v>
      </c>
      <c r="R29" s="97">
        <f t="shared" si="4"/>
        <v>33.006535947712415</v>
      </c>
    </row>
    <row r="30" spans="1:18">
      <c r="A30" s="27" t="s">
        <v>26</v>
      </c>
      <c r="B30" s="67">
        <v>1</v>
      </c>
      <c r="C30" s="67">
        <v>28</v>
      </c>
      <c r="D30" s="67">
        <v>44</v>
      </c>
      <c r="E30" s="67">
        <f t="shared" si="0"/>
        <v>73</v>
      </c>
      <c r="F30" s="76"/>
      <c r="G30" s="67">
        <v>21</v>
      </c>
      <c r="H30" s="67">
        <v>33</v>
      </c>
      <c r="I30" s="77"/>
      <c r="J30" s="67">
        <v>36</v>
      </c>
      <c r="K30" s="67">
        <v>37</v>
      </c>
      <c r="L30" s="8"/>
      <c r="M30" s="5">
        <f t="shared" si="6"/>
        <v>28.767123287671232</v>
      </c>
      <c r="N30" s="5">
        <f t="shared" si="7"/>
        <v>45.205479452054796</v>
      </c>
      <c r="O30" s="5">
        <f t="shared" si="8"/>
        <v>50.684931506849317</v>
      </c>
      <c r="P30" s="8"/>
      <c r="Q30" s="125">
        <v>425</v>
      </c>
      <c r="R30" s="97">
        <f t="shared" si="4"/>
        <v>17.176470588235293</v>
      </c>
    </row>
    <row r="31" spans="1:18" ht="27.95" customHeight="1">
      <c r="A31" s="132" t="s">
        <v>5</v>
      </c>
      <c r="B31" s="75">
        <f>SUM(B4:B30)</f>
        <v>142</v>
      </c>
      <c r="C31" s="75">
        <f>SUM(C4:C30)</f>
        <v>1670</v>
      </c>
      <c r="D31" s="75">
        <f>SUM(D4:D30)</f>
        <v>2483</v>
      </c>
      <c r="E31" s="75">
        <f>SUM(E4:E30)</f>
        <v>4295</v>
      </c>
      <c r="F31" s="63"/>
      <c r="G31" s="75">
        <f>SUM(G4:G30)</f>
        <v>1020</v>
      </c>
      <c r="H31" s="75">
        <f>SUM(H4:H30)</f>
        <v>1346</v>
      </c>
      <c r="I31" s="63"/>
      <c r="J31" s="75">
        <f>SUM(J4:J30)</f>
        <v>2346</v>
      </c>
      <c r="K31" s="75">
        <f>SUM(K4:K30)</f>
        <v>1949</v>
      </c>
      <c r="L31" s="8"/>
      <c r="M31" s="9">
        <f>G31/E31%</f>
        <v>23.748544819557623</v>
      </c>
      <c r="N31" s="9">
        <f>H31/E31%</f>
        <v>31.338766006984866</v>
      </c>
      <c r="O31" s="9">
        <f>K31/E31%</f>
        <v>45.37834691501746</v>
      </c>
      <c r="P31" s="8"/>
      <c r="Q31" s="75">
        <f>SUM(Q4:Q30)</f>
        <v>28252</v>
      </c>
      <c r="R31" s="101">
        <f t="shared" si="4"/>
        <v>15.202463542404079</v>
      </c>
    </row>
    <row r="32" spans="1:18" ht="20.100000000000001" customHeight="1">
      <c r="A32" s="13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5"/>
    </row>
  </sheetData>
  <sortState ref="A17:A29">
    <sortCondition ref="A17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T27"/>
  <sheetViews>
    <sheetView showGridLines="0" workbookViewId="0"/>
  </sheetViews>
  <sheetFormatPr defaultColWidth="11.85546875" defaultRowHeight="15"/>
  <cols>
    <col min="1" max="1" width="4.140625" customWidth="1"/>
    <col min="2" max="2" width="27.7109375" customWidth="1"/>
    <col min="3" max="3" width="7.7109375" customWidth="1"/>
    <col min="4" max="4" width="9.5703125" customWidth="1"/>
    <col min="5" max="5" width="7.7109375" customWidth="1"/>
    <col min="6" max="6" width="8.140625" customWidth="1"/>
    <col min="7" max="7" width="8.7109375" customWidth="1"/>
    <col min="8" max="8" width="7.7109375" customWidth="1"/>
    <col min="9" max="9" width="8.7109375" customWidth="1"/>
    <col min="10" max="10" width="3.5703125" customWidth="1"/>
    <col min="11" max="12" width="8.140625" customWidth="1"/>
    <col min="13" max="13" width="2.140625" customWidth="1"/>
    <col min="14" max="15" width="8.140625" customWidth="1"/>
    <col min="16" max="16" width="2.140625" customWidth="1"/>
    <col min="17" max="19" width="6.7109375" customWidth="1"/>
  </cols>
  <sheetData>
    <row r="1" spans="1:20" ht="24" customHeight="1">
      <c r="A1" s="24" t="s">
        <v>67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4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82">
        <v>7</v>
      </c>
      <c r="D4" s="82">
        <v>0</v>
      </c>
      <c r="E4" s="82">
        <v>0</v>
      </c>
      <c r="F4" s="82">
        <v>0</v>
      </c>
      <c r="G4" s="82">
        <v>8</v>
      </c>
      <c r="H4" s="82">
        <v>0</v>
      </c>
      <c r="I4" s="83">
        <f t="shared" ref="I4:I8" si="0">SUM(C4:H4)</f>
        <v>15</v>
      </c>
      <c r="J4" s="84"/>
      <c r="K4" s="82">
        <v>4</v>
      </c>
      <c r="L4" s="82">
        <v>1</v>
      </c>
      <c r="M4" s="84"/>
      <c r="N4" s="82">
        <v>14</v>
      </c>
      <c r="O4" s="82">
        <v>1</v>
      </c>
      <c r="P4" s="85"/>
      <c r="Q4" s="5">
        <f t="shared" ref="Q4:Q26" si="1">K4/I4%</f>
        <v>26.666666666666668</v>
      </c>
      <c r="R4" s="5">
        <f t="shared" ref="R4:R26" si="2">L4/I4%</f>
        <v>6.666666666666667</v>
      </c>
      <c r="S4" s="5">
        <f t="shared" ref="S4:S26" si="3">O4/I4%</f>
        <v>6.666666666666667</v>
      </c>
    </row>
    <row r="5" spans="1:20">
      <c r="A5" s="140"/>
      <c r="B5" s="1" t="s">
        <v>32</v>
      </c>
      <c r="C5" s="82">
        <v>3</v>
      </c>
      <c r="D5" s="82">
        <v>0</v>
      </c>
      <c r="E5" s="82">
        <v>0</v>
      </c>
      <c r="F5" s="82">
        <v>0</v>
      </c>
      <c r="G5" s="82">
        <v>3</v>
      </c>
      <c r="H5" s="82">
        <v>0</v>
      </c>
      <c r="I5" s="83">
        <f>SUM(C5:H5)</f>
        <v>6</v>
      </c>
      <c r="J5" s="84"/>
      <c r="K5" s="82">
        <v>1</v>
      </c>
      <c r="L5" s="82">
        <v>0</v>
      </c>
      <c r="M5" s="84"/>
      <c r="N5" s="82">
        <v>6</v>
      </c>
      <c r="O5" s="82">
        <v>0</v>
      </c>
      <c r="P5" s="85"/>
      <c r="Q5" s="5">
        <f t="shared" ref="Q5:Q6" si="4">K5/I5%</f>
        <v>16.666666666666668</v>
      </c>
      <c r="R5" s="82">
        <f t="shared" ref="R5:R6" si="5">L5/I5%</f>
        <v>0</v>
      </c>
      <c r="S5" s="82">
        <f t="shared" ref="S5:S6" si="6">O5/I5%</f>
        <v>0</v>
      </c>
    </row>
    <row r="6" spans="1:20">
      <c r="A6" s="140"/>
      <c r="B6" s="1" t="s">
        <v>55</v>
      </c>
      <c r="C6" s="82">
        <v>19</v>
      </c>
      <c r="D6" s="82">
        <v>1</v>
      </c>
      <c r="E6" s="82">
        <v>0</v>
      </c>
      <c r="F6" s="82">
        <v>0</v>
      </c>
      <c r="G6" s="82">
        <v>7</v>
      </c>
      <c r="H6" s="82">
        <v>0</v>
      </c>
      <c r="I6" s="83">
        <f t="shared" ref="I6" si="7">SUM(C6:H6)</f>
        <v>27</v>
      </c>
      <c r="J6" s="84"/>
      <c r="K6" s="82">
        <v>10</v>
      </c>
      <c r="L6" s="82">
        <v>16</v>
      </c>
      <c r="M6" s="84"/>
      <c r="N6" s="82">
        <v>16</v>
      </c>
      <c r="O6" s="82">
        <v>11</v>
      </c>
      <c r="P6" s="85"/>
      <c r="Q6" s="5">
        <f t="shared" si="4"/>
        <v>37.037037037037038</v>
      </c>
      <c r="R6" s="5">
        <f t="shared" si="5"/>
        <v>59.259259259259252</v>
      </c>
      <c r="S6" s="5">
        <f t="shared" si="6"/>
        <v>40.74074074074074</v>
      </c>
    </row>
    <row r="7" spans="1:20">
      <c r="A7" s="140"/>
      <c r="B7" s="1" t="s">
        <v>26</v>
      </c>
      <c r="C7" s="82">
        <v>17</v>
      </c>
      <c r="D7" s="82">
        <v>2</v>
      </c>
      <c r="E7" s="82">
        <v>0</v>
      </c>
      <c r="F7" s="82">
        <v>0</v>
      </c>
      <c r="G7" s="82">
        <v>11</v>
      </c>
      <c r="H7" s="82">
        <v>0</v>
      </c>
      <c r="I7" s="83">
        <f t="shared" si="0"/>
        <v>30</v>
      </c>
      <c r="J7" s="84"/>
      <c r="K7" s="82">
        <v>15</v>
      </c>
      <c r="L7" s="82">
        <v>11</v>
      </c>
      <c r="M7" s="84"/>
      <c r="N7" s="82">
        <v>20</v>
      </c>
      <c r="O7" s="82">
        <v>10</v>
      </c>
      <c r="P7" s="85"/>
      <c r="Q7" s="5">
        <f t="shared" si="1"/>
        <v>50</v>
      </c>
      <c r="R7" s="5">
        <f t="shared" si="2"/>
        <v>36.666666666666671</v>
      </c>
      <c r="S7" s="5">
        <f t="shared" si="3"/>
        <v>33.333333333333336</v>
      </c>
    </row>
    <row r="8" spans="1:20" ht="18" customHeight="1">
      <c r="A8" s="141"/>
      <c r="B8" s="65" t="s">
        <v>23</v>
      </c>
      <c r="C8" s="54">
        <f t="shared" ref="C8:H8" si="8">SUM(C4:C7)</f>
        <v>46</v>
      </c>
      <c r="D8" s="54">
        <f t="shared" si="8"/>
        <v>3</v>
      </c>
      <c r="E8" s="54">
        <f t="shared" si="8"/>
        <v>0</v>
      </c>
      <c r="F8" s="54">
        <f t="shared" si="8"/>
        <v>0</v>
      </c>
      <c r="G8" s="54">
        <f t="shared" si="8"/>
        <v>29</v>
      </c>
      <c r="H8" s="54">
        <f t="shared" si="8"/>
        <v>0</v>
      </c>
      <c r="I8" s="54">
        <f t="shared" si="0"/>
        <v>78</v>
      </c>
      <c r="J8" s="55"/>
      <c r="K8" s="54">
        <f>SUM(K4:K7)</f>
        <v>30</v>
      </c>
      <c r="L8" s="54">
        <f>SUM(L4:L7)</f>
        <v>28</v>
      </c>
      <c r="M8" s="55"/>
      <c r="N8" s="54">
        <f>SUM(N4:N7)</f>
        <v>56</v>
      </c>
      <c r="O8" s="54">
        <f>SUM(O4:O7)</f>
        <v>22</v>
      </c>
      <c r="P8" s="8"/>
      <c r="Q8" s="9">
        <f t="shared" si="1"/>
        <v>38.46153846153846</v>
      </c>
      <c r="R8" s="9">
        <f t="shared" si="2"/>
        <v>35.897435897435898</v>
      </c>
      <c r="S8" s="9">
        <f t="shared" si="3"/>
        <v>28.205128205128204</v>
      </c>
    </row>
    <row r="9" spans="1:20">
      <c r="A9" s="48"/>
      <c r="B9" s="48"/>
      <c r="C9" s="50"/>
      <c r="D9" s="50"/>
      <c r="E9" s="50"/>
      <c r="F9" s="50"/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82">
        <v>222</v>
      </c>
      <c r="D10" s="82">
        <v>24</v>
      </c>
      <c r="E10" s="82">
        <v>0</v>
      </c>
      <c r="F10" s="82">
        <v>0</v>
      </c>
      <c r="G10" s="82">
        <v>132</v>
      </c>
      <c r="H10" s="82">
        <v>0</v>
      </c>
      <c r="I10" s="83">
        <f t="shared" ref="I10:I14" si="9">SUM(C10:H10)</f>
        <v>378</v>
      </c>
      <c r="J10" s="84"/>
      <c r="K10" s="82">
        <v>98</v>
      </c>
      <c r="L10" s="82">
        <v>41</v>
      </c>
      <c r="M10" s="84"/>
      <c r="N10" s="82">
        <v>314</v>
      </c>
      <c r="O10" s="82">
        <v>64</v>
      </c>
      <c r="P10" s="85"/>
      <c r="Q10" s="5">
        <f t="shared" si="1"/>
        <v>25.925925925925927</v>
      </c>
      <c r="R10" s="5">
        <f t="shared" si="2"/>
        <v>10.846560846560847</v>
      </c>
      <c r="S10" s="5">
        <f t="shared" si="3"/>
        <v>16.931216931216934</v>
      </c>
    </row>
    <row r="11" spans="1:20">
      <c r="A11" s="140"/>
      <c r="B11" s="1" t="s">
        <v>32</v>
      </c>
      <c r="C11" s="82">
        <v>54</v>
      </c>
      <c r="D11" s="82">
        <v>1</v>
      </c>
      <c r="E11" s="82">
        <v>0</v>
      </c>
      <c r="F11" s="82">
        <v>0</v>
      </c>
      <c r="G11" s="82">
        <v>53</v>
      </c>
      <c r="H11" s="82">
        <v>0</v>
      </c>
      <c r="I11" s="83">
        <f>SUM(C11:H11)</f>
        <v>108</v>
      </c>
      <c r="J11" s="84"/>
      <c r="K11" s="82">
        <v>8</v>
      </c>
      <c r="L11" s="82">
        <v>4</v>
      </c>
      <c r="M11" s="84"/>
      <c r="N11" s="82">
        <v>106</v>
      </c>
      <c r="O11" s="82">
        <v>2</v>
      </c>
      <c r="P11" s="85"/>
      <c r="Q11" s="5">
        <f t="shared" ref="Q11:Q12" si="10">K11/I11%</f>
        <v>7.4074074074074066</v>
      </c>
      <c r="R11" s="5">
        <f t="shared" ref="R11:R12" si="11">L11/I11%</f>
        <v>3.7037037037037033</v>
      </c>
      <c r="S11" s="5">
        <f t="shared" ref="S11:S12" si="12">O11/I11%</f>
        <v>1.8518518518518516</v>
      </c>
    </row>
    <row r="12" spans="1:20">
      <c r="A12" s="140"/>
      <c r="B12" s="1" t="s">
        <v>55</v>
      </c>
      <c r="C12" s="82">
        <v>253</v>
      </c>
      <c r="D12" s="82">
        <v>73</v>
      </c>
      <c r="E12" s="82">
        <v>0</v>
      </c>
      <c r="F12" s="82">
        <v>0</v>
      </c>
      <c r="G12" s="82">
        <v>172</v>
      </c>
      <c r="H12" s="82">
        <v>0</v>
      </c>
      <c r="I12" s="83">
        <f t="shared" ref="I12" si="13">SUM(C12:H12)</f>
        <v>498</v>
      </c>
      <c r="J12" s="84"/>
      <c r="K12" s="82">
        <v>121</v>
      </c>
      <c r="L12" s="82">
        <v>268</v>
      </c>
      <c r="M12" s="84"/>
      <c r="N12" s="82">
        <v>229</v>
      </c>
      <c r="O12" s="82">
        <v>269</v>
      </c>
      <c r="P12" s="85"/>
      <c r="Q12" s="5">
        <f t="shared" si="10"/>
        <v>24.297188755020077</v>
      </c>
      <c r="R12" s="5">
        <f t="shared" si="11"/>
        <v>53.815261044176701</v>
      </c>
      <c r="S12" s="5">
        <f t="shared" si="12"/>
        <v>54.016064257028106</v>
      </c>
    </row>
    <row r="13" spans="1:20">
      <c r="A13" s="140"/>
      <c r="B13" s="1" t="s">
        <v>26</v>
      </c>
      <c r="C13" s="82">
        <v>324</v>
      </c>
      <c r="D13" s="82">
        <v>103</v>
      </c>
      <c r="E13" s="82">
        <v>0</v>
      </c>
      <c r="F13" s="82">
        <v>0</v>
      </c>
      <c r="G13" s="82">
        <v>105</v>
      </c>
      <c r="H13" s="82">
        <v>0</v>
      </c>
      <c r="I13" s="83">
        <f t="shared" si="9"/>
        <v>532</v>
      </c>
      <c r="J13" s="84"/>
      <c r="K13" s="82">
        <v>305</v>
      </c>
      <c r="L13" s="82">
        <v>173</v>
      </c>
      <c r="M13" s="84"/>
      <c r="N13" s="82">
        <v>299</v>
      </c>
      <c r="O13" s="82">
        <v>233</v>
      </c>
      <c r="P13" s="85"/>
      <c r="Q13" s="5">
        <f t="shared" si="1"/>
        <v>57.330827067669169</v>
      </c>
      <c r="R13" s="5">
        <f t="shared" si="2"/>
        <v>32.518796992481199</v>
      </c>
      <c r="S13" s="5">
        <f t="shared" si="3"/>
        <v>43.796992481203006</v>
      </c>
    </row>
    <row r="14" spans="1:20" ht="18" customHeight="1">
      <c r="A14" s="141"/>
      <c r="B14" s="65" t="s">
        <v>22</v>
      </c>
      <c r="C14" s="54">
        <f t="shared" ref="C14:H14" si="14">SUM(C10:C13)</f>
        <v>853</v>
      </c>
      <c r="D14" s="54">
        <f t="shared" si="14"/>
        <v>201</v>
      </c>
      <c r="E14" s="54">
        <f t="shared" si="14"/>
        <v>0</v>
      </c>
      <c r="F14" s="54">
        <f t="shared" si="14"/>
        <v>0</v>
      </c>
      <c r="G14" s="54">
        <f t="shared" si="14"/>
        <v>462</v>
      </c>
      <c r="H14" s="54">
        <f t="shared" si="14"/>
        <v>0</v>
      </c>
      <c r="I14" s="54">
        <f t="shared" si="9"/>
        <v>1516</v>
      </c>
      <c r="J14" s="55"/>
      <c r="K14" s="54">
        <f>SUM(K10:K13)</f>
        <v>532</v>
      </c>
      <c r="L14" s="54">
        <f>SUM(L10:L13)</f>
        <v>486</v>
      </c>
      <c r="M14" s="55"/>
      <c r="N14" s="54">
        <f>SUM(N10:N13)</f>
        <v>948</v>
      </c>
      <c r="O14" s="54">
        <f>SUM(O10:O13)</f>
        <v>568</v>
      </c>
      <c r="P14" s="8"/>
      <c r="Q14" s="9">
        <f t="shared" si="1"/>
        <v>35.092348284960423</v>
      </c>
      <c r="R14" s="9">
        <f t="shared" si="2"/>
        <v>32.058047493403691</v>
      </c>
      <c r="S14" s="9">
        <f t="shared" si="3"/>
        <v>37.467018469656992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2">
        <v>582</v>
      </c>
      <c r="D16" s="82">
        <v>242</v>
      </c>
      <c r="E16" s="82">
        <v>1</v>
      </c>
      <c r="F16" s="82">
        <v>0</v>
      </c>
      <c r="G16" s="82">
        <v>132</v>
      </c>
      <c r="H16" s="82">
        <v>0</v>
      </c>
      <c r="I16" s="83">
        <f t="shared" ref="I16:I20" si="15">SUM(C16:H16)</f>
        <v>957</v>
      </c>
      <c r="J16" s="84"/>
      <c r="K16" s="82">
        <v>152</v>
      </c>
      <c r="L16" s="82">
        <v>57</v>
      </c>
      <c r="M16" s="84"/>
      <c r="N16" s="82">
        <v>687</v>
      </c>
      <c r="O16" s="82">
        <v>270</v>
      </c>
      <c r="P16" s="85"/>
      <c r="Q16" s="5">
        <f t="shared" si="1"/>
        <v>15.882967607105538</v>
      </c>
      <c r="R16" s="5">
        <f t="shared" si="2"/>
        <v>5.9561128526645764</v>
      </c>
      <c r="S16" s="5">
        <f t="shared" si="3"/>
        <v>28.213166144200628</v>
      </c>
    </row>
    <row r="17" spans="1:19">
      <c r="A17" s="140"/>
      <c r="B17" s="1" t="s">
        <v>32</v>
      </c>
      <c r="C17" s="82">
        <v>148</v>
      </c>
      <c r="D17" s="82">
        <v>18</v>
      </c>
      <c r="E17" s="82">
        <v>0</v>
      </c>
      <c r="F17" s="82">
        <v>0</v>
      </c>
      <c r="G17" s="82">
        <v>34</v>
      </c>
      <c r="H17" s="82">
        <v>0</v>
      </c>
      <c r="I17" s="83">
        <f>SUM(C17:H17)</f>
        <v>200</v>
      </c>
      <c r="J17" s="84"/>
      <c r="K17" s="82">
        <v>21</v>
      </c>
      <c r="L17" s="82">
        <v>18</v>
      </c>
      <c r="M17" s="84"/>
      <c r="N17" s="82">
        <v>180</v>
      </c>
      <c r="O17" s="82">
        <v>20</v>
      </c>
      <c r="P17" s="85"/>
      <c r="Q17" s="5">
        <f t="shared" ref="Q17:Q18" si="16">K17/I17%</f>
        <v>10.5</v>
      </c>
      <c r="R17" s="5">
        <f t="shared" ref="R17:R18" si="17">L17/I17%</f>
        <v>9</v>
      </c>
      <c r="S17" s="5">
        <f t="shared" ref="S17:S18" si="18">O17/I17%</f>
        <v>10</v>
      </c>
    </row>
    <row r="18" spans="1:19">
      <c r="A18" s="140"/>
      <c r="B18" s="1" t="s">
        <v>55</v>
      </c>
      <c r="C18" s="82">
        <v>453</v>
      </c>
      <c r="D18" s="82">
        <v>279</v>
      </c>
      <c r="E18" s="82">
        <v>1</v>
      </c>
      <c r="F18" s="82">
        <v>0</v>
      </c>
      <c r="G18" s="82">
        <v>132</v>
      </c>
      <c r="H18" s="82">
        <v>0</v>
      </c>
      <c r="I18" s="83">
        <f t="shared" ref="I18" si="19">SUM(C18:H18)</f>
        <v>865</v>
      </c>
      <c r="J18" s="84"/>
      <c r="K18" s="82">
        <v>133</v>
      </c>
      <c r="L18" s="82">
        <v>441</v>
      </c>
      <c r="M18" s="84"/>
      <c r="N18" s="82">
        <v>356</v>
      </c>
      <c r="O18" s="82">
        <v>509</v>
      </c>
      <c r="P18" s="85"/>
      <c r="Q18" s="5">
        <f t="shared" si="16"/>
        <v>15.3757225433526</v>
      </c>
      <c r="R18" s="5">
        <f t="shared" si="17"/>
        <v>50.982658959537574</v>
      </c>
      <c r="S18" s="5">
        <f t="shared" si="18"/>
        <v>58.843930635838149</v>
      </c>
    </row>
    <row r="19" spans="1:19">
      <c r="A19" s="140"/>
      <c r="B19" s="1" t="s">
        <v>26</v>
      </c>
      <c r="C19" s="82">
        <v>486</v>
      </c>
      <c r="D19" s="82">
        <v>395</v>
      </c>
      <c r="E19" s="82">
        <v>0</v>
      </c>
      <c r="F19" s="82">
        <v>1</v>
      </c>
      <c r="G19" s="82">
        <v>88</v>
      </c>
      <c r="H19" s="82">
        <v>0</v>
      </c>
      <c r="I19" s="83">
        <f t="shared" si="15"/>
        <v>970</v>
      </c>
      <c r="J19" s="84"/>
      <c r="K19" s="82">
        <v>360</v>
      </c>
      <c r="L19" s="82">
        <v>323</v>
      </c>
      <c r="M19" s="84"/>
      <c r="N19" s="82">
        <v>385</v>
      </c>
      <c r="O19" s="82">
        <v>585</v>
      </c>
      <c r="P19" s="85"/>
      <c r="Q19" s="5">
        <f t="shared" si="1"/>
        <v>37.113402061855673</v>
      </c>
      <c r="R19" s="5">
        <f t="shared" si="2"/>
        <v>33.298969072164951</v>
      </c>
      <c r="S19" s="5">
        <f t="shared" si="3"/>
        <v>60.30927835051547</v>
      </c>
    </row>
    <row r="20" spans="1:19" ht="18" customHeight="1">
      <c r="A20" s="141"/>
      <c r="B20" s="65" t="s">
        <v>28</v>
      </c>
      <c r="C20" s="54">
        <f t="shared" ref="C20:H20" si="20">SUM(C16:C19)</f>
        <v>1669</v>
      </c>
      <c r="D20" s="54">
        <f t="shared" si="20"/>
        <v>934</v>
      </c>
      <c r="E20" s="54">
        <f t="shared" si="20"/>
        <v>2</v>
      </c>
      <c r="F20" s="54">
        <f t="shared" si="20"/>
        <v>1</v>
      </c>
      <c r="G20" s="54">
        <f t="shared" si="20"/>
        <v>386</v>
      </c>
      <c r="H20" s="54">
        <f t="shared" si="20"/>
        <v>0</v>
      </c>
      <c r="I20" s="54">
        <f t="shared" si="15"/>
        <v>2992</v>
      </c>
      <c r="J20" s="55"/>
      <c r="K20" s="54">
        <f>SUM(K16:K19)</f>
        <v>666</v>
      </c>
      <c r="L20" s="54">
        <f>SUM(L16:L19)</f>
        <v>839</v>
      </c>
      <c r="M20" s="55"/>
      <c r="N20" s="54">
        <f>SUM(N16:N19)</f>
        <v>1608</v>
      </c>
      <c r="O20" s="54">
        <f>SUM(O16:O19)</f>
        <v>1384</v>
      </c>
      <c r="P20" s="8"/>
      <c r="Q20" s="9">
        <f t="shared" si="1"/>
        <v>22.259358288770052</v>
      </c>
      <c r="R20" s="9">
        <f t="shared" si="2"/>
        <v>28.041443850267378</v>
      </c>
      <c r="S20" s="9">
        <f t="shared" si="3"/>
        <v>46.256684491978604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5" si="21">C16+C10+C4</f>
        <v>811</v>
      </c>
      <c r="D22" s="82">
        <f t="shared" si="21"/>
        <v>266</v>
      </c>
      <c r="E22" s="82">
        <f t="shared" si="21"/>
        <v>1</v>
      </c>
      <c r="F22" s="82">
        <f t="shared" si="21"/>
        <v>0</v>
      </c>
      <c r="G22" s="82">
        <f t="shared" si="21"/>
        <v>272</v>
      </c>
      <c r="H22" s="82">
        <f t="shared" si="21"/>
        <v>0</v>
      </c>
      <c r="I22" s="83">
        <f t="shared" si="21"/>
        <v>1350</v>
      </c>
      <c r="J22" s="84"/>
      <c r="K22" s="82">
        <f>K16+K10+K4</f>
        <v>254</v>
      </c>
      <c r="L22" s="82">
        <f>L16+L10+L4</f>
        <v>99</v>
      </c>
      <c r="M22" s="84"/>
      <c r="N22" s="82">
        <f>N16+N10+N4</f>
        <v>1015</v>
      </c>
      <c r="O22" s="82">
        <f>O16+O10+O4</f>
        <v>335</v>
      </c>
      <c r="P22" s="8"/>
      <c r="Q22" s="5">
        <f t="shared" si="1"/>
        <v>18.814814814814813</v>
      </c>
      <c r="R22" s="5">
        <f t="shared" si="2"/>
        <v>7.333333333333333</v>
      </c>
      <c r="S22" s="5">
        <f t="shared" si="3"/>
        <v>24.814814814814813</v>
      </c>
    </row>
    <row r="23" spans="1:19">
      <c r="A23" s="137"/>
      <c r="B23" s="1" t="s">
        <v>32</v>
      </c>
      <c r="C23" s="29">
        <f t="shared" si="21"/>
        <v>205</v>
      </c>
      <c r="D23" s="29">
        <f t="shared" si="21"/>
        <v>19</v>
      </c>
      <c r="E23" s="29">
        <f t="shared" si="21"/>
        <v>0</v>
      </c>
      <c r="F23" s="29">
        <f t="shared" si="21"/>
        <v>0</v>
      </c>
      <c r="G23" s="29">
        <f t="shared" si="21"/>
        <v>90</v>
      </c>
      <c r="H23" s="29">
        <f t="shared" si="21"/>
        <v>0</v>
      </c>
      <c r="I23" s="54">
        <f t="shared" si="21"/>
        <v>314</v>
      </c>
      <c r="J23" s="55"/>
      <c r="K23" s="29">
        <f>K17+K11+K5</f>
        <v>30</v>
      </c>
      <c r="L23" s="29">
        <f>L17+L11+L5</f>
        <v>22</v>
      </c>
      <c r="M23" s="55"/>
      <c r="N23" s="29">
        <f>N17+N11+N5</f>
        <v>292</v>
      </c>
      <c r="O23" s="29">
        <f>O17+O11+O5</f>
        <v>22</v>
      </c>
      <c r="P23" s="8"/>
      <c r="Q23" s="31">
        <f t="shared" si="1"/>
        <v>9.5541401273885338</v>
      </c>
      <c r="R23" s="31">
        <f t="shared" si="2"/>
        <v>7.0063694267515917</v>
      </c>
      <c r="S23" s="31">
        <f t="shared" si="3"/>
        <v>7.0063694267515917</v>
      </c>
    </row>
    <row r="24" spans="1:19">
      <c r="A24" s="137"/>
      <c r="B24" s="1" t="s">
        <v>55</v>
      </c>
      <c r="C24" s="29">
        <f t="shared" si="21"/>
        <v>725</v>
      </c>
      <c r="D24" s="29">
        <f t="shared" si="21"/>
        <v>353</v>
      </c>
      <c r="E24" s="29">
        <f t="shared" si="21"/>
        <v>1</v>
      </c>
      <c r="F24" s="29">
        <f t="shared" si="21"/>
        <v>0</v>
      </c>
      <c r="G24" s="29">
        <f t="shared" si="21"/>
        <v>311</v>
      </c>
      <c r="H24" s="29">
        <f t="shared" si="21"/>
        <v>0</v>
      </c>
      <c r="I24" s="54">
        <f t="shared" ref="I24:I25" si="22">SUM(C24:H24)</f>
        <v>1390</v>
      </c>
      <c r="J24" s="55"/>
      <c r="K24" s="29">
        <f t="shared" ref="K24:L25" si="23">K18+K12+K6</f>
        <v>264</v>
      </c>
      <c r="L24" s="29">
        <f t="shared" si="23"/>
        <v>725</v>
      </c>
      <c r="M24" s="55"/>
      <c r="N24" s="29">
        <f t="shared" ref="N24:O25" si="24">N18+N12+N6</f>
        <v>601</v>
      </c>
      <c r="O24" s="29">
        <f t="shared" si="24"/>
        <v>789</v>
      </c>
      <c r="P24" s="8"/>
      <c r="Q24" s="31">
        <f t="shared" si="1"/>
        <v>18.992805755395683</v>
      </c>
      <c r="R24" s="31">
        <f t="shared" si="2"/>
        <v>52.158273381294961</v>
      </c>
      <c r="S24" s="31">
        <f t="shared" si="3"/>
        <v>56.762589928057551</v>
      </c>
    </row>
    <row r="25" spans="1:19">
      <c r="A25" s="137"/>
      <c r="B25" s="1" t="s">
        <v>26</v>
      </c>
      <c r="C25" s="29">
        <f t="shared" si="21"/>
        <v>827</v>
      </c>
      <c r="D25" s="29">
        <f t="shared" si="21"/>
        <v>500</v>
      </c>
      <c r="E25" s="29">
        <f t="shared" si="21"/>
        <v>0</v>
      </c>
      <c r="F25" s="29">
        <f t="shared" si="21"/>
        <v>1</v>
      </c>
      <c r="G25" s="29">
        <f t="shared" si="21"/>
        <v>204</v>
      </c>
      <c r="H25" s="29">
        <f t="shared" si="21"/>
        <v>0</v>
      </c>
      <c r="I25" s="54">
        <f t="shared" si="22"/>
        <v>1532</v>
      </c>
      <c r="J25" s="55"/>
      <c r="K25" s="29">
        <f t="shared" si="23"/>
        <v>680</v>
      </c>
      <c r="L25" s="29">
        <f t="shared" si="23"/>
        <v>507</v>
      </c>
      <c r="M25" s="55"/>
      <c r="N25" s="29">
        <f t="shared" si="24"/>
        <v>704</v>
      </c>
      <c r="O25" s="29">
        <f t="shared" si="24"/>
        <v>828</v>
      </c>
      <c r="P25" s="8"/>
      <c r="Q25" s="31">
        <f t="shared" si="1"/>
        <v>44.386422976501308</v>
      </c>
      <c r="R25" s="31">
        <f t="shared" si="2"/>
        <v>33.093994778067888</v>
      </c>
      <c r="S25" s="31">
        <f t="shared" si="3"/>
        <v>54.04699738903394</v>
      </c>
    </row>
    <row r="26" spans="1:19" ht="27.95" customHeight="1">
      <c r="A26" s="138"/>
      <c r="B26" s="10" t="s">
        <v>21</v>
      </c>
      <c r="C26" s="54">
        <f>SUM(C22:C25)</f>
        <v>2568</v>
      </c>
      <c r="D26" s="54">
        <f t="shared" ref="D26:H26" si="25">SUM(D22:D25)</f>
        <v>1138</v>
      </c>
      <c r="E26" s="54">
        <f t="shared" si="25"/>
        <v>2</v>
      </c>
      <c r="F26" s="54">
        <f t="shared" si="25"/>
        <v>1</v>
      </c>
      <c r="G26" s="54">
        <f t="shared" si="25"/>
        <v>877</v>
      </c>
      <c r="H26" s="54">
        <f t="shared" si="25"/>
        <v>0</v>
      </c>
      <c r="I26" s="54">
        <f t="shared" ref="I26" si="26">SUM(C26:H26)</f>
        <v>4586</v>
      </c>
      <c r="J26" s="56"/>
      <c r="K26" s="54">
        <f>K20+K14+K8</f>
        <v>1228</v>
      </c>
      <c r="L26" s="54">
        <f>L20+L14+L8</f>
        <v>1353</v>
      </c>
      <c r="M26" s="56"/>
      <c r="N26" s="54">
        <f>SUM(N22:N25)</f>
        <v>2612</v>
      </c>
      <c r="O26" s="54">
        <f>SUM(O22:O25)</f>
        <v>1974</v>
      </c>
      <c r="P26" s="8"/>
      <c r="Q26" s="12">
        <f t="shared" si="1"/>
        <v>26.777147841255996</v>
      </c>
      <c r="R26" s="12">
        <f t="shared" si="2"/>
        <v>29.502834714348015</v>
      </c>
      <c r="S26" s="12">
        <f t="shared" si="3"/>
        <v>43.044047099869168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32"/>
  <sheetViews>
    <sheetView showGridLines="0" workbookViewId="0"/>
  </sheetViews>
  <sheetFormatPr defaultRowHeight="15"/>
  <cols>
    <col min="1" max="1" width="39.140625" bestFit="1" customWidth="1"/>
    <col min="2" max="5" width="8.7109375" customWidth="1"/>
    <col min="6" max="6" width="3.5703125" customWidth="1"/>
    <col min="7" max="8" width="8.140625" customWidth="1"/>
    <col min="9" max="9" width="2.28515625" customWidth="1"/>
    <col min="10" max="11" width="8.140625" customWidth="1"/>
    <col min="12" max="12" width="2.28515625" customWidth="1"/>
    <col min="13" max="15" width="6.7109375" customWidth="1"/>
    <col min="16" max="16" width="2.28515625" style="99" customWidth="1"/>
    <col min="17" max="17" width="8.140625" style="106" customWidth="1"/>
    <col min="18" max="18" width="6.7109375" style="99" customWidth="1"/>
  </cols>
  <sheetData>
    <row r="1" spans="1:19" ht="24" customHeight="1">
      <c r="A1" s="24" t="s">
        <v>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</row>
    <row r="3" spans="1:19" ht="45">
      <c r="A3" s="47" t="s">
        <v>60</v>
      </c>
      <c r="B3" s="47" t="s">
        <v>18</v>
      </c>
      <c r="C3" s="47" t="s">
        <v>19</v>
      </c>
      <c r="D3" s="47" t="s">
        <v>20</v>
      </c>
      <c r="E3" s="47" t="s">
        <v>5</v>
      </c>
      <c r="F3" s="16" t="s">
        <v>9</v>
      </c>
      <c r="G3" s="44" t="s">
        <v>58</v>
      </c>
      <c r="H3" s="44" t="s">
        <v>57</v>
      </c>
      <c r="I3" s="16"/>
      <c r="J3" s="46" t="s">
        <v>11</v>
      </c>
      <c r="K3" s="46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46" t="s">
        <v>69</v>
      </c>
    </row>
    <row r="4" spans="1:19" ht="18" customHeight="1">
      <c r="A4" s="26" t="s">
        <v>1</v>
      </c>
      <c r="B4" s="70"/>
      <c r="C4" s="70"/>
      <c r="D4" s="70"/>
      <c r="E4" s="67"/>
      <c r="F4" s="78"/>
      <c r="G4" s="70"/>
      <c r="H4" s="70"/>
      <c r="I4" s="78"/>
      <c r="J4" s="70"/>
      <c r="K4" s="70"/>
      <c r="M4" s="5"/>
      <c r="N4" s="5"/>
      <c r="O4" s="5"/>
      <c r="Q4" s="127"/>
      <c r="R4" s="5"/>
    </row>
    <row r="5" spans="1:19">
      <c r="A5" s="27" t="s">
        <v>35</v>
      </c>
      <c r="B5" s="67">
        <v>0</v>
      </c>
      <c r="C5" s="67">
        <v>2</v>
      </c>
      <c r="D5" s="67">
        <v>0</v>
      </c>
      <c r="E5" s="67">
        <f t="shared" ref="E5:E30" si="0">SUM(B5:D5)</f>
        <v>2</v>
      </c>
      <c r="F5" s="78"/>
      <c r="G5" s="67">
        <v>1</v>
      </c>
      <c r="H5" s="67">
        <v>0</v>
      </c>
      <c r="I5" s="78"/>
      <c r="J5" s="67">
        <v>2</v>
      </c>
      <c r="K5" s="67">
        <v>0</v>
      </c>
      <c r="M5" s="5">
        <f t="shared" ref="M5:M12" si="1">G5/E5%</f>
        <v>50</v>
      </c>
      <c r="N5" s="5">
        <f t="shared" ref="N5:N12" si="2">H5/E5%</f>
        <v>0</v>
      </c>
      <c r="O5" s="5">
        <f t="shared" ref="O5:O12" si="3">K5/E5%</f>
        <v>0</v>
      </c>
      <c r="Q5" s="127">
        <v>58</v>
      </c>
      <c r="R5" s="97">
        <f>+E5/Q5%</f>
        <v>3.4482758620689657</v>
      </c>
    </row>
    <row r="6" spans="1:19">
      <c r="A6" s="27" t="s">
        <v>36</v>
      </c>
      <c r="B6" s="67">
        <v>2</v>
      </c>
      <c r="C6" s="67">
        <v>44</v>
      </c>
      <c r="D6" s="67">
        <v>144</v>
      </c>
      <c r="E6" s="67">
        <f t="shared" si="0"/>
        <v>190</v>
      </c>
      <c r="F6" s="78"/>
      <c r="G6" s="67">
        <v>28</v>
      </c>
      <c r="H6" s="67">
        <v>48</v>
      </c>
      <c r="I6" s="78"/>
      <c r="J6" s="67">
        <v>132</v>
      </c>
      <c r="K6" s="67">
        <v>58</v>
      </c>
      <c r="M6" s="5">
        <f t="shared" si="1"/>
        <v>14.736842105263159</v>
      </c>
      <c r="N6" s="5">
        <f t="shared" si="2"/>
        <v>25.263157894736842</v>
      </c>
      <c r="O6" s="5">
        <f t="shared" si="3"/>
        <v>30.526315789473685</v>
      </c>
      <c r="Q6" s="127">
        <v>1414</v>
      </c>
      <c r="R6" s="97">
        <f t="shared" ref="R6:R30" si="4">+E6/Q6%</f>
        <v>13.437057991513436</v>
      </c>
    </row>
    <row r="7" spans="1:19">
      <c r="A7" s="27" t="s">
        <v>37</v>
      </c>
      <c r="B7" s="67">
        <v>1</v>
      </c>
      <c r="C7" s="67">
        <v>40</v>
      </c>
      <c r="D7" s="67">
        <v>116</v>
      </c>
      <c r="E7" s="67">
        <f t="shared" si="0"/>
        <v>157</v>
      </c>
      <c r="F7" s="78"/>
      <c r="G7" s="67">
        <v>39</v>
      </c>
      <c r="H7" s="67">
        <v>4</v>
      </c>
      <c r="I7" s="78"/>
      <c r="J7" s="67">
        <v>69</v>
      </c>
      <c r="K7" s="67">
        <v>88</v>
      </c>
      <c r="M7" s="5">
        <f t="shared" si="1"/>
        <v>24.840764331210192</v>
      </c>
      <c r="N7" s="5">
        <f t="shared" si="2"/>
        <v>2.5477707006369426</v>
      </c>
      <c r="O7" s="5">
        <f t="shared" si="3"/>
        <v>56.050955414012734</v>
      </c>
      <c r="Q7" s="127">
        <v>2873</v>
      </c>
      <c r="R7" s="97">
        <f t="shared" si="4"/>
        <v>5.4646710755308039</v>
      </c>
    </row>
    <row r="8" spans="1:19">
      <c r="A8" s="27" t="s">
        <v>38</v>
      </c>
      <c r="B8" s="67">
        <v>0</v>
      </c>
      <c r="C8" s="67">
        <v>38</v>
      </c>
      <c r="D8" s="67">
        <v>128</v>
      </c>
      <c r="E8" s="67">
        <f t="shared" si="0"/>
        <v>166</v>
      </c>
      <c r="F8" s="78"/>
      <c r="G8" s="67">
        <v>50</v>
      </c>
      <c r="H8" s="67">
        <v>5</v>
      </c>
      <c r="I8" s="78"/>
      <c r="J8" s="67">
        <v>121</v>
      </c>
      <c r="K8" s="67">
        <v>45</v>
      </c>
      <c r="M8" s="5">
        <f t="shared" si="1"/>
        <v>30.120481927710845</v>
      </c>
      <c r="N8" s="5">
        <f t="shared" si="2"/>
        <v>3.0120481927710845</v>
      </c>
      <c r="O8" s="5">
        <f t="shared" si="3"/>
        <v>27.108433734939759</v>
      </c>
      <c r="Q8" s="127">
        <v>1663</v>
      </c>
      <c r="R8" s="97">
        <f t="shared" si="4"/>
        <v>9.9819603126879137</v>
      </c>
    </row>
    <row r="9" spans="1:19">
      <c r="A9" s="27" t="s">
        <v>39</v>
      </c>
      <c r="B9" s="67">
        <v>5</v>
      </c>
      <c r="C9" s="67">
        <v>130</v>
      </c>
      <c r="D9" s="67">
        <v>294</v>
      </c>
      <c r="E9" s="67">
        <f t="shared" si="0"/>
        <v>429</v>
      </c>
      <c r="F9" s="78"/>
      <c r="G9" s="67">
        <v>69</v>
      </c>
      <c r="H9" s="67">
        <v>22</v>
      </c>
      <c r="I9" s="78"/>
      <c r="J9" s="67">
        <v>351</v>
      </c>
      <c r="K9" s="67">
        <v>78</v>
      </c>
      <c r="M9" s="5">
        <f t="shared" si="1"/>
        <v>16.083916083916083</v>
      </c>
      <c r="N9" s="5">
        <f t="shared" si="2"/>
        <v>5.1282051282051277</v>
      </c>
      <c r="O9" s="5">
        <f t="shared" si="3"/>
        <v>18.181818181818183</v>
      </c>
      <c r="Q9" s="127">
        <v>4284</v>
      </c>
      <c r="R9" s="97">
        <f t="shared" si="4"/>
        <v>10.014005602240896</v>
      </c>
    </row>
    <row r="10" spans="1:19">
      <c r="A10" s="27" t="s">
        <v>40</v>
      </c>
      <c r="B10" s="67">
        <v>6</v>
      </c>
      <c r="C10" s="67">
        <v>50</v>
      </c>
      <c r="D10" s="67">
        <v>81</v>
      </c>
      <c r="E10" s="67">
        <f t="shared" si="0"/>
        <v>137</v>
      </c>
      <c r="F10" s="78"/>
      <c r="G10" s="67">
        <v>21</v>
      </c>
      <c r="H10" s="67">
        <v>5</v>
      </c>
      <c r="I10" s="78"/>
      <c r="J10" s="67">
        <v>122</v>
      </c>
      <c r="K10" s="67">
        <v>15</v>
      </c>
      <c r="M10" s="5">
        <f t="shared" si="1"/>
        <v>15.32846715328467</v>
      </c>
      <c r="N10" s="5">
        <f t="shared" si="2"/>
        <v>3.6496350364963499</v>
      </c>
      <c r="O10" s="5">
        <f t="shared" si="3"/>
        <v>10.948905109489051</v>
      </c>
      <c r="Q10" s="127">
        <v>982</v>
      </c>
      <c r="R10" s="97">
        <f t="shared" si="4"/>
        <v>13.95112016293279</v>
      </c>
    </row>
    <row r="11" spans="1:19">
      <c r="A11" s="27" t="s">
        <v>41</v>
      </c>
      <c r="B11" s="67">
        <v>1</v>
      </c>
      <c r="C11" s="67">
        <v>56</v>
      </c>
      <c r="D11" s="67">
        <v>115</v>
      </c>
      <c r="E11" s="67">
        <f t="shared" si="0"/>
        <v>172</v>
      </c>
      <c r="F11" s="78"/>
      <c r="G11" s="67">
        <v>41</v>
      </c>
      <c r="H11" s="67">
        <v>13</v>
      </c>
      <c r="I11" s="78"/>
      <c r="J11" s="67">
        <v>136</v>
      </c>
      <c r="K11" s="67">
        <v>36</v>
      </c>
      <c r="M11" s="5">
        <f t="shared" si="1"/>
        <v>23.837209302325583</v>
      </c>
      <c r="N11" s="5">
        <f t="shared" si="2"/>
        <v>7.558139534883721</v>
      </c>
      <c r="O11" s="5">
        <f t="shared" si="3"/>
        <v>20.930232558139537</v>
      </c>
      <c r="Q11" s="127">
        <v>2812</v>
      </c>
      <c r="R11" s="97">
        <f t="shared" si="4"/>
        <v>6.1166429587482218</v>
      </c>
    </row>
    <row r="12" spans="1:19">
      <c r="A12" s="27" t="s">
        <v>42</v>
      </c>
      <c r="B12" s="67">
        <v>0</v>
      </c>
      <c r="C12" s="67">
        <v>18</v>
      </c>
      <c r="D12" s="67">
        <v>79</v>
      </c>
      <c r="E12" s="67">
        <f t="shared" si="0"/>
        <v>97</v>
      </c>
      <c r="F12" s="78"/>
      <c r="G12" s="67">
        <v>5</v>
      </c>
      <c r="H12" s="67">
        <v>2</v>
      </c>
      <c r="I12" s="78"/>
      <c r="J12" s="67">
        <v>82</v>
      </c>
      <c r="K12" s="67">
        <v>15</v>
      </c>
      <c r="M12" s="5">
        <f t="shared" si="1"/>
        <v>5.1546391752577323</v>
      </c>
      <c r="N12" s="5">
        <f t="shared" si="2"/>
        <v>2.061855670103093</v>
      </c>
      <c r="O12" s="5">
        <f t="shared" si="3"/>
        <v>15.463917525773196</v>
      </c>
      <c r="Q12" s="127">
        <v>916</v>
      </c>
      <c r="R12" s="97">
        <f t="shared" si="4"/>
        <v>10.589519650655022</v>
      </c>
    </row>
    <row r="13" spans="1:19" ht="18" customHeight="1">
      <c r="A13" s="26" t="s">
        <v>2</v>
      </c>
      <c r="B13" s="37"/>
      <c r="C13" s="37"/>
      <c r="D13" s="37"/>
      <c r="E13" s="37"/>
      <c r="F13" s="40"/>
      <c r="G13" s="37"/>
      <c r="H13" s="37"/>
      <c r="I13" s="40"/>
      <c r="J13" s="37"/>
      <c r="K13" s="37"/>
      <c r="M13" s="5"/>
      <c r="N13" s="5"/>
      <c r="O13" s="5"/>
      <c r="Q13" s="126"/>
      <c r="R13" s="97"/>
    </row>
    <row r="14" spans="1:19">
      <c r="A14" s="27" t="s">
        <v>33</v>
      </c>
      <c r="B14" s="67">
        <v>2</v>
      </c>
      <c r="C14" s="67">
        <v>21</v>
      </c>
      <c r="D14" s="67">
        <v>58</v>
      </c>
      <c r="E14" s="67">
        <f>SUM(B14:D14)</f>
        <v>81</v>
      </c>
      <c r="F14" s="78"/>
      <c r="G14" s="67">
        <v>15</v>
      </c>
      <c r="H14" s="67">
        <v>7</v>
      </c>
      <c r="I14" s="78"/>
      <c r="J14" s="67">
        <v>77</v>
      </c>
      <c r="K14" s="67">
        <v>4</v>
      </c>
      <c r="M14" s="5">
        <f>G14/E14%</f>
        <v>18.518518518518519</v>
      </c>
      <c r="N14" s="5">
        <f>H14/E14%</f>
        <v>8.6419753086419746</v>
      </c>
      <c r="O14" s="5">
        <f>K14/E14%</f>
        <v>4.9382716049382713</v>
      </c>
      <c r="Q14" s="127">
        <v>932</v>
      </c>
      <c r="R14" s="97">
        <f t="shared" si="4"/>
        <v>8.6909871244635184</v>
      </c>
    </row>
    <row r="15" spans="1:19">
      <c r="A15" s="27" t="s">
        <v>34</v>
      </c>
      <c r="B15" s="67">
        <v>4</v>
      </c>
      <c r="C15" s="67">
        <v>87</v>
      </c>
      <c r="D15" s="67">
        <v>142</v>
      </c>
      <c r="E15" s="67">
        <f t="shared" ref="E15" si="5">SUM(B15:D15)</f>
        <v>233</v>
      </c>
      <c r="F15" s="78"/>
      <c r="G15" s="67">
        <v>15</v>
      </c>
      <c r="H15" s="67">
        <v>15</v>
      </c>
      <c r="I15" s="78"/>
      <c r="J15" s="67">
        <v>215</v>
      </c>
      <c r="K15" s="67">
        <v>18</v>
      </c>
      <c r="M15" s="5">
        <f>G15/E15%</f>
        <v>6.4377682403433472</v>
      </c>
      <c r="N15" s="5">
        <f>H15/E15%</f>
        <v>6.4377682403433472</v>
      </c>
      <c r="O15" s="5">
        <f>K15/E15%</f>
        <v>7.7253218884120169</v>
      </c>
      <c r="Q15" s="127">
        <v>1235</v>
      </c>
      <c r="R15" s="97">
        <f t="shared" si="4"/>
        <v>18.866396761133604</v>
      </c>
    </row>
    <row r="16" spans="1:19" ht="18" customHeight="1">
      <c r="A16" s="26" t="s">
        <v>30</v>
      </c>
      <c r="B16" s="70"/>
      <c r="C16" s="70"/>
      <c r="D16" s="70"/>
      <c r="E16" s="67"/>
      <c r="F16" s="78"/>
      <c r="G16" s="70"/>
      <c r="H16" s="70"/>
      <c r="I16" s="78"/>
      <c r="J16" s="70"/>
      <c r="K16" s="70"/>
      <c r="M16" s="5"/>
      <c r="N16" s="5"/>
      <c r="O16" s="5"/>
      <c r="Q16" s="127"/>
      <c r="R16" s="97"/>
    </row>
    <row r="17" spans="1:18">
      <c r="A17" s="27" t="s">
        <v>56</v>
      </c>
      <c r="B17" s="67">
        <v>2</v>
      </c>
      <c r="C17" s="67">
        <v>52</v>
      </c>
      <c r="D17" s="67">
        <v>77</v>
      </c>
      <c r="E17" s="67">
        <f t="shared" si="0"/>
        <v>131</v>
      </c>
      <c r="F17" s="78"/>
      <c r="G17" s="67">
        <v>11</v>
      </c>
      <c r="H17" s="67">
        <v>15</v>
      </c>
      <c r="I17" s="78"/>
      <c r="J17" s="67">
        <v>116</v>
      </c>
      <c r="K17" s="67">
        <v>15</v>
      </c>
      <c r="M17" s="5">
        <f t="shared" ref="M17:M30" si="6">G17/E17%</f>
        <v>8.3969465648854964</v>
      </c>
      <c r="N17" s="5">
        <f t="shared" ref="N17:N30" si="7">H17/E17%</f>
        <v>11.450381679389313</v>
      </c>
      <c r="O17" s="5">
        <f t="shared" ref="O17:O30" si="8">K17/E17%</f>
        <v>11.450381679389313</v>
      </c>
      <c r="Q17" s="127">
        <v>1321</v>
      </c>
      <c r="R17" s="97">
        <f t="shared" si="4"/>
        <v>9.9167297501892495</v>
      </c>
    </row>
    <row r="18" spans="1:18">
      <c r="A18" s="27" t="s">
        <v>43</v>
      </c>
      <c r="B18" s="67">
        <v>9</v>
      </c>
      <c r="C18" s="67">
        <v>217</v>
      </c>
      <c r="D18" s="67">
        <v>470</v>
      </c>
      <c r="E18" s="67">
        <f t="shared" si="0"/>
        <v>696</v>
      </c>
      <c r="F18" s="78"/>
      <c r="G18" s="67">
        <v>114</v>
      </c>
      <c r="H18" s="67">
        <v>373</v>
      </c>
      <c r="I18" s="78"/>
      <c r="J18" s="67">
        <v>280</v>
      </c>
      <c r="K18" s="67">
        <v>416</v>
      </c>
      <c r="M18" s="5">
        <f t="shared" si="6"/>
        <v>16.379310344827587</v>
      </c>
      <c r="N18" s="5">
        <f t="shared" si="7"/>
        <v>53.591954022988503</v>
      </c>
      <c r="O18" s="5">
        <f t="shared" si="8"/>
        <v>59.770114942528735</v>
      </c>
      <c r="Q18" s="127">
        <v>4034</v>
      </c>
      <c r="R18" s="97">
        <f t="shared" si="4"/>
        <v>17.253346554288544</v>
      </c>
    </row>
    <row r="19" spans="1:18">
      <c r="A19" s="27" t="s">
        <v>44</v>
      </c>
      <c r="B19" s="67">
        <v>1</v>
      </c>
      <c r="C19" s="67">
        <v>35</v>
      </c>
      <c r="D19" s="67">
        <v>71</v>
      </c>
      <c r="E19" s="67">
        <f t="shared" si="0"/>
        <v>107</v>
      </c>
      <c r="F19" s="78"/>
      <c r="G19" s="67">
        <v>28</v>
      </c>
      <c r="H19" s="67">
        <v>46</v>
      </c>
      <c r="I19" s="78"/>
      <c r="J19" s="67">
        <v>87</v>
      </c>
      <c r="K19" s="67">
        <v>20</v>
      </c>
      <c r="M19" s="5">
        <f t="shared" si="6"/>
        <v>26.168224299065418</v>
      </c>
      <c r="N19" s="5">
        <f t="shared" si="7"/>
        <v>42.990654205607477</v>
      </c>
      <c r="O19" s="5">
        <f t="shared" si="8"/>
        <v>18.691588785046729</v>
      </c>
      <c r="Q19" s="127">
        <v>1371</v>
      </c>
      <c r="R19" s="97">
        <f t="shared" si="4"/>
        <v>7.8045222465353747</v>
      </c>
    </row>
    <row r="20" spans="1:18">
      <c r="A20" s="27" t="s">
        <v>45</v>
      </c>
      <c r="B20" s="67">
        <v>16</v>
      </c>
      <c r="C20" s="67">
        <v>229</v>
      </c>
      <c r="D20" s="67">
        <v>318</v>
      </c>
      <c r="E20" s="67">
        <f t="shared" si="0"/>
        <v>563</v>
      </c>
      <c r="F20" s="78"/>
      <c r="G20" s="67">
        <v>139</v>
      </c>
      <c r="H20" s="67">
        <v>337</v>
      </c>
      <c r="I20" s="78"/>
      <c r="J20" s="67">
        <v>205</v>
      </c>
      <c r="K20" s="67">
        <v>358</v>
      </c>
      <c r="M20" s="5">
        <f t="shared" si="6"/>
        <v>24.68916518650089</v>
      </c>
      <c r="N20" s="5">
        <f t="shared" si="7"/>
        <v>59.857904085257552</v>
      </c>
      <c r="O20" s="5">
        <f t="shared" si="8"/>
        <v>63.587921847246896</v>
      </c>
      <c r="Q20" s="127">
        <v>1803</v>
      </c>
      <c r="R20" s="97">
        <f t="shared" si="4"/>
        <v>31.225734886300607</v>
      </c>
    </row>
    <row r="21" spans="1:18">
      <c r="A21" s="27" t="s">
        <v>46</v>
      </c>
      <c r="B21" s="67">
        <v>0</v>
      </c>
      <c r="C21" s="67">
        <v>15</v>
      </c>
      <c r="D21" s="67">
        <v>25</v>
      </c>
      <c r="E21" s="67">
        <f t="shared" si="0"/>
        <v>40</v>
      </c>
      <c r="F21" s="78"/>
      <c r="G21" s="67">
        <v>2</v>
      </c>
      <c r="H21" s="67">
        <v>9</v>
      </c>
      <c r="I21" s="78"/>
      <c r="J21" s="67">
        <v>23</v>
      </c>
      <c r="K21" s="67">
        <v>17</v>
      </c>
      <c r="M21" s="5">
        <f t="shared" si="6"/>
        <v>5</v>
      </c>
      <c r="N21" s="5">
        <f t="shared" si="7"/>
        <v>22.5</v>
      </c>
      <c r="O21" s="5">
        <f t="shared" si="8"/>
        <v>42.5</v>
      </c>
      <c r="Q21" s="127">
        <v>320</v>
      </c>
      <c r="R21" s="97">
        <f t="shared" si="4"/>
        <v>12.5</v>
      </c>
    </row>
    <row r="22" spans="1:18">
      <c r="A22" s="27" t="s">
        <v>47</v>
      </c>
      <c r="B22" s="67">
        <v>0</v>
      </c>
      <c r="C22" s="67">
        <v>10</v>
      </c>
      <c r="D22" s="67">
        <v>56</v>
      </c>
      <c r="E22" s="67">
        <f t="shared" si="0"/>
        <v>66</v>
      </c>
      <c r="F22" s="78"/>
      <c r="G22" s="67">
        <v>6</v>
      </c>
      <c r="H22" s="67">
        <v>11</v>
      </c>
      <c r="I22" s="78"/>
      <c r="J22" s="67">
        <v>19</v>
      </c>
      <c r="K22" s="67">
        <v>47</v>
      </c>
      <c r="M22" s="5">
        <f t="shared" si="6"/>
        <v>9.0909090909090899</v>
      </c>
      <c r="N22" s="5">
        <f t="shared" si="7"/>
        <v>16.666666666666664</v>
      </c>
      <c r="O22" s="5">
        <f t="shared" si="8"/>
        <v>71.212121212121204</v>
      </c>
      <c r="Q22" s="127">
        <v>1107</v>
      </c>
      <c r="R22" s="97">
        <f t="shared" si="4"/>
        <v>5.9620596205962055</v>
      </c>
    </row>
    <row r="23" spans="1:18">
      <c r="A23" s="27" t="s">
        <v>48</v>
      </c>
      <c r="B23" s="67">
        <v>0</v>
      </c>
      <c r="C23" s="67">
        <v>0</v>
      </c>
      <c r="D23" s="67">
        <v>4</v>
      </c>
      <c r="E23" s="67">
        <f t="shared" si="0"/>
        <v>4</v>
      </c>
      <c r="F23" s="78"/>
      <c r="G23" s="67">
        <v>0</v>
      </c>
      <c r="H23" s="67">
        <v>3</v>
      </c>
      <c r="I23" s="78"/>
      <c r="J23" s="67">
        <v>0</v>
      </c>
      <c r="K23" s="67">
        <v>4</v>
      </c>
      <c r="M23" s="5">
        <f t="shared" si="6"/>
        <v>0</v>
      </c>
      <c r="N23" s="5">
        <f t="shared" si="7"/>
        <v>75</v>
      </c>
      <c r="O23" s="5">
        <f t="shared" si="8"/>
        <v>100</v>
      </c>
      <c r="Q23" s="127">
        <v>32</v>
      </c>
      <c r="R23" s="97">
        <f t="shared" si="4"/>
        <v>12.5</v>
      </c>
    </row>
    <row r="24" spans="1:18">
      <c r="A24" s="27" t="s">
        <v>49</v>
      </c>
      <c r="B24" s="67">
        <v>0</v>
      </c>
      <c r="C24" s="67">
        <v>23</v>
      </c>
      <c r="D24" s="67">
        <v>81</v>
      </c>
      <c r="E24" s="67">
        <f t="shared" si="0"/>
        <v>104</v>
      </c>
      <c r="F24" s="78"/>
      <c r="G24" s="67">
        <v>19</v>
      </c>
      <c r="H24" s="67">
        <v>17</v>
      </c>
      <c r="I24" s="78"/>
      <c r="J24" s="67">
        <v>33</v>
      </c>
      <c r="K24" s="67">
        <v>71</v>
      </c>
      <c r="M24" s="5">
        <f t="shared" si="6"/>
        <v>18.26923076923077</v>
      </c>
      <c r="N24" s="5">
        <f t="shared" si="7"/>
        <v>16.346153846153847</v>
      </c>
      <c r="O24" s="5">
        <f t="shared" si="8"/>
        <v>68.269230769230774</v>
      </c>
      <c r="Q24" s="127">
        <v>919</v>
      </c>
      <c r="R24" s="97">
        <f t="shared" si="4"/>
        <v>11.316648531011969</v>
      </c>
    </row>
    <row r="25" spans="1:18">
      <c r="A25" s="27" t="s">
        <v>50</v>
      </c>
      <c r="B25" s="67">
        <v>9</v>
      </c>
      <c r="C25" s="67">
        <v>209</v>
      </c>
      <c r="D25" s="67">
        <v>183</v>
      </c>
      <c r="E25" s="67">
        <f t="shared" si="0"/>
        <v>401</v>
      </c>
      <c r="F25" s="78"/>
      <c r="G25" s="67">
        <v>376</v>
      </c>
      <c r="H25" s="67">
        <v>55</v>
      </c>
      <c r="I25" s="78"/>
      <c r="J25" s="67">
        <v>258</v>
      </c>
      <c r="K25" s="67">
        <v>143</v>
      </c>
      <c r="M25" s="5">
        <f t="shared" si="6"/>
        <v>93.765586034912729</v>
      </c>
      <c r="N25" s="5">
        <f t="shared" si="7"/>
        <v>13.715710723192021</v>
      </c>
      <c r="O25" s="5">
        <f t="shared" si="8"/>
        <v>35.660847880299251</v>
      </c>
      <c r="Q25" s="127">
        <v>1116</v>
      </c>
      <c r="R25" s="97">
        <f t="shared" si="4"/>
        <v>35.931899641577061</v>
      </c>
    </row>
    <row r="26" spans="1:18">
      <c r="A26" s="27" t="s">
        <v>51</v>
      </c>
      <c r="B26" s="67">
        <v>5</v>
      </c>
      <c r="C26" s="67">
        <v>61</v>
      </c>
      <c r="D26" s="67">
        <v>127</v>
      </c>
      <c r="E26" s="67">
        <f t="shared" si="0"/>
        <v>193</v>
      </c>
      <c r="F26" s="78"/>
      <c r="G26" s="67">
        <v>43</v>
      </c>
      <c r="H26" s="67">
        <v>79</v>
      </c>
      <c r="I26" s="78"/>
      <c r="J26" s="67">
        <v>118</v>
      </c>
      <c r="K26" s="67">
        <v>75</v>
      </c>
      <c r="M26" s="5">
        <f t="shared" si="6"/>
        <v>22.279792746113991</v>
      </c>
      <c r="N26" s="5">
        <f t="shared" si="7"/>
        <v>40.932642487046635</v>
      </c>
      <c r="O26" s="5">
        <f t="shared" si="8"/>
        <v>38.860103626943008</v>
      </c>
      <c r="Q26" s="127">
        <v>1565</v>
      </c>
      <c r="R26" s="97">
        <f t="shared" si="4"/>
        <v>12.332268370607029</v>
      </c>
    </row>
    <row r="27" spans="1:18">
      <c r="A27" s="27" t="s">
        <v>52</v>
      </c>
      <c r="B27" s="67">
        <v>0</v>
      </c>
      <c r="C27" s="67">
        <v>12</v>
      </c>
      <c r="D27" s="67">
        <v>83</v>
      </c>
      <c r="E27" s="67">
        <f t="shared" si="0"/>
        <v>95</v>
      </c>
      <c r="F27" s="78"/>
      <c r="G27" s="67">
        <v>67</v>
      </c>
      <c r="H27" s="67">
        <v>21</v>
      </c>
      <c r="I27" s="78"/>
      <c r="J27" s="67">
        <v>26</v>
      </c>
      <c r="K27" s="67">
        <v>69</v>
      </c>
      <c r="M27" s="5">
        <f t="shared" si="6"/>
        <v>70.526315789473685</v>
      </c>
      <c r="N27" s="5">
        <f t="shared" si="7"/>
        <v>22.105263157894736</v>
      </c>
      <c r="O27" s="5">
        <f t="shared" si="8"/>
        <v>72.631578947368425</v>
      </c>
      <c r="Q27" s="127">
        <v>1089</v>
      </c>
      <c r="R27" s="97">
        <f t="shared" si="4"/>
        <v>8.7235996326905418</v>
      </c>
    </row>
    <row r="28" spans="1:18">
      <c r="A28" s="27" t="s">
        <v>53</v>
      </c>
      <c r="B28" s="67">
        <v>0</v>
      </c>
      <c r="C28" s="67">
        <v>45</v>
      </c>
      <c r="D28" s="67">
        <v>169</v>
      </c>
      <c r="E28" s="67">
        <f t="shared" si="0"/>
        <v>214</v>
      </c>
      <c r="F28" s="78"/>
      <c r="G28" s="67">
        <v>53</v>
      </c>
      <c r="H28" s="67">
        <v>117</v>
      </c>
      <c r="I28" s="78"/>
      <c r="J28" s="67">
        <v>44</v>
      </c>
      <c r="K28" s="67">
        <v>170</v>
      </c>
      <c r="M28" s="5">
        <f t="shared" si="6"/>
        <v>24.766355140186914</v>
      </c>
      <c r="N28" s="5">
        <f t="shared" si="7"/>
        <v>54.67289719626168</v>
      </c>
      <c r="O28" s="5">
        <f t="shared" si="8"/>
        <v>79.43925233644859</v>
      </c>
      <c r="Q28" s="127">
        <v>1723</v>
      </c>
      <c r="R28" s="97">
        <f t="shared" si="4"/>
        <v>12.420197330237956</v>
      </c>
    </row>
    <row r="29" spans="1:18">
      <c r="A29" s="27" t="s">
        <v>54</v>
      </c>
      <c r="B29" s="67">
        <v>11</v>
      </c>
      <c r="C29" s="67">
        <v>87</v>
      </c>
      <c r="D29" s="67">
        <v>127</v>
      </c>
      <c r="E29" s="67">
        <f t="shared" si="0"/>
        <v>225</v>
      </c>
      <c r="F29" s="78"/>
      <c r="G29" s="67">
        <v>35</v>
      </c>
      <c r="H29" s="67">
        <v>118</v>
      </c>
      <c r="I29" s="78"/>
      <c r="J29" s="67">
        <v>50</v>
      </c>
      <c r="K29" s="67">
        <v>175</v>
      </c>
      <c r="M29" s="5">
        <f t="shared" si="6"/>
        <v>15.555555555555555</v>
      </c>
      <c r="N29" s="5">
        <f t="shared" si="7"/>
        <v>52.444444444444443</v>
      </c>
      <c r="O29" s="5">
        <f t="shared" si="8"/>
        <v>77.777777777777771</v>
      </c>
      <c r="Q29" s="127">
        <v>751</v>
      </c>
      <c r="R29" s="97">
        <f t="shared" si="4"/>
        <v>29.960053262316912</v>
      </c>
    </row>
    <row r="30" spans="1:18">
      <c r="A30" s="27" t="s">
        <v>26</v>
      </c>
      <c r="B30" s="67">
        <v>4</v>
      </c>
      <c r="C30" s="67">
        <v>35</v>
      </c>
      <c r="D30" s="67">
        <v>44</v>
      </c>
      <c r="E30" s="67">
        <f t="shared" si="0"/>
        <v>83</v>
      </c>
      <c r="F30" s="79"/>
      <c r="G30" s="67">
        <v>51</v>
      </c>
      <c r="H30" s="67">
        <v>31</v>
      </c>
      <c r="I30" s="80"/>
      <c r="J30" s="67">
        <v>46</v>
      </c>
      <c r="K30" s="67">
        <v>37</v>
      </c>
      <c r="L30" s="8"/>
      <c r="M30" s="5">
        <f t="shared" si="6"/>
        <v>61.445783132530124</v>
      </c>
      <c r="N30" s="5">
        <f t="shared" si="7"/>
        <v>37.349397590361448</v>
      </c>
      <c r="O30" s="5">
        <f t="shared" si="8"/>
        <v>44.578313253012048</v>
      </c>
      <c r="P30" s="8"/>
      <c r="Q30" s="127">
        <v>454</v>
      </c>
      <c r="R30" s="97">
        <f t="shared" si="4"/>
        <v>18.281938325991188</v>
      </c>
    </row>
    <row r="31" spans="1:18" ht="30" customHeight="1">
      <c r="A31" s="132" t="s">
        <v>5</v>
      </c>
      <c r="B31" s="75">
        <f>SUM(B4:B30)</f>
        <v>78</v>
      </c>
      <c r="C31" s="75">
        <f>SUM(C4:C30)</f>
        <v>1516</v>
      </c>
      <c r="D31" s="75">
        <f>SUM(D4:D30)</f>
        <v>2992</v>
      </c>
      <c r="E31" s="75">
        <f>SUM(E4:E30)</f>
        <v>4586</v>
      </c>
      <c r="F31" s="63"/>
      <c r="G31" s="75">
        <f>SUM(G4:G30)</f>
        <v>1228</v>
      </c>
      <c r="H31" s="75">
        <f>SUM(H4:H30)</f>
        <v>1353</v>
      </c>
      <c r="I31" s="63"/>
      <c r="J31" s="75">
        <f>SUM(J4:J30)</f>
        <v>2612</v>
      </c>
      <c r="K31" s="75">
        <f>SUM(K4:K30)</f>
        <v>1974</v>
      </c>
      <c r="L31" s="8"/>
      <c r="M31" s="9">
        <f>G31/E31%</f>
        <v>26.777147841255996</v>
      </c>
      <c r="N31" s="9">
        <f>H31/E31%</f>
        <v>29.502834714348015</v>
      </c>
      <c r="O31" s="9">
        <f>K31/E31%</f>
        <v>43.044047099869168</v>
      </c>
      <c r="P31" s="8"/>
      <c r="Q31" s="75">
        <f>SUM(Q4:Q30)</f>
        <v>34774</v>
      </c>
      <c r="R31" s="101">
        <f>+E31/Q31%</f>
        <v>13.188014033473284</v>
      </c>
    </row>
    <row r="32" spans="1:18" ht="20.100000000000001" customHeight="1">
      <c r="A32" s="13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5"/>
    </row>
  </sheetData>
  <sortState ref="A17:A29">
    <sortCondition ref="A17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27"/>
  <sheetViews>
    <sheetView showGridLines="0" workbookViewId="0"/>
  </sheetViews>
  <sheetFormatPr defaultColWidth="11.85546875" defaultRowHeight="15"/>
  <cols>
    <col min="1" max="1" width="4.140625" customWidth="1"/>
    <col min="2" max="2" width="27.7109375" customWidth="1"/>
    <col min="3" max="3" width="7.7109375" customWidth="1"/>
    <col min="4" max="4" width="9.5703125" customWidth="1"/>
    <col min="5" max="5" width="7.7109375" customWidth="1"/>
    <col min="6" max="6" width="8.140625" customWidth="1"/>
    <col min="7" max="7" width="9.140625" customWidth="1"/>
    <col min="8" max="8" width="7.7109375" customWidth="1"/>
    <col min="9" max="9" width="8.7109375" customWidth="1"/>
    <col min="10" max="10" width="3.5703125" customWidth="1"/>
    <col min="11" max="12" width="8.140625" customWidth="1"/>
    <col min="13" max="13" width="2.140625" customWidth="1"/>
    <col min="14" max="15" width="8.140625" customWidth="1"/>
    <col min="16" max="16" width="2.140625" customWidth="1"/>
    <col min="17" max="19" width="6.7109375" customWidth="1"/>
  </cols>
  <sheetData>
    <row r="1" spans="1:20" ht="24" customHeight="1">
      <c r="A1" s="24" t="s">
        <v>72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4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86">
        <v>50</v>
      </c>
      <c r="D4" s="86">
        <v>5</v>
      </c>
      <c r="E4" s="86">
        <v>0</v>
      </c>
      <c r="F4" s="86">
        <v>0</v>
      </c>
      <c r="G4" s="86">
        <v>122</v>
      </c>
      <c r="H4" s="86">
        <v>0</v>
      </c>
      <c r="I4" s="87">
        <f t="shared" ref="I4:I8" si="0">SUM(C4:H4)</f>
        <v>177</v>
      </c>
      <c r="J4" s="85"/>
      <c r="K4" s="86">
        <v>27</v>
      </c>
      <c r="L4" s="86">
        <v>17</v>
      </c>
      <c r="M4" s="85"/>
      <c r="N4" s="86">
        <v>159</v>
      </c>
      <c r="O4" s="86">
        <v>18</v>
      </c>
      <c r="P4" s="85"/>
      <c r="Q4" s="5">
        <f t="shared" ref="Q4:Q26" si="1">K4/I4%</f>
        <v>15.254237288135593</v>
      </c>
      <c r="R4" s="5">
        <f t="shared" ref="R4:R26" si="2">L4/I4%</f>
        <v>9.6045197740112993</v>
      </c>
      <c r="S4" s="5">
        <f t="shared" ref="S4:S26" si="3">O4/I4%</f>
        <v>10.169491525423728</v>
      </c>
    </row>
    <row r="5" spans="1:20">
      <c r="A5" s="140"/>
      <c r="B5" s="1" t="s">
        <v>32</v>
      </c>
      <c r="C5" s="28">
        <v>9</v>
      </c>
      <c r="D5" s="28">
        <v>1</v>
      </c>
      <c r="E5" s="28">
        <v>0</v>
      </c>
      <c r="F5" s="28">
        <v>0</v>
      </c>
      <c r="G5" s="28">
        <v>67</v>
      </c>
      <c r="H5" s="28">
        <v>0</v>
      </c>
      <c r="I5" s="30">
        <f>SUM(C5:H5)</f>
        <v>77</v>
      </c>
      <c r="J5" s="8"/>
      <c r="K5" s="28">
        <v>2</v>
      </c>
      <c r="L5" s="28">
        <v>4</v>
      </c>
      <c r="M5" s="8"/>
      <c r="N5" s="28">
        <v>76</v>
      </c>
      <c r="O5" s="28">
        <v>1</v>
      </c>
      <c r="P5" s="8"/>
      <c r="Q5" s="31">
        <f t="shared" ref="Q5:Q6" si="4">K5/I5%</f>
        <v>2.5974025974025974</v>
      </c>
      <c r="R5" s="31">
        <f t="shared" ref="R5:R6" si="5">L5/I5%</f>
        <v>5.1948051948051948</v>
      </c>
      <c r="S5" s="31">
        <f t="shared" ref="S5:S6" si="6">O5/I5%</f>
        <v>1.2987012987012987</v>
      </c>
    </row>
    <row r="6" spans="1:20">
      <c r="A6" s="140"/>
      <c r="B6" s="1" t="s">
        <v>55</v>
      </c>
      <c r="C6" s="28">
        <v>122</v>
      </c>
      <c r="D6" s="28">
        <v>21</v>
      </c>
      <c r="E6" s="28">
        <v>0</v>
      </c>
      <c r="F6" s="28">
        <v>0</v>
      </c>
      <c r="G6" s="28">
        <v>94</v>
      </c>
      <c r="H6" s="28">
        <v>0</v>
      </c>
      <c r="I6" s="30">
        <f t="shared" ref="I6" si="7">SUM(C6:H6)</f>
        <v>237</v>
      </c>
      <c r="J6" s="8"/>
      <c r="K6" s="28">
        <v>74</v>
      </c>
      <c r="L6" s="28">
        <v>83</v>
      </c>
      <c r="M6" s="8"/>
      <c r="N6" s="28">
        <v>130</v>
      </c>
      <c r="O6" s="28">
        <v>107</v>
      </c>
      <c r="P6" s="8"/>
      <c r="Q6" s="31">
        <f t="shared" si="4"/>
        <v>31.223628691983119</v>
      </c>
      <c r="R6" s="31">
        <f t="shared" si="5"/>
        <v>35.021097046413502</v>
      </c>
      <c r="S6" s="31">
        <f t="shared" si="6"/>
        <v>45.147679324894511</v>
      </c>
    </row>
    <row r="7" spans="1:20">
      <c r="A7" s="140"/>
      <c r="B7" s="1" t="s">
        <v>26</v>
      </c>
      <c r="C7" s="28">
        <v>103</v>
      </c>
      <c r="D7" s="28">
        <v>17</v>
      </c>
      <c r="E7" s="28">
        <v>0</v>
      </c>
      <c r="F7" s="28">
        <v>0</v>
      </c>
      <c r="G7" s="28">
        <v>52</v>
      </c>
      <c r="H7" s="28">
        <v>0</v>
      </c>
      <c r="I7" s="30">
        <f t="shared" si="0"/>
        <v>172</v>
      </c>
      <c r="J7" s="8"/>
      <c r="K7" s="28">
        <v>93</v>
      </c>
      <c r="L7" s="28">
        <v>43</v>
      </c>
      <c r="M7" s="8"/>
      <c r="N7" s="28">
        <v>98</v>
      </c>
      <c r="O7" s="28">
        <v>74</v>
      </c>
      <c r="P7" s="8"/>
      <c r="Q7" s="31">
        <f t="shared" si="1"/>
        <v>54.069767441860463</v>
      </c>
      <c r="R7" s="31">
        <f t="shared" si="2"/>
        <v>25</v>
      </c>
      <c r="S7" s="31">
        <f t="shared" si="3"/>
        <v>43.02325581395349</v>
      </c>
    </row>
    <row r="8" spans="1:20" ht="18" customHeight="1">
      <c r="A8" s="141"/>
      <c r="B8" s="3" t="s">
        <v>23</v>
      </c>
      <c r="C8" s="30">
        <f t="shared" ref="C8:H8" si="8">SUM(C4:C7)</f>
        <v>284</v>
      </c>
      <c r="D8" s="30">
        <f t="shared" si="8"/>
        <v>44</v>
      </c>
      <c r="E8" s="30">
        <f t="shared" si="8"/>
        <v>0</v>
      </c>
      <c r="F8" s="30">
        <f t="shared" si="8"/>
        <v>0</v>
      </c>
      <c r="G8" s="30">
        <f t="shared" si="8"/>
        <v>335</v>
      </c>
      <c r="H8" s="30">
        <f t="shared" si="8"/>
        <v>0</v>
      </c>
      <c r="I8" s="30">
        <f t="shared" si="0"/>
        <v>663</v>
      </c>
      <c r="J8" s="8"/>
      <c r="K8" s="30">
        <f>SUM(K4:K7)</f>
        <v>196</v>
      </c>
      <c r="L8" s="30">
        <f>SUM(L4:L7)</f>
        <v>147</v>
      </c>
      <c r="M8" s="8"/>
      <c r="N8" s="30">
        <f>SUM(N4:N7)</f>
        <v>463</v>
      </c>
      <c r="O8" s="30">
        <f>SUM(O4:O7)</f>
        <v>200</v>
      </c>
      <c r="P8" s="8"/>
      <c r="Q8" s="9">
        <f t="shared" si="1"/>
        <v>29.562594268476623</v>
      </c>
      <c r="R8" s="9">
        <f t="shared" si="2"/>
        <v>22.171945701357465</v>
      </c>
      <c r="S8" s="9">
        <f t="shared" si="3"/>
        <v>30.165912518853695</v>
      </c>
    </row>
    <row r="9" spans="1:20">
      <c r="A9" s="48"/>
      <c r="B9" s="48"/>
      <c r="C9" s="49"/>
      <c r="D9" s="49"/>
      <c r="E9" s="50"/>
      <c r="F9" s="50"/>
      <c r="G9" s="49"/>
      <c r="H9" s="49"/>
      <c r="I9" s="49"/>
      <c r="J9" s="8"/>
      <c r="K9" s="49"/>
      <c r="L9" s="49"/>
      <c r="M9" s="8"/>
      <c r="N9" s="49"/>
      <c r="O9" s="49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86">
        <v>1220</v>
      </c>
      <c r="D10" s="86">
        <v>239</v>
      </c>
      <c r="E10" s="86">
        <v>0</v>
      </c>
      <c r="F10" s="86">
        <v>0</v>
      </c>
      <c r="G10" s="86">
        <v>1278</v>
      </c>
      <c r="H10" s="86">
        <v>0</v>
      </c>
      <c r="I10" s="87">
        <f t="shared" ref="I10:I14" si="9">SUM(C10:H10)</f>
        <v>2737</v>
      </c>
      <c r="J10" s="85"/>
      <c r="K10" s="86">
        <v>346</v>
      </c>
      <c r="L10" s="86">
        <v>246</v>
      </c>
      <c r="M10" s="85"/>
      <c r="N10" s="86">
        <v>2129</v>
      </c>
      <c r="O10" s="86">
        <v>608</v>
      </c>
      <c r="P10" s="85"/>
      <c r="Q10" s="5">
        <f t="shared" si="1"/>
        <v>12.641578370478626</v>
      </c>
      <c r="R10" s="5">
        <f t="shared" si="2"/>
        <v>8.9879430032882723</v>
      </c>
      <c r="S10" s="5">
        <f t="shared" si="3"/>
        <v>22.214103032517354</v>
      </c>
    </row>
    <row r="11" spans="1:20">
      <c r="A11" s="140"/>
      <c r="B11" s="1" t="s">
        <v>32</v>
      </c>
      <c r="C11" s="28">
        <v>258</v>
      </c>
      <c r="D11" s="28">
        <v>38</v>
      </c>
      <c r="E11" s="28">
        <v>0</v>
      </c>
      <c r="F11" s="28">
        <v>0</v>
      </c>
      <c r="G11" s="28">
        <v>429</v>
      </c>
      <c r="H11" s="28">
        <v>0</v>
      </c>
      <c r="I11" s="30">
        <f>SUM(C11:H11)</f>
        <v>725</v>
      </c>
      <c r="J11" s="8"/>
      <c r="K11" s="28">
        <v>54</v>
      </c>
      <c r="L11" s="28">
        <v>25</v>
      </c>
      <c r="M11" s="8"/>
      <c r="N11" s="28">
        <v>676</v>
      </c>
      <c r="O11" s="28">
        <v>49</v>
      </c>
      <c r="P11" s="8"/>
      <c r="Q11" s="31">
        <f t="shared" ref="Q11:Q12" si="10">K11/I11%</f>
        <v>7.4482758620689653</v>
      </c>
      <c r="R11" s="31">
        <f t="shared" ref="R11:R12" si="11">L11/I11%</f>
        <v>3.4482758620689653</v>
      </c>
      <c r="S11" s="31">
        <f t="shared" ref="S11:S12" si="12">O11/I11%</f>
        <v>6.7586206896551726</v>
      </c>
    </row>
    <row r="12" spans="1:20">
      <c r="A12" s="140"/>
      <c r="B12" s="1" t="s">
        <v>55</v>
      </c>
      <c r="C12" s="28">
        <v>1261</v>
      </c>
      <c r="D12" s="28">
        <v>483</v>
      </c>
      <c r="E12" s="28">
        <v>0</v>
      </c>
      <c r="F12" s="28">
        <v>0</v>
      </c>
      <c r="G12" s="28">
        <v>1038</v>
      </c>
      <c r="H12" s="28">
        <v>0</v>
      </c>
      <c r="I12" s="30">
        <f t="shared" ref="I12" si="13">SUM(C12:H12)</f>
        <v>2782</v>
      </c>
      <c r="J12" s="8"/>
      <c r="K12" s="28">
        <v>643</v>
      </c>
      <c r="L12" s="28">
        <v>1070</v>
      </c>
      <c r="M12" s="8"/>
      <c r="N12" s="28">
        <v>1250</v>
      </c>
      <c r="O12" s="28">
        <v>1532</v>
      </c>
      <c r="P12" s="8"/>
      <c r="Q12" s="31">
        <f t="shared" si="10"/>
        <v>23.112868439971244</v>
      </c>
      <c r="R12" s="31">
        <f t="shared" si="11"/>
        <v>38.46153846153846</v>
      </c>
      <c r="S12" s="31">
        <f t="shared" si="12"/>
        <v>55.068296189791518</v>
      </c>
    </row>
    <row r="13" spans="1:20">
      <c r="A13" s="140"/>
      <c r="B13" s="1" t="s">
        <v>26</v>
      </c>
      <c r="C13" s="28">
        <v>1330</v>
      </c>
      <c r="D13" s="28">
        <v>660</v>
      </c>
      <c r="E13" s="28">
        <v>0</v>
      </c>
      <c r="F13" s="28">
        <v>0</v>
      </c>
      <c r="G13" s="28">
        <v>753</v>
      </c>
      <c r="H13" s="28">
        <v>0</v>
      </c>
      <c r="I13" s="30">
        <f t="shared" si="9"/>
        <v>2743</v>
      </c>
      <c r="J13" s="8"/>
      <c r="K13" s="28">
        <v>1265</v>
      </c>
      <c r="L13" s="28">
        <v>769</v>
      </c>
      <c r="M13" s="8"/>
      <c r="N13" s="28">
        <v>1205</v>
      </c>
      <c r="O13" s="28">
        <v>1538</v>
      </c>
      <c r="P13" s="8"/>
      <c r="Q13" s="31">
        <f t="shared" si="1"/>
        <v>46.117389719285455</v>
      </c>
      <c r="R13" s="31">
        <f t="shared" si="2"/>
        <v>28.034998177178274</v>
      </c>
      <c r="S13" s="31">
        <f t="shared" si="3"/>
        <v>56.069996354356547</v>
      </c>
    </row>
    <row r="14" spans="1:20" ht="18" customHeight="1">
      <c r="A14" s="141"/>
      <c r="B14" s="3" t="s">
        <v>22</v>
      </c>
      <c r="C14" s="30">
        <f t="shared" ref="C14:H14" si="14">SUM(C10:C13)</f>
        <v>4069</v>
      </c>
      <c r="D14" s="30">
        <f t="shared" si="14"/>
        <v>1420</v>
      </c>
      <c r="E14" s="30">
        <f t="shared" si="14"/>
        <v>0</v>
      </c>
      <c r="F14" s="30">
        <f t="shared" si="14"/>
        <v>0</v>
      </c>
      <c r="G14" s="30">
        <f t="shared" si="14"/>
        <v>3498</v>
      </c>
      <c r="H14" s="30">
        <f t="shared" si="14"/>
        <v>0</v>
      </c>
      <c r="I14" s="30">
        <f t="shared" si="9"/>
        <v>8987</v>
      </c>
      <c r="J14" s="8"/>
      <c r="K14" s="30">
        <f>SUM(K10:K13)</f>
        <v>2308</v>
      </c>
      <c r="L14" s="30">
        <f>SUM(L10:L13)</f>
        <v>2110</v>
      </c>
      <c r="M14" s="8"/>
      <c r="N14" s="30">
        <f>SUM(N10:N13)</f>
        <v>5260</v>
      </c>
      <c r="O14" s="30">
        <f>SUM(O10:O13)</f>
        <v>3727</v>
      </c>
      <c r="P14" s="8"/>
      <c r="Q14" s="9">
        <f t="shared" si="1"/>
        <v>25.681540002225436</v>
      </c>
      <c r="R14" s="9">
        <f t="shared" si="2"/>
        <v>23.478357627684431</v>
      </c>
      <c r="S14" s="9">
        <f t="shared" si="3"/>
        <v>41.47101368643596</v>
      </c>
    </row>
    <row r="15" spans="1:20">
      <c r="A15" s="48"/>
      <c r="B15" s="48"/>
      <c r="C15" s="49"/>
      <c r="D15" s="49"/>
      <c r="E15" s="50"/>
      <c r="F15" s="50"/>
      <c r="G15" s="49"/>
      <c r="H15" s="49"/>
      <c r="I15" s="49"/>
      <c r="J15" s="8"/>
      <c r="K15" s="49"/>
      <c r="L15" s="49"/>
      <c r="M15" s="8"/>
      <c r="N15" s="49"/>
      <c r="O15" s="49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6">
        <v>2818</v>
      </c>
      <c r="D16" s="86">
        <v>1052</v>
      </c>
      <c r="E16" s="86">
        <v>3</v>
      </c>
      <c r="F16" s="86">
        <v>1</v>
      </c>
      <c r="G16" s="86">
        <v>818</v>
      </c>
      <c r="H16" s="86">
        <v>0</v>
      </c>
      <c r="I16" s="87">
        <f t="shared" ref="I16:I20" si="15">SUM(C16:H16)</f>
        <v>4692</v>
      </c>
      <c r="J16" s="85"/>
      <c r="K16" s="86">
        <v>402</v>
      </c>
      <c r="L16" s="86">
        <v>353</v>
      </c>
      <c r="M16" s="85"/>
      <c r="N16" s="86">
        <v>3445</v>
      </c>
      <c r="O16" s="86">
        <v>1247</v>
      </c>
      <c r="P16" s="85"/>
      <c r="Q16" s="5">
        <f t="shared" si="1"/>
        <v>8.5677749360613813</v>
      </c>
      <c r="R16" s="5">
        <f t="shared" si="2"/>
        <v>7.5234441602728044</v>
      </c>
      <c r="S16" s="5">
        <f t="shared" si="3"/>
        <v>26.577152600170503</v>
      </c>
    </row>
    <row r="17" spans="1:19">
      <c r="A17" s="140"/>
      <c r="B17" s="1" t="s">
        <v>32</v>
      </c>
      <c r="C17" s="28">
        <v>748</v>
      </c>
      <c r="D17" s="28">
        <v>135</v>
      </c>
      <c r="E17" s="28">
        <v>1</v>
      </c>
      <c r="F17" s="28">
        <v>0</v>
      </c>
      <c r="G17" s="28">
        <v>174</v>
      </c>
      <c r="H17" s="28">
        <v>0</v>
      </c>
      <c r="I17" s="30">
        <f>SUM(C17:H17)</f>
        <v>1058</v>
      </c>
      <c r="J17" s="8"/>
      <c r="K17" s="28">
        <v>75</v>
      </c>
      <c r="L17" s="28">
        <v>54</v>
      </c>
      <c r="M17" s="8"/>
      <c r="N17" s="28">
        <v>971</v>
      </c>
      <c r="O17" s="28">
        <v>87</v>
      </c>
      <c r="P17" s="8"/>
      <c r="Q17" s="31">
        <f t="shared" ref="Q17:Q18" si="16">K17/I17%</f>
        <v>7.0888468809073721</v>
      </c>
      <c r="R17" s="31">
        <f t="shared" ref="R17:R18" si="17">L17/I17%</f>
        <v>5.103969754253308</v>
      </c>
      <c r="S17" s="31">
        <f t="shared" ref="S17:S18" si="18">O17/I17%</f>
        <v>8.2230623818525519</v>
      </c>
    </row>
    <row r="18" spans="1:19">
      <c r="A18" s="140"/>
      <c r="B18" s="1" t="s">
        <v>55</v>
      </c>
      <c r="C18" s="28">
        <v>1737</v>
      </c>
      <c r="D18" s="28">
        <v>1305</v>
      </c>
      <c r="E18" s="28">
        <v>0</v>
      </c>
      <c r="F18" s="28">
        <v>0</v>
      </c>
      <c r="G18" s="28">
        <v>654</v>
      </c>
      <c r="H18" s="28">
        <v>0</v>
      </c>
      <c r="I18" s="30">
        <f t="shared" ref="I18" si="19">SUM(C18:H18)</f>
        <v>3696</v>
      </c>
      <c r="J18" s="8"/>
      <c r="K18" s="28">
        <v>584</v>
      </c>
      <c r="L18" s="28">
        <v>1315</v>
      </c>
      <c r="M18" s="8"/>
      <c r="N18" s="28">
        <v>1596</v>
      </c>
      <c r="O18" s="28">
        <v>2100</v>
      </c>
      <c r="P18" s="8"/>
      <c r="Q18" s="31">
        <f t="shared" si="16"/>
        <v>15.8008658008658</v>
      </c>
      <c r="R18" s="31">
        <f t="shared" si="17"/>
        <v>35.579004329004327</v>
      </c>
      <c r="S18" s="31">
        <f t="shared" si="18"/>
        <v>56.81818181818182</v>
      </c>
    </row>
    <row r="19" spans="1:19">
      <c r="A19" s="140"/>
      <c r="B19" s="1" t="s">
        <v>26</v>
      </c>
      <c r="C19" s="28">
        <v>1738</v>
      </c>
      <c r="D19" s="28">
        <v>2321</v>
      </c>
      <c r="E19" s="28">
        <v>1</v>
      </c>
      <c r="F19" s="28">
        <v>0</v>
      </c>
      <c r="G19" s="28">
        <v>508</v>
      </c>
      <c r="H19" s="28">
        <v>2</v>
      </c>
      <c r="I19" s="30">
        <f t="shared" si="15"/>
        <v>4570</v>
      </c>
      <c r="J19" s="8"/>
      <c r="K19" s="28">
        <v>1527</v>
      </c>
      <c r="L19" s="28">
        <v>1223</v>
      </c>
      <c r="M19" s="8"/>
      <c r="N19" s="28">
        <v>1699</v>
      </c>
      <c r="O19" s="28">
        <v>2871</v>
      </c>
      <c r="P19" s="8"/>
      <c r="Q19" s="31">
        <f t="shared" si="1"/>
        <v>33.413566739606125</v>
      </c>
      <c r="R19" s="31">
        <f t="shared" si="2"/>
        <v>26.761487964989058</v>
      </c>
      <c r="S19" s="31">
        <f t="shared" si="3"/>
        <v>62.822757111597369</v>
      </c>
    </row>
    <row r="20" spans="1:19" ht="18" customHeight="1">
      <c r="A20" s="141"/>
      <c r="B20" s="3" t="s">
        <v>28</v>
      </c>
      <c r="C20" s="30">
        <f t="shared" ref="C20:H20" si="20">SUM(C16:C19)</f>
        <v>7041</v>
      </c>
      <c r="D20" s="30">
        <f t="shared" si="20"/>
        <v>4813</v>
      </c>
      <c r="E20" s="30">
        <f t="shared" si="20"/>
        <v>5</v>
      </c>
      <c r="F20" s="30">
        <f t="shared" si="20"/>
        <v>1</v>
      </c>
      <c r="G20" s="30">
        <f t="shared" si="20"/>
        <v>2154</v>
      </c>
      <c r="H20" s="30">
        <f t="shared" si="20"/>
        <v>2</v>
      </c>
      <c r="I20" s="30">
        <f t="shared" si="15"/>
        <v>14016</v>
      </c>
      <c r="J20" s="8"/>
      <c r="K20" s="30">
        <f>SUM(K16:K19)</f>
        <v>2588</v>
      </c>
      <c r="L20" s="30">
        <f>SUM(L16:L19)</f>
        <v>2945</v>
      </c>
      <c r="M20" s="8"/>
      <c r="N20" s="30">
        <f>SUM(N16:N19)</f>
        <v>7711</v>
      </c>
      <c r="O20" s="30">
        <f>SUM(O16:O19)</f>
        <v>6305</v>
      </c>
      <c r="P20" s="8"/>
      <c r="Q20" s="9">
        <f t="shared" si="1"/>
        <v>18.464611872146119</v>
      </c>
      <c r="R20" s="9">
        <f t="shared" si="2"/>
        <v>21.011700913242009</v>
      </c>
      <c r="S20" s="9">
        <f t="shared" si="3"/>
        <v>44.984303652968038</v>
      </c>
    </row>
    <row r="21" spans="1:19">
      <c r="A21" s="48"/>
      <c r="B21" s="48"/>
      <c r="C21" s="49"/>
      <c r="D21" s="49"/>
      <c r="E21" s="49"/>
      <c r="F21" s="49"/>
      <c r="G21" s="49"/>
      <c r="H21" s="49"/>
      <c r="I21" s="49"/>
      <c r="J21" s="8"/>
      <c r="K21" s="49"/>
      <c r="L21" s="49"/>
      <c r="M21" s="8"/>
      <c r="N21" s="49"/>
      <c r="O21" s="49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5" si="21">C16+C10+C4</f>
        <v>4088</v>
      </c>
      <c r="D22" s="82">
        <f t="shared" si="21"/>
        <v>1296</v>
      </c>
      <c r="E22" s="82">
        <f t="shared" si="21"/>
        <v>3</v>
      </c>
      <c r="F22" s="82">
        <f t="shared" si="21"/>
        <v>1</v>
      </c>
      <c r="G22" s="82">
        <f t="shared" si="21"/>
        <v>2218</v>
      </c>
      <c r="H22" s="82">
        <f t="shared" si="21"/>
        <v>0</v>
      </c>
      <c r="I22" s="83">
        <f t="shared" si="21"/>
        <v>7606</v>
      </c>
      <c r="J22" s="84"/>
      <c r="K22" s="82">
        <f>K16+K10+K4</f>
        <v>775</v>
      </c>
      <c r="L22" s="82">
        <f>L16+L10+L4</f>
        <v>616</v>
      </c>
      <c r="M22" s="84"/>
      <c r="N22" s="82">
        <f>N16+N10+N4</f>
        <v>5733</v>
      </c>
      <c r="O22" s="82">
        <f>O16+O10+O4</f>
        <v>1873</v>
      </c>
      <c r="P22" s="85"/>
      <c r="Q22" s="5">
        <f t="shared" si="1"/>
        <v>10.18932421772285</v>
      </c>
      <c r="R22" s="5">
        <f t="shared" si="2"/>
        <v>8.0988693136997103</v>
      </c>
      <c r="S22" s="5">
        <f t="shared" si="3"/>
        <v>24.625295819090191</v>
      </c>
    </row>
    <row r="23" spans="1:19">
      <c r="A23" s="137"/>
      <c r="B23" s="1" t="s">
        <v>32</v>
      </c>
      <c r="C23" s="29">
        <f t="shared" si="21"/>
        <v>1015</v>
      </c>
      <c r="D23" s="29">
        <f t="shared" si="21"/>
        <v>174</v>
      </c>
      <c r="E23" s="29">
        <f t="shared" si="21"/>
        <v>1</v>
      </c>
      <c r="F23" s="29">
        <f t="shared" si="21"/>
        <v>0</v>
      </c>
      <c r="G23" s="29">
        <f t="shared" si="21"/>
        <v>670</v>
      </c>
      <c r="H23" s="29">
        <f t="shared" si="21"/>
        <v>0</v>
      </c>
      <c r="I23" s="54">
        <f t="shared" si="21"/>
        <v>1860</v>
      </c>
      <c r="J23" s="55"/>
      <c r="K23" s="29">
        <f>K17+K11+K5</f>
        <v>131</v>
      </c>
      <c r="L23" s="29">
        <f>L17+L11+L5</f>
        <v>83</v>
      </c>
      <c r="M23" s="55"/>
      <c r="N23" s="29">
        <f>N17+N11+N5</f>
        <v>1723</v>
      </c>
      <c r="O23" s="29">
        <f>O17+O11+O5</f>
        <v>137</v>
      </c>
      <c r="P23" s="8"/>
      <c r="Q23" s="31">
        <f t="shared" si="1"/>
        <v>7.0430107526881711</v>
      </c>
      <c r="R23" s="31">
        <f t="shared" si="2"/>
        <v>4.4623655913978491</v>
      </c>
      <c r="S23" s="31">
        <f t="shared" si="3"/>
        <v>7.365591397849462</v>
      </c>
    </row>
    <row r="24" spans="1:19">
      <c r="A24" s="137"/>
      <c r="B24" s="1" t="s">
        <v>55</v>
      </c>
      <c r="C24" s="29">
        <f t="shared" si="21"/>
        <v>3120</v>
      </c>
      <c r="D24" s="29">
        <f t="shared" si="21"/>
        <v>1809</v>
      </c>
      <c r="E24" s="29">
        <f t="shared" si="21"/>
        <v>0</v>
      </c>
      <c r="F24" s="29">
        <f t="shared" si="21"/>
        <v>0</v>
      </c>
      <c r="G24" s="29">
        <f t="shared" si="21"/>
        <v>1786</v>
      </c>
      <c r="H24" s="29">
        <f t="shared" si="21"/>
        <v>0</v>
      </c>
      <c r="I24" s="54">
        <f t="shared" ref="I24:I25" si="22">SUM(C24:H24)</f>
        <v>6715</v>
      </c>
      <c r="J24" s="55"/>
      <c r="K24" s="29">
        <f t="shared" ref="K24:L25" si="23">K18+K12+K6</f>
        <v>1301</v>
      </c>
      <c r="L24" s="29">
        <f t="shared" si="23"/>
        <v>2468</v>
      </c>
      <c r="M24" s="55"/>
      <c r="N24" s="29">
        <f t="shared" ref="N24:O25" si="24">N18+N12+N6</f>
        <v>2976</v>
      </c>
      <c r="O24" s="29">
        <f t="shared" si="24"/>
        <v>3739</v>
      </c>
      <c r="P24" s="8"/>
      <c r="Q24" s="31">
        <f t="shared" si="1"/>
        <v>19.374534623976171</v>
      </c>
      <c r="R24" s="31">
        <f t="shared" si="2"/>
        <v>36.753536857781086</v>
      </c>
      <c r="S24" s="31">
        <f t="shared" si="3"/>
        <v>55.681310498883093</v>
      </c>
    </row>
    <row r="25" spans="1:19">
      <c r="A25" s="137"/>
      <c r="B25" s="1" t="s">
        <v>26</v>
      </c>
      <c r="C25" s="29">
        <f t="shared" si="21"/>
        <v>3171</v>
      </c>
      <c r="D25" s="29">
        <f t="shared" si="21"/>
        <v>2998</v>
      </c>
      <c r="E25" s="29">
        <f t="shared" si="21"/>
        <v>1</v>
      </c>
      <c r="F25" s="29">
        <f t="shared" si="21"/>
        <v>0</v>
      </c>
      <c r="G25" s="29">
        <f t="shared" si="21"/>
        <v>1313</v>
      </c>
      <c r="H25" s="29">
        <f t="shared" si="21"/>
        <v>2</v>
      </c>
      <c r="I25" s="54">
        <f t="shared" si="22"/>
        <v>7485</v>
      </c>
      <c r="J25" s="55"/>
      <c r="K25" s="29">
        <f t="shared" si="23"/>
        <v>2885</v>
      </c>
      <c r="L25" s="29">
        <f t="shared" si="23"/>
        <v>2035</v>
      </c>
      <c r="M25" s="55"/>
      <c r="N25" s="29">
        <f t="shared" si="24"/>
        <v>3002</v>
      </c>
      <c r="O25" s="29">
        <f t="shared" si="24"/>
        <v>4483</v>
      </c>
      <c r="P25" s="8"/>
      <c r="Q25" s="31">
        <f t="shared" si="1"/>
        <v>38.543754175016701</v>
      </c>
      <c r="R25" s="31">
        <f t="shared" si="2"/>
        <v>27.187708750835004</v>
      </c>
      <c r="S25" s="31">
        <f t="shared" si="3"/>
        <v>59.893119572478291</v>
      </c>
    </row>
    <row r="26" spans="1:19" ht="27.95" customHeight="1">
      <c r="A26" s="138"/>
      <c r="B26" s="10" t="s">
        <v>21</v>
      </c>
      <c r="C26" s="54">
        <f>SUM(C22:C25)</f>
        <v>11394</v>
      </c>
      <c r="D26" s="54">
        <f t="shared" ref="D26:H26" si="25">SUM(D22:D25)</f>
        <v>6277</v>
      </c>
      <c r="E26" s="54">
        <f t="shared" si="25"/>
        <v>5</v>
      </c>
      <c r="F26" s="54">
        <f t="shared" si="25"/>
        <v>1</v>
      </c>
      <c r="G26" s="54">
        <f t="shared" si="25"/>
        <v>5987</v>
      </c>
      <c r="H26" s="54">
        <f t="shared" si="25"/>
        <v>2</v>
      </c>
      <c r="I26" s="54">
        <f t="shared" ref="I26" si="26">SUM(C26:H26)</f>
        <v>23666</v>
      </c>
      <c r="J26" s="56"/>
      <c r="K26" s="54">
        <f>K20+K14+K8</f>
        <v>5092</v>
      </c>
      <c r="L26" s="54">
        <f>L20+L14+L8</f>
        <v>5202</v>
      </c>
      <c r="M26" s="56"/>
      <c r="N26" s="54">
        <f>SUM(N22:N25)</f>
        <v>13434</v>
      </c>
      <c r="O26" s="54">
        <f>SUM(O22:O25)</f>
        <v>10232</v>
      </c>
      <c r="P26" s="8"/>
      <c r="Q26" s="12">
        <f t="shared" si="1"/>
        <v>21.516099045043521</v>
      </c>
      <c r="R26" s="12">
        <f t="shared" si="2"/>
        <v>21.980900870447055</v>
      </c>
      <c r="S26" s="12">
        <f t="shared" si="3"/>
        <v>43.235020704808584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4"/>
  <sheetViews>
    <sheetView showGridLines="0" workbookViewId="0"/>
  </sheetViews>
  <sheetFormatPr defaultRowHeight="15"/>
  <cols>
    <col min="1" max="1" width="38.7109375" customWidth="1"/>
    <col min="2" max="5" width="8.7109375" style="43" customWidth="1"/>
    <col min="6" max="6" width="3.5703125" customWidth="1"/>
    <col min="7" max="8" width="8.140625" customWidth="1"/>
    <col min="9" max="9" width="2.28515625" customWidth="1"/>
    <col min="10" max="11" width="7.7109375" customWidth="1"/>
    <col min="12" max="12" width="2.28515625" customWidth="1"/>
    <col min="13" max="15" width="6.7109375" customWidth="1"/>
    <col min="16" max="16" width="2.28515625" style="99" customWidth="1"/>
    <col min="17" max="17" width="8.85546875" style="99" bestFit="1" customWidth="1"/>
    <col min="18" max="18" width="6.7109375" style="99" customWidth="1"/>
    <col min="19" max="19" width="5.5703125" customWidth="1"/>
  </cols>
  <sheetData>
    <row r="1" spans="1:19" ht="24" customHeight="1">
      <c r="A1" s="24" t="s">
        <v>66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3"/>
      <c r="R1" s="23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20"/>
      <c r="R2" s="20"/>
      <c r="S2" s="2"/>
    </row>
    <row r="3" spans="1:19" ht="32.1" customHeight="1">
      <c r="A3" s="47" t="s">
        <v>6</v>
      </c>
      <c r="B3" s="45" t="s">
        <v>18</v>
      </c>
      <c r="C3" s="45" t="s">
        <v>19</v>
      </c>
      <c r="D3" s="45" t="s">
        <v>20</v>
      </c>
      <c r="E3" s="45" t="s">
        <v>5</v>
      </c>
      <c r="F3" s="16" t="s">
        <v>9</v>
      </c>
      <c r="G3" s="44" t="s">
        <v>58</v>
      </c>
      <c r="H3" s="44" t="s">
        <v>57</v>
      </c>
      <c r="I3" s="16"/>
      <c r="J3" s="44" t="s">
        <v>11</v>
      </c>
      <c r="K3" s="45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46" t="s">
        <v>69</v>
      </c>
    </row>
    <row r="4" spans="1:19" ht="18" customHeight="1">
      <c r="A4" s="26" t="s">
        <v>1</v>
      </c>
      <c r="B4" s="42"/>
      <c r="C4" s="42"/>
      <c r="D4" s="42"/>
      <c r="E4" s="42"/>
      <c r="G4" s="42"/>
      <c r="H4" s="42"/>
      <c r="J4" s="42"/>
      <c r="K4" s="42"/>
      <c r="M4" s="31"/>
      <c r="N4" s="31"/>
      <c r="O4" s="31"/>
      <c r="Q4" s="111"/>
      <c r="R4" s="93"/>
    </row>
    <row r="5" spans="1:19">
      <c r="A5" s="27" t="s">
        <v>35</v>
      </c>
      <c r="B5" s="42">
        <v>2</v>
      </c>
      <c r="C5" s="42">
        <v>32</v>
      </c>
      <c r="D5" s="42">
        <v>86</v>
      </c>
      <c r="E5" s="42">
        <f t="shared" ref="E5:E30" si="0">SUM(B5:D5)</f>
        <v>120</v>
      </c>
      <c r="G5" s="42">
        <v>15</v>
      </c>
      <c r="H5" s="42">
        <v>8</v>
      </c>
      <c r="J5" s="42">
        <v>102</v>
      </c>
      <c r="K5" s="42">
        <v>18</v>
      </c>
      <c r="M5" s="31">
        <f>G5/E5%</f>
        <v>12.5</v>
      </c>
      <c r="N5" s="31">
        <f>H5/E5%</f>
        <v>6.666666666666667</v>
      </c>
      <c r="O5" s="31">
        <f>K5/E5%</f>
        <v>15</v>
      </c>
      <c r="Q5" s="111">
        <v>2249</v>
      </c>
      <c r="R5" s="93">
        <f>+E5/Q5%</f>
        <v>5.3357047576700758</v>
      </c>
    </row>
    <row r="6" spans="1:19">
      <c r="A6" s="27" t="s">
        <v>36</v>
      </c>
      <c r="B6" s="42">
        <v>128</v>
      </c>
      <c r="C6" s="42">
        <v>2189</v>
      </c>
      <c r="D6" s="42">
        <v>3690</v>
      </c>
      <c r="E6" s="42">
        <f t="shared" si="0"/>
        <v>6007</v>
      </c>
      <c r="G6" s="42">
        <v>788</v>
      </c>
      <c r="H6" s="42">
        <v>1710</v>
      </c>
      <c r="J6" s="42">
        <v>3425</v>
      </c>
      <c r="K6" s="42">
        <v>2582</v>
      </c>
      <c r="M6" s="31">
        <f>G6/E6%</f>
        <v>13.118028966206094</v>
      </c>
      <c r="N6" s="31">
        <f>H6/E6%</f>
        <v>28.466788746462459</v>
      </c>
      <c r="O6" s="31">
        <f>K6/E6%</f>
        <v>42.983186282670218</v>
      </c>
      <c r="Q6" s="111">
        <v>33490</v>
      </c>
      <c r="R6" s="93">
        <f t="shared" ref="R6:R31" si="1">+E6/Q6%</f>
        <v>17.936697521648256</v>
      </c>
    </row>
    <row r="7" spans="1:19">
      <c r="A7" s="27" t="s">
        <v>37</v>
      </c>
      <c r="B7" s="42">
        <v>10</v>
      </c>
      <c r="C7" s="42">
        <v>537</v>
      </c>
      <c r="D7" s="42">
        <v>1184</v>
      </c>
      <c r="E7" s="42">
        <f t="shared" si="0"/>
        <v>1731</v>
      </c>
      <c r="G7" s="42">
        <v>352</v>
      </c>
      <c r="H7" s="42">
        <v>219</v>
      </c>
      <c r="J7" s="42">
        <v>785</v>
      </c>
      <c r="K7" s="42">
        <v>946</v>
      </c>
      <c r="M7" s="31">
        <f t="shared" ref="M7:M9" si="2">G7/E7%</f>
        <v>20.335066435586366</v>
      </c>
      <c r="N7" s="31">
        <f t="shared" ref="N7:N9" si="3">H7/E7%</f>
        <v>12.651646447140383</v>
      </c>
      <c r="O7" s="31">
        <f t="shared" ref="O7:O9" si="4">K7/E7%</f>
        <v>54.650491045638361</v>
      </c>
      <c r="Q7" s="111">
        <v>26061</v>
      </c>
      <c r="R7" s="93">
        <f t="shared" si="1"/>
        <v>6.6421088983538619</v>
      </c>
    </row>
    <row r="8" spans="1:19">
      <c r="A8" s="27" t="s">
        <v>38</v>
      </c>
      <c r="B8" s="42">
        <v>31</v>
      </c>
      <c r="C8" s="42">
        <v>866</v>
      </c>
      <c r="D8" s="42">
        <v>2304</v>
      </c>
      <c r="E8" s="42">
        <f t="shared" si="0"/>
        <v>3201</v>
      </c>
      <c r="G8" s="42">
        <v>609</v>
      </c>
      <c r="H8" s="42">
        <v>262</v>
      </c>
      <c r="J8" s="42">
        <v>2420</v>
      </c>
      <c r="K8" s="42">
        <v>781</v>
      </c>
      <c r="M8" s="31">
        <f t="shared" si="2"/>
        <v>19.025304592314903</v>
      </c>
      <c r="N8" s="31">
        <f t="shared" si="3"/>
        <v>8.1849422055607626</v>
      </c>
      <c r="O8" s="31">
        <f t="shared" si="4"/>
        <v>24.398625429553267</v>
      </c>
      <c r="Q8" s="111">
        <v>39543</v>
      </c>
      <c r="R8" s="93">
        <f t="shared" si="1"/>
        <v>8.0949852059783023</v>
      </c>
    </row>
    <row r="9" spans="1:19">
      <c r="A9" s="27" t="s">
        <v>39</v>
      </c>
      <c r="B9" s="42">
        <v>171</v>
      </c>
      <c r="C9" s="42">
        <v>3032</v>
      </c>
      <c r="D9" s="42">
        <v>7937</v>
      </c>
      <c r="E9" s="42">
        <f t="shared" si="0"/>
        <v>11140</v>
      </c>
      <c r="G9" s="42">
        <v>1305</v>
      </c>
      <c r="H9" s="42">
        <v>476</v>
      </c>
      <c r="J9" s="42">
        <v>9168</v>
      </c>
      <c r="K9" s="42">
        <v>1972</v>
      </c>
      <c r="M9" s="31">
        <f t="shared" si="2"/>
        <v>11.714542190305206</v>
      </c>
      <c r="N9" s="31">
        <f t="shared" si="3"/>
        <v>4.2728904847396763</v>
      </c>
      <c r="O9" s="31">
        <f t="shared" si="4"/>
        <v>17.701974865350088</v>
      </c>
      <c r="Q9" s="111">
        <v>131379</v>
      </c>
      <c r="R9" s="93">
        <f t="shared" si="1"/>
        <v>8.4792851216708911</v>
      </c>
    </row>
    <row r="10" spans="1:19">
      <c r="A10" s="27" t="s">
        <v>40</v>
      </c>
      <c r="B10" s="42">
        <v>190</v>
      </c>
      <c r="C10" s="42">
        <v>2691</v>
      </c>
      <c r="D10" s="42">
        <v>5183</v>
      </c>
      <c r="E10" s="42">
        <f t="shared" si="0"/>
        <v>8064</v>
      </c>
      <c r="G10" s="42">
        <v>837</v>
      </c>
      <c r="H10" s="42">
        <v>353</v>
      </c>
      <c r="J10" s="42">
        <v>7052</v>
      </c>
      <c r="K10" s="42">
        <v>1012</v>
      </c>
      <c r="M10" s="31">
        <f t="shared" ref="M10" si="5">G10/E10%</f>
        <v>10.379464285714286</v>
      </c>
      <c r="N10" s="31">
        <f t="shared" ref="N10" si="6">H10/E10%</f>
        <v>4.3774801587301591</v>
      </c>
      <c r="O10" s="31">
        <f t="shared" ref="O10" si="7">K10/E10%</f>
        <v>12.549603174603174</v>
      </c>
      <c r="Q10" s="111">
        <v>61817</v>
      </c>
      <c r="R10" s="93">
        <f t="shared" si="1"/>
        <v>13.044955271203715</v>
      </c>
    </row>
    <row r="11" spans="1:19">
      <c r="A11" s="27" t="s">
        <v>41</v>
      </c>
      <c r="B11" s="42">
        <v>66</v>
      </c>
      <c r="C11" s="42">
        <v>1234</v>
      </c>
      <c r="D11" s="42">
        <v>2641</v>
      </c>
      <c r="E11" s="42">
        <f t="shared" si="0"/>
        <v>3941</v>
      </c>
      <c r="G11" s="42">
        <v>506</v>
      </c>
      <c r="H11" s="42">
        <v>394</v>
      </c>
      <c r="J11" s="42">
        <v>2905</v>
      </c>
      <c r="K11" s="42">
        <v>1036</v>
      </c>
      <c r="M11" s="31">
        <f>G11/E11%</f>
        <v>12.839380867800052</v>
      </c>
      <c r="N11" s="31">
        <f>H11/E11%</f>
        <v>9.9974625729510294</v>
      </c>
      <c r="O11" s="31">
        <f>K11/E11%</f>
        <v>26.287744227353468</v>
      </c>
      <c r="Q11" s="111">
        <v>39694</v>
      </c>
      <c r="R11" s="93">
        <f t="shared" si="1"/>
        <v>9.9284526628709635</v>
      </c>
    </row>
    <row r="12" spans="1:19">
      <c r="A12" s="27" t="s">
        <v>42</v>
      </c>
      <c r="B12" s="42">
        <v>24</v>
      </c>
      <c r="C12" s="42">
        <v>288</v>
      </c>
      <c r="D12" s="42">
        <v>825</v>
      </c>
      <c r="E12" s="42">
        <f t="shared" si="0"/>
        <v>1137</v>
      </c>
      <c r="G12" s="42">
        <v>112</v>
      </c>
      <c r="H12" s="42">
        <v>77</v>
      </c>
      <c r="J12" s="42">
        <v>938</v>
      </c>
      <c r="K12" s="42">
        <v>199</v>
      </c>
      <c r="M12" s="31">
        <f>G12/E12%</f>
        <v>9.8504837291116978</v>
      </c>
      <c r="N12" s="31">
        <f>H12/E12%</f>
        <v>6.7722075637642929</v>
      </c>
      <c r="O12" s="31">
        <f>K12/E12%</f>
        <v>17.502198768689535</v>
      </c>
      <c r="Q12" s="111">
        <v>16183</v>
      </c>
      <c r="R12" s="93">
        <f t="shared" si="1"/>
        <v>7.0258913674843964</v>
      </c>
    </row>
    <row r="13" spans="1:19" ht="18" customHeight="1">
      <c r="A13" s="26" t="s">
        <v>2</v>
      </c>
      <c r="B13" s="41"/>
      <c r="C13" s="41"/>
      <c r="D13" s="41"/>
      <c r="E13" s="41"/>
      <c r="G13" s="41"/>
      <c r="H13" s="41"/>
      <c r="J13" s="41"/>
      <c r="K13" s="41"/>
      <c r="M13" s="31"/>
      <c r="N13" s="31"/>
      <c r="O13" s="31"/>
      <c r="Q13" s="110"/>
      <c r="R13" s="93"/>
    </row>
    <row r="14" spans="1:19">
      <c r="A14" s="27" t="s">
        <v>33</v>
      </c>
      <c r="B14" s="42">
        <v>48</v>
      </c>
      <c r="C14" s="42">
        <v>590</v>
      </c>
      <c r="D14" s="42">
        <v>1315</v>
      </c>
      <c r="E14" s="42">
        <f>SUM(B14:D14)</f>
        <v>1953</v>
      </c>
      <c r="G14" s="42">
        <v>252</v>
      </c>
      <c r="H14" s="42">
        <v>150</v>
      </c>
      <c r="J14" s="42">
        <v>1784</v>
      </c>
      <c r="K14" s="42">
        <v>169</v>
      </c>
      <c r="M14" s="31">
        <f>G14/E14%</f>
        <v>12.903225806451612</v>
      </c>
      <c r="N14" s="31">
        <f>H14/E14%</f>
        <v>7.6804915514592933</v>
      </c>
      <c r="O14" s="31">
        <f>K14/E14%</f>
        <v>8.6533538146441362</v>
      </c>
      <c r="Q14" s="111">
        <v>18957</v>
      </c>
      <c r="R14" s="93">
        <f t="shared" si="1"/>
        <v>10.302263016300047</v>
      </c>
    </row>
    <row r="15" spans="1:19">
      <c r="A15" s="27" t="s">
        <v>34</v>
      </c>
      <c r="B15" s="42">
        <v>184</v>
      </c>
      <c r="C15" s="42">
        <v>2128</v>
      </c>
      <c r="D15" s="42">
        <v>3796</v>
      </c>
      <c r="E15" s="42">
        <f t="shared" ref="E15" si="8">SUM(B15:D15)</f>
        <v>6108</v>
      </c>
      <c r="G15" s="42">
        <v>564</v>
      </c>
      <c r="H15" s="42">
        <v>487</v>
      </c>
      <c r="J15" s="42">
        <v>5599</v>
      </c>
      <c r="K15" s="42">
        <v>509</v>
      </c>
      <c r="M15" s="31">
        <f>G15/E15%</f>
        <v>9.2337917485265226</v>
      </c>
      <c r="N15" s="31">
        <f>H15/E15%</f>
        <v>7.9731499672560577</v>
      </c>
      <c r="O15" s="31">
        <f>K15/E15%</f>
        <v>8.3333333333333339</v>
      </c>
      <c r="Q15" s="111">
        <v>28440</v>
      </c>
      <c r="R15" s="93">
        <f t="shared" si="1"/>
        <v>21.47679324894515</v>
      </c>
    </row>
    <row r="16" spans="1:19" ht="18" customHeight="1">
      <c r="A16" s="26" t="s">
        <v>30</v>
      </c>
      <c r="B16" s="42"/>
      <c r="C16" s="42"/>
      <c r="D16" s="42"/>
      <c r="E16" s="42"/>
      <c r="G16" s="42"/>
      <c r="H16" s="42"/>
      <c r="J16" s="42"/>
      <c r="K16" s="42"/>
      <c r="M16" s="31"/>
      <c r="N16" s="31"/>
      <c r="O16" s="31"/>
      <c r="Q16" s="111"/>
      <c r="R16" s="93"/>
    </row>
    <row r="17" spans="1:18">
      <c r="A17" s="27" t="s">
        <v>56</v>
      </c>
      <c r="B17" s="42">
        <v>135</v>
      </c>
      <c r="C17" s="42">
        <v>1306</v>
      </c>
      <c r="D17" s="42">
        <v>2420</v>
      </c>
      <c r="E17" s="42">
        <f t="shared" si="0"/>
        <v>3861</v>
      </c>
      <c r="G17" s="42">
        <v>300</v>
      </c>
      <c r="H17" s="42">
        <v>446</v>
      </c>
      <c r="J17" s="42">
        <v>3283</v>
      </c>
      <c r="K17" s="42">
        <v>578</v>
      </c>
      <c r="M17" s="31">
        <f>G17/E17%</f>
        <v>7.7700077700077701</v>
      </c>
      <c r="N17" s="31">
        <f>H17/E17%</f>
        <v>11.551411551411551</v>
      </c>
      <c r="O17" s="31">
        <f>K17/E17%</f>
        <v>14.97021497021497</v>
      </c>
      <c r="Q17" s="111">
        <v>22797</v>
      </c>
      <c r="R17" s="93">
        <f t="shared" si="1"/>
        <v>16.936439005132254</v>
      </c>
    </row>
    <row r="18" spans="1:18">
      <c r="A18" s="27" t="s">
        <v>43</v>
      </c>
      <c r="B18" s="42">
        <v>249</v>
      </c>
      <c r="C18" s="42">
        <v>7046</v>
      </c>
      <c r="D18" s="42">
        <v>14605</v>
      </c>
      <c r="E18" s="42">
        <f t="shared" si="0"/>
        <v>21900</v>
      </c>
      <c r="G18" s="42">
        <v>4978</v>
      </c>
      <c r="H18" s="42">
        <v>10396</v>
      </c>
      <c r="J18" s="42">
        <v>8950</v>
      </c>
      <c r="K18" s="42">
        <v>12950</v>
      </c>
      <c r="M18" s="31">
        <f>G18/E18%</f>
        <v>22.730593607305938</v>
      </c>
      <c r="N18" s="31">
        <f>H18/E18%</f>
        <v>47.470319634703195</v>
      </c>
      <c r="O18" s="31">
        <f>K18/E18%</f>
        <v>59.1324200913242</v>
      </c>
      <c r="Q18" s="111">
        <v>113474</v>
      </c>
      <c r="R18" s="93">
        <f t="shared" si="1"/>
        <v>19.299575233093044</v>
      </c>
    </row>
    <row r="19" spans="1:18">
      <c r="A19" s="27" t="s">
        <v>44</v>
      </c>
      <c r="B19" s="42">
        <v>51</v>
      </c>
      <c r="C19" s="42">
        <v>1485</v>
      </c>
      <c r="D19" s="42">
        <v>3300</v>
      </c>
      <c r="E19" s="42">
        <f t="shared" si="0"/>
        <v>4836</v>
      </c>
      <c r="G19" s="42">
        <v>1418</v>
      </c>
      <c r="H19" s="42">
        <v>1200</v>
      </c>
      <c r="J19" s="42">
        <v>3716</v>
      </c>
      <c r="K19" s="42">
        <v>1120</v>
      </c>
      <c r="M19" s="31">
        <f t="shared" ref="M19:M30" si="9">G19/E19%</f>
        <v>29.321753515301904</v>
      </c>
      <c r="N19" s="31">
        <f t="shared" ref="N19:N29" si="10">H19/E19%</f>
        <v>24.813895781637719</v>
      </c>
      <c r="O19" s="31">
        <f t="shared" ref="O19:O30" si="11">K19/E19%</f>
        <v>23.159636062861871</v>
      </c>
      <c r="Q19" s="111">
        <v>59553</v>
      </c>
      <c r="R19" s="93">
        <f t="shared" si="1"/>
        <v>8.1204977079240344</v>
      </c>
    </row>
    <row r="20" spans="1:18">
      <c r="A20" s="27" t="s">
        <v>45</v>
      </c>
      <c r="B20" s="42">
        <v>680</v>
      </c>
      <c r="C20" s="42">
        <v>7128</v>
      </c>
      <c r="D20" s="42">
        <v>8322</v>
      </c>
      <c r="E20" s="42">
        <f t="shared" si="0"/>
        <v>16130</v>
      </c>
      <c r="G20" s="42">
        <v>3755</v>
      </c>
      <c r="H20" s="42">
        <v>9090</v>
      </c>
      <c r="J20" s="42">
        <v>7290</v>
      </c>
      <c r="K20" s="42">
        <v>8840</v>
      </c>
      <c r="M20" s="31">
        <f t="shared" si="9"/>
        <v>23.279603223806571</v>
      </c>
      <c r="N20" s="31">
        <f t="shared" si="10"/>
        <v>56.354618722876623</v>
      </c>
      <c r="O20" s="31">
        <f t="shared" si="11"/>
        <v>54.804711717296961</v>
      </c>
      <c r="Q20" s="111">
        <v>51328</v>
      </c>
      <c r="R20" s="93">
        <f t="shared" si="1"/>
        <v>31.425342892768082</v>
      </c>
    </row>
    <row r="21" spans="1:18">
      <c r="A21" s="27" t="s">
        <v>46</v>
      </c>
      <c r="B21" s="42">
        <v>12</v>
      </c>
      <c r="C21" s="42">
        <v>881</v>
      </c>
      <c r="D21" s="42">
        <v>3552</v>
      </c>
      <c r="E21" s="42">
        <f t="shared" si="0"/>
        <v>4445</v>
      </c>
      <c r="G21" s="42">
        <v>505</v>
      </c>
      <c r="H21" s="42">
        <v>560</v>
      </c>
      <c r="J21" s="42">
        <v>2749</v>
      </c>
      <c r="K21" s="42">
        <v>1696</v>
      </c>
      <c r="M21" s="31">
        <f t="shared" si="9"/>
        <v>11.361079865016873</v>
      </c>
      <c r="N21" s="31">
        <f t="shared" si="10"/>
        <v>12.598425196850393</v>
      </c>
      <c r="O21" s="31">
        <f t="shared" si="11"/>
        <v>38.155230596175478</v>
      </c>
      <c r="Q21" s="111">
        <v>35264</v>
      </c>
      <c r="R21" s="93">
        <f t="shared" si="1"/>
        <v>12.604922867513611</v>
      </c>
    </row>
    <row r="22" spans="1:18">
      <c r="A22" s="27" t="s">
        <v>47</v>
      </c>
      <c r="B22" s="42">
        <v>7</v>
      </c>
      <c r="C22" s="42">
        <v>355</v>
      </c>
      <c r="D22" s="42">
        <v>1828</v>
      </c>
      <c r="E22" s="42">
        <f t="shared" si="0"/>
        <v>2190</v>
      </c>
      <c r="G22" s="42">
        <v>294</v>
      </c>
      <c r="H22" s="42">
        <v>269</v>
      </c>
      <c r="J22" s="42">
        <v>802</v>
      </c>
      <c r="K22" s="42">
        <v>1388</v>
      </c>
      <c r="M22" s="31">
        <f t="shared" si="9"/>
        <v>13.424657534246576</v>
      </c>
      <c r="N22" s="31">
        <f t="shared" si="10"/>
        <v>12.283105022831052</v>
      </c>
      <c r="O22" s="31">
        <f t="shared" si="11"/>
        <v>63.37899543378996</v>
      </c>
      <c r="Q22" s="111">
        <v>41500</v>
      </c>
      <c r="R22" s="93">
        <f t="shared" si="1"/>
        <v>5.2771084337349397</v>
      </c>
    </row>
    <row r="23" spans="1:18">
      <c r="A23" s="27" t="s">
        <v>48</v>
      </c>
      <c r="B23" s="42">
        <v>2</v>
      </c>
      <c r="C23" s="42">
        <v>110</v>
      </c>
      <c r="D23" s="42">
        <v>239</v>
      </c>
      <c r="E23" s="42">
        <f t="shared" si="0"/>
        <v>351</v>
      </c>
      <c r="G23" s="42">
        <v>47</v>
      </c>
      <c r="H23" s="42">
        <v>188</v>
      </c>
      <c r="J23" s="42">
        <v>76</v>
      </c>
      <c r="K23" s="42">
        <v>275</v>
      </c>
      <c r="M23" s="31">
        <f t="shared" si="9"/>
        <v>13.390313390313391</v>
      </c>
      <c r="N23" s="31">
        <f t="shared" si="10"/>
        <v>53.561253561253565</v>
      </c>
      <c r="O23" s="31">
        <f t="shared" si="11"/>
        <v>78.347578347578349</v>
      </c>
      <c r="Q23" s="111">
        <v>2237</v>
      </c>
      <c r="R23" s="93">
        <f t="shared" si="1"/>
        <v>15.690657130084935</v>
      </c>
    </row>
    <row r="24" spans="1:18">
      <c r="A24" s="27" t="s">
        <v>49</v>
      </c>
      <c r="B24" s="42">
        <v>23</v>
      </c>
      <c r="C24" s="42">
        <v>1330</v>
      </c>
      <c r="D24" s="42">
        <v>3917</v>
      </c>
      <c r="E24" s="42">
        <f t="shared" si="0"/>
        <v>5270</v>
      </c>
      <c r="G24" s="42">
        <v>676</v>
      </c>
      <c r="H24" s="42">
        <v>1226</v>
      </c>
      <c r="J24" s="42">
        <v>2012</v>
      </c>
      <c r="K24" s="42">
        <v>3258</v>
      </c>
      <c r="M24" s="31">
        <f t="shared" si="9"/>
        <v>12.827324478178367</v>
      </c>
      <c r="N24" s="31">
        <f t="shared" si="10"/>
        <v>23.263757115749524</v>
      </c>
      <c r="O24" s="31">
        <f t="shared" si="11"/>
        <v>61.821631878557874</v>
      </c>
      <c r="Q24" s="111">
        <v>32988</v>
      </c>
      <c r="R24" s="93">
        <f t="shared" si="1"/>
        <v>15.97550624469504</v>
      </c>
    </row>
    <row r="25" spans="1:18">
      <c r="A25" s="27" t="s">
        <v>50</v>
      </c>
      <c r="B25" s="42">
        <v>246</v>
      </c>
      <c r="C25" s="42">
        <v>4651</v>
      </c>
      <c r="D25" s="42">
        <v>5275</v>
      </c>
      <c r="E25" s="42">
        <f t="shared" si="0"/>
        <v>10172</v>
      </c>
      <c r="G25" s="42">
        <v>9278</v>
      </c>
      <c r="H25" s="42">
        <v>2243</v>
      </c>
      <c r="J25" s="42">
        <v>6620</v>
      </c>
      <c r="K25" s="42">
        <v>3552</v>
      </c>
      <c r="M25" s="31">
        <f t="shared" si="9"/>
        <v>91.211167911915055</v>
      </c>
      <c r="N25" s="31">
        <f t="shared" si="10"/>
        <v>22.05072748721982</v>
      </c>
      <c r="O25" s="31">
        <f t="shared" si="11"/>
        <v>34.919386551317345</v>
      </c>
      <c r="Q25" s="111">
        <v>28907</v>
      </c>
      <c r="R25" s="93">
        <f t="shared" si="1"/>
        <v>35.188708617289933</v>
      </c>
    </row>
    <row r="26" spans="1:18">
      <c r="A26" s="27" t="s">
        <v>51</v>
      </c>
      <c r="B26" s="42">
        <v>129</v>
      </c>
      <c r="C26" s="42">
        <v>2584</v>
      </c>
      <c r="D26" s="42">
        <v>5852</v>
      </c>
      <c r="E26" s="42">
        <f t="shared" si="0"/>
        <v>8565</v>
      </c>
      <c r="G26" s="42">
        <v>2242</v>
      </c>
      <c r="H26" s="42">
        <v>3927</v>
      </c>
      <c r="J26" s="42">
        <v>4158</v>
      </c>
      <c r="K26" s="42">
        <v>4407</v>
      </c>
      <c r="M26" s="31">
        <f t="shared" si="9"/>
        <v>26.17629889083479</v>
      </c>
      <c r="N26" s="31">
        <f t="shared" si="10"/>
        <v>45.849387040280206</v>
      </c>
      <c r="O26" s="31">
        <f t="shared" si="11"/>
        <v>51.453590192644477</v>
      </c>
      <c r="Q26" s="111">
        <v>63602</v>
      </c>
      <c r="R26" s="93">
        <f t="shared" si="1"/>
        <v>13.466557655419642</v>
      </c>
    </row>
    <row r="27" spans="1:18">
      <c r="A27" s="27" t="s">
        <v>52</v>
      </c>
      <c r="B27" s="42">
        <v>3</v>
      </c>
      <c r="C27" s="42">
        <v>366</v>
      </c>
      <c r="D27" s="42">
        <v>1753</v>
      </c>
      <c r="E27" s="42">
        <f t="shared" si="0"/>
        <v>2122</v>
      </c>
      <c r="G27" s="42">
        <v>1383</v>
      </c>
      <c r="H27" s="42">
        <v>706</v>
      </c>
      <c r="J27" s="42">
        <v>413</v>
      </c>
      <c r="K27" s="42">
        <v>1709</v>
      </c>
      <c r="M27" s="31">
        <f t="shared" si="9"/>
        <v>65.174363807728568</v>
      </c>
      <c r="N27" s="31">
        <f t="shared" si="10"/>
        <v>33.27049952874647</v>
      </c>
      <c r="O27" s="31">
        <f t="shared" si="11"/>
        <v>80.537229029217727</v>
      </c>
      <c r="Q27" s="111">
        <v>22663</v>
      </c>
      <c r="R27" s="93">
        <f t="shared" si="1"/>
        <v>9.3632793540131498</v>
      </c>
    </row>
    <row r="28" spans="1:18">
      <c r="A28" s="27" t="s">
        <v>53</v>
      </c>
      <c r="B28" s="42">
        <v>15</v>
      </c>
      <c r="C28" s="42">
        <v>1306</v>
      </c>
      <c r="D28" s="42">
        <v>4234</v>
      </c>
      <c r="E28" s="42">
        <f t="shared" si="0"/>
        <v>5555</v>
      </c>
      <c r="G28" s="42">
        <v>1824</v>
      </c>
      <c r="H28" s="42">
        <v>2872</v>
      </c>
      <c r="J28" s="42">
        <v>1067</v>
      </c>
      <c r="K28" s="42">
        <v>4488</v>
      </c>
      <c r="M28" s="31">
        <f t="shared" si="9"/>
        <v>32.835283528352839</v>
      </c>
      <c r="N28" s="31">
        <f t="shared" si="10"/>
        <v>51.701170117011706</v>
      </c>
      <c r="O28" s="31">
        <f t="shared" si="11"/>
        <v>80.792079207920793</v>
      </c>
      <c r="Q28" s="111">
        <v>48376</v>
      </c>
      <c r="R28" s="93">
        <f t="shared" si="1"/>
        <v>11.482966760377046</v>
      </c>
    </row>
    <row r="29" spans="1:18">
      <c r="A29" s="27" t="s">
        <v>54</v>
      </c>
      <c r="B29" s="42">
        <v>278</v>
      </c>
      <c r="C29" s="42">
        <v>2530</v>
      </c>
      <c r="D29" s="42">
        <v>2799</v>
      </c>
      <c r="E29" s="42">
        <f t="shared" si="0"/>
        <v>5607</v>
      </c>
      <c r="G29" s="42">
        <v>828</v>
      </c>
      <c r="H29" s="42">
        <v>2499</v>
      </c>
      <c r="J29" s="42">
        <v>1524</v>
      </c>
      <c r="K29" s="42">
        <v>4083</v>
      </c>
      <c r="M29" s="31">
        <f t="shared" si="9"/>
        <v>14.767255216693419</v>
      </c>
      <c r="N29" s="31">
        <f t="shared" si="10"/>
        <v>44.569288389513112</v>
      </c>
      <c r="O29" s="31">
        <f t="shared" si="11"/>
        <v>72.819689673622264</v>
      </c>
      <c r="Q29" s="111">
        <v>18866</v>
      </c>
      <c r="R29" s="93">
        <f t="shared" si="1"/>
        <v>29.72013145340825</v>
      </c>
    </row>
    <row r="30" spans="1:18">
      <c r="A30" s="27" t="s">
        <v>26</v>
      </c>
      <c r="B30" s="42">
        <v>69</v>
      </c>
      <c r="C30" s="42">
        <v>671</v>
      </c>
      <c r="D30" s="42">
        <v>1545</v>
      </c>
      <c r="E30" s="42">
        <f t="shared" si="0"/>
        <v>2285</v>
      </c>
      <c r="F30" s="6"/>
      <c r="G30" s="42">
        <v>919</v>
      </c>
      <c r="H30" s="42">
        <v>1037</v>
      </c>
      <c r="J30" s="42">
        <v>1032</v>
      </c>
      <c r="K30" s="42">
        <v>1253</v>
      </c>
      <c r="M30" s="31">
        <f t="shared" si="9"/>
        <v>40.218818380743983</v>
      </c>
      <c r="N30" s="31">
        <f>H30/E30%</f>
        <v>45.38293216630197</v>
      </c>
      <c r="O30" s="31">
        <f t="shared" si="11"/>
        <v>54.835886214442013</v>
      </c>
      <c r="Q30" s="111">
        <v>14384</v>
      </c>
      <c r="R30" s="93">
        <f t="shared" si="1"/>
        <v>15.885706340378198</v>
      </c>
    </row>
    <row r="31" spans="1:18" ht="27.95" customHeight="1">
      <c r="A31" s="133" t="s">
        <v>5</v>
      </c>
      <c r="B31" s="39">
        <f>SUM(B4:B30)</f>
        <v>2753</v>
      </c>
      <c r="C31" s="39">
        <f>SUM(C4:C30)</f>
        <v>45336</v>
      </c>
      <c r="D31" s="39">
        <f>SUM(D4:D30)</f>
        <v>88602</v>
      </c>
      <c r="E31" s="39">
        <f>SUM(E4:E30)</f>
        <v>136691</v>
      </c>
      <c r="F31" s="35"/>
      <c r="G31" s="39">
        <f>SUM(G4:G30)</f>
        <v>33787</v>
      </c>
      <c r="H31" s="39">
        <f>SUM(H4:H30)</f>
        <v>40795</v>
      </c>
      <c r="I31" s="6"/>
      <c r="J31" s="39">
        <f>SUM(J4:J30)</f>
        <v>77870</v>
      </c>
      <c r="K31" s="39">
        <f>SUM(K4:K30)</f>
        <v>58821</v>
      </c>
      <c r="L31" s="8"/>
      <c r="M31" s="9">
        <f>G31/E31%</f>
        <v>24.717794148846668</v>
      </c>
      <c r="N31" s="9">
        <f>H31/E31%</f>
        <v>29.844686190019825</v>
      </c>
      <c r="O31" s="9">
        <f>K31/E31%</f>
        <v>43.032094285651574</v>
      </c>
      <c r="P31" s="8"/>
      <c r="Q31" s="109">
        <v>953752</v>
      </c>
      <c r="R31" s="90">
        <f t="shared" si="1"/>
        <v>14.331922763988961</v>
      </c>
    </row>
    <row r="32" spans="1:18" ht="20.100000000000001" customHeight="1">
      <c r="A32" s="13" t="s">
        <v>24</v>
      </c>
      <c r="B32" s="58"/>
      <c r="C32" s="58"/>
      <c r="D32" s="58"/>
      <c r="E32" s="58"/>
      <c r="F32" s="57"/>
      <c r="G32" s="57"/>
      <c r="H32" s="57"/>
      <c r="I32" s="57"/>
      <c r="J32" s="57"/>
      <c r="K32" s="57"/>
      <c r="L32" s="57"/>
      <c r="M32" s="57"/>
      <c r="N32" s="57"/>
      <c r="O32" s="59"/>
      <c r="P32" s="57"/>
      <c r="Q32" s="59"/>
      <c r="R32" s="59"/>
    </row>
    <row r="34" spans="17:17">
      <c r="Q34" s="61"/>
    </row>
  </sheetData>
  <printOptions horizontalCentered="1" verticalCentered="1"/>
  <pageMargins left="0.55118110236220474" right="0.55118110236220474" top="0.70866141732283472" bottom="0.70866141732283472" header="0.31496062992125984" footer="0.31496062992125984"/>
  <pageSetup paperSize="9" scale="9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32"/>
  <sheetViews>
    <sheetView showGridLines="0" workbookViewId="0"/>
  </sheetViews>
  <sheetFormatPr defaultRowHeight="15"/>
  <cols>
    <col min="1" max="1" width="38.7109375" customWidth="1"/>
    <col min="2" max="5" width="9.140625" customWidth="1"/>
    <col min="6" max="6" width="3.5703125" customWidth="1"/>
    <col min="7" max="8" width="8.140625" customWidth="1"/>
    <col min="9" max="9" width="2.28515625" customWidth="1"/>
    <col min="10" max="11" width="8.140625" customWidth="1"/>
    <col min="12" max="12" width="2.28515625" customWidth="1"/>
    <col min="13" max="15" width="6.7109375" customWidth="1"/>
    <col min="16" max="16" width="2.28515625" style="99" customWidth="1"/>
    <col min="17" max="17" width="8.85546875" style="102" bestFit="1" customWidth="1"/>
    <col min="18" max="18" width="6.7109375" style="99" customWidth="1"/>
  </cols>
  <sheetData>
    <row r="1" spans="1:20" ht="24" customHeight="1">
      <c r="A1" s="24" t="s">
        <v>72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  <c r="T1" s="2"/>
    </row>
    <row r="2" spans="1:20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  <c r="T2" s="2"/>
    </row>
    <row r="3" spans="1:20" ht="45">
      <c r="A3" s="47" t="s">
        <v>60</v>
      </c>
      <c r="B3" s="47" t="s">
        <v>18</v>
      </c>
      <c r="C3" s="47" t="s">
        <v>19</v>
      </c>
      <c r="D3" s="47" t="s">
        <v>20</v>
      </c>
      <c r="E3" s="47" t="s">
        <v>5</v>
      </c>
      <c r="F3" s="16" t="s">
        <v>9</v>
      </c>
      <c r="G3" s="44" t="s">
        <v>58</v>
      </c>
      <c r="H3" s="44" t="s">
        <v>57</v>
      </c>
      <c r="I3" s="16"/>
      <c r="J3" s="46" t="s">
        <v>11</v>
      </c>
      <c r="K3" s="46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46" t="s">
        <v>69</v>
      </c>
    </row>
    <row r="4" spans="1:20" ht="18" customHeight="1">
      <c r="A4" s="26" t="s">
        <v>1</v>
      </c>
      <c r="B4" s="70"/>
      <c r="C4" s="70"/>
      <c r="D4" s="70"/>
      <c r="E4" s="67"/>
      <c r="F4" s="61"/>
      <c r="G4" s="67"/>
      <c r="H4" s="67"/>
      <c r="I4" s="61"/>
      <c r="J4" s="70"/>
      <c r="K4" s="70"/>
      <c r="M4" s="5"/>
      <c r="N4" s="5"/>
      <c r="O4" s="5"/>
      <c r="Q4" s="129"/>
      <c r="R4" s="5"/>
    </row>
    <row r="5" spans="1:20">
      <c r="A5" s="27" t="s">
        <v>35</v>
      </c>
      <c r="B5" s="67">
        <v>1</v>
      </c>
      <c r="C5" s="67">
        <v>4</v>
      </c>
      <c r="D5" s="67">
        <v>23</v>
      </c>
      <c r="E5" s="67">
        <f t="shared" ref="E5:E30" si="0">SUM(B5:D5)</f>
        <v>28</v>
      </c>
      <c r="F5" s="61"/>
      <c r="G5" s="67">
        <v>3</v>
      </c>
      <c r="H5" s="67">
        <v>0</v>
      </c>
      <c r="I5" s="61"/>
      <c r="J5" s="67">
        <v>27</v>
      </c>
      <c r="K5" s="67">
        <v>1</v>
      </c>
      <c r="M5" s="5">
        <f>G5/E5%</f>
        <v>10.714285714285714</v>
      </c>
      <c r="N5" s="5">
        <f>H5/E5%</f>
        <v>0</v>
      </c>
      <c r="O5" s="5">
        <f>K5/E5%</f>
        <v>3.5714285714285712</v>
      </c>
      <c r="Q5" s="129">
        <v>450</v>
      </c>
      <c r="R5" s="97">
        <f>+E5/Q5%</f>
        <v>6.2222222222222223</v>
      </c>
    </row>
    <row r="6" spans="1:20">
      <c r="A6" s="27" t="s">
        <v>36</v>
      </c>
      <c r="B6" s="67">
        <v>45</v>
      </c>
      <c r="C6" s="67">
        <v>786</v>
      </c>
      <c r="D6" s="67">
        <v>1283</v>
      </c>
      <c r="E6" s="67">
        <f t="shared" si="0"/>
        <v>2114</v>
      </c>
      <c r="F6" s="61"/>
      <c r="G6" s="67">
        <v>236</v>
      </c>
      <c r="H6" s="67">
        <v>299</v>
      </c>
      <c r="I6" s="61"/>
      <c r="J6" s="67">
        <v>1227</v>
      </c>
      <c r="K6" s="67">
        <v>887</v>
      </c>
      <c r="M6" s="5">
        <f t="shared" ref="M6:M12" si="1">G6/E6%</f>
        <v>11.163670766319772</v>
      </c>
      <c r="N6" s="5">
        <f t="shared" ref="N6:N12" si="2">H6/E6%</f>
        <v>14.143803216650898</v>
      </c>
      <c r="O6" s="5">
        <f t="shared" ref="O6:O12" si="3">K6/E6%</f>
        <v>41.958372753074741</v>
      </c>
      <c r="Q6" s="129">
        <v>12779</v>
      </c>
      <c r="R6" s="97">
        <f t="shared" ref="R6:R31" si="4">+E6/Q6%</f>
        <v>16.542765474606774</v>
      </c>
    </row>
    <row r="7" spans="1:20">
      <c r="A7" s="27" t="s">
        <v>37</v>
      </c>
      <c r="B7" s="67">
        <v>1</v>
      </c>
      <c r="C7" s="67">
        <v>62</v>
      </c>
      <c r="D7" s="67">
        <v>119</v>
      </c>
      <c r="E7" s="67">
        <f t="shared" si="0"/>
        <v>182</v>
      </c>
      <c r="F7" s="61"/>
      <c r="G7" s="67">
        <v>43</v>
      </c>
      <c r="H7" s="67">
        <v>20</v>
      </c>
      <c r="I7" s="61"/>
      <c r="J7" s="67">
        <v>68</v>
      </c>
      <c r="K7" s="67">
        <v>114</v>
      </c>
      <c r="M7" s="5">
        <f t="shared" si="1"/>
        <v>23.626373626373624</v>
      </c>
      <c r="N7" s="5">
        <f t="shared" si="2"/>
        <v>10.989010989010989</v>
      </c>
      <c r="O7" s="5">
        <f t="shared" si="3"/>
        <v>62.637362637362635</v>
      </c>
      <c r="Q7" s="129">
        <v>2488</v>
      </c>
      <c r="R7" s="97">
        <f t="shared" si="4"/>
        <v>7.315112540192926</v>
      </c>
    </row>
    <row r="8" spans="1:20">
      <c r="A8" s="27" t="s">
        <v>38</v>
      </c>
      <c r="B8" s="67">
        <v>9</v>
      </c>
      <c r="C8" s="67">
        <v>236</v>
      </c>
      <c r="D8" s="67">
        <v>429</v>
      </c>
      <c r="E8" s="67">
        <f t="shared" si="0"/>
        <v>674</v>
      </c>
      <c r="F8" s="61"/>
      <c r="G8" s="67">
        <v>120</v>
      </c>
      <c r="H8" s="67">
        <v>145</v>
      </c>
      <c r="I8" s="61"/>
      <c r="J8" s="67">
        <v>546</v>
      </c>
      <c r="K8" s="67">
        <v>128</v>
      </c>
      <c r="M8" s="5">
        <f t="shared" si="1"/>
        <v>17.804154302670621</v>
      </c>
      <c r="N8" s="5">
        <f t="shared" si="2"/>
        <v>21.513353115727003</v>
      </c>
      <c r="O8" s="5">
        <f t="shared" si="3"/>
        <v>18.991097922848663</v>
      </c>
      <c r="Q8" s="129">
        <v>6827</v>
      </c>
      <c r="R8" s="97">
        <f t="shared" si="4"/>
        <v>9.8725648161710868</v>
      </c>
    </row>
    <row r="9" spans="1:20">
      <c r="A9" s="27" t="s">
        <v>39</v>
      </c>
      <c r="B9" s="67">
        <v>38</v>
      </c>
      <c r="C9" s="67">
        <v>589</v>
      </c>
      <c r="D9" s="67">
        <v>1116</v>
      </c>
      <c r="E9" s="67">
        <f t="shared" si="0"/>
        <v>1743</v>
      </c>
      <c r="F9" s="61"/>
      <c r="G9" s="67">
        <v>139</v>
      </c>
      <c r="H9" s="67">
        <v>47</v>
      </c>
      <c r="I9" s="61"/>
      <c r="J9" s="67">
        <v>1439</v>
      </c>
      <c r="K9" s="67">
        <v>304</v>
      </c>
      <c r="M9" s="5">
        <f t="shared" si="1"/>
        <v>7.9747561675272518</v>
      </c>
      <c r="N9" s="5">
        <f t="shared" si="2"/>
        <v>2.6965002868617325</v>
      </c>
      <c r="O9" s="5">
        <f t="shared" si="3"/>
        <v>17.441193344807804</v>
      </c>
      <c r="Q9" s="129">
        <v>11457</v>
      </c>
      <c r="R9" s="97">
        <f t="shared" si="4"/>
        <v>15.213406650955749</v>
      </c>
    </row>
    <row r="10" spans="1:20">
      <c r="A10" s="27" t="s">
        <v>40</v>
      </c>
      <c r="B10" s="67">
        <v>67</v>
      </c>
      <c r="C10" s="67">
        <v>706</v>
      </c>
      <c r="D10" s="67">
        <v>1073</v>
      </c>
      <c r="E10" s="67">
        <f t="shared" si="0"/>
        <v>1846</v>
      </c>
      <c r="F10" s="61"/>
      <c r="G10" s="67">
        <v>139</v>
      </c>
      <c r="H10" s="67">
        <v>43</v>
      </c>
      <c r="I10" s="61"/>
      <c r="J10" s="67">
        <v>1633</v>
      </c>
      <c r="K10" s="67">
        <v>213</v>
      </c>
      <c r="M10" s="5">
        <f t="shared" si="1"/>
        <v>7.5297941495124592</v>
      </c>
      <c r="N10" s="5">
        <f t="shared" si="2"/>
        <v>2.3293607800650054</v>
      </c>
      <c r="O10" s="5">
        <f t="shared" si="3"/>
        <v>11.538461538461538</v>
      </c>
      <c r="Q10" s="129">
        <v>10101</v>
      </c>
      <c r="R10" s="97">
        <f t="shared" si="4"/>
        <v>18.275418275418275</v>
      </c>
    </row>
    <row r="11" spans="1:20">
      <c r="A11" s="27" t="s">
        <v>41</v>
      </c>
      <c r="B11" s="67">
        <v>16</v>
      </c>
      <c r="C11" s="67">
        <v>293</v>
      </c>
      <c r="D11" s="67">
        <v>516</v>
      </c>
      <c r="E11" s="67">
        <f t="shared" si="0"/>
        <v>825</v>
      </c>
      <c r="F11" s="61"/>
      <c r="G11" s="67">
        <v>81</v>
      </c>
      <c r="H11" s="67">
        <v>53</v>
      </c>
      <c r="I11" s="61"/>
      <c r="J11" s="67">
        <v>631</v>
      </c>
      <c r="K11" s="67">
        <v>194</v>
      </c>
      <c r="M11" s="5">
        <f t="shared" si="1"/>
        <v>9.8181818181818183</v>
      </c>
      <c r="N11" s="5">
        <f t="shared" si="2"/>
        <v>6.4242424242424239</v>
      </c>
      <c r="O11" s="5">
        <f t="shared" si="3"/>
        <v>23.515151515151516</v>
      </c>
      <c r="Q11" s="129">
        <v>7259</v>
      </c>
      <c r="R11" s="97">
        <f t="shared" si="4"/>
        <v>11.36520181843229</v>
      </c>
    </row>
    <row r="12" spans="1:20">
      <c r="A12" s="27" t="s">
        <v>42</v>
      </c>
      <c r="B12" s="67">
        <v>0</v>
      </c>
      <c r="C12" s="67">
        <v>61</v>
      </c>
      <c r="D12" s="67">
        <v>133</v>
      </c>
      <c r="E12" s="67">
        <f t="shared" si="0"/>
        <v>194</v>
      </c>
      <c r="F12" s="61"/>
      <c r="G12" s="67">
        <v>14</v>
      </c>
      <c r="H12" s="67">
        <v>9</v>
      </c>
      <c r="I12" s="61"/>
      <c r="J12" s="67">
        <v>162</v>
      </c>
      <c r="K12" s="67">
        <v>32</v>
      </c>
      <c r="M12" s="5">
        <f t="shared" si="1"/>
        <v>7.2164948453608249</v>
      </c>
      <c r="N12" s="5">
        <f t="shared" si="2"/>
        <v>4.6391752577319592</v>
      </c>
      <c r="O12" s="5">
        <f t="shared" si="3"/>
        <v>16.494845360824744</v>
      </c>
      <c r="Q12" s="129">
        <v>1773</v>
      </c>
      <c r="R12" s="97">
        <f t="shared" si="4"/>
        <v>10.941906373378455</v>
      </c>
    </row>
    <row r="13" spans="1:20" ht="18" customHeight="1">
      <c r="A13" s="26" t="s">
        <v>2</v>
      </c>
      <c r="B13" s="37"/>
      <c r="C13" s="37"/>
      <c r="D13" s="37"/>
      <c r="E13" s="37"/>
      <c r="G13" s="37"/>
      <c r="H13" s="37"/>
      <c r="J13" s="37"/>
      <c r="K13" s="37"/>
      <c r="M13" s="5"/>
      <c r="N13" s="5"/>
      <c r="O13" s="5"/>
      <c r="Q13" s="128"/>
      <c r="R13" s="97"/>
    </row>
    <row r="14" spans="1:20">
      <c r="A14" s="27" t="s">
        <v>33</v>
      </c>
      <c r="B14" s="67">
        <v>16</v>
      </c>
      <c r="C14" s="67">
        <v>159</v>
      </c>
      <c r="D14" s="67">
        <v>289</v>
      </c>
      <c r="E14" s="67">
        <f>SUM(B14:D14)</f>
        <v>464</v>
      </c>
      <c r="F14" s="61"/>
      <c r="G14" s="67">
        <v>43</v>
      </c>
      <c r="H14" s="67">
        <v>21</v>
      </c>
      <c r="I14" s="61"/>
      <c r="J14" s="67">
        <v>431</v>
      </c>
      <c r="K14" s="67">
        <v>33</v>
      </c>
      <c r="M14" s="5">
        <f>G14/E14%</f>
        <v>9.2672413793103452</v>
      </c>
      <c r="N14" s="5">
        <f>H14/E14%</f>
        <v>4.5258620689655178</v>
      </c>
      <c r="O14" s="5">
        <f>K14/E14%</f>
        <v>7.112068965517242</v>
      </c>
      <c r="Q14" s="129">
        <v>3327</v>
      </c>
      <c r="R14" s="97">
        <f t="shared" si="4"/>
        <v>13.94649834685903</v>
      </c>
    </row>
    <row r="15" spans="1:20">
      <c r="A15" s="27" t="s">
        <v>34</v>
      </c>
      <c r="B15" s="67">
        <v>61</v>
      </c>
      <c r="C15" s="67">
        <v>566</v>
      </c>
      <c r="D15" s="67">
        <v>769</v>
      </c>
      <c r="E15" s="67">
        <f t="shared" ref="E15" si="5">SUM(B15:D15)</f>
        <v>1396</v>
      </c>
      <c r="F15" s="61"/>
      <c r="G15" s="67">
        <v>88</v>
      </c>
      <c r="H15" s="67">
        <v>62</v>
      </c>
      <c r="I15" s="61"/>
      <c r="J15" s="67">
        <v>1292</v>
      </c>
      <c r="K15" s="67">
        <v>104</v>
      </c>
      <c r="M15" s="5">
        <f>G15/E15%</f>
        <v>6.303724928366762</v>
      </c>
      <c r="N15" s="5">
        <f>H15/E15%</f>
        <v>4.4412607449856729</v>
      </c>
      <c r="O15" s="5">
        <f>K15/E15%</f>
        <v>7.4498567335243546</v>
      </c>
      <c r="Q15" s="129">
        <v>4435</v>
      </c>
      <c r="R15" s="97">
        <f t="shared" si="4"/>
        <v>31.476888387824125</v>
      </c>
    </row>
    <row r="16" spans="1:20" ht="18" customHeight="1">
      <c r="A16" s="26" t="s">
        <v>30</v>
      </c>
      <c r="B16" s="70"/>
      <c r="C16" s="70"/>
      <c r="D16" s="70"/>
      <c r="E16" s="67"/>
      <c r="F16" s="61"/>
      <c r="G16" s="67"/>
      <c r="H16" s="67"/>
      <c r="I16" s="61"/>
      <c r="J16" s="70"/>
      <c r="K16" s="70"/>
      <c r="M16" s="5"/>
      <c r="N16" s="5"/>
      <c r="O16" s="5"/>
      <c r="Q16" s="129"/>
      <c r="R16" s="97"/>
    </row>
    <row r="17" spans="1:18">
      <c r="A17" s="27" t="s">
        <v>56</v>
      </c>
      <c r="B17" s="67">
        <v>43</v>
      </c>
      <c r="C17" s="67">
        <v>309</v>
      </c>
      <c r="D17" s="67">
        <v>422</v>
      </c>
      <c r="E17" s="67">
        <f t="shared" si="0"/>
        <v>774</v>
      </c>
      <c r="F17" s="61"/>
      <c r="G17" s="67">
        <v>32</v>
      </c>
      <c r="H17" s="67">
        <v>52</v>
      </c>
      <c r="I17" s="61"/>
      <c r="J17" s="67">
        <v>658</v>
      </c>
      <c r="K17" s="67">
        <v>116</v>
      </c>
      <c r="M17" s="5">
        <f>G17/E17%</f>
        <v>4.1343669250645991</v>
      </c>
      <c r="N17" s="5">
        <f>H17/E17%</f>
        <v>6.7183462532299743</v>
      </c>
      <c r="O17" s="5">
        <f>K17/E17%</f>
        <v>14.987080103359173</v>
      </c>
      <c r="Q17" s="129">
        <v>2808</v>
      </c>
      <c r="R17" s="97">
        <f t="shared" si="4"/>
        <v>27.564102564102566</v>
      </c>
    </row>
    <row r="18" spans="1:18">
      <c r="A18" s="27" t="s">
        <v>43</v>
      </c>
      <c r="B18" s="67">
        <v>59</v>
      </c>
      <c r="C18" s="67">
        <v>1264</v>
      </c>
      <c r="D18" s="67">
        <v>2204</v>
      </c>
      <c r="E18" s="67">
        <f t="shared" si="0"/>
        <v>3527</v>
      </c>
      <c r="F18" s="61"/>
      <c r="G18" s="67">
        <v>712</v>
      </c>
      <c r="H18" s="67">
        <v>1340</v>
      </c>
      <c r="I18" s="61"/>
      <c r="J18" s="67">
        <v>1402</v>
      </c>
      <c r="K18" s="67">
        <v>2125</v>
      </c>
      <c r="M18" s="5">
        <f t="shared" ref="M18:M30" si="6">G18/E18%</f>
        <v>20.187127870711652</v>
      </c>
      <c r="N18" s="5">
        <f t="shared" ref="N18:N30" si="7">H18/E18%</f>
        <v>37.992628296002266</v>
      </c>
      <c r="O18" s="5">
        <f t="shared" ref="O18:O30" si="8">K18/E18%</f>
        <v>60.249503827615534</v>
      </c>
      <c r="Q18" s="129">
        <v>16043</v>
      </c>
      <c r="R18" s="97">
        <f t="shared" si="4"/>
        <v>21.984666209561802</v>
      </c>
    </row>
    <row r="19" spans="1:18">
      <c r="A19" s="27" t="s">
        <v>44</v>
      </c>
      <c r="B19" s="67">
        <v>8</v>
      </c>
      <c r="C19" s="67">
        <v>175</v>
      </c>
      <c r="D19" s="67">
        <v>330</v>
      </c>
      <c r="E19" s="67">
        <f t="shared" si="0"/>
        <v>513</v>
      </c>
      <c r="F19" s="61"/>
      <c r="G19" s="67">
        <v>159</v>
      </c>
      <c r="H19" s="67">
        <v>109</v>
      </c>
      <c r="I19" s="61"/>
      <c r="J19" s="67">
        <v>346</v>
      </c>
      <c r="K19" s="67">
        <v>167</v>
      </c>
      <c r="M19" s="5">
        <f t="shared" si="6"/>
        <v>30.994152046783626</v>
      </c>
      <c r="N19" s="5">
        <f t="shared" si="7"/>
        <v>21.247563352826511</v>
      </c>
      <c r="O19" s="5">
        <f t="shared" si="8"/>
        <v>32.553606237816766</v>
      </c>
      <c r="Q19" s="129">
        <v>6084</v>
      </c>
      <c r="R19" s="97">
        <f t="shared" si="4"/>
        <v>8.4319526627218924</v>
      </c>
    </row>
    <row r="20" spans="1:18">
      <c r="A20" s="27" t="s">
        <v>45</v>
      </c>
      <c r="B20" s="67">
        <v>135</v>
      </c>
      <c r="C20" s="67">
        <v>1209</v>
      </c>
      <c r="D20" s="67">
        <v>1070</v>
      </c>
      <c r="E20" s="67">
        <f t="shared" si="0"/>
        <v>2414</v>
      </c>
      <c r="F20" s="61"/>
      <c r="G20" s="67">
        <v>557</v>
      </c>
      <c r="H20" s="67">
        <v>1076</v>
      </c>
      <c r="I20" s="61"/>
      <c r="J20" s="67">
        <v>916</v>
      </c>
      <c r="K20" s="67">
        <v>1498</v>
      </c>
      <c r="M20" s="5">
        <f t="shared" si="6"/>
        <v>23.073736536868267</v>
      </c>
      <c r="N20" s="5">
        <f t="shared" si="7"/>
        <v>44.573322286661146</v>
      </c>
      <c r="O20" s="5">
        <f t="shared" si="8"/>
        <v>62.054681027340514</v>
      </c>
      <c r="Q20" s="129">
        <v>6575</v>
      </c>
      <c r="R20" s="97">
        <f t="shared" si="4"/>
        <v>36.7148288973384</v>
      </c>
    </row>
    <row r="21" spans="1:18">
      <c r="A21" s="27" t="s">
        <v>46</v>
      </c>
      <c r="B21" s="67">
        <v>3</v>
      </c>
      <c r="C21" s="67">
        <v>143</v>
      </c>
      <c r="D21" s="67">
        <v>316</v>
      </c>
      <c r="E21" s="67">
        <f t="shared" si="0"/>
        <v>462</v>
      </c>
      <c r="F21" s="61"/>
      <c r="G21" s="67">
        <v>29</v>
      </c>
      <c r="H21" s="67">
        <v>45</v>
      </c>
      <c r="I21" s="61"/>
      <c r="J21" s="67">
        <v>239</v>
      </c>
      <c r="K21" s="67">
        <v>223</v>
      </c>
      <c r="M21" s="5">
        <f t="shared" si="6"/>
        <v>6.2770562770562766</v>
      </c>
      <c r="N21" s="5">
        <f t="shared" si="7"/>
        <v>9.7402597402597397</v>
      </c>
      <c r="O21" s="5">
        <f t="shared" si="8"/>
        <v>48.268398268398265</v>
      </c>
      <c r="Q21" s="129">
        <v>1969</v>
      </c>
      <c r="R21" s="97">
        <f t="shared" si="4"/>
        <v>23.463687150837988</v>
      </c>
    </row>
    <row r="22" spans="1:18">
      <c r="A22" s="27" t="s">
        <v>47</v>
      </c>
      <c r="B22" s="67">
        <v>2</v>
      </c>
      <c r="C22" s="67">
        <v>103</v>
      </c>
      <c r="D22" s="67">
        <v>355</v>
      </c>
      <c r="E22" s="67">
        <f t="shared" si="0"/>
        <v>460</v>
      </c>
      <c r="F22" s="61"/>
      <c r="G22" s="67">
        <v>64</v>
      </c>
      <c r="H22" s="67">
        <v>47</v>
      </c>
      <c r="I22" s="61"/>
      <c r="J22" s="67">
        <v>159</v>
      </c>
      <c r="K22" s="67">
        <v>301</v>
      </c>
      <c r="M22" s="5">
        <f t="shared" si="6"/>
        <v>13.913043478260871</v>
      </c>
      <c r="N22" s="5">
        <f t="shared" si="7"/>
        <v>10.217391304347826</v>
      </c>
      <c r="O22" s="5">
        <f t="shared" si="8"/>
        <v>65.434782608695656</v>
      </c>
      <c r="Q22" s="129">
        <v>5198</v>
      </c>
      <c r="R22" s="97">
        <f t="shared" si="4"/>
        <v>8.8495575221238951</v>
      </c>
    </row>
    <row r="23" spans="1:18">
      <c r="A23" s="27" t="s">
        <v>48</v>
      </c>
      <c r="B23" s="67">
        <v>1</v>
      </c>
      <c r="C23" s="67">
        <v>20</v>
      </c>
      <c r="D23" s="67">
        <v>34</v>
      </c>
      <c r="E23" s="67">
        <f t="shared" si="0"/>
        <v>55</v>
      </c>
      <c r="F23" s="61"/>
      <c r="G23" s="67">
        <v>5</v>
      </c>
      <c r="H23" s="67">
        <v>24</v>
      </c>
      <c r="I23" s="61"/>
      <c r="J23" s="67">
        <v>9</v>
      </c>
      <c r="K23" s="67">
        <v>46</v>
      </c>
      <c r="M23" s="5">
        <f t="shared" si="6"/>
        <v>9.0909090909090899</v>
      </c>
      <c r="N23" s="5">
        <f t="shared" si="7"/>
        <v>43.636363636363633</v>
      </c>
      <c r="O23" s="5">
        <f t="shared" si="8"/>
        <v>83.636363636363626</v>
      </c>
      <c r="Q23" s="129">
        <v>187</v>
      </c>
      <c r="R23" s="97">
        <f t="shared" si="4"/>
        <v>29.411764705882351</v>
      </c>
    </row>
    <row r="24" spans="1:18">
      <c r="A24" s="27" t="s">
        <v>49</v>
      </c>
      <c r="B24" s="67">
        <v>2</v>
      </c>
      <c r="C24" s="67">
        <v>245</v>
      </c>
      <c r="D24" s="67">
        <v>511</v>
      </c>
      <c r="E24" s="67">
        <f t="shared" si="0"/>
        <v>758</v>
      </c>
      <c r="F24" s="61"/>
      <c r="G24" s="67">
        <v>57</v>
      </c>
      <c r="H24" s="67">
        <v>151</v>
      </c>
      <c r="I24" s="61"/>
      <c r="J24" s="67">
        <v>216</v>
      </c>
      <c r="K24" s="67">
        <v>542</v>
      </c>
      <c r="M24" s="5">
        <f t="shared" si="6"/>
        <v>7.5197889182058049</v>
      </c>
      <c r="N24" s="5">
        <f t="shared" si="7"/>
        <v>19.920844327176781</v>
      </c>
      <c r="O24" s="5">
        <f t="shared" si="8"/>
        <v>71.503957783641155</v>
      </c>
      <c r="Q24" s="129">
        <v>3561</v>
      </c>
      <c r="R24" s="97">
        <f t="shared" si="4"/>
        <v>21.28615557427689</v>
      </c>
    </row>
    <row r="25" spans="1:18">
      <c r="A25" s="27" t="s">
        <v>50</v>
      </c>
      <c r="B25" s="67">
        <v>70</v>
      </c>
      <c r="C25" s="67">
        <v>806</v>
      </c>
      <c r="D25" s="67">
        <v>653</v>
      </c>
      <c r="E25" s="67">
        <f t="shared" si="0"/>
        <v>1529</v>
      </c>
      <c r="F25" s="61"/>
      <c r="G25" s="67">
        <v>1414</v>
      </c>
      <c r="H25" s="67">
        <v>207</v>
      </c>
      <c r="I25" s="61"/>
      <c r="J25" s="67">
        <v>975</v>
      </c>
      <c r="K25" s="67">
        <v>554</v>
      </c>
      <c r="M25" s="5">
        <f t="shared" si="6"/>
        <v>92.478744277305438</v>
      </c>
      <c r="N25" s="5">
        <f t="shared" si="7"/>
        <v>13.538260300850229</v>
      </c>
      <c r="O25" s="5">
        <f t="shared" si="8"/>
        <v>36.232831916285157</v>
      </c>
      <c r="Q25" s="129">
        <v>3705</v>
      </c>
      <c r="R25" s="97">
        <f t="shared" si="4"/>
        <v>41.268556005398111</v>
      </c>
    </row>
    <row r="26" spans="1:18">
      <c r="A26" s="27" t="s">
        <v>51</v>
      </c>
      <c r="B26" s="67">
        <v>24</v>
      </c>
      <c r="C26" s="67">
        <v>427</v>
      </c>
      <c r="D26" s="67">
        <v>829</v>
      </c>
      <c r="E26" s="67">
        <f t="shared" si="0"/>
        <v>1280</v>
      </c>
      <c r="F26" s="61"/>
      <c r="G26" s="67">
        <v>361</v>
      </c>
      <c r="H26" s="67">
        <v>417</v>
      </c>
      <c r="I26" s="61"/>
      <c r="J26" s="67">
        <v>565</v>
      </c>
      <c r="K26" s="67">
        <v>715</v>
      </c>
      <c r="M26" s="5">
        <f t="shared" si="6"/>
        <v>28.203125</v>
      </c>
      <c r="N26" s="5">
        <f t="shared" si="7"/>
        <v>32.578125</v>
      </c>
      <c r="O26" s="5">
        <f t="shared" si="8"/>
        <v>55.859375</v>
      </c>
      <c r="Q26" s="129">
        <v>8433</v>
      </c>
      <c r="R26" s="97">
        <f t="shared" si="4"/>
        <v>15.178465551998103</v>
      </c>
    </row>
    <row r="27" spans="1:18">
      <c r="A27" s="27" t="s">
        <v>52</v>
      </c>
      <c r="B27" s="67">
        <v>1</v>
      </c>
      <c r="C27" s="67">
        <v>77</v>
      </c>
      <c r="D27" s="67">
        <v>326</v>
      </c>
      <c r="E27" s="67">
        <f t="shared" si="0"/>
        <v>404</v>
      </c>
      <c r="F27" s="61"/>
      <c r="G27" s="67">
        <v>297</v>
      </c>
      <c r="H27" s="67">
        <v>133</v>
      </c>
      <c r="I27" s="61"/>
      <c r="J27" s="67">
        <v>62</v>
      </c>
      <c r="K27" s="67">
        <v>342</v>
      </c>
      <c r="M27" s="5">
        <f t="shared" si="6"/>
        <v>73.514851485148512</v>
      </c>
      <c r="N27" s="5">
        <f t="shared" si="7"/>
        <v>32.920792079207921</v>
      </c>
      <c r="O27" s="5">
        <f t="shared" si="8"/>
        <v>84.653465346534659</v>
      </c>
      <c r="Q27" s="129">
        <v>3152</v>
      </c>
      <c r="R27" s="97">
        <f t="shared" si="4"/>
        <v>12.817258883248732</v>
      </c>
    </row>
    <row r="28" spans="1:18">
      <c r="A28" s="27" t="s">
        <v>53</v>
      </c>
      <c r="B28" s="67">
        <v>2</v>
      </c>
      <c r="C28" s="67">
        <v>251</v>
      </c>
      <c r="D28" s="67">
        <v>633</v>
      </c>
      <c r="E28" s="67">
        <f t="shared" si="0"/>
        <v>886</v>
      </c>
      <c r="F28" s="61"/>
      <c r="G28" s="67">
        <v>279</v>
      </c>
      <c r="H28" s="67">
        <v>490</v>
      </c>
      <c r="I28" s="61"/>
      <c r="J28" s="67">
        <v>120</v>
      </c>
      <c r="K28" s="67">
        <v>766</v>
      </c>
      <c r="M28" s="5">
        <f t="shared" si="6"/>
        <v>31.489841986455986</v>
      </c>
      <c r="N28" s="5">
        <f t="shared" si="7"/>
        <v>55.304740406320548</v>
      </c>
      <c r="O28" s="5">
        <f t="shared" si="8"/>
        <v>86.455981941309261</v>
      </c>
      <c r="Q28" s="129">
        <v>6220</v>
      </c>
      <c r="R28" s="97">
        <f t="shared" si="4"/>
        <v>14.244372990353698</v>
      </c>
    </row>
    <row r="29" spans="1:18">
      <c r="A29" s="27" t="s">
        <v>54</v>
      </c>
      <c r="B29" s="67">
        <v>53</v>
      </c>
      <c r="C29" s="67">
        <v>383</v>
      </c>
      <c r="D29" s="67">
        <v>336</v>
      </c>
      <c r="E29" s="67">
        <f t="shared" si="0"/>
        <v>772</v>
      </c>
      <c r="F29" s="61"/>
      <c r="G29" s="67">
        <v>92</v>
      </c>
      <c r="H29" s="67">
        <v>267</v>
      </c>
      <c r="I29" s="61"/>
      <c r="J29" s="67">
        <v>160</v>
      </c>
      <c r="K29" s="67">
        <v>612</v>
      </c>
      <c r="M29" s="5">
        <f t="shared" si="6"/>
        <v>11.917098445595855</v>
      </c>
      <c r="N29" s="5">
        <f t="shared" si="7"/>
        <v>34.585492227979273</v>
      </c>
      <c r="O29" s="5">
        <f t="shared" si="8"/>
        <v>79.274611398963728</v>
      </c>
      <c r="Q29" s="129">
        <v>1855</v>
      </c>
      <c r="R29" s="97">
        <f t="shared" si="4"/>
        <v>41.617250673854443</v>
      </c>
    </row>
    <row r="30" spans="1:18">
      <c r="A30" s="27" t="s">
        <v>26</v>
      </c>
      <c r="B30" s="67">
        <v>6</v>
      </c>
      <c r="C30" s="67">
        <v>113</v>
      </c>
      <c r="D30" s="67">
        <v>247</v>
      </c>
      <c r="E30" s="67">
        <f t="shared" si="0"/>
        <v>366</v>
      </c>
      <c r="F30" s="76"/>
      <c r="G30" s="67">
        <v>128</v>
      </c>
      <c r="H30" s="67">
        <v>145</v>
      </c>
      <c r="I30" s="74"/>
      <c r="J30" s="67">
        <v>151</v>
      </c>
      <c r="K30" s="67">
        <v>215</v>
      </c>
      <c r="L30" s="8"/>
      <c r="M30" s="5">
        <f t="shared" si="6"/>
        <v>34.972677595628411</v>
      </c>
      <c r="N30" s="5">
        <f t="shared" si="7"/>
        <v>39.617486338797811</v>
      </c>
      <c r="O30" s="5">
        <f t="shared" si="8"/>
        <v>58.743169398907099</v>
      </c>
      <c r="P30" s="8"/>
      <c r="Q30" s="129">
        <v>1820</v>
      </c>
      <c r="R30" s="97">
        <f t="shared" si="4"/>
        <v>20.109890109890109</v>
      </c>
    </row>
    <row r="31" spans="1:18" ht="27.95" customHeight="1">
      <c r="A31" s="132" t="s">
        <v>5</v>
      </c>
      <c r="B31" s="75">
        <f>SUM(B4:B30)</f>
        <v>663</v>
      </c>
      <c r="C31" s="75">
        <f>SUM(C4:C30)</f>
        <v>8987</v>
      </c>
      <c r="D31" s="75">
        <f>SUM(D4:D30)</f>
        <v>14016</v>
      </c>
      <c r="E31" s="75">
        <f>SUM(E4:E30)</f>
        <v>23666</v>
      </c>
      <c r="F31" s="71"/>
      <c r="G31" s="75">
        <f>SUM(G4:G30)</f>
        <v>5092</v>
      </c>
      <c r="H31" s="75">
        <f>SUM(H4:H30)</f>
        <v>5202</v>
      </c>
      <c r="I31" s="63"/>
      <c r="J31" s="75">
        <f>SUM(J4:J30)</f>
        <v>13434</v>
      </c>
      <c r="K31" s="75">
        <f>SUM(K4:K30)</f>
        <v>10232</v>
      </c>
      <c r="L31" s="8"/>
      <c r="M31" s="9">
        <f>G31/E31%</f>
        <v>21.516099045043521</v>
      </c>
      <c r="N31" s="9">
        <f>H31/E31%</f>
        <v>21.980900870447055</v>
      </c>
      <c r="O31" s="9">
        <f>K31/E31%</f>
        <v>43.235020704808584</v>
      </c>
      <c r="P31" s="8"/>
      <c r="Q31" s="75">
        <f>SUM(Q4:Q30)</f>
        <v>128506</v>
      </c>
      <c r="R31" s="101">
        <f t="shared" si="4"/>
        <v>18.416260719343846</v>
      </c>
    </row>
    <row r="32" spans="1:18" ht="20.100000000000001" customHeight="1">
      <c r="A32" s="13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5"/>
    </row>
  </sheetData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27"/>
  <sheetViews>
    <sheetView showGridLines="0" workbookViewId="0"/>
  </sheetViews>
  <sheetFormatPr defaultColWidth="11.85546875" defaultRowHeight="15"/>
  <cols>
    <col min="1" max="1" width="4.140625" customWidth="1"/>
    <col min="2" max="2" width="27.7109375" customWidth="1"/>
    <col min="3" max="3" width="7.7109375" customWidth="1"/>
    <col min="4" max="4" width="8.7109375" customWidth="1"/>
    <col min="5" max="5" width="7.7109375" customWidth="1"/>
    <col min="6" max="6" width="8.140625" customWidth="1"/>
    <col min="7" max="7" width="9.140625" customWidth="1"/>
    <col min="8" max="8" width="7.7109375" customWidth="1"/>
    <col min="9" max="9" width="8.7109375" customWidth="1"/>
    <col min="10" max="10" width="3.5703125" customWidth="1"/>
    <col min="11" max="12" width="8.140625" customWidth="1"/>
    <col min="13" max="13" width="2.28515625" customWidth="1"/>
    <col min="14" max="15" width="8.140625" customWidth="1"/>
    <col min="16" max="16" width="2.28515625" customWidth="1"/>
    <col min="17" max="19" width="6.7109375" customWidth="1"/>
  </cols>
  <sheetData>
    <row r="1" spans="1:20" ht="24" customHeight="1">
      <c r="A1" s="24" t="s">
        <v>73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4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82">
        <v>109</v>
      </c>
      <c r="D4" s="82">
        <v>6</v>
      </c>
      <c r="E4" s="82">
        <v>0</v>
      </c>
      <c r="F4" s="82">
        <v>0</v>
      </c>
      <c r="G4" s="82">
        <v>164</v>
      </c>
      <c r="H4" s="82">
        <v>0</v>
      </c>
      <c r="I4" s="83">
        <f t="shared" ref="I4:I8" si="0">SUM(C4:H4)</f>
        <v>279</v>
      </c>
      <c r="J4" s="84"/>
      <c r="K4" s="82">
        <v>62</v>
      </c>
      <c r="L4" s="82">
        <v>60</v>
      </c>
      <c r="M4" s="84"/>
      <c r="N4" s="82">
        <v>250</v>
      </c>
      <c r="O4" s="82">
        <v>29</v>
      </c>
      <c r="P4" s="85"/>
      <c r="Q4" s="5">
        <f t="shared" ref="Q4:Q26" si="1">K4/I4%</f>
        <v>22.222222222222221</v>
      </c>
      <c r="R4" s="5">
        <f t="shared" ref="R4:R26" si="2">L4/I4%</f>
        <v>21.50537634408602</v>
      </c>
      <c r="S4" s="5">
        <f t="shared" ref="S4:S26" si="3">O4/I4%</f>
        <v>10.394265232974909</v>
      </c>
    </row>
    <row r="5" spans="1:20">
      <c r="A5" s="140"/>
      <c r="B5" s="1" t="s">
        <v>32</v>
      </c>
      <c r="C5" s="82">
        <v>36</v>
      </c>
      <c r="D5" s="82">
        <v>5</v>
      </c>
      <c r="E5" s="82">
        <v>0</v>
      </c>
      <c r="F5" s="82">
        <v>0</v>
      </c>
      <c r="G5" s="82">
        <v>48</v>
      </c>
      <c r="H5" s="82">
        <v>0</v>
      </c>
      <c r="I5" s="83">
        <f>SUM(C5:H5)</f>
        <v>89</v>
      </c>
      <c r="J5" s="84"/>
      <c r="K5" s="82">
        <v>12</v>
      </c>
      <c r="L5" s="82">
        <v>14</v>
      </c>
      <c r="M5" s="84"/>
      <c r="N5" s="82">
        <v>87</v>
      </c>
      <c r="O5" s="82">
        <v>2</v>
      </c>
      <c r="P5" s="85"/>
      <c r="Q5" s="5">
        <f t="shared" ref="Q5:Q6" si="4">K5/I5%</f>
        <v>13.48314606741573</v>
      </c>
      <c r="R5" s="5">
        <f t="shared" ref="R5:R6" si="5">L5/I5%</f>
        <v>15.730337078651685</v>
      </c>
      <c r="S5" s="5">
        <f t="shared" ref="S5:S6" si="6">O5/I5%</f>
        <v>2.2471910112359552</v>
      </c>
    </row>
    <row r="6" spans="1:20">
      <c r="A6" s="140"/>
      <c r="B6" s="1" t="s">
        <v>55</v>
      </c>
      <c r="C6" s="82">
        <v>266</v>
      </c>
      <c r="D6" s="82">
        <v>40</v>
      </c>
      <c r="E6" s="82">
        <v>0</v>
      </c>
      <c r="F6" s="82">
        <v>0</v>
      </c>
      <c r="G6" s="82">
        <v>171</v>
      </c>
      <c r="H6" s="82">
        <v>0</v>
      </c>
      <c r="I6" s="83">
        <f t="shared" ref="I6" si="7">SUM(C6:H6)</f>
        <v>477</v>
      </c>
      <c r="J6" s="84"/>
      <c r="K6" s="82">
        <v>144</v>
      </c>
      <c r="L6" s="82">
        <v>271</v>
      </c>
      <c r="M6" s="84"/>
      <c r="N6" s="82">
        <v>280</v>
      </c>
      <c r="O6" s="82">
        <v>197</v>
      </c>
      <c r="P6" s="85"/>
      <c r="Q6" s="5">
        <f t="shared" si="4"/>
        <v>30.188679245283023</v>
      </c>
      <c r="R6" s="5">
        <f t="shared" si="5"/>
        <v>56.813417190775688</v>
      </c>
      <c r="S6" s="5">
        <f t="shared" si="6"/>
        <v>41.299790356394134</v>
      </c>
    </row>
    <row r="7" spans="1:20">
      <c r="A7" s="140"/>
      <c r="B7" s="1" t="s">
        <v>26</v>
      </c>
      <c r="C7" s="82">
        <v>192</v>
      </c>
      <c r="D7" s="82">
        <v>89</v>
      </c>
      <c r="E7" s="82">
        <v>0</v>
      </c>
      <c r="F7" s="82">
        <v>0</v>
      </c>
      <c r="G7" s="82">
        <v>138</v>
      </c>
      <c r="H7" s="82">
        <v>1</v>
      </c>
      <c r="I7" s="83">
        <f t="shared" si="0"/>
        <v>420</v>
      </c>
      <c r="J7" s="84"/>
      <c r="K7" s="82">
        <v>223</v>
      </c>
      <c r="L7" s="82">
        <v>172</v>
      </c>
      <c r="M7" s="84"/>
      <c r="N7" s="82">
        <v>233</v>
      </c>
      <c r="O7" s="82">
        <v>187</v>
      </c>
      <c r="P7" s="85"/>
      <c r="Q7" s="5">
        <f t="shared" si="1"/>
        <v>53.095238095238095</v>
      </c>
      <c r="R7" s="5">
        <f t="shared" si="2"/>
        <v>40.952380952380949</v>
      </c>
      <c r="S7" s="5">
        <f t="shared" si="3"/>
        <v>44.523809523809518</v>
      </c>
    </row>
    <row r="8" spans="1:20" ht="18" customHeight="1">
      <c r="A8" s="141"/>
      <c r="B8" s="65" t="s">
        <v>23</v>
      </c>
      <c r="C8" s="54">
        <f t="shared" ref="C8:H8" si="8">SUM(C4:C7)</f>
        <v>603</v>
      </c>
      <c r="D8" s="54">
        <f t="shared" si="8"/>
        <v>140</v>
      </c>
      <c r="E8" s="54">
        <f t="shared" si="8"/>
        <v>0</v>
      </c>
      <c r="F8" s="54">
        <f t="shared" si="8"/>
        <v>0</v>
      </c>
      <c r="G8" s="54">
        <f t="shared" si="8"/>
        <v>521</v>
      </c>
      <c r="H8" s="54">
        <f t="shared" si="8"/>
        <v>1</v>
      </c>
      <c r="I8" s="54">
        <f t="shared" si="0"/>
        <v>1265</v>
      </c>
      <c r="J8" s="55"/>
      <c r="K8" s="54">
        <f>SUM(K4:K7)</f>
        <v>441</v>
      </c>
      <c r="L8" s="54">
        <f>SUM(L4:L7)</f>
        <v>517</v>
      </c>
      <c r="M8" s="55"/>
      <c r="N8" s="54">
        <f>SUM(N4:N7)</f>
        <v>850</v>
      </c>
      <c r="O8" s="54">
        <f>SUM(O4:O7)</f>
        <v>415</v>
      </c>
      <c r="P8" s="8"/>
      <c r="Q8" s="9">
        <f t="shared" si="1"/>
        <v>34.861660079051383</v>
      </c>
      <c r="R8" s="9">
        <f t="shared" si="2"/>
        <v>40.869565217391305</v>
      </c>
      <c r="S8" s="9">
        <f t="shared" si="3"/>
        <v>32.806324110671937</v>
      </c>
    </row>
    <row r="9" spans="1:20">
      <c r="A9" s="48"/>
      <c r="B9" s="48"/>
      <c r="C9" s="50"/>
      <c r="D9" s="50"/>
      <c r="E9" s="50"/>
      <c r="F9" s="50"/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61">
        <v>2082</v>
      </c>
      <c r="D10" s="82">
        <v>433</v>
      </c>
      <c r="E10" s="82">
        <v>0</v>
      </c>
      <c r="F10" s="82">
        <v>0</v>
      </c>
      <c r="G10" s="82">
        <v>2013</v>
      </c>
      <c r="H10" s="82">
        <v>0</v>
      </c>
      <c r="I10" s="83">
        <f t="shared" ref="I10:I14" si="9">SUM(C10:H10)</f>
        <v>4528</v>
      </c>
      <c r="J10" s="84"/>
      <c r="K10" s="82">
        <v>793</v>
      </c>
      <c r="L10" s="82">
        <v>690</v>
      </c>
      <c r="M10" s="84"/>
      <c r="N10" s="82">
        <v>3579</v>
      </c>
      <c r="O10" s="82">
        <v>949</v>
      </c>
      <c r="P10" s="85"/>
      <c r="Q10" s="5">
        <f t="shared" si="1"/>
        <v>17.513250883392224</v>
      </c>
      <c r="R10" s="5">
        <f t="shared" si="2"/>
        <v>15.238515901060071</v>
      </c>
      <c r="S10" s="5">
        <f t="shared" si="3"/>
        <v>20.958480565371023</v>
      </c>
    </row>
    <row r="11" spans="1:20">
      <c r="A11" s="140"/>
      <c r="B11" s="1" t="s">
        <v>32</v>
      </c>
      <c r="C11" s="29">
        <v>420</v>
      </c>
      <c r="D11" s="82">
        <v>66</v>
      </c>
      <c r="E11" s="82">
        <v>0</v>
      </c>
      <c r="F11" s="82">
        <v>0</v>
      </c>
      <c r="G11" s="82">
        <v>618</v>
      </c>
      <c r="H11" s="82">
        <v>0</v>
      </c>
      <c r="I11" s="83">
        <f>SUM(C11:H11)</f>
        <v>1104</v>
      </c>
      <c r="J11" s="84"/>
      <c r="K11" s="82">
        <v>126</v>
      </c>
      <c r="L11" s="82">
        <v>137</v>
      </c>
      <c r="M11" s="84"/>
      <c r="N11" s="82">
        <v>1017</v>
      </c>
      <c r="O11" s="82">
        <v>87</v>
      </c>
      <c r="P11" s="85"/>
      <c r="Q11" s="5">
        <f t="shared" ref="Q11:Q12" si="10">K11/I11%</f>
        <v>11.413043478260871</v>
      </c>
      <c r="R11" s="5">
        <f t="shared" ref="R11:R12" si="11">L11/I11%</f>
        <v>12.409420289855074</v>
      </c>
      <c r="S11" s="5">
        <f t="shared" ref="S11:S12" si="12">O11/I11%</f>
        <v>7.8804347826086962</v>
      </c>
    </row>
    <row r="12" spans="1:20">
      <c r="A12" s="140"/>
      <c r="B12" s="1" t="s">
        <v>55</v>
      </c>
      <c r="C12" s="29">
        <v>2878</v>
      </c>
      <c r="D12" s="82">
        <v>1710</v>
      </c>
      <c r="E12" s="82">
        <v>0</v>
      </c>
      <c r="F12" s="82">
        <v>0</v>
      </c>
      <c r="G12" s="82">
        <v>2815</v>
      </c>
      <c r="H12" s="82">
        <v>0</v>
      </c>
      <c r="I12" s="83">
        <f t="shared" ref="I12" si="13">SUM(C12:H12)</f>
        <v>7403</v>
      </c>
      <c r="J12" s="84"/>
      <c r="K12" s="82">
        <v>2045</v>
      </c>
      <c r="L12" s="82">
        <v>4017</v>
      </c>
      <c r="M12" s="84"/>
      <c r="N12" s="82">
        <v>3666</v>
      </c>
      <c r="O12" s="82">
        <v>3737</v>
      </c>
      <c r="P12" s="85"/>
      <c r="Q12" s="5">
        <f t="shared" si="10"/>
        <v>27.623936242064026</v>
      </c>
      <c r="R12" s="5">
        <f t="shared" si="11"/>
        <v>54.261785762528703</v>
      </c>
      <c r="S12" s="5">
        <f t="shared" si="12"/>
        <v>50.479535323517489</v>
      </c>
    </row>
    <row r="13" spans="1:20">
      <c r="A13" s="140"/>
      <c r="B13" s="1" t="s">
        <v>26</v>
      </c>
      <c r="C13" s="29">
        <v>4064</v>
      </c>
      <c r="D13" s="82">
        <v>2495</v>
      </c>
      <c r="E13" s="82">
        <v>0</v>
      </c>
      <c r="F13" s="82">
        <v>0</v>
      </c>
      <c r="G13" s="82">
        <v>2148</v>
      </c>
      <c r="H13" s="82">
        <v>55</v>
      </c>
      <c r="I13" s="83">
        <f t="shared" si="9"/>
        <v>8762</v>
      </c>
      <c r="J13" s="84"/>
      <c r="K13" s="82">
        <v>4314</v>
      </c>
      <c r="L13" s="82">
        <v>3412</v>
      </c>
      <c r="M13" s="84"/>
      <c r="N13" s="82">
        <v>4563</v>
      </c>
      <c r="O13" s="82">
        <v>4199</v>
      </c>
      <c r="P13" s="85"/>
      <c r="Q13" s="5">
        <f t="shared" si="1"/>
        <v>49.235334398539145</v>
      </c>
      <c r="R13" s="5">
        <f t="shared" si="2"/>
        <v>38.940881077379593</v>
      </c>
      <c r="S13" s="5">
        <f t="shared" si="3"/>
        <v>47.922848664688424</v>
      </c>
    </row>
    <row r="14" spans="1:20" ht="18" customHeight="1">
      <c r="A14" s="141"/>
      <c r="B14" s="65" t="s">
        <v>22</v>
      </c>
      <c r="C14" s="54">
        <f t="shared" ref="C14:H14" si="14">SUM(C10:C13)</f>
        <v>9444</v>
      </c>
      <c r="D14" s="54">
        <f t="shared" si="14"/>
        <v>4704</v>
      </c>
      <c r="E14" s="54">
        <f t="shared" si="14"/>
        <v>0</v>
      </c>
      <c r="F14" s="54">
        <f t="shared" si="14"/>
        <v>0</v>
      </c>
      <c r="G14" s="54">
        <f t="shared" si="14"/>
        <v>7594</v>
      </c>
      <c r="H14" s="54">
        <f t="shared" si="14"/>
        <v>55</v>
      </c>
      <c r="I14" s="54">
        <f t="shared" si="9"/>
        <v>21797</v>
      </c>
      <c r="J14" s="55"/>
      <c r="K14" s="54">
        <f>SUM(K10:K13)</f>
        <v>7278</v>
      </c>
      <c r="L14" s="54">
        <f>SUM(L10:L13)</f>
        <v>8256</v>
      </c>
      <c r="M14" s="55"/>
      <c r="N14" s="54">
        <f>SUM(N10:N13)</f>
        <v>12825</v>
      </c>
      <c r="O14" s="54">
        <f>SUM(O10:O13)</f>
        <v>8972</v>
      </c>
      <c r="P14" s="8"/>
      <c r="Q14" s="9">
        <f t="shared" si="1"/>
        <v>33.389916043492221</v>
      </c>
      <c r="R14" s="9">
        <f t="shared" si="2"/>
        <v>37.876772032848557</v>
      </c>
      <c r="S14" s="9">
        <f t="shared" si="3"/>
        <v>41.161627746937654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2">
        <v>5620</v>
      </c>
      <c r="D16" s="82">
        <v>3729</v>
      </c>
      <c r="E16" s="82">
        <v>23</v>
      </c>
      <c r="F16" s="82">
        <v>1</v>
      </c>
      <c r="G16" s="82">
        <v>2052</v>
      </c>
      <c r="H16" s="82">
        <v>0</v>
      </c>
      <c r="I16" s="83">
        <f t="shared" ref="I16:I20" si="15">SUM(C16:H16)</f>
        <v>11425</v>
      </c>
      <c r="J16" s="84"/>
      <c r="K16" s="82">
        <v>1242</v>
      </c>
      <c r="L16" s="82">
        <v>1044</v>
      </c>
      <c r="M16" s="84"/>
      <c r="N16" s="82">
        <v>8585</v>
      </c>
      <c r="O16" s="82">
        <v>2843</v>
      </c>
      <c r="P16" s="85"/>
      <c r="Q16" s="5">
        <f t="shared" si="1"/>
        <v>10.87089715536105</v>
      </c>
      <c r="R16" s="5">
        <f t="shared" si="2"/>
        <v>9.1378555798687096</v>
      </c>
      <c r="S16" s="5">
        <f t="shared" si="3"/>
        <v>24.88402625820569</v>
      </c>
    </row>
    <row r="17" spans="1:19">
      <c r="A17" s="140"/>
      <c r="B17" s="1" t="s">
        <v>32</v>
      </c>
      <c r="C17" s="82">
        <v>1480</v>
      </c>
      <c r="D17" s="82">
        <v>308</v>
      </c>
      <c r="E17" s="82">
        <v>0</v>
      </c>
      <c r="F17" s="82">
        <v>4</v>
      </c>
      <c r="G17" s="82">
        <v>511</v>
      </c>
      <c r="H17" s="82">
        <v>0</v>
      </c>
      <c r="I17" s="83">
        <f>SUM(C17:H17)</f>
        <v>2303</v>
      </c>
      <c r="J17" s="84"/>
      <c r="K17" s="82">
        <v>267</v>
      </c>
      <c r="L17" s="82">
        <v>219</v>
      </c>
      <c r="M17" s="84"/>
      <c r="N17" s="82">
        <v>2059</v>
      </c>
      <c r="O17" s="82">
        <v>240</v>
      </c>
      <c r="P17" s="85"/>
      <c r="Q17" s="5">
        <f t="shared" ref="Q17:Q18" si="16">K17/I17%</f>
        <v>11.593573599652627</v>
      </c>
      <c r="R17" s="5">
        <f t="shared" ref="R17:R18" si="17">L17/I17%</f>
        <v>9.509335649153277</v>
      </c>
      <c r="S17" s="5">
        <f t="shared" ref="S17:S18" si="18">O17/I17%</f>
        <v>10.421189752496742</v>
      </c>
    </row>
    <row r="18" spans="1:19">
      <c r="A18" s="140"/>
      <c r="B18" s="1" t="s">
        <v>55</v>
      </c>
      <c r="C18" s="82">
        <v>5338</v>
      </c>
      <c r="D18" s="82">
        <v>5017</v>
      </c>
      <c r="E18" s="82">
        <v>6</v>
      </c>
      <c r="F18" s="82"/>
      <c r="G18" s="82">
        <v>2934</v>
      </c>
      <c r="H18" s="82">
        <v>0</v>
      </c>
      <c r="I18" s="83">
        <f t="shared" ref="I18" si="19">SUM(C18:H18)</f>
        <v>13295</v>
      </c>
      <c r="J18" s="84"/>
      <c r="K18" s="82">
        <v>2273</v>
      </c>
      <c r="L18" s="82">
        <v>6176</v>
      </c>
      <c r="M18" s="84"/>
      <c r="N18" s="82">
        <v>6351</v>
      </c>
      <c r="O18" s="82">
        <v>6946</v>
      </c>
      <c r="P18" s="85"/>
      <c r="Q18" s="5">
        <f t="shared" si="16"/>
        <v>17.096652877021437</v>
      </c>
      <c r="R18" s="5">
        <f t="shared" si="17"/>
        <v>46.453553967657015</v>
      </c>
      <c r="S18" s="5">
        <f t="shared" si="18"/>
        <v>52.24520496427229</v>
      </c>
    </row>
    <row r="19" spans="1:19">
      <c r="A19" s="140"/>
      <c r="B19" s="1" t="s">
        <v>26</v>
      </c>
      <c r="C19" s="82">
        <v>6646</v>
      </c>
      <c r="D19" s="82">
        <v>10045</v>
      </c>
      <c r="E19" s="82">
        <v>12</v>
      </c>
      <c r="F19" s="82">
        <v>2</v>
      </c>
      <c r="G19" s="82">
        <v>3492</v>
      </c>
      <c r="H19" s="82">
        <v>132</v>
      </c>
      <c r="I19" s="83">
        <f t="shared" si="15"/>
        <v>20329</v>
      </c>
      <c r="J19" s="84"/>
      <c r="K19" s="82">
        <v>6458</v>
      </c>
      <c r="L19" s="82">
        <v>6320</v>
      </c>
      <c r="M19" s="84"/>
      <c r="N19" s="82">
        <v>9510</v>
      </c>
      <c r="O19" s="82">
        <v>10818</v>
      </c>
      <c r="P19" s="85"/>
      <c r="Q19" s="5">
        <f t="shared" si="1"/>
        <v>31.767425844852184</v>
      </c>
      <c r="R19" s="5">
        <f t="shared" si="2"/>
        <v>31.088592650892814</v>
      </c>
      <c r="S19" s="5">
        <f t="shared" si="3"/>
        <v>53.214619509075703</v>
      </c>
    </row>
    <row r="20" spans="1:19" ht="18" customHeight="1">
      <c r="A20" s="141"/>
      <c r="B20" s="65" t="s">
        <v>28</v>
      </c>
      <c r="C20" s="54">
        <f t="shared" ref="C20:H20" si="20">SUM(C16:C19)</f>
        <v>19084</v>
      </c>
      <c r="D20" s="54">
        <f t="shared" si="20"/>
        <v>19099</v>
      </c>
      <c r="E20" s="54">
        <f t="shared" si="20"/>
        <v>41</v>
      </c>
      <c r="F20" s="54">
        <f t="shared" si="20"/>
        <v>7</v>
      </c>
      <c r="G20" s="54">
        <f t="shared" si="20"/>
        <v>8989</v>
      </c>
      <c r="H20" s="54">
        <f t="shared" si="20"/>
        <v>132</v>
      </c>
      <c r="I20" s="54">
        <f t="shared" si="15"/>
        <v>47352</v>
      </c>
      <c r="J20" s="55"/>
      <c r="K20" s="54">
        <f>SUM(K16:K19)</f>
        <v>10240</v>
      </c>
      <c r="L20" s="54">
        <f>SUM(L16:L19)</f>
        <v>13759</v>
      </c>
      <c r="M20" s="55"/>
      <c r="N20" s="54">
        <f>SUM(N16:N19)</f>
        <v>26505</v>
      </c>
      <c r="O20" s="54">
        <f>SUM(O16:O19)</f>
        <v>20847</v>
      </c>
      <c r="P20" s="8"/>
      <c r="Q20" s="9">
        <f t="shared" si="1"/>
        <v>21.625274539618179</v>
      </c>
      <c r="R20" s="9">
        <f t="shared" si="2"/>
        <v>29.056850819395169</v>
      </c>
      <c r="S20" s="9">
        <f t="shared" si="3"/>
        <v>44.025595539787126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5" si="21">C16+C10+C4</f>
        <v>7811</v>
      </c>
      <c r="D22" s="82">
        <f t="shared" si="21"/>
        <v>4168</v>
      </c>
      <c r="E22" s="82">
        <f t="shared" si="21"/>
        <v>23</v>
      </c>
      <c r="F22" s="82">
        <f t="shared" si="21"/>
        <v>1</v>
      </c>
      <c r="G22" s="82">
        <f t="shared" si="21"/>
        <v>4229</v>
      </c>
      <c r="H22" s="82">
        <f t="shared" si="21"/>
        <v>0</v>
      </c>
      <c r="I22" s="83">
        <f t="shared" si="21"/>
        <v>16232</v>
      </c>
      <c r="J22" s="84"/>
      <c r="K22" s="82">
        <f>K16+K10+K4</f>
        <v>2097</v>
      </c>
      <c r="L22" s="82">
        <f>L16+L10+L4</f>
        <v>1794</v>
      </c>
      <c r="M22" s="84"/>
      <c r="N22" s="82">
        <f>N16+N10+N4</f>
        <v>12414</v>
      </c>
      <c r="O22" s="82">
        <f>O16+O10+O4</f>
        <v>3821</v>
      </c>
      <c r="P22" s="8"/>
      <c r="Q22" s="5">
        <f t="shared" si="1"/>
        <v>12.918925579103007</v>
      </c>
      <c r="R22" s="5">
        <f t="shared" si="2"/>
        <v>11.052242483982258</v>
      </c>
      <c r="S22" s="5">
        <f t="shared" si="3"/>
        <v>23.539921143420404</v>
      </c>
    </row>
    <row r="23" spans="1:19">
      <c r="A23" s="137"/>
      <c r="B23" s="1" t="s">
        <v>32</v>
      </c>
      <c r="C23" s="29">
        <f t="shared" si="21"/>
        <v>1936</v>
      </c>
      <c r="D23" s="29">
        <f t="shared" si="21"/>
        <v>379</v>
      </c>
      <c r="E23" s="29">
        <f t="shared" si="21"/>
        <v>0</v>
      </c>
      <c r="F23" s="29">
        <f t="shared" si="21"/>
        <v>4</v>
      </c>
      <c r="G23" s="29">
        <f t="shared" si="21"/>
        <v>1177</v>
      </c>
      <c r="H23" s="29">
        <f t="shared" si="21"/>
        <v>0</v>
      </c>
      <c r="I23" s="54">
        <f t="shared" si="21"/>
        <v>3496</v>
      </c>
      <c r="J23" s="55"/>
      <c r="K23" s="29">
        <f>K17+K11+K5</f>
        <v>405</v>
      </c>
      <c r="L23" s="29">
        <f>L17+L11+L5</f>
        <v>370</v>
      </c>
      <c r="M23" s="55"/>
      <c r="N23" s="29">
        <f>N17+N11+N5</f>
        <v>3163</v>
      </c>
      <c r="O23" s="29">
        <f>O17+O11+O5</f>
        <v>329</v>
      </c>
      <c r="P23" s="8"/>
      <c r="Q23" s="31">
        <f t="shared" si="1"/>
        <v>11.584668192219679</v>
      </c>
      <c r="R23" s="31">
        <f t="shared" si="2"/>
        <v>10.583524027459953</v>
      </c>
      <c r="S23" s="31">
        <f t="shared" si="3"/>
        <v>9.4107551487414192</v>
      </c>
    </row>
    <row r="24" spans="1:19">
      <c r="A24" s="137"/>
      <c r="B24" s="1" t="s">
        <v>55</v>
      </c>
      <c r="C24" s="29">
        <f t="shared" si="21"/>
        <v>8482</v>
      </c>
      <c r="D24" s="29">
        <f t="shared" si="21"/>
        <v>6767</v>
      </c>
      <c r="E24" s="29">
        <f t="shared" si="21"/>
        <v>6</v>
      </c>
      <c r="F24" s="29">
        <f t="shared" si="21"/>
        <v>0</v>
      </c>
      <c r="G24" s="29">
        <f t="shared" si="21"/>
        <v>5920</v>
      </c>
      <c r="H24" s="29">
        <f t="shared" si="21"/>
        <v>0</v>
      </c>
      <c r="I24" s="54">
        <f t="shared" ref="I24:I25" si="22">SUM(C24:H24)</f>
        <v>21175</v>
      </c>
      <c r="J24" s="55"/>
      <c r="K24" s="29">
        <f t="shared" ref="K24:L25" si="23">K18+K12+K6</f>
        <v>4462</v>
      </c>
      <c r="L24" s="29">
        <f t="shared" si="23"/>
        <v>10464</v>
      </c>
      <c r="M24" s="55"/>
      <c r="N24" s="29">
        <f t="shared" ref="N24:O25" si="24">N18+N12+N6</f>
        <v>10297</v>
      </c>
      <c r="O24" s="29">
        <f t="shared" si="24"/>
        <v>10880</v>
      </c>
      <c r="P24" s="8"/>
      <c r="Q24" s="31">
        <f t="shared" si="1"/>
        <v>21.07201889020071</v>
      </c>
      <c r="R24" s="31">
        <f t="shared" si="2"/>
        <v>49.416765053128692</v>
      </c>
      <c r="S24" s="31">
        <f t="shared" si="3"/>
        <v>51.381345926800471</v>
      </c>
    </row>
    <row r="25" spans="1:19">
      <c r="A25" s="137"/>
      <c r="B25" s="1" t="s">
        <v>26</v>
      </c>
      <c r="C25" s="29">
        <f t="shared" si="21"/>
        <v>10902</v>
      </c>
      <c r="D25" s="29">
        <f t="shared" si="21"/>
        <v>12629</v>
      </c>
      <c r="E25" s="29">
        <f t="shared" si="21"/>
        <v>12</v>
      </c>
      <c r="F25" s="29">
        <f t="shared" si="21"/>
        <v>2</v>
      </c>
      <c r="G25" s="29">
        <f t="shared" si="21"/>
        <v>5778</v>
      </c>
      <c r="H25" s="29">
        <f t="shared" si="21"/>
        <v>188</v>
      </c>
      <c r="I25" s="54">
        <f t="shared" si="22"/>
        <v>29511</v>
      </c>
      <c r="J25" s="55"/>
      <c r="K25" s="29">
        <f t="shared" si="23"/>
        <v>10995</v>
      </c>
      <c r="L25" s="29">
        <f t="shared" si="23"/>
        <v>9904</v>
      </c>
      <c r="M25" s="55"/>
      <c r="N25" s="29">
        <f t="shared" si="24"/>
        <v>14306</v>
      </c>
      <c r="O25" s="29">
        <f t="shared" si="24"/>
        <v>15204</v>
      </c>
      <c r="P25" s="8"/>
      <c r="Q25" s="31">
        <f t="shared" si="1"/>
        <v>37.257293890413742</v>
      </c>
      <c r="R25" s="31">
        <f t="shared" si="2"/>
        <v>33.560367320660092</v>
      </c>
      <c r="S25" s="31">
        <f t="shared" si="3"/>
        <v>51.519772288299279</v>
      </c>
    </row>
    <row r="26" spans="1:19" ht="27.95" customHeight="1">
      <c r="A26" s="138"/>
      <c r="B26" s="10" t="s">
        <v>21</v>
      </c>
      <c r="C26" s="54">
        <f>SUM(C22:C25)</f>
        <v>29131</v>
      </c>
      <c r="D26" s="54">
        <f t="shared" ref="D26:H26" si="25">SUM(D22:D25)</f>
        <v>23943</v>
      </c>
      <c r="E26" s="54">
        <f t="shared" si="25"/>
        <v>41</v>
      </c>
      <c r="F26" s="54">
        <f t="shared" si="25"/>
        <v>7</v>
      </c>
      <c r="G26" s="54">
        <f t="shared" si="25"/>
        <v>17104</v>
      </c>
      <c r="H26" s="54">
        <f t="shared" si="25"/>
        <v>188</v>
      </c>
      <c r="I26" s="54">
        <f t="shared" ref="I26" si="26">SUM(C26:H26)</f>
        <v>70414</v>
      </c>
      <c r="J26" s="56"/>
      <c r="K26" s="54">
        <f>K20+K14+K8</f>
        <v>17959</v>
      </c>
      <c r="L26" s="54">
        <f>L20+L14+L8</f>
        <v>22532</v>
      </c>
      <c r="M26" s="56"/>
      <c r="N26" s="54">
        <f>SUM(N22:N25)</f>
        <v>40180</v>
      </c>
      <c r="O26" s="54">
        <f>SUM(O22:O25)</f>
        <v>30234</v>
      </c>
      <c r="P26" s="8"/>
      <c r="Q26" s="12">
        <f t="shared" si="1"/>
        <v>25.504871190388275</v>
      </c>
      <c r="R26" s="12">
        <f t="shared" si="2"/>
        <v>31.999318317380066</v>
      </c>
      <c r="S26" s="12">
        <f t="shared" si="3"/>
        <v>42.937484023063597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32"/>
  <sheetViews>
    <sheetView showGridLines="0" workbookViewId="0"/>
  </sheetViews>
  <sheetFormatPr defaultRowHeight="15"/>
  <cols>
    <col min="1" max="1" width="39.140625" bestFit="1" customWidth="1"/>
    <col min="2" max="5" width="8.7109375" customWidth="1"/>
    <col min="6" max="6" width="3.5703125" customWidth="1"/>
    <col min="7" max="8" width="8.140625" customWidth="1"/>
    <col min="9" max="9" width="2.28515625" customWidth="1"/>
    <col min="10" max="11" width="8.140625" customWidth="1"/>
    <col min="12" max="12" width="2.28515625" customWidth="1"/>
    <col min="13" max="15" width="6.7109375" customWidth="1"/>
    <col min="16" max="16" width="2.28515625" style="99" customWidth="1"/>
    <col min="17" max="17" width="8.85546875" style="104" bestFit="1" customWidth="1"/>
    <col min="18" max="18" width="6.7109375" style="99" customWidth="1"/>
  </cols>
  <sheetData>
    <row r="1" spans="1:20" ht="24" customHeight="1">
      <c r="A1" s="24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  <c r="T1" s="2"/>
    </row>
    <row r="2" spans="1:20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  <c r="T2" s="2"/>
    </row>
    <row r="3" spans="1:20" ht="45">
      <c r="A3" s="47" t="s">
        <v>60</v>
      </c>
      <c r="B3" s="47" t="s">
        <v>18</v>
      </c>
      <c r="C3" s="47" t="s">
        <v>19</v>
      </c>
      <c r="D3" s="47" t="s">
        <v>20</v>
      </c>
      <c r="E3" s="47" t="s">
        <v>5</v>
      </c>
      <c r="F3" s="16" t="s">
        <v>9</v>
      </c>
      <c r="G3" s="44" t="s">
        <v>58</v>
      </c>
      <c r="H3" s="44" t="s">
        <v>57</v>
      </c>
      <c r="I3" s="16"/>
      <c r="J3" s="46" t="s">
        <v>11</v>
      </c>
      <c r="K3" s="46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46" t="s">
        <v>69</v>
      </c>
    </row>
    <row r="4" spans="1:20" ht="18" customHeight="1">
      <c r="A4" s="26" t="s">
        <v>1</v>
      </c>
      <c r="B4" s="70"/>
      <c r="C4" s="70"/>
      <c r="D4" s="70"/>
      <c r="E4" s="67"/>
      <c r="F4" s="61"/>
      <c r="G4" s="70"/>
      <c r="H4" s="70"/>
      <c r="I4" s="61"/>
      <c r="J4" s="70"/>
      <c r="K4" s="70"/>
      <c r="M4" s="5"/>
      <c r="N4" s="5"/>
      <c r="O4" s="5"/>
      <c r="Q4" s="131"/>
      <c r="R4" s="5"/>
    </row>
    <row r="5" spans="1:20">
      <c r="A5" s="27" t="s">
        <v>35</v>
      </c>
      <c r="B5" s="67">
        <v>0</v>
      </c>
      <c r="C5" s="67">
        <v>12</v>
      </c>
      <c r="D5" s="67">
        <v>36</v>
      </c>
      <c r="E5" s="67">
        <f t="shared" ref="E5:E30" si="0">SUM(B5:D5)</f>
        <v>48</v>
      </c>
      <c r="F5" s="61"/>
      <c r="G5" s="67">
        <v>5</v>
      </c>
      <c r="H5" s="67">
        <v>4</v>
      </c>
      <c r="I5" s="61"/>
      <c r="J5" s="67">
        <v>39</v>
      </c>
      <c r="K5" s="67">
        <v>9</v>
      </c>
      <c r="M5" s="5">
        <f t="shared" ref="M5:M30" si="1">G5/E5%</f>
        <v>10.416666666666668</v>
      </c>
      <c r="N5" s="5">
        <f t="shared" ref="N5:N30" si="2">H5/E5%</f>
        <v>8.3333333333333339</v>
      </c>
      <c r="O5" s="5">
        <f t="shared" ref="O5:O30" si="3">K5/E5%</f>
        <v>18.75</v>
      </c>
      <c r="Q5" s="131">
        <v>801</v>
      </c>
      <c r="R5" s="97">
        <f>+E5/Q5%</f>
        <v>5.9925093632958806</v>
      </c>
    </row>
    <row r="6" spans="1:20">
      <c r="A6" s="27" t="s">
        <v>36</v>
      </c>
      <c r="B6" s="67">
        <v>40</v>
      </c>
      <c r="C6" s="67">
        <v>792</v>
      </c>
      <c r="D6" s="67">
        <v>1377</v>
      </c>
      <c r="E6" s="67">
        <f t="shared" si="0"/>
        <v>2209</v>
      </c>
      <c r="F6" s="61"/>
      <c r="G6" s="67">
        <v>295</v>
      </c>
      <c r="H6" s="67">
        <v>928</v>
      </c>
      <c r="I6" s="61"/>
      <c r="J6" s="67">
        <v>1197</v>
      </c>
      <c r="K6" s="67">
        <v>1012</v>
      </c>
      <c r="M6" s="5">
        <f t="shared" si="1"/>
        <v>13.354459031235853</v>
      </c>
      <c r="N6" s="5">
        <f t="shared" si="2"/>
        <v>42.009959257582615</v>
      </c>
      <c r="O6" s="5">
        <f t="shared" si="3"/>
        <v>45.812584880036219</v>
      </c>
      <c r="Q6" s="131">
        <v>10358</v>
      </c>
      <c r="R6" s="97">
        <f t="shared" ref="R6:R31" si="4">+E6/Q6%</f>
        <v>21.326510909441978</v>
      </c>
    </row>
    <row r="7" spans="1:20">
      <c r="A7" s="27" t="s">
        <v>37</v>
      </c>
      <c r="B7" s="67">
        <v>4</v>
      </c>
      <c r="C7" s="67">
        <v>135</v>
      </c>
      <c r="D7" s="67">
        <v>288</v>
      </c>
      <c r="E7" s="67">
        <f t="shared" si="0"/>
        <v>427</v>
      </c>
      <c r="F7" s="61"/>
      <c r="G7" s="67">
        <v>91</v>
      </c>
      <c r="H7" s="67">
        <v>77</v>
      </c>
      <c r="I7" s="61"/>
      <c r="J7" s="67">
        <v>202</v>
      </c>
      <c r="K7" s="67">
        <v>225</v>
      </c>
      <c r="M7" s="5">
        <f t="shared" si="1"/>
        <v>21.311475409836067</v>
      </c>
      <c r="N7" s="5">
        <f t="shared" si="2"/>
        <v>18.032786885245905</v>
      </c>
      <c r="O7" s="5">
        <f t="shared" si="3"/>
        <v>52.693208430913351</v>
      </c>
      <c r="Q7" s="131">
        <v>4804</v>
      </c>
      <c r="R7" s="97">
        <f t="shared" si="4"/>
        <v>8.8884263114071604</v>
      </c>
    </row>
    <row r="8" spans="1:20">
      <c r="A8" s="27" t="s">
        <v>38</v>
      </c>
      <c r="B8" s="67">
        <v>18</v>
      </c>
      <c r="C8" s="67">
        <v>312</v>
      </c>
      <c r="D8" s="67">
        <v>837</v>
      </c>
      <c r="E8" s="67">
        <f t="shared" si="0"/>
        <v>1167</v>
      </c>
      <c r="F8" s="61"/>
      <c r="G8" s="67">
        <v>236</v>
      </c>
      <c r="H8" s="67">
        <v>72</v>
      </c>
      <c r="I8" s="61"/>
      <c r="J8" s="67">
        <v>814</v>
      </c>
      <c r="K8" s="67">
        <v>353</v>
      </c>
      <c r="M8" s="5">
        <f t="shared" si="1"/>
        <v>20.222793487574979</v>
      </c>
      <c r="N8" s="5">
        <f t="shared" si="2"/>
        <v>6.1696658097686372</v>
      </c>
      <c r="O8" s="5">
        <f t="shared" si="3"/>
        <v>30.248500428449013</v>
      </c>
      <c r="Q8" s="131">
        <v>15274</v>
      </c>
      <c r="R8" s="97">
        <f t="shared" si="4"/>
        <v>7.6404347256776219</v>
      </c>
    </row>
    <row r="9" spans="1:20">
      <c r="A9" s="27" t="s">
        <v>39</v>
      </c>
      <c r="B9" s="67">
        <v>87</v>
      </c>
      <c r="C9" s="67">
        <v>1458</v>
      </c>
      <c r="D9" s="67">
        <v>4598</v>
      </c>
      <c r="E9" s="67">
        <f t="shared" si="0"/>
        <v>6143</v>
      </c>
      <c r="F9" s="61"/>
      <c r="G9" s="67">
        <v>741</v>
      </c>
      <c r="H9" s="67">
        <v>263</v>
      </c>
      <c r="I9" s="61"/>
      <c r="J9" s="67">
        <v>4990</v>
      </c>
      <c r="K9" s="67">
        <v>1153</v>
      </c>
      <c r="M9" s="5">
        <f t="shared" si="1"/>
        <v>12.062510174181996</v>
      </c>
      <c r="N9" s="5">
        <f t="shared" si="2"/>
        <v>4.2812957838189813</v>
      </c>
      <c r="O9" s="5">
        <f t="shared" si="3"/>
        <v>18.769330945791957</v>
      </c>
      <c r="Q9" s="131">
        <v>84965</v>
      </c>
      <c r="R9" s="97">
        <f t="shared" si="4"/>
        <v>7.2300358971341145</v>
      </c>
    </row>
    <row r="10" spans="1:20">
      <c r="A10" s="27" t="s">
        <v>40</v>
      </c>
      <c r="B10" s="67">
        <v>79</v>
      </c>
      <c r="C10" s="67">
        <v>1213</v>
      </c>
      <c r="D10" s="67">
        <v>2767</v>
      </c>
      <c r="E10" s="67">
        <f t="shared" si="0"/>
        <v>4059</v>
      </c>
      <c r="F10" s="61"/>
      <c r="G10" s="67">
        <v>443</v>
      </c>
      <c r="H10" s="67">
        <v>221</v>
      </c>
      <c r="I10" s="61"/>
      <c r="J10" s="67">
        <v>3522</v>
      </c>
      <c r="K10" s="67">
        <v>537</v>
      </c>
      <c r="M10" s="5">
        <f t="shared" ref="M10" si="5">G10/E10%</f>
        <v>10.914018231091401</v>
      </c>
      <c r="N10" s="5">
        <f t="shared" ref="N10" si="6">H10/E10%</f>
        <v>5.4446908105444685</v>
      </c>
      <c r="O10" s="5">
        <f t="shared" ref="O10" si="7">K10/E10%</f>
        <v>13.229859571322985</v>
      </c>
      <c r="Q10" s="131">
        <v>37137</v>
      </c>
      <c r="R10" s="97">
        <f t="shared" si="4"/>
        <v>10.929800468535422</v>
      </c>
    </row>
    <row r="11" spans="1:20">
      <c r="A11" s="27" t="s">
        <v>41</v>
      </c>
      <c r="B11" s="67">
        <v>28</v>
      </c>
      <c r="C11" s="67">
        <v>491</v>
      </c>
      <c r="D11" s="67">
        <v>1166</v>
      </c>
      <c r="E11" s="67">
        <f t="shared" si="0"/>
        <v>1685</v>
      </c>
      <c r="F11" s="61"/>
      <c r="G11" s="67">
        <v>224</v>
      </c>
      <c r="H11" s="67">
        <v>180</v>
      </c>
      <c r="I11" s="61"/>
      <c r="J11" s="67">
        <v>1247</v>
      </c>
      <c r="K11" s="67">
        <v>438</v>
      </c>
      <c r="M11" s="5">
        <f t="shared" si="1"/>
        <v>13.293768545994064</v>
      </c>
      <c r="N11" s="5">
        <f t="shared" si="2"/>
        <v>10.682492581602373</v>
      </c>
      <c r="O11" s="5">
        <f t="shared" si="3"/>
        <v>25.994065281899108</v>
      </c>
      <c r="Q11" s="131">
        <v>16305</v>
      </c>
      <c r="R11" s="97">
        <f t="shared" si="4"/>
        <v>10.334253296534804</v>
      </c>
    </row>
    <row r="12" spans="1:20">
      <c r="A12" s="27" t="s">
        <v>42</v>
      </c>
      <c r="B12" s="67">
        <v>23</v>
      </c>
      <c r="C12" s="67">
        <v>115</v>
      </c>
      <c r="D12" s="67">
        <v>359</v>
      </c>
      <c r="E12" s="67">
        <f t="shared" si="0"/>
        <v>497</v>
      </c>
      <c r="F12" s="61"/>
      <c r="G12" s="67">
        <v>62</v>
      </c>
      <c r="H12" s="67">
        <v>49</v>
      </c>
      <c r="I12" s="61"/>
      <c r="J12" s="67">
        <v>403</v>
      </c>
      <c r="K12" s="67">
        <v>94</v>
      </c>
      <c r="M12" s="5">
        <f t="shared" si="1"/>
        <v>12.474849094567405</v>
      </c>
      <c r="N12" s="5">
        <f t="shared" si="2"/>
        <v>9.8591549295774659</v>
      </c>
      <c r="O12" s="5">
        <f t="shared" si="3"/>
        <v>18.913480885311873</v>
      </c>
      <c r="Q12" s="131">
        <v>9009</v>
      </c>
      <c r="R12" s="97">
        <f t="shared" si="4"/>
        <v>5.5167055167055166</v>
      </c>
    </row>
    <row r="13" spans="1:20" ht="18" customHeight="1">
      <c r="A13" s="26" t="s">
        <v>2</v>
      </c>
      <c r="B13" s="37"/>
      <c r="C13" s="37"/>
      <c r="D13" s="37"/>
      <c r="E13" s="37"/>
      <c r="G13" s="37"/>
      <c r="H13" s="37"/>
      <c r="J13" s="37"/>
      <c r="K13" s="37"/>
      <c r="M13" s="5"/>
      <c r="N13" s="5"/>
      <c r="O13" s="5"/>
      <c r="Q13" s="130"/>
      <c r="R13" s="97"/>
    </row>
    <row r="14" spans="1:20">
      <c r="A14" s="27" t="s">
        <v>33</v>
      </c>
      <c r="B14" s="67">
        <v>14</v>
      </c>
      <c r="C14" s="67">
        <v>179</v>
      </c>
      <c r="D14" s="67">
        <v>487</v>
      </c>
      <c r="E14" s="67">
        <f>SUM(B14:D14)</f>
        <v>680</v>
      </c>
      <c r="F14" s="61"/>
      <c r="G14" s="67">
        <v>93</v>
      </c>
      <c r="H14" s="67">
        <v>76</v>
      </c>
      <c r="I14" s="61"/>
      <c r="J14" s="67">
        <v>601</v>
      </c>
      <c r="K14" s="67">
        <v>79</v>
      </c>
      <c r="M14" s="5">
        <f t="shared" ref="M14:M15" si="8">G14/E14%</f>
        <v>13.676470588235295</v>
      </c>
      <c r="N14" s="5">
        <f t="shared" ref="N14:N15" si="9">H14/E14%</f>
        <v>11.176470588235295</v>
      </c>
      <c r="O14" s="5">
        <f t="shared" ref="O14:O15" si="10">K14/E14%</f>
        <v>11.617647058823529</v>
      </c>
      <c r="Q14" s="131">
        <v>6989</v>
      </c>
      <c r="R14" s="97">
        <f t="shared" si="4"/>
        <v>9.7295750465016457</v>
      </c>
    </row>
    <row r="15" spans="1:20">
      <c r="A15" s="27" t="s">
        <v>34</v>
      </c>
      <c r="B15" s="67">
        <v>75</v>
      </c>
      <c r="C15" s="67">
        <v>925</v>
      </c>
      <c r="D15" s="67">
        <v>1812</v>
      </c>
      <c r="E15" s="67">
        <f t="shared" ref="E15" si="11">SUM(B15:D15)</f>
        <v>2812</v>
      </c>
      <c r="F15" s="61"/>
      <c r="G15" s="67">
        <v>312</v>
      </c>
      <c r="H15" s="67">
        <v>294</v>
      </c>
      <c r="I15" s="61"/>
      <c r="J15" s="67">
        <v>2562</v>
      </c>
      <c r="K15" s="67">
        <v>250</v>
      </c>
      <c r="M15" s="5">
        <f t="shared" si="8"/>
        <v>11.095305832147938</v>
      </c>
      <c r="N15" s="5">
        <f t="shared" si="9"/>
        <v>10.455192034139403</v>
      </c>
      <c r="O15" s="5">
        <f t="shared" si="10"/>
        <v>8.8904694167852067</v>
      </c>
      <c r="Q15" s="131">
        <v>14505</v>
      </c>
      <c r="R15" s="97">
        <f t="shared" si="4"/>
        <v>19.386418476387451</v>
      </c>
    </row>
    <row r="16" spans="1:20" ht="18" customHeight="1">
      <c r="A16" s="26" t="s">
        <v>30</v>
      </c>
      <c r="B16" s="70"/>
      <c r="C16" s="70"/>
      <c r="D16" s="70"/>
      <c r="E16" s="67"/>
      <c r="F16" s="61"/>
      <c r="G16" s="70"/>
      <c r="H16" s="70"/>
      <c r="I16" s="61"/>
      <c r="J16" s="70"/>
      <c r="K16" s="70"/>
      <c r="M16" s="5"/>
      <c r="N16" s="5"/>
      <c r="O16" s="5"/>
      <c r="Q16" s="131"/>
      <c r="R16" s="97"/>
    </row>
    <row r="17" spans="1:18">
      <c r="A17" s="27" t="s">
        <v>56</v>
      </c>
      <c r="B17" s="67">
        <v>60</v>
      </c>
      <c r="C17" s="67">
        <v>642</v>
      </c>
      <c r="D17" s="67">
        <v>1334</v>
      </c>
      <c r="E17" s="67">
        <f t="shared" si="0"/>
        <v>2036</v>
      </c>
      <c r="F17" s="61"/>
      <c r="G17" s="67">
        <v>168</v>
      </c>
      <c r="H17" s="67">
        <v>256</v>
      </c>
      <c r="I17" s="61"/>
      <c r="J17" s="67">
        <v>1709</v>
      </c>
      <c r="K17" s="67">
        <v>327</v>
      </c>
      <c r="M17" s="5">
        <f t="shared" si="1"/>
        <v>8.2514734774066802</v>
      </c>
      <c r="N17" s="5">
        <f t="shared" si="2"/>
        <v>12.573673870333989</v>
      </c>
      <c r="O17" s="5">
        <f t="shared" si="3"/>
        <v>16.060903732809432</v>
      </c>
      <c r="Q17" s="131">
        <v>13373</v>
      </c>
      <c r="R17" s="97">
        <f t="shared" si="4"/>
        <v>15.224706498167951</v>
      </c>
    </row>
    <row r="18" spans="1:18">
      <c r="A18" s="27" t="s">
        <v>43</v>
      </c>
      <c r="B18" s="67">
        <v>109</v>
      </c>
      <c r="C18" s="67">
        <v>3362</v>
      </c>
      <c r="D18" s="67">
        <v>7405</v>
      </c>
      <c r="E18" s="67">
        <f t="shared" si="0"/>
        <v>10876</v>
      </c>
      <c r="F18" s="61"/>
      <c r="G18" s="67">
        <v>2472</v>
      </c>
      <c r="H18" s="67">
        <v>5402</v>
      </c>
      <c r="I18" s="61"/>
      <c r="J18" s="67">
        <v>4507</v>
      </c>
      <c r="K18" s="67">
        <v>6369</v>
      </c>
      <c r="M18" s="5">
        <f t="shared" si="1"/>
        <v>22.728944464876793</v>
      </c>
      <c r="N18" s="5">
        <f t="shared" si="2"/>
        <v>49.668995954394994</v>
      </c>
      <c r="O18" s="5">
        <f t="shared" si="3"/>
        <v>58.56013240161824</v>
      </c>
      <c r="Q18" s="131">
        <v>56494</v>
      </c>
      <c r="R18" s="97">
        <f t="shared" si="4"/>
        <v>19.251601940029026</v>
      </c>
    </row>
    <row r="19" spans="1:18">
      <c r="A19" s="27" t="s">
        <v>44</v>
      </c>
      <c r="B19" s="67">
        <v>30</v>
      </c>
      <c r="C19" s="67">
        <v>809</v>
      </c>
      <c r="D19" s="67">
        <v>1802</v>
      </c>
      <c r="E19" s="67">
        <f t="shared" si="0"/>
        <v>2641</v>
      </c>
      <c r="F19" s="61"/>
      <c r="G19" s="67">
        <v>802</v>
      </c>
      <c r="H19" s="67">
        <v>763</v>
      </c>
      <c r="I19" s="61"/>
      <c r="J19" s="67">
        <v>2037</v>
      </c>
      <c r="K19" s="67">
        <v>604</v>
      </c>
      <c r="M19" s="5">
        <f t="shared" si="1"/>
        <v>30.367285119273003</v>
      </c>
      <c r="N19" s="5">
        <f t="shared" si="2"/>
        <v>28.890571753123815</v>
      </c>
      <c r="O19" s="5">
        <f t="shared" si="3"/>
        <v>22.870124952669443</v>
      </c>
      <c r="Q19" s="131">
        <v>33613</v>
      </c>
      <c r="R19" s="97">
        <f t="shared" si="4"/>
        <v>7.8570791062981584</v>
      </c>
    </row>
    <row r="20" spans="1:18">
      <c r="A20" s="27" t="s">
        <v>45</v>
      </c>
      <c r="B20" s="67">
        <v>308</v>
      </c>
      <c r="C20" s="67">
        <v>3399</v>
      </c>
      <c r="D20" s="67">
        <v>4558</v>
      </c>
      <c r="E20" s="67">
        <f t="shared" si="0"/>
        <v>8265</v>
      </c>
      <c r="F20" s="61"/>
      <c r="G20" s="67">
        <v>1822</v>
      </c>
      <c r="H20" s="67">
        <v>4806</v>
      </c>
      <c r="I20" s="61"/>
      <c r="J20" s="67">
        <v>4081</v>
      </c>
      <c r="K20" s="67">
        <v>4184</v>
      </c>
      <c r="M20" s="5">
        <f t="shared" si="1"/>
        <v>22.044767090139139</v>
      </c>
      <c r="N20" s="5">
        <f t="shared" si="2"/>
        <v>58.148820326678759</v>
      </c>
      <c r="O20" s="5">
        <f t="shared" si="3"/>
        <v>50.623109497882638</v>
      </c>
      <c r="Q20" s="131">
        <v>27180</v>
      </c>
      <c r="R20" s="97">
        <f t="shared" si="4"/>
        <v>30.4083885209713</v>
      </c>
    </row>
    <row r="21" spans="1:18">
      <c r="A21" s="27" t="s">
        <v>46</v>
      </c>
      <c r="B21" s="67">
        <v>9</v>
      </c>
      <c r="C21" s="67">
        <v>609</v>
      </c>
      <c r="D21" s="67">
        <v>2870</v>
      </c>
      <c r="E21" s="67">
        <f t="shared" si="0"/>
        <v>3488</v>
      </c>
      <c r="F21" s="61"/>
      <c r="G21" s="67">
        <v>442</v>
      </c>
      <c r="H21" s="67">
        <v>383</v>
      </c>
      <c r="I21" s="61"/>
      <c r="J21" s="67">
        <v>2279</v>
      </c>
      <c r="K21" s="67">
        <v>1209</v>
      </c>
      <c r="M21" s="5">
        <f t="shared" si="1"/>
        <v>12.672018348623853</v>
      </c>
      <c r="N21" s="5">
        <f t="shared" si="2"/>
        <v>10.980504587155963</v>
      </c>
      <c r="O21" s="5">
        <f t="shared" si="3"/>
        <v>34.661697247706421</v>
      </c>
      <c r="Q21" s="131">
        <v>29211</v>
      </c>
      <c r="R21" s="97">
        <f t="shared" si="4"/>
        <v>11.940707267810071</v>
      </c>
    </row>
    <row r="22" spans="1:18">
      <c r="A22" s="27" t="s">
        <v>47</v>
      </c>
      <c r="B22" s="67">
        <v>4</v>
      </c>
      <c r="C22" s="67">
        <v>150</v>
      </c>
      <c r="D22" s="67">
        <v>975</v>
      </c>
      <c r="E22" s="67">
        <f t="shared" si="0"/>
        <v>1129</v>
      </c>
      <c r="F22" s="61"/>
      <c r="G22" s="67">
        <v>182</v>
      </c>
      <c r="H22" s="67">
        <v>149</v>
      </c>
      <c r="I22" s="61"/>
      <c r="J22" s="67">
        <v>412</v>
      </c>
      <c r="K22" s="67">
        <v>717</v>
      </c>
      <c r="M22" s="5">
        <f t="shared" si="1"/>
        <v>16.120460584588134</v>
      </c>
      <c r="N22" s="5">
        <f t="shared" si="2"/>
        <v>13.197519929140833</v>
      </c>
      <c r="O22" s="5">
        <f t="shared" si="3"/>
        <v>63.50752878653676</v>
      </c>
      <c r="Q22" s="131">
        <v>24219</v>
      </c>
      <c r="R22" s="97">
        <f t="shared" si="4"/>
        <v>4.6616292993104587</v>
      </c>
    </row>
    <row r="23" spans="1:18">
      <c r="A23" s="27" t="s">
        <v>48</v>
      </c>
      <c r="B23" s="67">
        <v>1</v>
      </c>
      <c r="C23" s="67">
        <v>60</v>
      </c>
      <c r="D23" s="67">
        <v>159</v>
      </c>
      <c r="E23" s="67">
        <f t="shared" si="0"/>
        <v>220</v>
      </c>
      <c r="F23" s="61"/>
      <c r="G23" s="67">
        <v>32</v>
      </c>
      <c r="H23" s="67">
        <v>126</v>
      </c>
      <c r="I23" s="61"/>
      <c r="J23" s="67">
        <v>43</v>
      </c>
      <c r="K23" s="67">
        <v>177</v>
      </c>
      <c r="M23" s="5">
        <f t="shared" si="1"/>
        <v>14.545454545454545</v>
      </c>
      <c r="N23" s="5">
        <f t="shared" si="2"/>
        <v>57.272727272727266</v>
      </c>
      <c r="O23" s="5">
        <f t="shared" si="3"/>
        <v>80.454545454545453</v>
      </c>
      <c r="Q23" s="131">
        <v>1500</v>
      </c>
      <c r="R23" s="97">
        <f t="shared" si="4"/>
        <v>14.666666666666666</v>
      </c>
    </row>
    <row r="24" spans="1:18">
      <c r="A24" s="27" t="s">
        <v>49</v>
      </c>
      <c r="B24" s="67">
        <v>14</v>
      </c>
      <c r="C24" s="67">
        <v>799</v>
      </c>
      <c r="D24" s="67">
        <v>2591</v>
      </c>
      <c r="E24" s="67">
        <f t="shared" si="0"/>
        <v>3404</v>
      </c>
      <c r="F24" s="61"/>
      <c r="G24" s="67">
        <v>468</v>
      </c>
      <c r="H24" s="67">
        <v>762</v>
      </c>
      <c r="I24" s="61"/>
      <c r="J24" s="67">
        <v>1448</v>
      </c>
      <c r="K24" s="67">
        <v>1956</v>
      </c>
      <c r="M24" s="5">
        <f t="shared" si="1"/>
        <v>13.748531139835489</v>
      </c>
      <c r="N24" s="5">
        <f t="shared" si="2"/>
        <v>22.385428907168038</v>
      </c>
      <c r="O24" s="5">
        <f t="shared" si="3"/>
        <v>57.46180963572268</v>
      </c>
      <c r="Q24" s="131">
        <v>20845</v>
      </c>
      <c r="R24" s="97">
        <f t="shared" si="4"/>
        <v>16.3300551691053</v>
      </c>
    </row>
    <row r="25" spans="1:18">
      <c r="A25" s="27" t="s">
        <v>50</v>
      </c>
      <c r="B25" s="67">
        <v>108</v>
      </c>
      <c r="C25" s="67">
        <v>2487</v>
      </c>
      <c r="D25" s="67">
        <v>3151</v>
      </c>
      <c r="E25" s="67">
        <f t="shared" si="0"/>
        <v>5746</v>
      </c>
      <c r="F25" s="61"/>
      <c r="G25" s="67">
        <v>5303</v>
      </c>
      <c r="H25" s="67">
        <v>1533</v>
      </c>
      <c r="I25" s="61"/>
      <c r="J25" s="67">
        <v>3638</v>
      </c>
      <c r="K25" s="67">
        <v>2108</v>
      </c>
      <c r="M25" s="5">
        <f t="shared" si="1"/>
        <v>92.290288896623736</v>
      </c>
      <c r="N25" s="5">
        <f t="shared" si="2"/>
        <v>26.67942916811695</v>
      </c>
      <c r="O25" s="5">
        <f t="shared" si="3"/>
        <v>36.68639053254438</v>
      </c>
      <c r="Q25" s="131">
        <v>17041</v>
      </c>
      <c r="R25" s="97">
        <f t="shared" si="4"/>
        <v>33.71867848130978</v>
      </c>
    </row>
    <row r="26" spans="1:18">
      <c r="A26" s="27" t="s">
        <v>51</v>
      </c>
      <c r="B26" s="67">
        <v>66</v>
      </c>
      <c r="C26" s="67">
        <v>1528</v>
      </c>
      <c r="D26" s="67">
        <v>3641</v>
      </c>
      <c r="E26" s="67">
        <f t="shared" si="0"/>
        <v>5235</v>
      </c>
      <c r="F26" s="61"/>
      <c r="G26" s="67">
        <v>1396</v>
      </c>
      <c r="H26" s="67">
        <v>2561</v>
      </c>
      <c r="I26" s="61"/>
      <c r="J26" s="67">
        <v>2449</v>
      </c>
      <c r="K26" s="67">
        <v>2786</v>
      </c>
      <c r="M26" s="5">
        <f t="shared" si="1"/>
        <v>26.666666666666664</v>
      </c>
      <c r="N26" s="5">
        <f t="shared" si="2"/>
        <v>48.920725883476599</v>
      </c>
      <c r="O26" s="5">
        <f t="shared" si="3"/>
        <v>53.218720152817575</v>
      </c>
      <c r="Q26" s="131">
        <v>38902</v>
      </c>
      <c r="R26" s="97">
        <f t="shared" si="4"/>
        <v>13.456891676520488</v>
      </c>
    </row>
    <row r="27" spans="1:18">
      <c r="A27" s="27" t="s">
        <v>52</v>
      </c>
      <c r="B27" s="67">
        <v>2</v>
      </c>
      <c r="C27" s="67">
        <v>189</v>
      </c>
      <c r="D27" s="67">
        <v>917</v>
      </c>
      <c r="E27" s="67">
        <f t="shared" si="0"/>
        <v>1108</v>
      </c>
      <c r="F27" s="61"/>
      <c r="G27" s="67">
        <v>658</v>
      </c>
      <c r="H27" s="67">
        <v>392</v>
      </c>
      <c r="I27" s="61"/>
      <c r="J27" s="67">
        <v>213</v>
      </c>
      <c r="K27" s="67">
        <v>895</v>
      </c>
      <c r="M27" s="5">
        <f t="shared" si="1"/>
        <v>59.386281588447652</v>
      </c>
      <c r="N27" s="5">
        <f t="shared" si="2"/>
        <v>35.379061371841154</v>
      </c>
      <c r="O27" s="5">
        <f t="shared" si="3"/>
        <v>80.776173285198553</v>
      </c>
      <c r="Q27" s="131">
        <v>11844</v>
      </c>
      <c r="R27" s="97">
        <f t="shared" si="4"/>
        <v>9.3549476528199929</v>
      </c>
    </row>
    <row r="28" spans="1:18">
      <c r="A28" s="27" t="s">
        <v>53</v>
      </c>
      <c r="B28" s="67">
        <v>7</v>
      </c>
      <c r="C28" s="67">
        <v>549</v>
      </c>
      <c r="D28" s="67">
        <v>1951</v>
      </c>
      <c r="E28" s="67">
        <f t="shared" si="0"/>
        <v>2507</v>
      </c>
      <c r="F28" s="61"/>
      <c r="G28" s="67">
        <v>814</v>
      </c>
      <c r="H28" s="67">
        <v>1306</v>
      </c>
      <c r="I28" s="61"/>
      <c r="J28" s="67">
        <v>514</v>
      </c>
      <c r="K28" s="67">
        <v>1993</v>
      </c>
      <c r="M28" s="5">
        <f t="shared" si="1"/>
        <v>32.469086557638612</v>
      </c>
      <c r="N28" s="5">
        <f t="shared" si="2"/>
        <v>52.094136418029514</v>
      </c>
      <c r="O28" s="5">
        <f t="shared" si="3"/>
        <v>79.497407259672912</v>
      </c>
      <c r="Q28" s="131">
        <v>22295</v>
      </c>
      <c r="R28" s="97">
        <f t="shared" si="4"/>
        <v>11.244673693653287</v>
      </c>
    </row>
    <row r="29" spans="1:18">
      <c r="A29" s="27" t="s">
        <v>54</v>
      </c>
      <c r="B29" s="67">
        <v>139</v>
      </c>
      <c r="C29" s="67">
        <v>1258</v>
      </c>
      <c r="D29" s="67">
        <v>1372</v>
      </c>
      <c r="E29" s="67">
        <f t="shared" si="0"/>
        <v>2769</v>
      </c>
      <c r="F29" s="61"/>
      <c r="G29" s="67">
        <v>374</v>
      </c>
      <c r="H29" s="67">
        <v>1313</v>
      </c>
      <c r="I29" s="61"/>
      <c r="J29" s="67">
        <v>719</v>
      </c>
      <c r="K29" s="67">
        <v>2050</v>
      </c>
      <c r="M29" s="5">
        <f t="shared" si="1"/>
        <v>13.506681112314915</v>
      </c>
      <c r="N29" s="5">
        <f t="shared" si="2"/>
        <v>47.417840375586849</v>
      </c>
      <c r="O29" s="5">
        <f t="shared" si="3"/>
        <v>74.033947273383887</v>
      </c>
      <c r="Q29" s="131">
        <v>10157</v>
      </c>
      <c r="R29" s="97">
        <f t="shared" si="4"/>
        <v>27.261986807128089</v>
      </c>
    </row>
    <row r="30" spans="1:18">
      <c r="A30" s="27" t="s">
        <v>26</v>
      </c>
      <c r="B30" s="67">
        <v>40</v>
      </c>
      <c r="C30" s="67">
        <v>324</v>
      </c>
      <c r="D30" s="67">
        <v>899</v>
      </c>
      <c r="E30" s="67">
        <f t="shared" si="0"/>
        <v>1263</v>
      </c>
      <c r="F30" s="63"/>
      <c r="G30" s="67">
        <v>524</v>
      </c>
      <c r="H30" s="67">
        <v>616</v>
      </c>
      <c r="I30" s="63"/>
      <c r="J30" s="67">
        <v>554</v>
      </c>
      <c r="K30" s="67">
        <v>709</v>
      </c>
      <c r="L30" s="8"/>
      <c r="M30" s="53">
        <f t="shared" si="1"/>
        <v>41.488519398258113</v>
      </c>
      <c r="N30" s="53">
        <f t="shared" si="2"/>
        <v>48.77276326207442</v>
      </c>
      <c r="O30" s="53">
        <f t="shared" si="3"/>
        <v>56.136183689627863</v>
      </c>
      <c r="P30" s="8"/>
      <c r="Q30" s="131">
        <v>8876</v>
      </c>
      <c r="R30" s="97">
        <f t="shared" si="4"/>
        <v>14.229382604776927</v>
      </c>
    </row>
    <row r="31" spans="1:18" ht="30" customHeight="1">
      <c r="A31" s="132" t="s">
        <v>5</v>
      </c>
      <c r="B31" s="75">
        <f>SUM(B4:B30)</f>
        <v>1265</v>
      </c>
      <c r="C31" s="75">
        <f>SUM(C4:C30)</f>
        <v>21797</v>
      </c>
      <c r="D31" s="75">
        <f>SUM(D4:D30)</f>
        <v>47352</v>
      </c>
      <c r="E31" s="75">
        <f>SUM(E4:E30)</f>
        <v>70414</v>
      </c>
      <c r="F31" s="63"/>
      <c r="G31" s="75">
        <f>SUM(G4:G30)</f>
        <v>17959</v>
      </c>
      <c r="H31" s="75">
        <f>SUM(H4:H30)</f>
        <v>22532</v>
      </c>
      <c r="I31" s="63"/>
      <c r="J31" s="81">
        <f>SUM(J4:J30)</f>
        <v>40180</v>
      </c>
      <c r="K31" s="81">
        <f>SUM(K4:K30)</f>
        <v>30234</v>
      </c>
      <c r="L31" s="8"/>
      <c r="M31" s="9">
        <f>G31/E31%</f>
        <v>25.504871190388275</v>
      </c>
      <c r="N31" s="9">
        <f>H31/E31%</f>
        <v>31.999318317380066</v>
      </c>
      <c r="O31" s="9">
        <f>K31/E31%</f>
        <v>42.937484023063597</v>
      </c>
      <c r="P31" s="8"/>
      <c r="Q31" s="81">
        <f>SUM(Q4:Q30)</f>
        <v>515697</v>
      </c>
      <c r="R31" s="101">
        <f t="shared" si="4"/>
        <v>13.654141870129164</v>
      </c>
    </row>
    <row r="32" spans="1:18" ht="20.100000000000001" customHeight="1">
      <c r="A32" s="13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5"/>
    </row>
  </sheetData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11.85546875" defaultRowHeight="15"/>
  <cols>
    <col min="1" max="1" width="4.140625" style="106" customWidth="1"/>
    <col min="2" max="2" width="27.7109375" style="106" customWidth="1"/>
    <col min="3" max="3" width="9.140625" style="106" customWidth="1"/>
    <col min="4" max="4" width="9.5703125" style="106" customWidth="1"/>
    <col min="5" max="6" width="8.140625" style="106" customWidth="1"/>
    <col min="7" max="9" width="9.140625" style="106" customWidth="1"/>
    <col min="10" max="10" width="3.5703125" style="106" customWidth="1"/>
    <col min="11" max="12" width="8.140625" style="106" customWidth="1"/>
    <col min="13" max="13" width="2.28515625" style="106" customWidth="1"/>
    <col min="14" max="15" width="8.140625" style="106" customWidth="1"/>
    <col min="16" max="16" width="2.28515625" style="106" customWidth="1"/>
    <col min="17" max="19" width="6.7109375" style="106" customWidth="1"/>
    <col min="20" max="20" width="5.7109375" style="106" customWidth="1"/>
    <col min="21" max="16384" width="11.85546875" style="106"/>
  </cols>
  <sheetData>
    <row r="1" spans="1:20" ht="24" customHeight="1">
      <c r="A1" s="24" t="s">
        <v>70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6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82">
        <f>+AL_sintesi!C4+AT_sintesi!C4</f>
        <v>26</v>
      </c>
      <c r="D4" s="82">
        <f>+AL_sintesi!D4+AT_sintesi!D4</f>
        <v>1</v>
      </c>
      <c r="E4" s="82">
        <f>+AL_sintesi!E4+AT_sintesi!E4</f>
        <v>0</v>
      </c>
      <c r="F4" s="82">
        <f>+AL_sintesi!F4+AT_sintesi!F4</f>
        <v>0</v>
      </c>
      <c r="G4" s="82">
        <f>+AL_sintesi!G4+AT_sintesi!G4</f>
        <v>40</v>
      </c>
      <c r="H4" s="82">
        <f>+AL_sintesi!H4+AT_sintesi!H4</f>
        <v>0</v>
      </c>
      <c r="I4" s="83">
        <f t="shared" ref="I4:I8" si="0">SUM(C4:H4)</f>
        <v>67</v>
      </c>
      <c r="J4" s="84"/>
      <c r="K4" s="82">
        <f>+AL_sintesi!K4+AT_sintesi!K4</f>
        <v>15</v>
      </c>
      <c r="L4" s="82">
        <f>+AL_sintesi!L4+AT_sintesi!L4</f>
        <v>15</v>
      </c>
      <c r="M4" s="82">
        <f>+AL_sintesi!M4+AT_sintesi!M4</f>
        <v>0</v>
      </c>
      <c r="N4" s="82">
        <f>+AL_sintesi!N4+AT_sintesi!N4</f>
        <v>62</v>
      </c>
      <c r="O4" s="82">
        <f>+AL_sintesi!O4+AT_sintesi!O4</f>
        <v>5</v>
      </c>
      <c r="P4" s="85"/>
      <c r="Q4" s="5">
        <f t="shared" ref="Q4:Q23" si="1">K4/I4%</f>
        <v>22.388059701492537</v>
      </c>
      <c r="R4" s="5">
        <f t="shared" ref="R4:R26" si="2">L4/I4%</f>
        <v>22.388059701492537</v>
      </c>
      <c r="S4" s="5">
        <f t="shared" ref="S4:S26" si="3">O4/I4%</f>
        <v>7.4626865671641784</v>
      </c>
    </row>
    <row r="5" spans="1:20">
      <c r="A5" s="140"/>
      <c r="B5" s="1" t="s">
        <v>32</v>
      </c>
      <c r="C5" s="82">
        <f>+AL_sintesi!C5+AT_sintesi!C5</f>
        <v>7</v>
      </c>
      <c r="D5" s="82">
        <f>+AL_sintesi!D5+AT_sintesi!D5</f>
        <v>1</v>
      </c>
      <c r="E5" s="82">
        <f>+AL_sintesi!E5+AT_sintesi!E5</f>
        <v>0</v>
      </c>
      <c r="F5" s="82">
        <f>+AL_sintesi!F5+AT_sintesi!F5</f>
        <v>0</v>
      </c>
      <c r="G5" s="82">
        <f>+AL_sintesi!G5+AT_sintesi!G5</f>
        <v>19</v>
      </c>
      <c r="H5" s="82">
        <f>+AL_sintesi!H5+AT_sintesi!H5</f>
        <v>0</v>
      </c>
      <c r="I5" s="54">
        <f>SUM(C5:H5)</f>
        <v>27</v>
      </c>
      <c r="J5" s="55"/>
      <c r="K5" s="82">
        <f>+AL_sintesi!K5+AT_sintesi!K5</f>
        <v>1</v>
      </c>
      <c r="L5" s="82">
        <f>+AL_sintesi!L5+AT_sintesi!L5</f>
        <v>4</v>
      </c>
      <c r="M5" s="55"/>
      <c r="N5" s="82">
        <f>+AL_sintesi!N5+AT_sintesi!N5</f>
        <v>25</v>
      </c>
      <c r="O5" s="82">
        <f>+AL_sintesi!O5+AT_sintesi!O5</f>
        <v>2</v>
      </c>
      <c r="P5" s="8"/>
      <c r="Q5" s="31">
        <f>K5/I5%</f>
        <v>3.7037037037037033</v>
      </c>
      <c r="R5" s="31">
        <f t="shared" si="2"/>
        <v>14.814814814814813</v>
      </c>
      <c r="S5" s="31">
        <f t="shared" si="3"/>
        <v>7.4074074074074066</v>
      </c>
    </row>
    <row r="6" spans="1:20">
      <c r="A6" s="140"/>
      <c r="B6" s="1" t="s">
        <v>55</v>
      </c>
      <c r="C6" s="82">
        <f>+AL_sintesi!C6+AT_sintesi!C6</f>
        <v>71</v>
      </c>
      <c r="D6" s="82">
        <f>+AL_sintesi!D6+AT_sintesi!D6</f>
        <v>13</v>
      </c>
      <c r="E6" s="82">
        <f>+AL_sintesi!E6+AT_sintesi!E6</f>
        <v>0</v>
      </c>
      <c r="F6" s="82">
        <f>+AL_sintesi!F6+AT_sintesi!F6</f>
        <v>0</v>
      </c>
      <c r="G6" s="82">
        <f>+AL_sintesi!G6+AT_sintesi!G6</f>
        <v>41</v>
      </c>
      <c r="H6" s="82">
        <f>+AL_sintesi!H6+AT_sintesi!H6</f>
        <v>0</v>
      </c>
      <c r="I6" s="54">
        <f t="shared" ref="I6" si="4">SUM(C6:H6)</f>
        <v>125</v>
      </c>
      <c r="J6" s="55"/>
      <c r="K6" s="82">
        <f>+AL_sintesi!K6+AT_sintesi!K6</f>
        <v>46</v>
      </c>
      <c r="L6" s="82">
        <f>+AL_sintesi!L6+AT_sintesi!L6</f>
        <v>71</v>
      </c>
      <c r="M6" s="55"/>
      <c r="N6" s="82">
        <f>+AL_sintesi!N6+AT_sintesi!N6</f>
        <v>73</v>
      </c>
      <c r="O6" s="82">
        <f>+AL_sintesi!O6+AT_sintesi!O6</f>
        <v>52</v>
      </c>
      <c r="P6" s="8"/>
      <c r="Q6" s="31">
        <f t="shared" ref="Q6" si="5">K6/I6%</f>
        <v>36.799999999999997</v>
      </c>
      <c r="R6" s="31">
        <f t="shared" si="2"/>
        <v>56.8</v>
      </c>
      <c r="S6" s="31">
        <f t="shared" si="3"/>
        <v>41.6</v>
      </c>
    </row>
    <row r="7" spans="1:20">
      <c r="A7" s="140"/>
      <c r="B7" s="1" t="s">
        <v>26</v>
      </c>
      <c r="C7" s="82">
        <f>+AL_sintesi!C7+AT_sintesi!C7</f>
        <v>62</v>
      </c>
      <c r="D7" s="82">
        <f>+AL_sintesi!D7+AT_sintesi!D7</f>
        <v>6</v>
      </c>
      <c r="E7" s="82">
        <f>+AL_sintesi!E7+AT_sintesi!E7</f>
        <v>0</v>
      </c>
      <c r="F7" s="82">
        <f>+AL_sintesi!F7+AT_sintesi!F7</f>
        <v>0</v>
      </c>
      <c r="G7" s="82">
        <f>+AL_sintesi!G7+AT_sintesi!G7</f>
        <v>24</v>
      </c>
      <c r="H7" s="82">
        <f>+AL_sintesi!H7+AT_sintesi!H7</f>
        <v>0</v>
      </c>
      <c r="I7" s="54">
        <f t="shared" si="0"/>
        <v>92</v>
      </c>
      <c r="J7" s="55"/>
      <c r="K7" s="82">
        <f>+AL_sintesi!K7+AT_sintesi!K7</f>
        <v>47</v>
      </c>
      <c r="L7" s="82">
        <f>+AL_sintesi!L7+AT_sintesi!L7</f>
        <v>34</v>
      </c>
      <c r="M7" s="55"/>
      <c r="N7" s="82">
        <f>+AL_sintesi!N7+AT_sintesi!N7</f>
        <v>50</v>
      </c>
      <c r="O7" s="82">
        <f>+AL_sintesi!O7+AT_sintesi!O7</f>
        <v>42</v>
      </c>
      <c r="P7" s="8"/>
      <c r="Q7" s="31">
        <f t="shared" si="1"/>
        <v>51.086956521739125</v>
      </c>
      <c r="R7" s="31">
        <f t="shared" si="2"/>
        <v>36.95652173913043</v>
      </c>
      <c r="S7" s="31">
        <f>O7/I7%</f>
        <v>45.652173913043477</v>
      </c>
    </row>
    <row r="8" spans="1:20" ht="18" customHeight="1">
      <c r="A8" s="141"/>
      <c r="B8" s="3" t="s">
        <v>23</v>
      </c>
      <c r="C8" s="54">
        <f t="shared" ref="C8:H8" si="6">SUM(C4:C7)</f>
        <v>166</v>
      </c>
      <c r="D8" s="54">
        <f t="shared" si="6"/>
        <v>21</v>
      </c>
      <c r="E8" s="54">
        <f t="shared" si="6"/>
        <v>0</v>
      </c>
      <c r="F8" s="54">
        <f t="shared" si="6"/>
        <v>0</v>
      </c>
      <c r="G8" s="54">
        <f t="shared" si="6"/>
        <v>124</v>
      </c>
      <c r="H8" s="54">
        <f t="shared" si="6"/>
        <v>0</v>
      </c>
      <c r="I8" s="54">
        <f t="shared" si="0"/>
        <v>311</v>
      </c>
      <c r="J8" s="55"/>
      <c r="K8" s="54">
        <f>SUM(K4:K7)</f>
        <v>109</v>
      </c>
      <c r="L8" s="54">
        <f>SUM(L4:L7)</f>
        <v>124</v>
      </c>
      <c r="M8" s="55"/>
      <c r="N8" s="54">
        <f>SUM(N4:N7)</f>
        <v>210</v>
      </c>
      <c r="O8" s="54">
        <f>SUM(O4:O7)</f>
        <v>101</v>
      </c>
      <c r="P8" s="8"/>
      <c r="Q8" s="9">
        <f t="shared" si="1"/>
        <v>35.048231511254023</v>
      </c>
      <c r="R8" s="9">
        <f t="shared" si="2"/>
        <v>39.871382636655952</v>
      </c>
      <c r="S8" s="9">
        <f t="shared" si="3"/>
        <v>32.475884244372992</v>
      </c>
    </row>
    <row r="9" spans="1:20">
      <c r="A9" s="48"/>
      <c r="B9" s="48"/>
      <c r="C9" s="50"/>
      <c r="D9" s="50"/>
      <c r="E9" s="50">
        <v>0</v>
      </c>
      <c r="F9" s="50">
        <v>0</v>
      </c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82">
        <f>+AL_sintesi!C10+AT_sintesi!C10</f>
        <v>640</v>
      </c>
      <c r="D10" s="82">
        <f>+AL_sintesi!D10+AT_sintesi!D10</f>
        <v>110</v>
      </c>
      <c r="E10" s="82">
        <f>+AL_sintesi!E10+AT_sintesi!E10</f>
        <v>0</v>
      </c>
      <c r="F10" s="82">
        <f>+AL_sintesi!F10+AT_sintesi!F10</f>
        <v>0</v>
      </c>
      <c r="G10" s="82">
        <f>+AL_sintesi!G10+AT_sintesi!G10</f>
        <v>683</v>
      </c>
      <c r="H10" s="82">
        <f>+AL_sintesi!H10+AT_sintesi!H10</f>
        <v>0</v>
      </c>
      <c r="I10" s="83">
        <f t="shared" ref="I10:I14" si="7">SUM(C10:H10)</f>
        <v>1433</v>
      </c>
      <c r="J10" s="84"/>
      <c r="K10" s="82">
        <f>+AL_sintesi!K10+AT_sintesi!K10</f>
        <v>227</v>
      </c>
      <c r="L10" s="82">
        <f>+AL_sintesi!L10+AT_sintesi!L10</f>
        <v>174</v>
      </c>
      <c r="M10" s="82">
        <f>+AL_sintesi!M10+AT_sintesi!M10</f>
        <v>0</v>
      </c>
      <c r="N10" s="82">
        <f>+AL_sintesi!N10+AT_sintesi!N10</f>
        <v>1132</v>
      </c>
      <c r="O10" s="82">
        <f>+AL_sintesi!O10+AT_sintesi!O10</f>
        <v>301</v>
      </c>
      <c r="P10" s="85"/>
      <c r="Q10" s="5">
        <f t="shared" si="1"/>
        <v>15.84089323098395</v>
      </c>
      <c r="R10" s="5">
        <f t="shared" si="2"/>
        <v>12.142358688066992</v>
      </c>
      <c r="S10" s="5">
        <f t="shared" si="3"/>
        <v>21.004884856943477</v>
      </c>
    </row>
    <row r="11" spans="1:20">
      <c r="A11" s="140"/>
      <c r="B11" s="1" t="s">
        <v>32</v>
      </c>
      <c r="C11" s="82">
        <f>+AL_sintesi!C11+AT_sintesi!C11</f>
        <v>139</v>
      </c>
      <c r="D11" s="82">
        <f>+AL_sintesi!D11+AT_sintesi!D11</f>
        <v>23</v>
      </c>
      <c r="E11" s="82">
        <f>+AL_sintesi!E11+AT_sintesi!E11</f>
        <v>0</v>
      </c>
      <c r="F11" s="82">
        <f>+AL_sintesi!F11+AT_sintesi!F11</f>
        <v>0</v>
      </c>
      <c r="G11" s="82">
        <f>+AL_sintesi!G11+AT_sintesi!G11</f>
        <v>193</v>
      </c>
      <c r="H11" s="82">
        <f>+AL_sintesi!H11+AT_sintesi!H11</f>
        <v>0</v>
      </c>
      <c r="I11" s="54">
        <f>SUM(C11:H11)</f>
        <v>355</v>
      </c>
      <c r="J11" s="55"/>
      <c r="K11" s="82">
        <f>+AL_sintesi!K11+AT_sintesi!K11</f>
        <v>35</v>
      </c>
      <c r="L11" s="82">
        <f>+AL_sintesi!L11+AT_sintesi!L11</f>
        <v>27</v>
      </c>
      <c r="M11" s="82">
        <f>+AL_sintesi!M11+AT_sintesi!M11</f>
        <v>0</v>
      </c>
      <c r="N11" s="82">
        <f>+AL_sintesi!N11+AT_sintesi!N11</f>
        <v>337</v>
      </c>
      <c r="O11" s="82">
        <f>+AL_sintesi!O11+AT_sintesi!O11</f>
        <v>18</v>
      </c>
      <c r="P11" s="8"/>
      <c r="Q11" s="31">
        <f t="shared" si="1"/>
        <v>9.8591549295774659</v>
      </c>
      <c r="R11" s="31">
        <f t="shared" si="2"/>
        <v>7.6056338028169019</v>
      </c>
      <c r="S11" s="31">
        <f t="shared" si="3"/>
        <v>5.070422535211268</v>
      </c>
    </row>
    <row r="12" spans="1:20">
      <c r="A12" s="140"/>
      <c r="B12" s="1" t="s">
        <v>55</v>
      </c>
      <c r="C12" s="82">
        <f>+AL_sintesi!C12+AT_sintesi!C12</f>
        <v>894</v>
      </c>
      <c r="D12" s="82">
        <f>+AL_sintesi!D12+AT_sintesi!D12</f>
        <v>516</v>
      </c>
      <c r="E12" s="82">
        <f>+AL_sintesi!E12+AT_sintesi!E12</f>
        <v>0</v>
      </c>
      <c r="F12" s="82">
        <f>+AL_sintesi!F12+AT_sintesi!F12</f>
        <v>0</v>
      </c>
      <c r="G12" s="82">
        <f>+AL_sintesi!G12+AT_sintesi!G12</f>
        <v>677</v>
      </c>
      <c r="H12" s="82">
        <f>+AL_sintesi!H12+AT_sintesi!H12</f>
        <v>0</v>
      </c>
      <c r="I12" s="54">
        <f t="shared" ref="I12" si="8">SUM(C12:H12)</f>
        <v>2087</v>
      </c>
      <c r="J12" s="55"/>
      <c r="K12" s="82">
        <f>+AL_sintesi!K12+AT_sintesi!K12</f>
        <v>619</v>
      </c>
      <c r="L12" s="82">
        <f>+AL_sintesi!L12+AT_sintesi!L12</f>
        <v>1159</v>
      </c>
      <c r="M12" s="82">
        <f>+AL_sintesi!M12+AT_sintesi!M12</f>
        <v>0</v>
      </c>
      <c r="N12" s="82">
        <f>+AL_sintesi!N12+AT_sintesi!N12</f>
        <v>974</v>
      </c>
      <c r="O12" s="82">
        <f>+AL_sintesi!O12+AT_sintesi!O12</f>
        <v>1113</v>
      </c>
      <c r="P12" s="8"/>
      <c r="Q12" s="31">
        <f t="shared" si="1"/>
        <v>29.659798754192618</v>
      </c>
      <c r="R12" s="31">
        <f t="shared" si="2"/>
        <v>55.534259702922853</v>
      </c>
      <c r="S12" s="31">
        <f t="shared" si="3"/>
        <v>53.330138955438429</v>
      </c>
    </row>
    <row r="13" spans="1:20">
      <c r="A13" s="140"/>
      <c r="B13" s="1" t="s">
        <v>26</v>
      </c>
      <c r="C13" s="82">
        <f>+AL_sintesi!C13+AT_sintesi!C13</f>
        <v>1124</v>
      </c>
      <c r="D13" s="82">
        <f>+AL_sintesi!D13+AT_sintesi!D13</f>
        <v>415</v>
      </c>
      <c r="E13" s="82">
        <f>+AL_sintesi!E13+AT_sintesi!E13</f>
        <v>0</v>
      </c>
      <c r="F13" s="82">
        <f>+AL_sintesi!F13+AT_sintesi!F13</f>
        <v>0</v>
      </c>
      <c r="G13" s="82">
        <f>+AL_sintesi!G13+AT_sintesi!G13</f>
        <v>426</v>
      </c>
      <c r="H13" s="82">
        <f>+AL_sintesi!H13+AT_sintesi!H13</f>
        <v>0</v>
      </c>
      <c r="I13" s="54">
        <f t="shared" si="7"/>
        <v>1965</v>
      </c>
      <c r="J13" s="55"/>
      <c r="K13" s="82">
        <f>+AL_sintesi!K13+AT_sintesi!K13</f>
        <v>928</v>
      </c>
      <c r="L13" s="82">
        <f>+AL_sintesi!L13+AT_sintesi!L13</f>
        <v>673</v>
      </c>
      <c r="M13" s="82">
        <f>+AL_sintesi!M13+AT_sintesi!M13</f>
        <v>0</v>
      </c>
      <c r="N13" s="82">
        <f>+AL_sintesi!N13+AT_sintesi!N13</f>
        <v>1035</v>
      </c>
      <c r="O13" s="82">
        <f>+AL_sintesi!O13+AT_sintesi!O13</f>
        <v>930</v>
      </c>
      <c r="P13" s="8"/>
      <c r="Q13" s="31">
        <f t="shared" si="1"/>
        <v>47.226463104325703</v>
      </c>
      <c r="R13" s="31">
        <f t="shared" si="2"/>
        <v>34.24936386768448</v>
      </c>
      <c r="S13" s="31">
        <f t="shared" si="3"/>
        <v>47.328244274809165</v>
      </c>
    </row>
    <row r="14" spans="1:20" ht="18" customHeight="1">
      <c r="A14" s="141"/>
      <c r="B14" s="3" t="s">
        <v>22</v>
      </c>
      <c r="C14" s="54">
        <f t="shared" ref="C14:H14" si="9">SUM(C10:C13)</f>
        <v>2797</v>
      </c>
      <c r="D14" s="54">
        <f t="shared" si="9"/>
        <v>1064</v>
      </c>
      <c r="E14" s="54">
        <f t="shared" si="9"/>
        <v>0</v>
      </c>
      <c r="F14" s="54">
        <f t="shared" si="9"/>
        <v>0</v>
      </c>
      <c r="G14" s="54">
        <f t="shared" si="9"/>
        <v>1979</v>
      </c>
      <c r="H14" s="54">
        <f t="shared" si="9"/>
        <v>0</v>
      </c>
      <c r="I14" s="54">
        <f t="shared" si="7"/>
        <v>5840</v>
      </c>
      <c r="J14" s="55"/>
      <c r="K14" s="54">
        <f>SUM(K10:K13)</f>
        <v>1809</v>
      </c>
      <c r="L14" s="54">
        <f>SUM(L10:L13)</f>
        <v>2033</v>
      </c>
      <c r="M14" s="55"/>
      <c r="N14" s="54">
        <f>SUM(N10:N13)</f>
        <v>3478</v>
      </c>
      <c r="O14" s="54">
        <f>SUM(O10:O13)</f>
        <v>2362</v>
      </c>
      <c r="P14" s="8"/>
      <c r="Q14" s="9">
        <f t="shared" si="1"/>
        <v>30.976027397260275</v>
      </c>
      <c r="R14" s="9">
        <f t="shared" si="2"/>
        <v>34.811643835616437</v>
      </c>
      <c r="S14" s="9">
        <f t="shared" si="3"/>
        <v>40.445205479452056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2">
        <f>+AL_sintesi!C16+AT_sintesi!C16</f>
        <v>1861</v>
      </c>
      <c r="D16" s="82">
        <f>+AL_sintesi!D16+AT_sintesi!D16</f>
        <v>680</v>
      </c>
      <c r="E16" s="82">
        <f>+AL_sintesi!E16+AT_sintesi!E16</f>
        <v>4</v>
      </c>
      <c r="F16" s="82">
        <f>+AL_sintesi!F16+AT_sintesi!F16</f>
        <v>0</v>
      </c>
      <c r="G16" s="82">
        <f>+AL_sintesi!G16+AT_sintesi!G16</f>
        <v>511</v>
      </c>
      <c r="H16" s="82">
        <f>+AL_sintesi!H16+AT_sintesi!H16</f>
        <v>0</v>
      </c>
      <c r="I16" s="83">
        <f t="shared" ref="I16:I20" si="10">SUM(C16:H16)</f>
        <v>3056</v>
      </c>
      <c r="J16" s="84"/>
      <c r="K16" s="82">
        <f>+AL_sintesi!K16+AT_sintesi!K16</f>
        <v>316</v>
      </c>
      <c r="L16" s="82">
        <f>+AL_sintesi!L16+AT_sintesi!L16</f>
        <v>285</v>
      </c>
      <c r="M16" s="82">
        <f>+AL_sintesi!M16+AT_sintesi!M16</f>
        <v>0</v>
      </c>
      <c r="N16" s="82">
        <f>+AL_sintesi!N16+AT_sintesi!N16</f>
        <v>2271</v>
      </c>
      <c r="O16" s="82">
        <f>+AL_sintesi!O16+AT_sintesi!O16</f>
        <v>785</v>
      </c>
      <c r="P16" s="85"/>
      <c r="Q16" s="5">
        <f t="shared" si="1"/>
        <v>10.340314136125654</v>
      </c>
      <c r="R16" s="5">
        <f t="shared" si="2"/>
        <v>9.3259162303664933</v>
      </c>
      <c r="S16" s="5">
        <f t="shared" si="3"/>
        <v>25.687172774869111</v>
      </c>
    </row>
    <row r="17" spans="1:19">
      <c r="A17" s="140"/>
      <c r="B17" s="1" t="s">
        <v>32</v>
      </c>
      <c r="C17" s="82">
        <f>+AL_sintesi!C17+AT_sintesi!C17</f>
        <v>556</v>
      </c>
      <c r="D17" s="82">
        <f>+AL_sintesi!D17+AT_sintesi!D17</f>
        <v>92</v>
      </c>
      <c r="E17" s="82">
        <f>+AL_sintesi!E17+AT_sintesi!E17</f>
        <v>0</v>
      </c>
      <c r="F17" s="82">
        <f>+AL_sintesi!F17+AT_sintesi!F17</f>
        <v>0</v>
      </c>
      <c r="G17" s="82">
        <f>+AL_sintesi!G17+AT_sintesi!G17</f>
        <v>152</v>
      </c>
      <c r="H17" s="82">
        <f>+AL_sintesi!H17+AT_sintesi!H17</f>
        <v>0</v>
      </c>
      <c r="I17" s="54">
        <f>SUM(C17:H17)</f>
        <v>800</v>
      </c>
      <c r="J17" s="55"/>
      <c r="K17" s="82">
        <f>+AL_sintesi!K17+AT_sintesi!K17</f>
        <v>79</v>
      </c>
      <c r="L17" s="82">
        <f>+AL_sintesi!L17+AT_sintesi!L17</f>
        <v>51</v>
      </c>
      <c r="M17" s="82">
        <f>+AL_sintesi!M17+AT_sintesi!M17</f>
        <v>0</v>
      </c>
      <c r="N17" s="82">
        <f>+AL_sintesi!N17+AT_sintesi!N17</f>
        <v>728</v>
      </c>
      <c r="O17" s="82">
        <f>+AL_sintesi!O17+AT_sintesi!O17</f>
        <v>72</v>
      </c>
      <c r="P17" s="8"/>
      <c r="Q17" s="31">
        <f t="shared" si="1"/>
        <v>9.875</v>
      </c>
      <c r="R17" s="31">
        <f t="shared" si="2"/>
        <v>6.375</v>
      </c>
      <c r="S17" s="31">
        <f t="shared" si="3"/>
        <v>9</v>
      </c>
    </row>
    <row r="18" spans="1:19">
      <c r="A18" s="140"/>
      <c r="B18" s="1" t="s">
        <v>55</v>
      </c>
      <c r="C18" s="82">
        <f>+AL_sintesi!C18+AT_sintesi!C18</f>
        <v>1440</v>
      </c>
      <c r="D18" s="82">
        <f>+AL_sintesi!D18+AT_sintesi!D18</f>
        <v>1530</v>
      </c>
      <c r="E18" s="82">
        <f>+AL_sintesi!E18+AT_sintesi!E18</f>
        <v>2</v>
      </c>
      <c r="F18" s="82">
        <f>+AL_sintesi!F18+AT_sintesi!F18</f>
        <v>0</v>
      </c>
      <c r="G18" s="82">
        <f>+AL_sintesi!G18+AT_sintesi!G18</f>
        <v>527</v>
      </c>
      <c r="H18" s="82">
        <f>+AL_sintesi!H18+AT_sintesi!H18</f>
        <v>0</v>
      </c>
      <c r="I18" s="54">
        <f t="shared" ref="I18" si="11">SUM(C18:H18)</f>
        <v>3499</v>
      </c>
      <c r="J18" s="55"/>
      <c r="K18" s="82">
        <f>+AL_sintesi!K18+AT_sintesi!K18</f>
        <v>631</v>
      </c>
      <c r="L18" s="82">
        <f>+AL_sintesi!L18+AT_sintesi!L18</f>
        <v>1681</v>
      </c>
      <c r="M18" s="82">
        <f>+AL_sintesi!M18+AT_sintesi!M18</f>
        <v>0</v>
      </c>
      <c r="N18" s="82">
        <f>+AL_sintesi!N18+AT_sintesi!N18</f>
        <v>1498</v>
      </c>
      <c r="O18" s="82">
        <f>+AL_sintesi!O18+AT_sintesi!O18</f>
        <v>2001</v>
      </c>
      <c r="P18" s="8"/>
      <c r="Q18" s="31">
        <f t="shared" si="1"/>
        <v>18.03372392112032</v>
      </c>
      <c r="R18" s="31">
        <f t="shared" si="2"/>
        <v>48.042297799371248</v>
      </c>
      <c r="S18" s="31">
        <f t="shared" si="3"/>
        <v>57.187767933695341</v>
      </c>
    </row>
    <row r="19" spans="1:19">
      <c r="A19" s="140"/>
      <c r="B19" s="1" t="s">
        <v>26</v>
      </c>
      <c r="C19" s="82">
        <f>+AL_sintesi!C19+AT_sintesi!C19</f>
        <v>1936</v>
      </c>
      <c r="D19" s="82">
        <f>+AL_sintesi!D19+AT_sintesi!D19</f>
        <v>1558</v>
      </c>
      <c r="E19" s="82">
        <f>+AL_sintesi!E19+AT_sintesi!E19</f>
        <v>3</v>
      </c>
      <c r="F19" s="82">
        <f>+AL_sintesi!F19+AT_sintesi!F19</f>
        <v>0</v>
      </c>
      <c r="G19" s="82">
        <f>+AL_sintesi!G19+AT_sintesi!G19</f>
        <v>472</v>
      </c>
      <c r="H19" s="82">
        <f>+AL_sintesi!H19+AT_sintesi!H19</f>
        <v>1</v>
      </c>
      <c r="I19" s="54">
        <f t="shared" si="10"/>
        <v>3970</v>
      </c>
      <c r="J19" s="55"/>
      <c r="K19" s="82">
        <f>+AL_sintesi!K19+AT_sintesi!K19</f>
        <v>1240</v>
      </c>
      <c r="L19" s="82">
        <f>+AL_sintesi!L19+AT_sintesi!L19</f>
        <v>1212</v>
      </c>
      <c r="M19" s="82">
        <f>+AL_sintesi!M19+AT_sintesi!M19</f>
        <v>0</v>
      </c>
      <c r="N19" s="82">
        <f>+AL_sintesi!N19+AT_sintesi!N19</f>
        <v>1851</v>
      </c>
      <c r="O19" s="82">
        <f>+AL_sintesi!O19+AT_sintesi!O19</f>
        <v>2119</v>
      </c>
      <c r="P19" s="8"/>
      <c r="Q19" s="31">
        <f t="shared" si="1"/>
        <v>31.234256926952138</v>
      </c>
      <c r="R19" s="31">
        <f t="shared" si="2"/>
        <v>30.528967254408059</v>
      </c>
      <c r="S19" s="31">
        <f t="shared" si="3"/>
        <v>53.37531486146095</v>
      </c>
    </row>
    <row r="20" spans="1:19" ht="18" customHeight="1">
      <c r="A20" s="141"/>
      <c r="B20" s="3" t="s">
        <v>28</v>
      </c>
      <c r="C20" s="54">
        <f t="shared" ref="C20:H20" si="12">SUM(C16:C19)</f>
        <v>5793</v>
      </c>
      <c r="D20" s="54">
        <f t="shared" si="12"/>
        <v>3860</v>
      </c>
      <c r="E20" s="54">
        <f t="shared" si="12"/>
        <v>9</v>
      </c>
      <c r="F20" s="54">
        <f t="shared" si="12"/>
        <v>0</v>
      </c>
      <c r="G20" s="54">
        <f t="shared" si="12"/>
        <v>1662</v>
      </c>
      <c r="H20" s="54">
        <f t="shared" si="12"/>
        <v>1</v>
      </c>
      <c r="I20" s="54">
        <f t="shared" si="10"/>
        <v>11325</v>
      </c>
      <c r="J20" s="55"/>
      <c r="K20" s="54">
        <f>SUM(K16:K19)</f>
        <v>2266</v>
      </c>
      <c r="L20" s="54">
        <f>SUM(L16:L19)</f>
        <v>3229</v>
      </c>
      <c r="M20" s="55"/>
      <c r="N20" s="54">
        <f>SUM(N16:N19)</f>
        <v>6348</v>
      </c>
      <c r="O20" s="54">
        <f>SUM(O16:O19)</f>
        <v>4977</v>
      </c>
      <c r="P20" s="8"/>
      <c r="Q20" s="9">
        <f t="shared" si="1"/>
        <v>20.008830022075056</v>
      </c>
      <c r="R20" s="9">
        <f t="shared" si="2"/>
        <v>28.512141280353202</v>
      </c>
      <c r="S20" s="9">
        <f t="shared" si="3"/>
        <v>43.94701986754967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5" si="13">C16+C10+C4</f>
        <v>2527</v>
      </c>
      <c r="D22" s="82">
        <f t="shared" si="13"/>
        <v>791</v>
      </c>
      <c r="E22" s="82">
        <f t="shared" si="13"/>
        <v>4</v>
      </c>
      <c r="F22" s="82">
        <f t="shared" si="13"/>
        <v>0</v>
      </c>
      <c r="G22" s="82">
        <f t="shared" si="13"/>
        <v>1234</v>
      </c>
      <c r="H22" s="82">
        <f t="shared" si="13"/>
        <v>0</v>
      </c>
      <c r="I22" s="83">
        <f t="shared" si="13"/>
        <v>4556</v>
      </c>
      <c r="J22" s="84"/>
      <c r="K22" s="82">
        <f>K16+K10+K4</f>
        <v>558</v>
      </c>
      <c r="L22" s="82">
        <f>L16+L10+L4</f>
        <v>474</v>
      </c>
      <c r="M22" s="84"/>
      <c r="N22" s="82">
        <f>N16+N10+N4</f>
        <v>3465</v>
      </c>
      <c r="O22" s="82">
        <f>O16+O10+O4</f>
        <v>1091</v>
      </c>
      <c r="P22" s="85"/>
      <c r="Q22" s="5">
        <f t="shared" si="1"/>
        <v>12.24758560140474</v>
      </c>
      <c r="R22" s="5">
        <f t="shared" si="2"/>
        <v>10.403863037752414</v>
      </c>
      <c r="S22" s="5">
        <f t="shared" si="3"/>
        <v>23.946444249341525</v>
      </c>
    </row>
    <row r="23" spans="1:19">
      <c r="A23" s="137"/>
      <c r="B23" s="1" t="s">
        <v>32</v>
      </c>
      <c r="C23" s="29">
        <f t="shared" si="13"/>
        <v>702</v>
      </c>
      <c r="D23" s="29">
        <f t="shared" si="13"/>
        <v>116</v>
      </c>
      <c r="E23" s="29">
        <f t="shared" si="13"/>
        <v>0</v>
      </c>
      <c r="F23" s="29">
        <f t="shared" si="13"/>
        <v>0</v>
      </c>
      <c r="G23" s="29">
        <f t="shared" si="13"/>
        <v>364</v>
      </c>
      <c r="H23" s="29">
        <f t="shared" si="13"/>
        <v>0</v>
      </c>
      <c r="I23" s="54">
        <f t="shared" si="13"/>
        <v>1182</v>
      </c>
      <c r="J23" s="55"/>
      <c r="K23" s="29">
        <f>K17+K11+K5</f>
        <v>115</v>
      </c>
      <c r="L23" s="29">
        <f>L17+L11+L5</f>
        <v>82</v>
      </c>
      <c r="M23" s="55"/>
      <c r="N23" s="29">
        <f>N17+N11+N5</f>
        <v>1090</v>
      </c>
      <c r="O23" s="29">
        <f>O17+O11+O5</f>
        <v>92</v>
      </c>
      <c r="P23" s="8"/>
      <c r="Q23" s="31">
        <f t="shared" si="1"/>
        <v>9.7292724196277494</v>
      </c>
      <c r="R23" s="31">
        <f t="shared" si="2"/>
        <v>6.9373942470389167</v>
      </c>
      <c r="S23" s="31">
        <f t="shared" si="3"/>
        <v>7.7834179357021993</v>
      </c>
    </row>
    <row r="24" spans="1:19">
      <c r="A24" s="137"/>
      <c r="B24" s="1" t="s">
        <v>55</v>
      </c>
      <c r="C24" s="29">
        <f t="shared" si="13"/>
        <v>2405</v>
      </c>
      <c r="D24" s="29">
        <f t="shared" si="13"/>
        <v>2059</v>
      </c>
      <c r="E24" s="29">
        <f t="shared" si="13"/>
        <v>2</v>
      </c>
      <c r="F24" s="29">
        <f t="shared" si="13"/>
        <v>0</v>
      </c>
      <c r="G24" s="29">
        <f t="shared" si="13"/>
        <v>1245</v>
      </c>
      <c r="H24" s="29">
        <f t="shared" si="13"/>
        <v>0</v>
      </c>
      <c r="I24" s="54">
        <f t="shared" ref="I24:I25" si="14">SUM(C24:H24)</f>
        <v>5711</v>
      </c>
      <c r="J24" s="55"/>
      <c r="K24" s="29">
        <f t="shared" ref="K24:L25" si="15">K18+K12+K6</f>
        <v>1296</v>
      </c>
      <c r="L24" s="29">
        <f t="shared" si="15"/>
        <v>2911</v>
      </c>
      <c r="M24" s="55"/>
      <c r="N24" s="29">
        <f t="shared" ref="N24:O25" si="16">N18+N12+N6</f>
        <v>2545</v>
      </c>
      <c r="O24" s="29">
        <f t="shared" si="16"/>
        <v>3166</v>
      </c>
      <c r="P24" s="8"/>
      <c r="Q24" s="31">
        <f>K24/I24%</f>
        <v>22.693048502889162</v>
      </c>
      <c r="R24" s="31">
        <f t="shared" si="2"/>
        <v>50.971808790054283</v>
      </c>
      <c r="S24" s="31">
        <f t="shared" si="3"/>
        <v>55.436876203817192</v>
      </c>
    </row>
    <row r="25" spans="1:19">
      <c r="A25" s="137"/>
      <c r="B25" s="1" t="s">
        <v>26</v>
      </c>
      <c r="C25" s="29">
        <f t="shared" si="13"/>
        <v>3122</v>
      </c>
      <c r="D25" s="29">
        <f t="shared" si="13"/>
        <v>1979</v>
      </c>
      <c r="E25" s="29">
        <f t="shared" si="13"/>
        <v>3</v>
      </c>
      <c r="F25" s="29">
        <f t="shared" si="13"/>
        <v>0</v>
      </c>
      <c r="G25" s="29">
        <f t="shared" si="13"/>
        <v>922</v>
      </c>
      <c r="H25" s="29">
        <f t="shared" si="13"/>
        <v>1</v>
      </c>
      <c r="I25" s="54">
        <f t="shared" si="14"/>
        <v>6027</v>
      </c>
      <c r="J25" s="55"/>
      <c r="K25" s="29">
        <f t="shared" si="15"/>
        <v>2215</v>
      </c>
      <c r="L25" s="29">
        <f t="shared" si="15"/>
        <v>1919</v>
      </c>
      <c r="M25" s="55"/>
      <c r="N25" s="29">
        <f t="shared" si="16"/>
        <v>2936</v>
      </c>
      <c r="O25" s="29">
        <f t="shared" si="16"/>
        <v>3091</v>
      </c>
      <c r="P25" s="8"/>
      <c r="Q25" s="31">
        <f>K25/I25%</f>
        <v>36.751285880205742</v>
      </c>
      <c r="R25" s="31">
        <f t="shared" si="2"/>
        <v>31.840053094408493</v>
      </c>
      <c r="S25" s="31">
        <f t="shared" si="3"/>
        <v>51.285880205740831</v>
      </c>
    </row>
    <row r="26" spans="1:19" ht="27.95" customHeight="1">
      <c r="A26" s="138"/>
      <c r="B26" s="10" t="s">
        <v>21</v>
      </c>
      <c r="C26" s="54">
        <f>SUM(C22:C25)</f>
        <v>8756</v>
      </c>
      <c r="D26" s="54">
        <f t="shared" ref="D26" si="17">SUM(D22:D25)</f>
        <v>4945</v>
      </c>
      <c r="E26" s="54">
        <f>SUM(E22:E25)</f>
        <v>9</v>
      </c>
      <c r="F26" s="54">
        <f>SUM(F22:F25)</f>
        <v>0</v>
      </c>
      <c r="G26" s="54">
        <f>SUM(G22:G25)</f>
        <v>3765</v>
      </c>
      <c r="H26" s="54">
        <f>SUM(H22:H25)</f>
        <v>1</v>
      </c>
      <c r="I26" s="54">
        <f>SUM(C26:H26)</f>
        <v>17476</v>
      </c>
      <c r="J26" s="56"/>
      <c r="K26" s="32">
        <f>K20+K14+K8</f>
        <v>4184</v>
      </c>
      <c r="L26" s="32">
        <f>L20+L14+L8</f>
        <v>5386</v>
      </c>
      <c r="M26" s="56"/>
      <c r="N26" s="32">
        <f>N20+N14+N8</f>
        <v>10036</v>
      </c>
      <c r="O26" s="32">
        <f>O20+O14+O8</f>
        <v>7440</v>
      </c>
      <c r="P26" s="8"/>
      <c r="Q26" s="12">
        <f>K26/I26%</f>
        <v>23.941405355916686</v>
      </c>
      <c r="R26" s="12">
        <f t="shared" si="2"/>
        <v>30.819409475852598</v>
      </c>
      <c r="S26" s="12">
        <f t="shared" si="3"/>
        <v>42.572671091783022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4:A8"/>
    <mergeCell ref="A10:A14"/>
    <mergeCell ref="A16:A20"/>
    <mergeCell ref="A22:A26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2"/>
  <sheetViews>
    <sheetView showGridLines="0" workbookViewId="0"/>
  </sheetViews>
  <sheetFormatPr defaultColWidth="8.85546875" defaultRowHeight="15"/>
  <cols>
    <col min="1" max="1" width="38.7109375" style="106" customWidth="1"/>
    <col min="2" max="5" width="8.7109375" style="43" customWidth="1"/>
    <col min="6" max="6" width="3.28515625" style="107" bestFit="1" customWidth="1"/>
    <col min="7" max="8" width="8.140625" style="106" customWidth="1"/>
    <col min="9" max="9" width="2.28515625" style="106" customWidth="1"/>
    <col min="10" max="11" width="7.7109375" style="106" customWidth="1"/>
    <col min="12" max="12" width="2.28515625" style="106" customWidth="1"/>
    <col min="13" max="15" width="6.7109375" style="106" customWidth="1"/>
    <col min="16" max="16" width="2.28515625" style="106" customWidth="1"/>
    <col min="17" max="17" width="8.85546875" style="107" bestFit="1" customWidth="1"/>
    <col min="18" max="18" width="6.7109375" style="106" customWidth="1"/>
    <col min="19" max="19" width="5.5703125" style="106" customWidth="1"/>
    <col min="20" max="16384" width="8.85546875" style="106"/>
  </cols>
  <sheetData>
    <row r="1" spans="1:19" ht="24" customHeight="1">
      <c r="A1" s="24" t="s">
        <v>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</row>
    <row r="3" spans="1:19" ht="32.1" customHeight="1">
      <c r="A3" s="47" t="s">
        <v>6</v>
      </c>
      <c r="B3" s="45" t="s">
        <v>18</v>
      </c>
      <c r="C3" s="45" t="s">
        <v>19</v>
      </c>
      <c r="D3" s="45" t="s">
        <v>20</v>
      </c>
      <c r="E3" s="45" t="s">
        <v>5</v>
      </c>
      <c r="F3" s="100" t="s">
        <v>9</v>
      </c>
      <c r="G3" s="44" t="s">
        <v>58</v>
      </c>
      <c r="H3" s="44" t="s">
        <v>57</v>
      </c>
      <c r="I3" s="16"/>
      <c r="J3" s="44" t="s">
        <v>11</v>
      </c>
      <c r="K3" s="45" t="s">
        <v>10</v>
      </c>
      <c r="M3" s="46" t="s">
        <v>14</v>
      </c>
      <c r="N3" s="46" t="s">
        <v>15</v>
      </c>
      <c r="O3" s="46" t="s">
        <v>16</v>
      </c>
      <c r="Q3" s="44" t="s">
        <v>68</v>
      </c>
      <c r="R3" s="46" t="s">
        <v>69</v>
      </c>
    </row>
    <row r="4" spans="1:19" ht="18" customHeight="1">
      <c r="A4" s="26" t="s">
        <v>1</v>
      </c>
      <c r="B4" s="42"/>
      <c r="C4" s="42"/>
      <c r="D4" s="42"/>
      <c r="E4" s="42"/>
      <c r="G4" s="42"/>
      <c r="H4" s="42"/>
      <c r="J4" s="42"/>
      <c r="K4" s="42"/>
      <c r="M4" s="31"/>
      <c r="N4" s="31"/>
      <c r="O4" s="31"/>
      <c r="Q4" s="113"/>
      <c r="R4" s="93"/>
    </row>
    <row r="5" spans="1:19">
      <c r="A5" s="27" t="s">
        <v>35</v>
      </c>
      <c r="B5" s="42">
        <f>+AL_Settore!B5+AT_Settore!B5</f>
        <v>0</v>
      </c>
      <c r="C5" s="42">
        <f>+AL_Settore!C5+AT_Settore!C5</f>
        <v>1</v>
      </c>
      <c r="D5" s="42">
        <f>+AL_Settore!D5+AT_Settore!D5</f>
        <v>4</v>
      </c>
      <c r="E5" s="42">
        <f>+AL_Settore!E5+AT_Settore!E5</f>
        <v>5</v>
      </c>
      <c r="G5" s="42">
        <f>+AL_Settore!G5+AT_Settore!G5</f>
        <v>0</v>
      </c>
      <c r="H5" s="42">
        <f>+AL_Settore!H5+AT_Settore!H5</f>
        <v>0</v>
      </c>
      <c r="I5" s="42">
        <f>+AL_Settore!I5+AT_Settore!I5</f>
        <v>0</v>
      </c>
      <c r="J5" s="42">
        <f>+AL_Settore!J5+AT_Settore!J5</f>
        <v>4</v>
      </c>
      <c r="K5" s="42">
        <f>+AL_Settore!K5+AT_Settore!K5</f>
        <v>1</v>
      </c>
      <c r="M5" s="31">
        <f>G5/E5%</f>
        <v>0</v>
      </c>
      <c r="N5" s="31">
        <f>H5/E5%</f>
        <v>0</v>
      </c>
      <c r="O5" s="31">
        <f>K5/E5%</f>
        <v>20</v>
      </c>
      <c r="Q5" s="113">
        <v>230</v>
      </c>
      <c r="R5" s="93">
        <f>+E5/Q5%</f>
        <v>2.1739130434782612</v>
      </c>
    </row>
    <row r="6" spans="1:19">
      <c r="A6" s="27" t="s">
        <v>36</v>
      </c>
      <c r="B6" s="42">
        <f>+AL_Settore!B6+AT_Settore!B6</f>
        <v>14</v>
      </c>
      <c r="C6" s="42">
        <f>+AL_Settore!C6+AT_Settore!C6</f>
        <v>276</v>
      </c>
      <c r="D6" s="42">
        <f>+AL_Settore!D6+AT_Settore!D6</f>
        <v>489</v>
      </c>
      <c r="E6" s="42">
        <f>+AL_Settore!E6+AT_Settore!E6</f>
        <v>779</v>
      </c>
      <c r="G6" s="42">
        <f>+AL_Settore!G6+AT_Settore!G6</f>
        <v>104</v>
      </c>
      <c r="H6" s="42">
        <f>+AL_Settore!H6+AT_Settore!H6</f>
        <v>219</v>
      </c>
      <c r="I6" s="42">
        <f>+AL_Settore!I6+AT_Settore!I6</f>
        <v>0</v>
      </c>
      <c r="J6" s="42">
        <f>+AL_Settore!J6+AT_Settore!J6</f>
        <v>434</v>
      </c>
      <c r="K6" s="42">
        <f>+AL_Settore!K6+AT_Settore!K6</f>
        <v>345</v>
      </c>
      <c r="M6" s="31">
        <f>G6/E6%</f>
        <v>13.350449293966625</v>
      </c>
      <c r="N6" s="31">
        <f>H6/E6%</f>
        <v>28.112965340179716</v>
      </c>
      <c r="O6" s="31">
        <f>K6/E6%</f>
        <v>44.287548138639281</v>
      </c>
      <c r="Q6" s="113">
        <v>4995</v>
      </c>
      <c r="R6" s="93">
        <f t="shared" ref="R6:R31" si="0">+E6/Q6%</f>
        <v>15.595595595595595</v>
      </c>
    </row>
    <row r="7" spans="1:19">
      <c r="A7" s="27" t="s">
        <v>37</v>
      </c>
      <c r="B7" s="42">
        <f>+AL_Settore!B7+AT_Settore!B7</f>
        <v>0</v>
      </c>
      <c r="C7" s="42">
        <f>+AL_Settore!C7+AT_Settore!C7</f>
        <v>40</v>
      </c>
      <c r="D7" s="42">
        <f>+AL_Settore!D7+AT_Settore!D7</f>
        <v>92</v>
      </c>
      <c r="E7" s="42">
        <f>+AL_Settore!E7+AT_Settore!E7</f>
        <v>132</v>
      </c>
      <c r="G7" s="42">
        <f>+AL_Settore!G7+AT_Settore!G7</f>
        <v>28</v>
      </c>
      <c r="H7" s="42">
        <f>+AL_Settore!H7+AT_Settore!H7</f>
        <v>57</v>
      </c>
      <c r="I7" s="42">
        <f>+AL_Settore!I7+AT_Settore!I7</f>
        <v>0</v>
      </c>
      <c r="J7" s="42">
        <f>+AL_Settore!J7+AT_Settore!J7</f>
        <v>46</v>
      </c>
      <c r="K7" s="42">
        <f>+AL_Settore!K7+AT_Settore!K7</f>
        <v>86</v>
      </c>
      <c r="M7" s="31">
        <f t="shared" ref="M7:M10" si="1">G7/E7%</f>
        <v>21.212121212121211</v>
      </c>
      <c r="N7" s="31">
        <f t="shared" ref="N7:N10" si="2">H7/E7%</f>
        <v>43.18181818181818</v>
      </c>
      <c r="O7" s="31">
        <f t="shared" ref="O7:O10" si="3">K7/E7%</f>
        <v>65.151515151515142</v>
      </c>
      <c r="Q7" s="113">
        <v>1330</v>
      </c>
      <c r="R7" s="93">
        <f t="shared" si="0"/>
        <v>9.9248120300751879</v>
      </c>
    </row>
    <row r="8" spans="1:19">
      <c r="A8" s="27" t="s">
        <v>38</v>
      </c>
      <c r="B8" s="42">
        <f>+AL_Settore!B8+AT_Settore!B8</f>
        <v>1</v>
      </c>
      <c r="C8" s="42">
        <f>+AL_Settore!C8+AT_Settore!C8</f>
        <v>150</v>
      </c>
      <c r="D8" s="42">
        <f>+AL_Settore!D8+AT_Settore!D8</f>
        <v>478</v>
      </c>
      <c r="E8" s="42">
        <f>+AL_Settore!E8+AT_Settore!E8</f>
        <v>629</v>
      </c>
      <c r="G8" s="42">
        <f>+AL_Settore!G8+AT_Settore!G8</f>
        <v>108</v>
      </c>
      <c r="H8" s="42">
        <f>+AL_Settore!H8+AT_Settore!H8</f>
        <v>23</v>
      </c>
      <c r="I8" s="42">
        <f>+AL_Settore!I8+AT_Settore!I8</f>
        <v>0</v>
      </c>
      <c r="J8" s="42">
        <f>+AL_Settore!J8+AT_Settore!J8</f>
        <v>499</v>
      </c>
      <c r="K8" s="42">
        <f>+AL_Settore!K8+AT_Settore!K8</f>
        <v>130</v>
      </c>
      <c r="M8" s="31">
        <f t="shared" si="1"/>
        <v>17.170111287758345</v>
      </c>
      <c r="N8" s="31">
        <f t="shared" si="2"/>
        <v>3.6565977742448332</v>
      </c>
      <c r="O8" s="31">
        <f t="shared" si="3"/>
        <v>20.66772655007949</v>
      </c>
      <c r="Q8" s="113">
        <v>8922</v>
      </c>
      <c r="R8" s="93">
        <f t="shared" si="0"/>
        <v>7.0499887917507289</v>
      </c>
    </row>
    <row r="9" spans="1:19">
      <c r="A9" s="27" t="s">
        <v>39</v>
      </c>
      <c r="B9" s="42">
        <f>+AL_Settore!B9+AT_Settore!B9</f>
        <v>17</v>
      </c>
      <c r="C9" s="42">
        <f>+AL_Settore!C9+AT_Settore!C9</f>
        <v>397</v>
      </c>
      <c r="D9" s="42">
        <f>+AL_Settore!D9+AT_Settore!D9</f>
        <v>831</v>
      </c>
      <c r="E9" s="42">
        <f>+AL_Settore!E9+AT_Settore!E9</f>
        <v>1245</v>
      </c>
      <c r="G9" s="42">
        <f>+AL_Settore!G9+AT_Settore!G9</f>
        <v>122</v>
      </c>
      <c r="H9" s="42">
        <f>+AL_Settore!H9+AT_Settore!H9</f>
        <v>60</v>
      </c>
      <c r="I9" s="42">
        <f>+AL_Settore!I9+AT_Settore!I9</f>
        <v>0</v>
      </c>
      <c r="J9" s="42">
        <f>+AL_Settore!J9+AT_Settore!J9</f>
        <v>1100</v>
      </c>
      <c r="K9" s="42">
        <f>+AL_Settore!K9+AT_Settore!K9</f>
        <v>145</v>
      </c>
      <c r="M9" s="31">
        <f t="shared" si="1"/>
        <v>9.7991967871485954</v>
      </c>
      <c r="N9" s="31">
        <f t="shared" si="2"/>
        <v>4.8192771084337354</v>
      </c>
      <c r="O9" s="31">
        <f t="shared" si="3"/>
        <v>11.646586345381527</v>
      </c>
      <c r="Q9" s="113">
        <v>13617</v>
      </c>
      <c r="R9" s="93">
        <f t="shared" si="0"/>
        <v>9.1429830359109943</v>
      </c>
    </row>
    <row r="10" spans="1:19">
      <c r="A10" s="27" t="s">
        <v>40</v>
      </c>
      <c r="B10" s="42">
        <f>+AL_Settore!B10+AT_Settore!B10</f>
        <v>21</v>
      </c>
      <c r="C10" s="42">
        <f>+AL_Settore!C10+AT_Settore!C10</f>
        <v>316</v>
      </c>
      <c r="D10" s="42">
        <f>+AL_Settore!D10+AT_Settore!D10</f>
        <v>559</v>
      </c>
      <c r="E10" s="42">
        <f>+AL_Settore!E10+AT_Settore!E10</f>
        <v>896</v>
      </c>
      <c r="G10" s="42">
        <f>+AL_Settore!G10+AT_Settore!G10</f>
        <v>107</v>
      </c>
      <c r="H10" s="42">
        <f>+AL_Settore!H10+AT_Settore!H10</f>
        <v>36</v>
      </c>
      <c r="I10" s="42">
        <f>+AL_Settore!I10+AT_Settore!I10</f>
        <v>0</v>
      </c>
      <c r="J10" s="42">
        <f>+AL_Settore!J10+AT_Settore!J10</f>
        <v>785</v>
      </c>
      <c r="K10" s="42">
        <f>+AL_Settore!K10+AT_Settore!K10</f>
        <v>111</v>
      </c>
      <c r="M10" s="31">
        <f t="shared" si="1"/>
        <v>11.941964285714285</v>
      </c>
      <c r="N10" s="31">
        <f t="shared" si="2"/>
        <v>4.0178571428571423</v>
      </c>
      <c r="O10" s="31">
        <f t="shared" si="3"/>
        <v>12.388392857142856</v>
      </c>
      <c r="Q10" s="113">
        <v>6111</v>
      </c>
      <c r="R10" s="93">
        <f t="shared" si="0"/>
        <v>14.662084765177548</v>
      </c>
    </row>
    <row r="11" spans="1:19">
      <c r="A11" s="27" t="s">
        <v>41</v>
      </c>
      <c r="B11" s="42">
        <f>+AL_Settore!B11+AT_Settore!B11</f>
        <v>13</v>
      </c>
      <c r="C11" s="42">
        <f>+AL_Settore!C11+AT_Settore!C11</f>
        <v>216</v>
      </c>
      <c r="D11" s="42">
        <f>+AL_Settore!D11+AT_Settore!D11</f>
        <v>484</v>
      </c>
      <c r="E11" s="42">
        <f>+AL_Settore!E11+AT_Settore!E11</f>
        <v>713</v>
      </c>
      <c r="G11" s="42">
        <f>+AL_Settore!G11+AT_Settore!G11</f>
        <v>69</v>
      </c>
      <c r="H11" s="42">
        <f>+AL_Settore!H11+AT_Settore!H11</f>
        <v>69</v>
      </c>
      <c r="I11" s="42">
        <f>+AL_Settore!I11+AT_Settore!I11</f>
        <v>0</v>
      </c>
      <c r="J11" s="42">
        <f>+AL_Settore!J11+AT_Settore!J11</f>
        <v>472</v>
      </c>
      <c r="K11" s="42">
        <f>+AL_Settore!K11+AT_Settore!K11</f>
        <v>241</v>
      </c>
      <c r="M11" s="31">
        <f>G11/E11%</f>
        <v>9.67741935483871</v>
      </c>
      <c r="N11" s="31">
        <f>H11/E11%</f>
        <v>9.67741935483871</v>
      </c>
      <c r="O11" s="31">
        <f>K11/E11%</f>
        <v>33.800841514726507</v>
      </c>
      <c r="Q11" s="113">
        <v>8227</v>
      </c>
      <c r="R11" s="93">
        <f t="shared" si="0"/>
        <v>8.6665856326729074</v>
      </c>
    </row>
    <row r="12" spans="1:19">
      <c r="A12" s="27" t="s">
        <v>42</v>
      </c>
      <c r="B12" s="42">
        <f>+AL_Settore!B12+AT_Settore!B12</f>
        <v>1</v>
      </c>
      <c r="C12" s="42">
        <f>+AL_Settore!C12+AT_Settore!C12</f>
        <v>37</v>
      </c>
      <c r="D12" s="42">
        <f>+AL_Settore!D12+AT_Settore!D12</f>
        <v>119</v>
      </c>
      <c r="E12" s="42">
        <f>+AL_Settore!E12+AT_Settore!E12</f>
        <v>157</v>
      </c>
      <c r="G12" s="42">
        <f>+AL_Settore!G12+AT_Settore!G12</f>
        <v>20</v>
      </c>
      <c r="H12" s="42">
        <f>+AL_Settore!H12+AT_Settore!H12</f>
        <v>10</v>
      </c>
      <c r="I12" s="42">
        <f>+AL_Settore!I12+AT_Settore!I12</f>
        <v>0</v>
      </c>
      <c r="J12" s="42">
        <f>+AL_Settore!J12+AT_Settore!J12</f>
        <v>125</v>
      </c>
      <c r="K12" s="42">
        <f>+AL_Settore!K12+AT_Settore!K12</f>
        <v>32</v>
      </c>
      <c r="M12" s="31">
        <f>G12/E12%</f>
        <v>12.738853503184712</v>
      </c>
      <c r="N12" s="31">
        <f>H12/E12%</f>
        <v>6.3694267515923562</v>
      </c>
      <c r="O12" s="31">
        <f>K12/E12%</f>
        <v>20.38216560509554</v>
      </c>
      <c r="Q12" s="113">
        <v>2303</v>
      </c>
      <c r="R12" s="93">
        <f t="shared" si="0"/>
        <v>6.8171949630916195</v>
      </c>
    </row>
    <row r="13" spans="1:19" ht="18" customHeight="1">
      <c r="A13" s="26" t="s">
        <v>2</v>
      </c>
      <c r="B13" s="42"/>
      <c r="C13" s="42"/>
      <c r="D13" s="42"/>
      <c r="E13" s="42"/>
      <c r="G13" s="42"/>
      <c r="H13" s="42"/>
      <c r="I13" s="42"/>
      <c r="J13" s="42"/>
      <c r="K13" s="42"/>
      <c r="M13" s="31"/>
      <c r="N13" s="31"/>
      <c r="O13" s="31"/>
      <c r="Q13" s="113"/>
      <c r="R13" s="93"/>
    </row>
    <row r="14" spans="1:19">
      <c r="A14" s="27" t="s">
        <v>33</v>
      </c>
      <c r="B14" s="42">
        <f>+AL_Settore!B14+AT_Settore!B14</f>
        <v>5</v>
      </c>
      <c r="C14" s="42">
        <f>+AL_Settore!C14+AT_Settore!C14</f>
        <v>101</v>
      </c>
      <c r="D14" s="42">
        <f>+AL_Settore!D14+AT_Settore!D14</f>
        <v>260</v>
      </c>
      <c r="E14" s="42">
        <f>+AL_Settore!E14+AT_Settore!E14</f>
        <v>366</v>
      </c>
      <c r="G14" s="42">
        <f>+AL_Settore!G14+AT_Settore!G14</f>
        <v>57</v>
      </c>
      <c r="H14" s="42">
        <f>+AL_Settore!H14+AT_Settore!H14</f>
        <v>28</v>
      </c>
      <c r="I14" s="42">
        <f>+AL_Settore!I14+AT_Settore!I14</f>
        <v>0</v>
      </c>
      <c r="J14" s="42">
        <f>+AL_Settore!J14+AT_Settore!J14</f>
        <v>339</v>
      </c>
      <c r="K14" s="42">
        <f>+AL_Settore!K14+AT_Settore!K14</f>
        <v>27</v>
      </c>
      <c r="M14" s="31">
        <f>G14/E14%</f>
        <v>15.573770491803279</v>
      </c>
      <c r="N14" s="31">
        <f>H14/E14%</f>
        <v>7.6502732240437155</v>
      </c>
      <c r="O14" s="31">
        <f>K14/E14%</f>
        <v>7.3770491803278686</v>
      </c>
      <c r="Q14" s="113">
        <v>4055</v>
      </c>
      <c r="R14" s="93">
        <f t="shared" si="0"/>
        <v>9.0258939580764501</v>
      </c>
    </row>
    <row r="15" spans="1:19">
      <c r="A15" s="27" t="s">
        <v>34</v>
      </c>
      <c r="B15" s="42">
        <f>+AL_Settore!B15+AT_Settore!B15</f>
        <v>22</v>
      </c>
      <c r="C15" s="42">
        <f>+AL_Settore!C15+AT_Settore!C15</f>
        <v>254</v>
      </c>
      <c r="D15" s="42">
        <f>+AL_Settore!D15+AT_Settore!D15</f>
        <v>540</v>
      </c>
      <c r="E15" s="42">
        <f>+AL_Settore!E15+AT_Settore!E15</f>
        <v>816</v>
      </c>
      <c r="G15" s="42">
        <f>+AL_Settore!G15+AT_Settore!G15</f>
        <v>58</v>
      </c>
      <c r="H15" s="42">
        <f>+AL_Settore!H15+AT_Settore!H15</f>
        <v>54</v>
      </c>
      <c r="I15" s="42">
        <f>+AL_Settore!I15+AT_Settore!I15</f>
        <v>0</v>
      </c>
      <c r="J15" s="42">
        <f>+AL_Settore!J15+AT_Settore!J15</f>
        <v>751</v>
      </c>
      <c r="K15" s="42">
        <f>+AL_Settore!K15+AT_Settore!K15</f>
        <v>65</v>
      </c>
      <c r="M15" s="31">
        <f>G15/E15%</f>
        <v>7.1078431372549016</v>
      </c>
      <c r="N15" s="31">
        <f>H15/E15%</f>
        <v>6.617647058823529</v>
      </c>
      <c r="O15" s="31">
        <f>K15/E15%</f>
        <v>7.965686274509804</v>
      </c>
      <c r="Q15" s="113">
        <v>3642</v>
      </c>
      <c r="R15" s="93">
        <f t="shared" si="0"/>
        <v>22.405271828665569</v>
      </c>
    </row>
    <row r="16" spans="1:19" ht="18" customHeight="1">
      <c r="A16" s="26" t="s">
        <v>30</v>
      </c>
      <c r="B16" s="42"/>
      <c r="C16" s="42"/>
      <c r="D16" s="42"/>
      <c r="E16" s="42"/>
      <c r="G16" s="42"/>
      <c r="H16" s="42"/>
      <c r="I16" s="42"/>
      <c r="J16" s="42"/>
      <c r="K16" s="42"/>
      <c r="M16" s="31"/>
      <c r="N16" s="31"/>
      <c r="O16" s="31"/>
      <c r="Q16" s="113"/>
      <c r="R16" s="93"/>
    </row>
    <row r="17" spans="1:18">
      <c r="A17" s="27" t="s">
        <v>56</v>
      </c>
      <c r="B17" s="42">
        <f>+AL_Settore!B17+AT_Settore!B17</f>
        <v>11</v>
      </c>
      <c r="C17" s="42">
        <f>+AL_Settore!C17+AT_Settore!C17</f>
        <v>150</v>
      </c>
      <c r="D17" s="42">
        <f>+AL_Settore!D17+AT_Settore!D17</f>
        <v>316</v>
      </c>
      <c r="E17" s="42">
        <f>+AL_Settore!E17+AT_Settore!E17</f>
        <v>477</v>
      </c>
      <c r="G17" s="42">
        <f>+AL_Settore!G17+AT_Settore!G17</f>
        <v>46</v>
      </c>
      <c r="H17" s="42">
        <f>+AL_Settore!H17+AT_Settore!H17</f>
        <v>76</v>
      </c>
      <c r="I17" s="42">
        <f>+AL_Settore!I17+AT_Settore!I17</f>
        <v>0</v>
      </c>
      <c r="J17" s="42">
        <f>+AL_Settore!J17+AT_Settore!J17</f>
        <v>422</v>
      </c>
      <c r="K17" s="42">
        <f>+AL_Settore!K17+AT_Settore!K17</f>
        <v>55</v>
      </c>
      <c r="M17" s="31">
        <f>G17/E17%</f>
        <v>9.6436058700209646</v>
      </c>
      <c r="N17" s="31">
        <f>H17/E17%</f>
        <v>15.932914046121594</v>
      </c>
      <c r="O17" s="31">
        <f>K17/E17%</f>
        <v>11.530398322851154</v>
      </c>
      <c r="Q17" s="113">
        <v>2811</v>
      </c>
      <c r="R17" s="93">
        <f t="shared" si="0"/>
        <v>16.969050160085381</v>
      </c>
    </row>
    <row r="18" spans="1:18">
      <c r="A18" s="27" t="s">
        <v>43</v>
      </c>
      <c r="B18" s="42">
        <f>+AL_Settore!B18+AT_Settore!B18</f>
        <v>29</v>
      </c>
      <c r="C18" s="42">
        <f>+AL_Settore!C18+AT_Settore!C18</f>
        <v>1000</v>
      </c>
      <c r="D18" s="42">
        <f>+AL_Settore!D18+AT_Settore!D18</f>
        <v>2181</v>
      </c>
      <c r="E18" s="42">
        <f>+AL_Settore!E18+AT_Settore!E18</f>
        <v>3210</v>
      </c>
      <c r="G18" s="42">
        <f>+AL_Settore!G18+AT_Settore!G18</f>
        <v>733</v>
      </c>
      <c r="H18" s="42">
        <f>+AL_Settore!H18+AT_Settore!H18</f>
        <v>1551</v>
      </c>
      <c r="I18" s="42">
        <f>+AL_Settore!I18+AT_Settore!I18</f>
        <v>0</v>
      </c>
      <c r="J18" s="42">
        <f>+AL_Settore!J18+AT_Settore!J18</f>
        <v>1301</v>
      </c>
      <c r="K18" s="42">
        <f>+AL_Settore!K18+AT_Settore!K18</f>
        <v>1909</v>
      </c>
      <c r="M18" s="31">
        <f>G18/E18%</f>
        <v>22.834890965732086</v>
      </c>
      <c r="N18" s="31">
        <f>H18/E18%</f>
        <v>48.31775700934579</v>
      </c>
      <c r="O18" s="31">
        <f>K18/E18%</f>
        <v>59.470404984423674</v>
      </c>
      <c r="Q18" s="113">
        <v>17496</v>
      </c>
      <c r="R18" s="93">
        <f t="shared" si="0"/>
        <v>18.347050754458159</v>
      </c>
    </row>
    <row r="19" spans="1:18">
      <c r="A19" s="27" t="s">
        <v>44</v>
      </c>
      <c r="B19" s="42">
        <f>+AL_Settore!B19+AT_Settore!B19</f>
        <v>4</v>
      </c>
      <c r="C19" s="42">
        <f>+AL_Settore!C19+AT_Settore!C19</f>
        <v>234</v>
      </c>
      <c r="D19" s="42">
        <f>+AL_Settore!D19+AT_Settore!D19</f>
        <v>603</v>
      </c>
      <c r="E19" s="42">
        <f>+AL_Settore!E19+AT_Settore!E19</f>
        <v>841</v>
      </c>
      <c r="G19" s="42">
        <f>+AL_Settore!G19+AT_Settore!G19</f>
        <v>207</v>
      </c>
      <c r="H19" s="42">
        <f>+AL_Settore!H19+AT_Settore!H19</f>
        <v>146</v>
      </c>
      <c r="I19" s="42">
        <f>+AL_Settore!I19+AT_Settore!I19</f>
        <v>0</v>
      </c>
      <c r="J19" s="42">
        <f>+AL_Settore!J19+AT_Settore!J19</f>
        <v>657</v>
      </c>
      <c r="K19" s="42">
        <f>+AL_Settore!K19+AT_Settore!K19</f>
        <v>184</v>
      </c>
      <c r="M19" s="31">
        <f t="shared" ref="M19:M30" si="4">G19/E19%</f>
        <v>24.613555291319855</v>
      </c>
      <c r="N19" s="31">
        <f t="shared" ref="N19:N29" si="5">H19/E19%</f>
        <v>17.360285374554103</v>
      </c>
      <c r="O19" s="31">
        <f t="shared" ref="O19:O30" si="6">K19/E19%</f>
        <v>21.878715814506538</v>
      </c>
      <c r="Q19" s="113">
        <v>10039</v>
      </c>
      <c r="R19" s="93">
        <f t="shared" si="0"/>
        <v>8.3773284191652557</v>
      </c>
    </row>
    <row r="20" spans="1:18">
      <c r="A20" s="27" t="s">
        <v>45</v>
      </c>
      <c r="B20" s="42">
        <f>+AL_Settore!B20+AT_Settore!B20</f>
        <v>85</v>
      </c>
      <c r="C20" s="42">
        <f>+AL_Settore!C20+AT_Settore!C20</f>
        <v>937</v>
      </c>
      <c r="D20" s="42">
        <f>+AL_Settore!D20+AT_Settore!D20</f>
        <v>1002</v>
      </c>
      <c r="E20" s="42">
        <f>+AL_Settore!E20+AT_Settore!E20</f>
        <v>2024</v>
      </c>
      <c r="G20" s="42">
        <f>+AL_Settore!G20+AT_Settore!G20</f>
        <v>517</v>
      </c>
      <c r="H20" s="42">
        <f>+AL_Settore!H20+AT_Settore!H20</f>
        <v>1284</v>
      </c>
      <c r="I20" s="42">
        <f>+AL_Settore!I20+AT_Settore!I20</f>
        <v>0</v>
      </c>
      <c r="J20" s="42">
        <f>+AL_Settore!J20+AT_Settore!J20</f>
        <v>822</v>
      </c>
      <c r="K20" s="42">
        <f>+AL_Settore!K20+AT_Settore!K20</f>
        <v>1202</v>
      </c>
      <c r="M20" s="31">
        <f t="shared" si="4"/>
        <v>25.543478260869566</v>
      </c>
      <c r="N20" s="31">
        <f t="shared" si="5"/>
        <v>63.438735177865617</v>
      </c>
      <c r="O20" s="31">
        <f t="shared" si="6"/>
        <v>59.387351778656132</v>
      </c>
      <c r="Q20" s="113">
        <v>6742</v>
      </c>
      <c r="R20" s="93">
        <f t="shared" si="0"/>
        <v>30.020765351527736</v>
      </c>
    </row>
    <row r="21" spans="1:18">
      <c r="A21" s="27" t="s">
        <v>46</v>
      </c>
      <c r="B21" s="42">
        <f>+AL_Settore!B21+AT_Settore!B21</f>
        <v>0</v>
      </c>
      <c r="C21" s="42">
        <f>+AL_Settore!C21+AT_Settore!C21</f>
        <v>55</v>
      </c>
      <c r="D21" s="42">
        <f>+AL_Settore!D21+AT_Settore!D21</f>
        <v>164</v>
      </c>
      <c r="E21" s="42">
        <f>+AL_Settore!E21+AT_Settore!E21</f>
        <v>219</v>
      </c>
      <c r="G21" s="42">
        <f>+AL_Settore!G21+AT_Settore!G21</f>
        <v>17</v>
      </c>
      <c r="H21" s="42">
        <f>+AL_Settore!H21+AT_Settore!H21</f>
        <v>74</v>
      </c>
      <c r="I21" s="42">
        <f>+AL_Settore!I21+AT_Settore!I21</f>
        <v>0</v>
      </c>
      <c r="J21" s="42">
        <f>+AL_Settore!J21+AT_Settore!J21</f>
        <v>98</v>
      </c>
      <c r="K21" s="42">
        <f>+AL_Settore!K21+AT_Settore!K21</f>
        <v>121</v>
      </c>
      <c r="M21" s="31">
        <f t="shared" si="4"/>
        <v>7.762557077625571</v>
      </c>
      <c r="N21" s="31">
        <f t="shared" si="5"/>
        <v>33.789954337899545</v>
      </c>
      <c r="O21" s="31">
        <f t="shared" si="6"/>
        <v>55.25114155251142</v>
      </c>
      <c r="Q21" s="113">
        <v>1625</v>
      </c>
      <c r="R21" s="93">
        <f t="shared" si="0"/>
        <v>13.476923076923077</v>
      </c>
    </row>
    <row r="22" spans="1:18">
      <c r="A22" s="27" t="s">
        <v>47</v>
      </c>
      <c r="B22" s="42">
        <f>+AL_Settore!B22+AT_Settore!B22</f>
        <v>1</v>
      </c>
      <c r="C22" s="42">
        <f>+AL_Settore!C22+AT_Settore!C22</f>
        <v>50</v>
      </c>
      <c r="D22" s="42">
        <f>+AL_Settore!D22+AT_Settore!D22</f>
        <v>204</v>
      </c>
      <c r="E22" s="42">
        <f>+AL_Settore!E22+AT_Settore!E22</f>
        <v>255</v>
      </c>
      <c r="G22" s="42">
        <f>+AL_Settore!G22+AT_Settore!G22</f>
        <v>18</v>
      </c>
      <c r="H22" s="42">
        <f>+AL_Settore!H22+AT_Settore!H22</f>
        <v>28</v>
      </c>
      <c r="I22" s="42">
        <f>+AL_Settore!I22+AT_Settore!I22</f>
        <v>0</v>
      </c>
      <c r="J22" s="42">
        <f>+AL_Settore!J22+AT_Settore!J22</f>
        <v>96</v>
      </c>
      <c r="K22" s="42">
        <f>+AL_Settore!K22+AT_Settore!K22</f>
        <v>159</v>
      </c>
      <c r="M22" s="31">
        <f t="shared" si="4"/>
        <v>7.0588235294117654</v>
      </c>
      <c r="N22" s="31">
        <f t="shared" si="5"/>
        <v>10.980392156862745</v>
      </c>
      <c r="O22" s="31">
        <f t="shared" si="6"/>
        <v>62.352941176470594</v>
      </c>
      <c r="Q22" s="113">
        <v>4463</v>
      </c>
      <c r="R22" s="93">
        <f t="shared" si="0"/>
        <v>5.7136455299126148</v>
      </c>
    </row>
    <row r="23" spans="1:18">
      <c r="A23" s="27" t="s">
        <v>48</v>
      </c>
      <c r="B23" s="42">
        <f>+AL_Settore!B23+AT_Settore!B23</f>
        <v>0</v>
      </c>
      <c r="C23" s="42">
        <f>+AL_Settore!C23+AT_Settore!C23</f>
        <v>15</v>
      </c>
      <c r="D23" s="42">
        <f>+AL_Settore!D23+AT_Settore!D23</f>
        <v>20</v>
      </c>
      <c r="E23" s="42">
        <f>+AL_Settore!E23+AT_Settore!E23</f>
        <v>35</v>
      </c>
      <c r="G23" s="42">
        <f>+AL_Settore!G23+AT_Settore!G23</f>
        <v>7</v>
      </c>
      <c r="H23" s="42">
        <f>+AL_Settore!H23+AT_Settore!H23</f>
        <v>15</v>
      </c>
      <c r="I23" s="42">
        <f>+AL_Settore!I23+AT_Settore!I23</f>
        <v>0</v>
      </c>
      <c r="J23" s="42">
        <f>+AL_Settore!J23+AT_Settore!J23</f>
        <v>13</v>
      </c>
      <c r="K23" s="42">
        <f>+AL_Settore!K23+AT_Settore!K23</f>
        <v>22</v>
      </c>
      <c r="M23" s="31">
        <f t="shared" si="4"/>
        <v>20</v>
      </c>
      <c r="N23" s="31">
        <f t="shared" si="5"/>
        <v>42.857142857142861</v>
      </c>
      <c r="O23" s="31">
        <f t="shared" si="6"/>
        <v>62.857142857142861</v>
      </c>
      <c r="Q23" s="113">
        <v>230</v>
      </c>
      <c r="R23" s="93">
        <f t="shared" si="0"/>
        <v>15.217391304347828</v>
      </c>
    </row>
    <row r="24" spans="1:18">
      <c r="A24" s="27" t="s">
        <v>49</v>
      </c>
      <c r="B24" s="42">
        <f>+AL_Settore!B24+AT_Settore!B24</f>
        <v>2</v>
      </c>
      <c r="C24" s="42">
        <f>+AL_Settore!C24+AT_Settore!C24</f>
        <v>113</v>
      </c>
      <c r="D24" s="42">
        <f>+AL_Settore!D24+AT_Settore!D24</f>
        <v>335</v>
      </c>
      <c r="E24" s="42">
        <f>+AL_Settore!E24+AT_Settore!E24</f>
        <v>450</v>
      </c>
      <c r="G24" s="42">
        <f>+AL_Settore!G24+AT_Settore!G24</f>
        <v>57</v>
      </c>
      <c r="H24" s="42">
        <f>+AL_Settore!H24+AT_Settore!H24</f>
        <v>130</v>
      </c>
      <c r="I24" s="42">
        <f>+AL_Settore!I24+AT_Settore!I24</f>
        <v>0</v>
      </c>
      <c r="J24" s="42">
        <f>+AL_Settore!J24+AT_Settore!J24</f>
        <v>154</v>
      </c>
      <c r="K24" s="42">
        <f>+AL_Settore!K24+AT_Settore!K24</f>
        <v>296</v>
      </c>
      <c r="M24" s="31">
        <f t="shared" si="4"/>
        <v>12.666666666666666</v>
      </c>
      <c r="N24" s="31">
        <f t="shared" si="5"/>
        <v>28.888888888888889</v>
      </c>
      <c r="O24" s="31">
        <f t="shared" si="6"/>
        <v>65.777777777777771</v>
      </c>
      <c r="Q24" s="113">
        <v>3506</v>
      </c>
      <c r="R24" s="93">
        <f t="shared" si="0"/>
        <v>12.835139760410724</v>
      </c>
    </row>
    <row r="25" spans="1:18">
      <c r="A25" s="27" t="s">
        <v>50</v>
      </c>
      <c r="B25" s="42">
        <f>+AL_Settore!B25+AT_Settore!B25</f>
        <v>27</v>
      </c>
      <c r="C25" s="42">
        <f>+AL_Settore!C25+AT_Settore!C25</f>
        <v>520</v>
      </c>
      <c r="D25" s="42">
        <f>+AL_Settore!D25+AT_Settore!D25</f>
        <v>595</v>
      </c>
      <c r="E25" s="42">
        <f>+AL_Settore!E25+AT_Settore!E25</f>
        <v>1142</v>
      </c>
      <c r="G25" s="42">
        <f>+AL_Settore!G25+AT_Settore!G25</f>
        <v>1044</v>
      </c>
      <c r="H25" s="42">
        <f>+AL_Settore!H25+AT_Settore!H25</f>
        <v>196</v>
      </c>
      <c r="I25" s="42">
        <f>+AL_Settore!I25+AT_Settore!I25</f>
        <v>0</v>
      </c>
      <c r="J25" s="42">
        <f>+AL_Settore!J25+AT_Settore!J25</f>
        <v>773</v>
      </c>
      <c r="K25" s="42">
        <f>+AL_Settore!K25+AT_Settore!K25</f>
        <v>369</v>
      </c>
      <c r="M25" s="31">
        <f t="shared" si="4"/>
        <v>91.418563922942212</v>
      </c>
      <c r="N25" s="31">
        <f t="shared" si="5"/>
        <v>17.162872154115586</v>
      </c>
      <c r="O25" s="31">
        <f t="shared" si="6"/>
        <v>32.311733800350261</v>
      </c>
      <c r="Q25" s="113">
        <v>3251</v>
      </c>
      <c r="R25" s="93">
        <f t="shared" si="0"/>
        <v>35.127653029836978</v>
      </c>
    </row>
    <row r="26" spans="1:18">
      <c r="A26" s="27" t="s">
        <v>51</v>
      </c>
      <c r="B26" s="42">
        <f>+AL_Settore!B26+AT_Settore!B26</f>
        <v>12</v>
      </c>
      <c r="C26" s="42">
        <f>+AL_Settore!C26+AT_Settore!C26</f>
        <v>243</v>
      </c>
      <c r="D26" s="42">
        <f>+AL_Settore!D26+AT_Settore!D26</f>
        <v>607</v>
      </c>
      <c r="E26" s="42">
        <f>+AL_Settore!E26+AT_Settore!E26</f>
        <v>862</v>
      </c>
      <c r="G26" s="42">
        <f>+AL_Settore!G26+AT_Settore!G26</f>
        <v>183</v>
      </c>
      <c r="H26" s="42">
        <f>+AL_Settore!H26+AT_Settore!H26</f>
        <v>371</v>
      </c>
      <c r="I26" s="42">
        <f>+AL_Settore!I26+AT_Settore!I26</f>
        <v>0</v>
      </c>
      <c r="J26" s="42">
        <f>+AL_Settore!J26+AT_Settore!J26</f>
        <v>460</v>
      </c>
      <c r="K26" s="42">
        <f>+AL_Settore!K26+AT_Settore!K26</f>
        <v>402</v>
      </c>
      <c r="M26" s="31">
        <f t="shared" si="4"/>
        <v>21.229698375870072</v>
      </c>
      <c r="N26" s="31">
        <f t="shared" si="5"/>
        <v>43.039443155452439</v>
      </c>
      <c r="O26" s="31">
        <f t="shared" si="6"/>
        <v>46.635730858468683</v>
      </c>
      <c r="Q26" s="113">
        <v>7100</v>
      </c>
      <c r="R26" s="93">
        <f t="shared" si="0"/>
        <v>12.140845070422536</v>
      </c>
    </row>
    <row r="27" spans="1:18">
      <c r="A27" s="27" t="s">
        <v>52</v>
      </c>
      <c r="B27" s="42">
        <f>+AL_Settore!B27+AT_Settore!B27</f>
        <v>0</v>
      </c>
      <c r="C27" s="42">
        <f>+AL_Settore!C27+AT_Settore!C27</f>
        <v>40</v>
      </c>
      <c r="D27" s="42">
        <f>+AL_Settore!D27+AT_Settore!D27</f>
        <v>199</v>
      </c>
      <c r="E27" s="42">
        <f>+AL_Settore!E27+AT_Settore!E27</f>
        <v>239</v>
      </c>
      <c r="G27" s="42">
        <f>+AL_Settore!G27+AT_Settore!G27</f>
        <v>151</v>
      </c>
      <c r="H27" s="42">
        <f>+AL_Settore!H27+AT_Settore!H27</f>
        <v>99</v>
      </c>
      <c r="I27" s="42">
        <f>+AL_Settore!I27+AT_Settore!I27</f>
        <v>0</v>
      </c>
      <c r="J27" s="42">
        <f>+AL_Settore!J27+AT_Settore!J27</f>
        <v>52</v>
      </c>
      <c r="K27" s="42">
        <f>+AL_Settore!K27+AT_Settore!K27</f>
        <v>187</v>
      </c>
      <c r="M27" s="31">
        <f t="shared" si="4"/>
        <v>63.179916317991626</v>
      </c>
      <c r="N27" s="31">
        <f t="shared" si="5"/>
        <v>41.422594142259413</v>
      </c>
      <c r="O27" s="31">
        <f t="shared" si="6"/>
        <v>78.242677824267773</v>
      </c>
      <c r="Q27" s="113">
        <v>2952</v>
      </c>
      <c r="R27" s="93">
        <f t="shared" si="0"/>
        <v>8.0962059620596207</v>
      </c>
    </row>
    <row r="28" spans="1:18">
      <c r="A28" s="27" t="s">
        <v>53</v>
      </c>
      <c r="B28" s="42">
        <f>+AL_Settore!B28+AT_Settore!B28</f>
        <v>2</v>
      </c>
      <c r="C28" s="42">
        <f>+AL_Settore!C28+AT_Settore!C28</f>
        <v>180</v>
      </c>
      <c r="D28" s="42">
        <f>+AL_Settore!D28+AT_Settore!D28</f>
        <v>592</v>
      </c>
      <c r="E28" s="42">
        <f>+AL_Settore!E28+AT_Settore!E28</f>
        <v>774</v>
      </c>
      <c r="G28" s="42">
        <f>+AL_Settore!G28+AT_Settore!G28</f>
        <v>241</v>
      </c>
      <c r="H28" s="42">
        <f>+AL_Settore!H28+AT_Settore!H28</f>
        <v>317</v>
      </c>
      <c r="I28" s="42">
        <f>+AL_Settore!I28+AT_Settore!I28</f>
        <v>0</v>
      </c>
      <c r="J28" s="42">
        <f>+AL_Settore!J28+AT_Settore!J28</f>
        <v>170</v>
      </c>
      <c r="K28" s="42">
        <f>+AL_Settore!K28+AT_Settore!K28</f>
        <v>604</v>
      </c>
      <c r="M28" s="31">
        <f t="shared" si="4"/>
        <v>31.136950904392766</v>
      </c>
      <c r="N28" s="31">
        <f t="shared" si="5"/>
        <v>40.956072351421184</v>
      </c>
      <c r="O28" s="31">
        <f t="shared" si="6"/>
        <v>78.036175710594307</v>
      </c>
      <c r="Q28" s="113">
        <v>7363</v>
      </c>
      <c r="R28" s="93">
        <f t="shared" si="0"/>
        <v>10.512019557245688</v>
      </c>
    </row>
    <row r="29" spans="1:18">
      <c r="A29" s="27" t="s">
        <v>54</v>
      </c>
      <c r="B29" s="42">
        <f>+AL_Settore!B29+AT_Settore!B29</f>
        <v>37</v>
      </c>
      <c r="C29" s="42">
        <f>+AL_Settore!C29+AT_Settore!C29</f>
        <v>424</v>
      </c>
      <c r="D29" s="42">
        <f>+AL_Settore!D29+AT_Settore!D29</f>
        <v>474</v>
      </c>
      <c r="E29" s="42">
        <f>+AL_Settore!E29+AT_Settore!E29</f>
        <v>935</v>
      </c>
      <c r="G29" s="42">
        <f>+AL_Settore!G29+AT_Settore!G29</f>
        <v>189</v>
      </c>
      <c r="H29" s="42">
        <f>+AL_Settore!H29+AT_Settore!H29</f>
        <v>411</v>
      </c>
      <c r="I29" s="42">
        <f>+AL_Settore!I29+AT_Settore!I29</f>
        <v>0</v>
      </c>
      <c r="J29" s="42">
        <f>+AL_Settore!J29+AT_Settore!J29</f>
        <v>333</v>
      </c>
      <c r="K29" s="42">
        <f>+AL_Settore!K29+AT_Settore!K29</f>
        <v>602</v>
      </c>
      <c r="M29" s="31">
        <f t="shared" si="4"/>
        <v>20.213903743315509</v>
      </c>
      <c r="N29" s="31">
        <f t="shared" si="5"/>
        <v>43.957219251336902</v>
      </c>
      <c r="O29" s="31">
        <f t="shared" si="6"/>
        <v>64.38502673796792</v>
      </c>
      <c r="Q29" s="113">
        <v>3232</v>
      </c>
      <c r="R29" s="93">
        <f t="shared" si="0"/>
        <v>28.929455445544555</v>
      </c>
    </row>
    <row r="30" spans="1:18">
      <c r="A30" s="27" t="s">
        <v>26</v>
      </c>
      <c r="B30" s="42">
        <f>+AL_Settore!B30+AT_Settore!B30</f>
        <v>7</v>
      </c>
      <c r="C30" s="42">
        <f>+AL_Settore!C30+AT_Settore!C30</f>
        <v>91</v>
      </c>
      <c r="D30" s="42">
        <f>+AL_Settore!D30+AT_Settore!D30</f>
        <v>177</v>
      </c>
      <c r="E30" s="42">
        <f>+AL_Settore!E30+AT_Settore!E30</f>
        <v>275</v>
      </c>
      <c r="G30" s="42">
        <f>+AL_Settore!G30+AT_Settore!G30</f>
        <v>101</v>
      </c>
      <c r="H30" s="42">
        <f>+AL_Settore!H30+AT_Settore!H30</f>
        <v>132</v>
      </c>
      <c r="I30" s="42">
        <f>+AL_Settore!I30+AT_Settore!I30</f>
        <v>0</v>
      </c>
      <c r="J30" s="42">
        <f>+AL_Settore!J30+AT_Settore!J30</f>
        <v>130</v>
      </c>
      <c r="K30" s="42">
        <f>+AL_Settore!K30+AT_Settore!K30</f>
        <v>145</v>
      </c>
      <c r="M30" s="31">
        <f t="shared" si="4"/>
        <v>36.727272727272727</v>
      </c>
      <c r="N30" s="31">
        <f>H30/E30%</f>
        <v>48</v>
      </c>
      <c r="O30" s="31">
        <f t="shared" si="6"/>
        <v>52.727272727272727</v>
      </c>
      <c r="Q30" s="113">
        <v>1508</v>
      </c>
      <c r="R30" s="93">
        <f t="shared" si="0"/>
        <v>18.23607427055703</v>
      </c>
    </row>
    <row r="31" spans="1:18" ht="27.95" customHeight="1">
      <c r="A31" s="133" t="s">
        <v>5</v>
      </c>
      <c r="B31" s="39">
        <f>SUM(B4:B30)</f>
        <v>311</v>
      </c>
      <c r="C31" s="39">
        <f>SUM(C4:C30)</f>
        <v>5840</v>
      </c>
      <c r="D31" s="39">
        <f>SUM(D4:D30)</f>
        <v>11325</v>
      </c>
      <c r="E31" s="39">
        <f>SUM(E4:E30)</f>
        <v>17476</v>
      </c>
      <c r="F31" s="8"/>
      <c r="G31" s="39">
        <f>SUM(G4:G30)</f>
        <v>4184</v>
      </c>
      <c r="H31" s="39">
        <f>SUM(H4:H30)</f>
        <v>5386</v>
      </c>
      <c r="I31" s="6"/>
      <c r="J31" s="39">
        <f>SUM(J4:J30)</f>
        <v>10036</v>
      </c>
      <c r="K31" s="39">
        <f>SUM(K4:K30)</f>
        <v>7440</v>
      </c>
      <c r="L31" s="8"/>
      <c r="M31" s="9">
        <f>G31/E31%</f>
        <v>23.941405355916686</v>
      </c>
      <c r="N31" s="9">
        <f>H31/E31%</f>
        <v>30.819409475852598</v>
      </c>
      <c r="O31" s="9">
        <f>K31/E31%</f>
        <v>42.572671091783022</v>
      </c>
      <c r="P31" s="8"/>
      <c r="Q31" s="112">
        <v>125750</v>
      </c>
      <c r="R31" s="90">
        <f t="shared" si="0"/>
        <v>13.89741550695825</v>
      </c>
    </row>
    <row r="32" spans="1:18" ht="20.100000000000001" customHeight="1">
      <c r="A32" s="13" t="s">
        <v>24</v>
      </c>
      <c r="B32" s="58"/>
      <c r="C32" s="58"/>
      <c r="D32" s="58"/>
      <c r="E32" s="58"/>
      <c r="F32" s="57"/>
      <c r="G32" s="57"/>
      <c r="H32" s="57"/>
      <c r="I32" s="57"/>
      <c r="J32" s="57"/>
      <c r="K32" s="57"/>
      <c r="L32" s="57"/>
      <c r="M32" s="57"/>
      <c r="N32" s="57"/>
      <c r="O32" s="59"/>
      <c r="P32" s="57"/>
      <c r="Q32" s="57"/>
      <c r="R32" s="59"/>
    </row>
  </sheetData>
  <printOptions horizontalCentered="1" verticalCentered="1"/>
  <pageMargins left="0.55118110236220474" right="0.55118110236220474" top="0.70866141732283472" bottom="0.70866141732283472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11.85546875" defaultRowHeight="15"/>
  <cols>
    <col min="1" max="1" width="4.140625" customWidth="1"/>
    <col min="2" max="2" width="27.7109375" customWidth="1"/>
    <col min="3" max="3" width="7.7109375" customWidth="1"/>
    <col min="4" max="4" width="9.140625" customWidth="1"/>
    <col min="5" max="5" width="7.7109375" customWidth="1"/>
    <col min="6" max="6" width="8.28515625" customWidth="1"/>
    <col min="7" max="8" width="7.7109375" customWidth="1"/>
    <col min="9" max="9" width="9.140625" customWidth="1"/>
    <col min="10" max="10" width="3.5703125" customWidth="1"/>
    <col min="11" max="12" width="8.140625" customWidth="1"/>
    <col min="13" max="13" width="2.28515625" customWidth="1"/>
    <col min="14" max="15" width="8.140625" customWidth="1"/>
    <col min="16" max="16" width="2.28515625" customWidth="1"/>
    <col min="17" max="19" width="6.7109375" customWidth="1"/>
  </cols>
  <sheetData>
    <row r="1" spans="1:20" ht="24" customHeight="1">
      <c r="A1" s="24" t="s">
        <v>65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4" t="s">
        <v>58</v>
      </c>
      <c r="L3" s="44" t="s">
        <v>57</v>
      </c>
      <c r="M3" s="4"/>
      <c r="N3" s="46" t="s">
        <v>11</v>
      </c>
      <c r="O3" s="46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7.100000000000001" customHeight="1">
      <c r="A4" s="139" t="s">
        <v>17</v>
      </c>
      <c r="B4" s="1" t="s">
        <v>31</v>
      </c>
      <c r="C4" s="82">
        <v>15</v>
      </c>
      <c r="D4" s="82">
        <v>1</v>
      </c>
      <c r="E4" s="82">
        <v>0</v>
      </c>
      <c r="F4" s="82">
        <v>0</v>
      </c>
      <c r="G4" s="82">
        <v>21</v>
      </c>
      <c r="H4" s="82">
        <v>0</v>
      </c>
      <c r="I4" s="83">
        <f t="shared" ref="I4:I8" si="0">SUM(C4:H4)</f>
        <v>37</v>
      </c>
      <c r="J4" s="84"/>
      <c r="K4" s="82">
        <v>10</v>
      </c>
      <c r="L4" s="82">
        <v>12</v>
      </c>
      <c r="M4" s="84"/>
      <c r="N4" s="82">
        <v>33</v>
      </c>
      <c r="O4" s="82">
        <v>4</v>
      </c>
      <c r="P4" s="85"/>
      <c r="Q4" s="5">
        <f t="shared" ref="Q4:Q26" si="1">K4/I4%</f>
        <v>27.027027027027028</v>
      </c>
      <c r="R4" s="5">
        <f t="shared" ref="R4:R26" si="2">L4/I4%</f>
        <v>32.432432432432435</v>
      </c>
      <c r="S4" s="5">
        <f t="shared" ref="S4:S26" si="3">O4/I4%</f>
        <v>10.810810810810811</v>
      </c>
    </row>
    <row r="5" spans="1:20">
      <c r="A5" s="140"/>
      <c r="B5" s="1" t="s">
        <v>32</v>
      </c>
      <c r="C5" s="29">
        <v>3</v>
      </c>
      <c r="D5" s="29">
        <v>1</v>
      </c>
      <c r="E5" s="29">
        <v>0</v>
      </c>
      <c r="F5" s="29">
        <v>0</v>
      </c>
      <c r="G5" s="29">
        <v>11</v>
      </c>
      <c r="H5" s="29">
        <v>0</v>
      </c>
      <c r="I5" s="54">
        <f>SUM(C5:H5)</f>
        <v>15</v>
      </c>
      <c r="J5" s="55"/>
      <c r="K5" s="29">
        <v>1</v>
      </c>
      <c r="L5" s="29">
        <v>4</v>
      </c>
      <c r="M5" s="55"/>
      <c r="N5" s="29">
        <v>13</v>
      </c>
      <c r="O5" s="29">
        <v>2</v>
      </c>
      <c r="P5" s="8"/>
      <c r="Q5" s="31">
        <f t="shared" ref="Q5:Q6" si="4">K5/I5%</f>
        <v>6.666666666666667</v>
      </c>
      <c r="R5" s="31">
        <f t="shared" ref="R5:R6" si="5">L5/I5%</f>
        <v>26.666666666666668</v>
      </c>
      <c r="S5" s="31">
        <f t="shared" ref="S5:S6" si="6">O5/I5%</f>
        <v>13.333333333333334</v>
      </c>
    </row>
    <row r="6" spans="1:20">
      <c r="A6" s="140"/>
      <c r="B6" s="1" t="s">
        <v>55</v>
      </c>
      <c r="C6" s="29">
        <v>50</v>
      </c>
      <c r="D6" s="29">
        <v>9</v>
      </c>
      <c r="E6" s="29">
        <v>0</v>
      </c>
      <c r="F6" s="29">
        <v>0</v>
      </c>
      <c r="G6" s="29">
        <v>27</v>
      </c>
      <c r="H6" s="29">
        <v>0</v>
      </c>
      <c r="I6" s="54">
        <f t="shared" ref="I6" si="7">SUM(C6:H6)</f>
        <v>86</v>
      </c>
      <c r="J6" s="55"/>
      <c r="K6" s="29">
        <v>32</v>
      </c>
      <c r="L6" s="29">
        <v>51</v>
      </c>
      <c r="M6" s="55"/>
      <c r="N6" s="29">
        <v>51</v>
      </c>
      <c r="O6" s="29">
        <v>35</v>
      </c>
      <c r="P6" s="8"/>
      <c r="Q6" s="31">
        <f t="shared" si="4"/>
        <v>37.209302325581397</v>
      </c>
      <c r="R6" s="31">
        <f t="shared" si="5"/>
        <v>59.302325581395351</v>
      </c>
      <c r="S6" s="31">
        <f t="shared" si="6"/>
        <v>40.697674418604649</v>
      </c>
    </row>
    <row r="7" spans="1:20">
      <c r="A7" s="140"/>
      <c r="B7" s="1" t="s">
        <v>26</v>
      </c>
      <c r="C7" s="29">
        <v>50</v>
      </c>
      <c r="D7" s="29">
        <v>4</v>
      </c>
      <c r="E7" s="29">
        <v>0</v>
      </c>
      <c r="F7" s="29">
        <v>0</v>
      </c>
      <c r="G7" s="29">
        <v>13</v>
      </c>
      <c r="H7" s="29">
        <v>0</v>
      </c>
      <c r="I7" s="54">
        <f t="shared" si="0"/>
        <v>67</v>
      </c>
      <c r="J7" s="55"/>
      <c r="K7" s="29">
        <v>37</v>
      </c>
      <c r="L7" s="29">
        <v>26</v>
      </c>
      <c r="M7" s="55"/>
      <c r="N7" s="29">
        <v>38</v>
      </c>
      <c r="O7" s="29">
        <v>29</v>
      </c>
      <c r="P7" s="8"/>
      <c r="Q7" s="31">
        <f t="shared" si="1"/>
        <v>55.223880597014919</v>
      </c>
      <c r="R7" s="31">
        <f t="shared" si="2"/>
        <v>38.805970149253731</v>
      </c>
      <c r="S7" s="31">
        <f t="shared" si="3"/>
        <v>43.283582089552233</v>
      </c>
    </row>
    <row r="8" spans="1:20" ht="18" customHeight="1">
      <c r="A8" s="141"/>
      <c r="B8" s="65" t="s">
        <v>23</v>
      </c>
      <c r="C8" s="54">
        <f t="shared" ref="C8:H8" si="8">SUM(C4:C7)</f>
        <v>118</v>
      </c>
      <c r="D8" s="54">
        <f t="shared" si="8"/>
        <v>15</v>
      </c>
      <c r="E8" s="54">
        <f t="shared" si="8"/>
        <v>0</v>
      </c>
      <c r="F8" s="54">
        <f t="shared" si="8"/>
        <v>0</v>
      </c>
      <c r="G8" s="54">
        <f t="shared" si="8"/>
        <v>72</v>
      </c>
      <c r="H8" s="54">
        <f t="shared" si="8"/>
        <v>0</v>
      </c>
      <c r="I8" s="54">
        <f t="shared" si="0"/>
        <v>205</v>
      </c>
      <c r="J8" s="55"/>
      <c r="K8" s="54">
        <f>SUM(K4:K7)</f>
        <v>80</v>
      </c>
      <c r="L8" s="54">
        <f>SUM(L4:L7)</f>
        <v>93</v>
      </c>
      <c r="M8" s="55"/>
      <c r="N8" s="54">
        <f>SUM(N4:N7)</f>
        <v>135</v>
      </c>
      <c r="O8" s="54">
        <f>SUM(O4:O7)</f>
        <v>70</v>
      </c>
      <c r="P8" s="8"/>
      <c r="Q8" s="9">
        <f t="shared" si="1"/>
        <v>39.024390243902445</v>
      </c>
      <c r="R8" s="9">
        <f t="shared" si="2"/>
        <v>45.365853658536587</v>
      </c>
      <c r="S8" s="9">
        <f t="shared" si="3"/>
        <v>34.146341463414636</v>
      </c>
    </row>
    <row r="9" spans="1:20">
      <c r="A9" s="48"/>
      <c r="B9" s="48"/>
      <c r="C9" s="50"/>
      <c r="D9" s="50"/>
      <c r="E9" s="50"/>
      <c r="F9" s="50"/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7.100000000000001" customHeight="1">
      <c r="A10" s="139" t="s">
        <v>12</v>
      </c>
      <c r="B10" s="1" t="s">
        <v>31</v>
      </c>
      <c r="C10" s="82">
        <v>407</v>
      </c>
      <c r="D10" s="82">
        <v>78</v>
      </c>
      <c r="E10" s="82">
        <v>0</v>
      </c>
      <c r="F10" s="82">
        <v>0</v>
      </c>
      <c r="G10" s="82">
        <v>382</v>
      </c>
      <c r="H10" s="82">
        <v>0</v>
      </c>
      <c r="I10" s="83">
        <f t="shared" ref="I10:I14" si="9">SUM(C10:H10)</f>
        <v>867</v>
      </c>
      <c r="J10" s="84"/>
      <c r="K10" s="82">
        <v>139</v>
      </c>
      <c r="L10" s="82">
        <v>133</v>
      </c>
      <c r="M10" s="84"/>
      <c r="N10" s="82">
        <v>670</v>
      </c>
      <c r="O10" s="82">
        <v>197</v>
      </c>
      <c r="P10" s="85"/>
      <c r="Q10" s="5">
        <f t="shared" si="1"/>
        <v>16.032295271049595</v>
      </c>
      <c r="R10" s="5">
        <f t="shared" si="2"/>
        <v>15.340253748558247</v>
      </c>
      <c r="S10" s="5">
        <f t="shared" si="3"/>
        <v>22.722029988465973</v>
      </c>
    </row>
    <row r="11" spans="1:20">
      <c r="A11" s="140"/>
      <c r="B11" s="1" t="s">
        <v>32</v>
      </c>
      <c r="C11" s="29">
        <v>98</v>
      </c>
      <c r="D11" s="29">
        <v>15</v>
      </c>
      <c r="E11" s="29">
        <v>0</v>
      </c>
      <c r="F11" s="29">
        <v>0</v>
      </c>
      <c r="G11" s="29">
        <v>101</v>
      </c>
      <c r="H11" s="29">
        <v>0</v>
      </c>
      <c r="I11" s="54">
        <f>SUM(C11:H11)</f>
        <v>214</v>
      </c>
      <c r="J11" s="55"/>
      <c r="K11" s="29">
        <v>23</v>
      </c>
      <c r="L11" s="29">
        <v>18</v>
      </c>
      <c r="M11" s="55"/>
      <c r="N11" s="29">
        <v>201</v>
      </c>
      <c r="O11" s="29">
        <v>13</v>
      </c>
      <c r="P11" s="8"/>
      <c r="Q11" s="31">
        <f t="shared" ref="Q11:Q12" si="10">K11/I11%</f>
        <v>10.747663551401869</v>
      </c>
      <c r="R11" s="31">
        <f t="shared" ref="R11:R12" si="11">L11/I11%</f>
        <v>8.4112149532710276</v>
      </c>
      <c r="S11" s="31">
        <f t="shared" ref="S11:S12" si="12">O11/I11%</f>
        <v>6.0747663551401869</v>
      </c>
    </row>
    <row r="12" spans="1:20">
      <c r="A12" s="140"/>
      <c r="B12" s="1" t="s">
        <v>55</v>
      </c>
      <c r="C12" s="29">
        <v>647</v>
      </c>
      <c r="D12" s="29">
        <v>407</v>
      </c>
      <c r="E12" s="29">
        <v>0</v>
      </c>
      <c r="F12" s="29">
        <v>0</v>
      </c>
      <c r="G12" s="29">
        <v>454</v>
      </c>
      <c r="H12" s="29">
        <v>0</v>
      </c>
      <c r="I12" s="54">
        <f t="shared" ref="I12" si="13">SUM(C12:H12)</f>
        <v>1508</v>
      </c>
      <c r="J12" s="55"/>
      <c r="K12" s="29">
        <v>461</v>
      </c>
      <c r="L12" s="29">
        <v>855</v>
      </c>
      <c r="M12" s="55"/>
      <c r="N12" s="29">
        <v>696</v>
      </c>
      <c r="O12" s="29">
        <v>812</v>
      </c>
      <c r="P12" s="8"/>
      <c r="Q12" s="31">
        <f t="shared" si="10"/>
        <v>30.570291777188327</v>
      </c>
      <c r="R12" s="31">
        <f t="shared" si="11"/>
        <v>56.697612732095493</v>
      </c>
      <c r="S12" s="31">
        <f t="shared" si="12"/>
        <v>53.846153846153847</v>
      </c>
    </row>
    <row r="13" spans="1:20">
      <c r="A13" s="140"/>
      <c r="B13" s="1" t="s">
        <v>26</v>
      </c>
      <c r="C13" s="29">
        <v>850</v>
      </c>
      <c r="D13" s="29">
        <v>247</v>
      </c>
      <c r="E13" s="29">
        <v>0</v>
      </c>
      <c r="F13" s="29">
        <v>0</v>
      </c>
      <c r="G13" s="29">
        <v>256</v>
      </c>
      <c r="H13" s="29">
        <v>0</v>
      </c>
      <c r="I13" s="54">
        <f t="shared" si="9"/>
        <v>1353</v>
      </c>
      <c r="J13" s="55"/>
      <c r="K13" s="29">
        <v>682</v>
      </c>
      <c r="L13" s="29">
        <v>472</v>
      </c>
      <c r="M13" s="55"/>
      <c r="N13" s="29">
        <v>750</v>
      </c>
      <c r="O13" s="29">
        <v>603</v>
      </c>
      <c r="P13" s="8"/>
      <c r="Q13" s="31">
        <f t="shared" si="1"/>
        <v>50.40650406504065</v>
      </c>
      <c r="R13" s="31">
        <f t="shared" si="2"/>
        <v>34.885439763488549</v>
      </c>
      <c r="S13" s="31">
        <f t="shared" si="3"/>
        <v>44.567627494456765</v>
      </c>
    </row>
    <row r="14" spans="1:20" ht="18" customHeight="1">
      <c r="A14" s="141"/>
      <c r="B14" s="65" t="s">
        <v>22</v>
      </c>
      <c r="C14" s="54">
        <f t="shared" ref="C14:H14" si="14">SUM(C10:C13)</f>
        <v>2002</v>
      </c>
      <c r="D14" s="54">
        <f t="shared" si="14"/>
        <v>747</v>
      </c>
      <c r="E14" s="54">
        <f t="shared" si="14"/>
        <v>0</v>
      </c>
      <c r="F14" s="54">
        <f t="shared" si="14"/>
        <v>0</v>
      </c>
      <c r="G14" s="54">
        <f t="shared" si="14"/>
        <v>1193</v>
      </c>
      <c r="H14" s="54">
        <f t="shared" si="14"/>
        <v>0</v>
      </c>
      <c r="I14" s="54">
        <f t="shared" si="9"/>
        <v>3942</v>
      </c>
      <c r="J14" s="55"/>
      <c r="K14" s="54">
        <f>SUM(K10:K13)</f>
        <v>1305</v>
      </c>
      <c r="L14" s="54">
        <f>SUM(L10:L13)</f>
        <v>1478</v>
      </c>
      <c r="M14" s="55"/>
      <c r="N14" s="54">
        <f>SUM(N10:N13)</f>
        <v>2317</v>
      </c>
      <c r="O14" s="54">
        <f>SUM(O10:O13)</f>
        <v>1625</v>
      </c>
      <c r="P14" s="8"/>
      <c r="Q14" s="9">
        <f t="shared" si="1"/>
        <v>33.105022831050228</v>
      </c>
      <c r="R14" s="9">
        <f t="shared" si="2"/>
        <v>37.493658041603247</v>
      </c>
      <c r="S14" s="9">
        <f t="shared" si="3"/>
        <v>41.222729578893961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7.100000000000001" customHeight="1">
      <c r="A16" s="139" t="s">
        <v>8</v>
      </c>
      <c r="B16" s="1" t="s">
        <v>31</v>
      </c>
      <c r="C16" s="82">
        <v>1255</v>
      </c>
      <c r="D16" s="82">
        <v>470</v>
      </c>
      <c r="E16" s="82">
        <v>3</v>
      </c>
      <c r="F16" s="82">
        <v>0</v>
      </c>
      <c r="G16" s="82">
        <v>287</v>
      </c>
      <c r="H16" s="82">
        <v>0</v>
      </c>
      <c r="I16" s="83">
        <f t="shared" ref="I16:I20" si="15">SUM(C16:H16)</f>
        <v>2015</v>
      </c>
      <c r="J16" s="84"/>
      <c r="K16" s="82">
        <v>218</v>
      </c>
      <c r="L16" s="82">
        <v>199</v>
      </c>
      <c r="M16" s="84"/>
      <c r="N16" s="82">
        <v>1485</v>
      </c>
      <c r="O16" s="82">
        <v>530</v>
      </c>
      <c r="P16" s="85"/>
      <c r="Q16" s="5">
        <f t="shared" si="1"/>
        <v>10.818858560794045</v>
      </c>
      <c r="R16" s="5">
        <f t="shared" si="2"/>
        <v>9.8759305210918118</v>
      </c>
      <c r="S16" s="5">
        <f t="shared" si="3"/>
        <v>26.302729528535981</v>
      </c>
    </row>
    <row r="17" spans="1:19">
      <c r="A17" s="140"/>
      <c r="B17" s="1" t="s">
        <v>32</v>
      </c>
      <c r="C17" s="29">
        <v>366</v>
      </c>
      <c r="D17" s="29">
        <v>60</v>
      </c>
      <c r="E17" s="29">
        <v>0</v>
      </c>
      <c r="F17" s="29">
        <v>0</v>
      </c>
      <c r="G17" s="29">
        <v>78</v>
      </c>
      <c r="H17" s="29">
        <v>0</v>
      </c>
      <c r="I17" s="54">
        <f>SUM(C17:H17)</f>
        <v>504</v>
      </c>
      <c r="J17" s="55"/>
      <c r="K17" s="29">
        <v>57</v>
      </c>
      <c r="L17" s="29">
        <v>33</v>
      </c>
      <c r="M17" s="55"/>
      <c r="N17" s="29">
        <v>462</v>
      </c>
      <c r="O17" s="29">
        <v>42</v>
      </c>
      <c r="P17" s="8"/>
      <c r="Q17" s="31">
        <f t="shared" ref="Q17:Q18" si="16">K17/I17%</f>
        <v>11.30952380952381</v>
      </c>
      <c r="R17" s="31">
        <f t="shared" ref="R17:R18" si="17">L17/I17%</f>
        <v>6.5476190476190474</v>
      </c>
      <c r="S17" s="31">
        <f t="shared" ref="S17:S18" si="18">O17/I17%</f>
        <v>8.3333333333333339</v>
      </c>
    </row>
    <row r="18" spans="1:19">
      <c r="A18" s="140"/>
      <c r="B18" s="1" t="s">
        <v>55</v>
      </c>
      <c r="C18" s="29">
        <v>1053</v>
      </c>
      <c r="D18" s="29">
        <v>1098</v>
      </c>
      <c r="E18" s="29">
        <v>2</v>
      </c>
      <c r="F18" s="29">
        <v>0</v>
      </c>
      <c r="G18" s="29">
        <v>333</v>
      </c>
      <c r="H18" s="29">
        <v>0</v>
      </c>
      <c r="I18" s="54">
        <f t="shared" ref="I18" si="19">SUM(C18:H18)</f>
        <v>2486</v>
      </c>
      <c r="J18" s="55"/>
      <c r="K18" s="29">
        <v>469</v>
      </c>
      <c r="L18" s="29">
        <v>1219</v>
      </c>
      <c r="M18" s="55"/>
      <c r="N18" s="29">
        <v>1057</v>
      </c>
      <c r="O18" s="29">
        <v>1429</v>
      </c>
      <c r="P18" s="8"/>
      <c r="Q18" s="31">
        <f t="shared" si="16"/>
        <v>18.865647626709574</v>
      </c>
      <c r="R18" s="31">
        <f t="shared" si="17"/>
        <v>49.034593724859214</v>
      </c>
      <c r="S18" s="31">
        <f t="shared" si="18"/>
        <v>57.481898632341114</v>
      </c>
    </row>
    <row r="19" spans="1:19">
      <c r="A19" s="140"/>
      <c r="B19" s="1" t="s">
        <v>26</v>
      </c>
      <c r="C19" s="29">
        <v>1513</v>
      </c>
      <c r="D19" s="29">
        <v>898</v>
      </c>
      <c r="E19" s="29">
        <v>2</v>
      </c>
      <c r="F19" s="29">
        <v>0</v>
      </c>
      <c r="G19" s="29">
        <v>270</v>
      </c>
      <c r="H19" s="29">
        <v>1</v>
      </c>
      <c r="I19" s="54">
        <f t="shared" si="15"/>
        <v>2684</v>
      </c>
      <c r="J19" s="55"/>
      <c r="K19" s="29">
        <v>904</v>
      </c>
      <c r="L19" s="29">
        <v>801</v>
      </c>
      <c r="M19" s="55"/>
      <c r="N19" s="29">
        <v>1322</v>
      </c>
      <c r="O19" s="29">
        <v>1362</v>
      </c>
      <c r="P19" s="8"/>
      <c r="Q19" s="31">
        <f t="shared" si="1"/>
        <v>33.681073025335323</v>
      </c>
      <c r="R19" s="31">
        <f t="shared" si="2"/>
        <v>29.843517138599108</v>
      </c>
      <c r="S19" s="31">
        <f t="shared" si="3"/>
        <v>50.745156482861404</v>
      </c>
    </row>
    <row r="20" spans="1:19" ht="18" customHeight="1">
      <c r="A20" s="141"/>
      <c r="B20" s="65" t="s">
        <v>28</v>
      </c>
      <c r="C20" s="54">
        <f t="shared" ref="C20:H20" si="20">SUM(C16:C19)</f>
        <v>4187</v>
      </c>
      <c r="D20" s="54">
        <f t="shared" si="20"/>
        <v>2526</v>
      </c>
      <c r="E20" s="54">
        <f t="shared" si="20"/>
        <v>7</v>
      </c>
      <c r="F20" s="54">
        <f t="shared" si="20"/>
        <v>0</v>
      </c>
      <c r="G20" s="54">
        <f t="shared" si="20"/>
        <v>968</v>
      </c>
      <c r="H20" s="54">
        <f t="shared" si="20"/>
        <v>1</v>
      </c>
      <c r="I20" s="54">
        <f t="shared" si="15"/>
        <v>7689</v>
      </c>
      <c r="J20" s="55"/>
      <c r="K20" s="54">
        <f>SUM(K16:K19)</f>
        <v>1648</v>
      </c>
      <c r="L20" s="54">
        <f>SUM(L16:L19)</f>
        <v>2252</v>
      </c>
      <c r="M20" s="55"/>
      <c r="N20" s="54">
        <f>SUM(N16:N19)</f>
        <v>4326</v>
      </c>
      <c r="O20" s="54">
        <f>SUM(O16:O19)</f>
        <v>3363</v>
      </c>
      <c r="P20" s="8"/>
      <c r="Q20" s="9">
        <f t="shared" si="1"/>
        <v>21.433216283001691</v>
      </c>
      <c r="R20" s="9">
        <f t="shared" si="2"/>
        <v>29.288594095461047</v>
      </c>
      <c r="S20" s="9">
        <f t="shared" si="3"/>
        <v>43.737807257120565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7.100000000000001" customHeight="1">
      <c r="A22" s="136" t="s">
        <v>5</v>
      </c>
      <c r="B22" s="1" t="s">
        <v>31</v>
      </c>
      <c r="C22" s="82">
        <f t="shared" ref="C22:I23" si="21">C16+C10+C4</f>
        <v>1677</v>
      </c>
      <c r="D22" s="82">
        <f t="shared" si="21"/>
        <v>549</v>
      </c>
      <c r="E22" s="82">
        <f t="shared" si="21"/>
        <v>3</v>
      </c>
      <c r="F22" s="82">
        <f t="shared" si="21"/>
        <v>0</v>
      </c>
      <c r="G22" s="82">
        <f t="shared" si="21"/>
        <v>690</v>
      </c>
      <c r="H22" s="82">
        <f t="shared" si="21"/>
        <v>0</v>
      </c>
      <c r="I22" s="83">
        <f t="shared" si="21"/>
        <v>2919</v>
      </c>
      <c r="J22" s="84"/>
      <c r="K22" s="82">
        <f>K16+K10+K4</f>
        <v>367</v>
      </c>
      <c r="L22" s="82">
        <f>L16+L10+L4</f>
        <v>344</v>
      </c>
      <c r="M22" s="84"/>
      <c r="N22" s="82">
        <f>N16+N10+N4</f>
        <v>2188</v>
      </c>
      <c r="O22" s="82">
        <f>O16+O10+O4</f>
        <v>731</v>
      </c>
      <c r="P22" s="85"/>
      <c r="Q22" s="5">
        <f t="shared" si="1"/>
        <v>12.572798903734155</v>
      </c>
      <c r="R22" s="5">
        <f t="shared" si="2"/>
        <v>11.784857828023295</v>
      </c>
      <c r="S22" s="5">
        <f t="shared" si="3"/>
        <v>25.042822884549501</v>
      </c>
    </row>
    <row r="23" spans="1:19">
      <c r="A23" s="137"/>
      <c r="B23" s="1" t="s">
        <v>32</v>
      </c>
      <c r="C23" s="29">
        <f t="shared" si="21"/>
        <v>467</v>
      </c>
      <c r="D23" s="29">
        <f t="shared" si="21"/>
        <v>76</v>
      </c>
      <c r="E23" s="29">
        <f t="shared" si="21"/>
        <v>0</v>
      </c>
      <c r="F23" s="29">
        <f t="shared" si="21"/>
        <v>0</v>
      </c>
      <c r="G23" s="29">
        <f t="shared" si="21"/>
        <v>190</v>
      </c>
      <c r="H23" s="29">
        <f t="shared" si="21"/>
        <v>0</v>
      </c>
      <c r="I23" s="54">
        <f t="shared" si="21"/>
        <v>733</v>
      </c>
      <c r="J23" s="55"/>
      <c r="K23" s="29">
        <f>K17+K11+K5</f>
        <v>81</v>
      </c>
      <c r="L23" s="29">
        <f>L17+L11+L5</f>
        <v>55</v>
      </c>
      <c r="M23" s="55"/>
      <c r="N23" s="29">
        <f>N17+N11+N5</f>
        <v>676</v>
      </c>
      <c r="O23" s="29">
        <f>O17+O11+O5</f>
        <v>57</v>
      </c>
      <c r="P23" s="8"/>
      <c r="Q23" s="31">
        <f t="shared" si="1"/>
        <v>11.050477489768076</v>
      </c>
      <c r="R23" s="31">
        <f t="shared" si="2"/>
        <v>7.5034106412005457</v>
      </c>
      <c r="S23" s="31">
        <f t="shared" si="3"/>
        <v>7.7762619372442021</v>
      </c>
    </row>
    <row r="24" spans="1:19">
      <c r="A24" s="137"/>
      <c r="B24" s="1" t="s">
        <v>55</v>
      </c>
      <c r="C24" s="29">
        <f t="shared" ref="C24:H25" si="22">C18+C12+C6</f>
        <v>1750</v>
      </c>
      <c r="D24" s="29">
        <f t="shared" si="22"/>
        <v>1514</v>
      </c>
      <c r="E24" s="29">
        <f t="shared" si="22"/>
        <v>2</v>
      </c>
      <c r="F24" s="29">
        <f t="shared" si="22"/>
        <v>0</v>
      </c>
      <c r="G24" s="29">
        <f t="shared" si="22"/>
        <v>814</v>
      </c>
      <c r="H24" s="29">
        <f t="shared" si="22"/>
        <v>0</v>
      </c>
      <c r="I24" s="54">
        <f t="shared" ref="I24:I25" si="23">SUM(C24:H24)</f>
        <v>4080</v>
      </c>
      <c r="J24" s="55"/>
      <c r="K24" s="29">
        <f t="shared" ref="K24:L25" si="24">K18+K12+K6</f>
        <v>962</v>
      </c>
      <c r="L24" s="29">
        <f t="shared" si="24"/>
        <v>2125</v>
      </c>
      <c r="M24" s="55"/>
      <c r="N24" s="29">
        <f t="shared" ref="N24:O25" si="25">N18+N12+N6</f>
        <v>1804</v>
      </c>
      <c r="O24" s="29">
        <f t="shared" si="25"/>
        <v>2276</v>
      </c>
      <c r="P24" s="8"/>
      <c r="Q24" s="31">
        <f t="shared" si="1"/>
        <v>23.578431372549023</v>
      </c>
      <c r="R24" s="31">
        <f t="shared" si="2"/>
        <v>52.083333333333336</v>
      </c>
      <c r="S24" s="31">
        <f t="shared" si="3"/>
        <v>55.7843137254902</v>
      </c>
    </row>
    <row r="25" spans="1:19">
      <c r="A25" s="137"/>
      <c r="B25" s="1" t="s">
        <v>26</v>
      </c>
      <c r="C25" s="29">
        <f t="shared" si="22"/>
        <v>2413</v>
      </c>
      <c r="D25" s="29">
        <f t="shared" si="22"/>
        <v>1149</v>
      </c>
      <c r="E25" s="29">
        <f t="shared" si="22"/>
        <v>2</v>
      </c>
      <c r="F25" s="29">
        <f t="shared" si="22"/>
        <v>0</v>
      </c>
      <c r="G25" s="29">
        <f t="shared" si="22"/>
        <v>539</v>
      </c>
      <c r="H25" s="29">
        <f t="shared" si="22"/>
        <v>1</v>
      </c>
      <c r="I25" s="54">
        <f t="shared" si="23"/>
        <v>4104</v>
      </c>
      <c r="J25" s="55"/>
      <c r="K25" s="29">
        <f t="shared" si="24"/>
        <v>1623</v>
      </c>
      <c r="L25" s="29">
        <f t="shared" si="24"/>
        <v>1299</v>
      </c>
      <c r="M25" s="55"/>
      <c r="N25" s="29">
        <f t="shared" si="25"/>
        <v>2110</v>
      </c>
      <c r="O25" s="29">
        <f t="shared" si="25"/>
        <v>1994</v>
      </c>
      <c r="P25" s="8"/>
      <c r="Q25" s="31">
        <f t="shared" si="1"/>
        <v>39.546783625730995</v>
      </c>
      <c r="R25" s="31">
        <f t="shared" si="2"/>
        <v>31.652046783625732</v>
      </c>
      <c r="S25" s="31">
        <f t="shared" si="3"/>
        <v>48.586744639376221</v>
      </c>
    </row>
    <row r="26" spans="1:19" ht="30" customHeight="1">
      <c r="A26" s="138"/>
      <c r="B26" s="10" t="s">
        <v>21</v>
      </c>
      <c r="C26" s="54">
        <f>SUM(C22:C25)</f>
        <v>6307</v>
      </c>
      <c r="D26" s="54">
        <f t="shared" ref="D26:H26" si="26">SUM(D22:D25)</f>
        <v>3288</v>
      </c>
      <c r="E26" s="54">
        <f t="shared" si="26"/>
        <v>7</v>
      </c>
      <c r="F26" s="54">
        <f t="shared" si="26"/>
        <v>0</v>
      </c>
      <c r="G26" s="54">
        <f t="shared" si="26"/>
        <v>2233</v>
      </c>
      <c r="H26" s="54">
        <f t="shared" si="26"/>
        <v>1</v>
      </c>
      <c r="I26" s="54">
        <f t="shared" ref="I26" si="27">SUM(C26:H26)</f>
        <v>11836</v>
      </c>
      <c r="J26" s="56"/>
      <c r="K26" s="32">
        <f>K20+K14+K8</f>
        <v>3033</v>
      </c>
      <c r="L26" s="32">
        <f>L20+L14+L8</f>
        <v>3823</v>
      </c>
      <c r="M26" s="56"/>
      <c r="N26" s="32">
        <f>N20+N14+N8</f>
        <v>6778</v>
      </c>
      <c r="O26" s="32">
        <f>O20+O14+O8</f>
        <v>5058</v>
      </c>
      <c r="P26" s="8"/>
      <c r="Q26" s="12">
        <f t="shared" si="1"/>
        <v>25.625211220006758</v>
      </c>
      <c r="R26" s="12">
        <f t="shared" si="2"/>
        <v>32.299763433592432</v>
      </c>
      <c r="S26" s="12">
        <f t="shared" si="3"/>
        <v>42.734031767489014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2"/>
  <sheetViews>
    <sheetView showGridLines="0" workbookViewId="0"/>
  </sheetViews>
  <sheetFormatPr defaultRowHeight="15"/>
  <cols>
    <col min="1" max="1" width="38.7109375" customWidth="1"/>
    <col min="2" max="4" width="8.7109375" customWidth="1"/>
    <col min="5" max="5" width="9.140625" customWidth="1"/>
    <col min="6" max="6" width="3.5703125" customWidth="1"/>
    <col min="7" max="8" width="8.140625" customWidth="1"/>
    <col min="9" max="9" width="2.28515625" customWidth="1"/>
    <col min="10" max="11" width="8.140625" customWidth="1"/>
    <col min="12" max="12" width="2.28515625" customWidth="1"/>
    <col min="13" max="15" width="6.7109375" customWidth="1"/>
    <col min="16" max="16" width="2.28515625" style="99" customWidth="1"/>
    <col min="17" max="17" width="8.140625" style="99" customWidth="1"/>
    <col min="18" max="18" width="6.7109375" style="94" customWidth="1"/>
  </cols>
  <sheetData>
    <row r="1" spans="1:19" ht="24" customHeight="1">
      <c r="A1" s="24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96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89"/>
      <c r="S2" s="2"/>
    </row>
    <row r="3" spans="1:19" ht="45">
      <c r="A3" s="47" t="s">
        <v>60</v>
      </c>
      <c r="B3" s="47" t="s">
        <v>18</v>
      </c>
      <c r="C3" s="47" t="s">
        <v>19</v>
      </c>
      <c r="D3" s="47" t="s">
        <v>20</v>
      </c>
      <c r="E3" s="47" t="s">
        <v>5</v>
      </c>
      <c r="F3" s="16" t="s">
        <v>9</v>
      </c>
      <c r="G3" s="44" t="s">
        <v>58</v>
      </c>
      <c r="H3" s="44" t="s">
        <v>57</v>
      </c>
      <c r="I3" s="16"/>
      <c r="J3" s="46" t="s">
        <v>11</v>
      </c>
      <c r="K3" s="46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88" t="s">
        <v>69</v>
      </c>
    </row>
    <row r="4" spans="1:19" ht="18" customHeight="1">
      <c r="A4" s="26" t="s">
        <v>1</v>
      </c>
      <c r="B4" s="39"/>
      <c r="C4" s="39"/>
      <c r="D4" s="39"/>
      <c r="E4" s="39"/>
      <c r="G4" s="39"/>
      <c r="H4" s="39"/>
      <c r="J4" s="39"/>
      <c r="K4" s="39"/>
      <c r="M4" s="31"/>
      <c r="N4" s="31"/>
      <c r="O4" s="31"/>
      <c r="Q4" s="114"/>
      <c r="R4" s="93"/>
    </row>
    <row r="5" spans="1:19">
      <c r="A5" s="27" t="s">
        <v>35</v>
      </c>
      <c r="B5" s="60">
        <v>0</v>
      </c>
      <c r="C5" s="60">
        <v>1</v>
      </c>
      <c r="D5" s="60">
        <v>3</v>
      </c>
      <c r="E5" s="60">
        <v>4</v>
      </c>
      <c r="F5" s="61"/>
      <c r="G5" s="60">
        <v>0</v>
      </c>
      <c r="H5" s="60">
        <v>0</v>
      </c>
      <c r="I5" s="61"/>
      <c r="J5" s="60">
        <v>3</v>
      </c>
      <c r="K5" s="60">
        <v>1</v>
      </c>
      <c r="M5" s="64">
        <f>G5/E5%</f>
        <v>0</v>
      </c>
      <c r="N5" s="64">
        <f>H5/E5%</f>
        <v>0</v>
      </c>
      <c r="O5" s="31">
        <f>K5/E5%</f>
        <v>25</v>
      </c>
      <c r="Q5" s="115">
        <v>180</v>
      </c>
      <c r="R5" s="93">
        <f>+E5/Q5%</f>
        <v>2.2222222222222223</v>
      </c>
    </row>
    <row r="6" spans="1:19">
      <c r="A6" s="27" t="s">
        <v>36</v>
      </c>
      <c r="B6" s="60">
        <v>9</v>
      </c>
      <c r="C6" s="60">
        <v>160</v>
      </c>
      <c r="D6" s="60">
        <v>278</v>
      </c>
      <c r="E6" s="60">
        <v>447</v>
      </c>
      <c r="F6" s="61"/>
      <c r="G6" s="60">
        <v>60</v>
      </c>
      <c r="H6" s="60">
        <v>158</v>
      </c>
      <c r="I6" s="61"/>
      <c r="J6" s="60">
        <v>249</v>
      </c>
      <c r="K6" s="60">
        <v>198</v>
      </c>
      <c r="M6" s="31">
        <f t="shared" ref="M6:M12" si="0">G6/E6%</f>
        <v>13.422818791946309</v>
      </c>
      <c r="N6" s="31">
        <f t="shared" ref="N6:N12" si="1">H6/E6%</f>
        <v>35.34675615212528</v>
      </c>
      <c r="O6" s="31">
        <f t="shared" ref="O6:O12" si="2">K6/E6%</f>
        <v>44.29530201342282</v>
      </c>
      <c r="Q6" s="115">
        <v>3038</v>
      </c>
      <c r="R6" s="93">
        <f t="shared" ref="R6:R31" si="3">+E6/Q6%</f>
        <v>14.713627386438446</v>
      </c>
    </row>
    <row r="7" spans="1:19">
      <c r="A7" s="27" t="s">
        <v>37</v>
      </c>
      <c r="B7" s="60">
        <v>0</v>
      </c>
      <c r="C7" s="60">
        <v>24</v>
      </c>
      <c r="D7" s="60">
        <v>69</v>
      </c>
      <c r="E7" s="60">
        <v>93</v>
      </c>
      <c r="F7" s="61"/>
      <c r="G7" s="60">
        <v>24</v>
      </c>
      <c r="H7" s="60">
        <v>48</v>
      </c>
      <c r="I7" s="61"/>
      <c r="J7" s="60">
        <v>26</v>
      </c>
      <c r="K7" s="60">
        <v>67</v>
      </c>
      <c r="M7" s="31">
        <f t="shared" si="0"/>
        <v>25.806451612903224</v>
      </c>
      <c r="N7" s="31">
        <f t="shared" si="1"/>
        <v>51.612903225806448</v>
      </c>
      <c r="O7" s="31">
        <f t="shared" si="2"/>
        <v>72.043010752688161</v>
      </c>
      <c r="Q7" s="115">
        <v>788</v>
      </c>
      <c r="R7" s="93">
        <f t="shared" si="3"/>
        <v>11.802030456852792</v>
      </c>
    </row>
    <row r="8" spans="1:19">
      <c r="A8" s="27" t="s">
        <v>38</v>
      </c>
      <c r="B8" s="60">
        <v>1</v>
      </c>
      <c r="C8" s="60">
        <v>126</v>
      </c>
      <c r="D8" s="60">
        <v>391</v>
      </c>
      <c r="E8" s="60">
        <v>518</v>
      </c>
      <c r="F8" s="61"/>
      <c r="G8" s="60">
        <v>85</v>
      </c>
      <c r="H8" s="60">
        <v>17</v>
      </c>
      <c r="I8" s="61"/>
      <c r="J8" s="60">
        <v>415</v>
      </c>
      <c r="K8" s="60">
        <v>103</v>
      </c>
      <c r="M8" s="31">
        <f t="shared" si="0"/>
        <v>16.409266409266412</v>
      </c>
      <c r="N8" s="31">
        <f t="shared" si="1"/>
        <v>3.281853281853282</v>
      </c>
      <c r="O8" s="31">
        <f t="shared" si="2"/>
        <v>19.884169884169886</v>
      </c>
      <c r="Q8" s="115">
        <v>6914</v>
      </c>
      <c r="R8" s="93">
        <f t="shared" si="3"/>
        <v>7.4920451258316456</v>
      </c>
    </row>
    <row r="9" spans="1:19">
      <c r="A9" s="27" t="s">
        <v>39</v>
      </c>
      <c r="B9" s="60">
        <v>5</v>
      </c>
      <c r="C9" s="60">
        <v>229</v>
      </c>
      <c r="D9" s="60">
        <v>527</v>
      </c>
      <c r="E9" s="60">
        <v>761</v>
      </c>
      <c r="F9" s="61"/>
      <c r="G9" s="60">
        <v>76</v>
      </c>
      <c r="H9" s="60">
        <v>36</v>
      </c>
      <c r="I9" s="61"/>
      <c r="J9" s="60">
        <v>678</v>
      </c>
      <c r="K9" s="60">
        <v>83</v>
      </c>
      <c r="M9" s="31">
        <f t="shared" si="0"/>
        <v>9.9868593955321945</v>
      </c>
      <c r="N9" s="31">
        <f t="shared" si="1"/>
        <v>4.7306176084099869</v>
      </c>
      <c r="O9" s="31">
        <f t="shared" si="2"/>
        <v>10.906701708278581</v>
      </c>
      <c r="Q9" s="115">
        <v>8784</v>
      </c>
      <c r="R9" s="93">
        <f t="shared" si="3"/>
        <v>8.6634790528233143</v>
      </c>
    </row>
    <row r="10" spans="1:19">
      <c r="A10" s="27" t="s">
        <v>40</v>
      </c>
      <c r="B10" s="60">
        <v>11</v>
      </c>
      <c r="C10" s="60">
        <v>145</v>
      </c>
      <c r="D10" s="60">
        <v>301</v>
      </c>
      <c r="E10" s="60">
        <v>457</v>
      </c>
      <c r="F10" s="61"/>
      <c r="G10" s="60">
        <v>58</v>
      </c>
      <c r="H10" s="60">
        <v>24</v>
      </c>
      <c r="I10" s="61"/>
      <c r="J10" s="60">
        <v>402</v>
      </c>
      <c r="K10" s="60">
        <v>55</v>
      </c>
      <c r="M10" s="31">
        <f t="shared" si="0"/>
        <v>12.691466083150983</v>
      </c>
      <c r="N10" s="31">
        <f t="shared" si="1"/>
        <v>5.2516411378555796</v>
      </c>
      <c r="O10" s="31">
        <f t="shared" si="2"/>
        <v>12.035010940919037</v>
      </c>
      <c r="Q10" s="115">
        <v>3362</v>
      </c>
      <c r="R10" s="93">
        <f t="shared" si="3"/>
        <v>13.593099345627603</v>
      </c>
    </row>
    <row r="11" spans="1:19">
      <c r="A11" s="27" t="s">
        <v>41</v>
      </c>
      <c r="B11" s="60">
        <v>10</v>
      </c>
      <c r="C11" s="60">
        <v>158</v>
      </c>
      <c r="D11" s="60">
        <v>362</v>
      </c>
      <c r="E11" s="60">
        <v>530</v>
      </c>
      <c r="F11" s="61"/>
      <c r="G11" s="60">
        <v>47</v>
      </c>
      <c r="H11" s="60">
        <v>55</v>
      </c>
      <c r="I11" s="61"/>
      <c r="J11" s="60">
        <v>326</v>
      </c>
      <c r="K11" s="60">
        <v>204</v>
      </c>
      <c r="M11" s="31">
        <f t="shared" si="0"/>
        <v>8.8679245283018879</v>
      </c>
      <c r="N11" s="31">
        <f t="shared" si="1"/>
        <v>10.377358490566039</v>
      </c>
      <c r="O11" s="31">
        <f t="shared" si="2"/>
        <v>38.490566037735853</v>
      </c>
      <c r="Q11" s="115">
        <v>6615</v>
      </c>
      <c r="R11" s="93">
        <f t="shared" si="3"/>
        <v>8.0120937263794403</v>
      </c>
    </row>
    <row r="12" spans="1:19">
      <c r="A12" s="27" t="s">
        <v>42</v>
      </c>
      <c r="B12" s="60">
        <v>1</v>
      </c>
      <c r="C12" s="60">
        <v>24</v>
      </c>
      <c r="D12" s="60">
        <v>84</v>
      </c>
      <c r="E12" s="60">
        <v>109</v>
      </c>
      <c r="F12" s="61"/>
      <c r="G12" s="60">
        <v>17</v>
      </c>
      <c r="H12" s="60">
        <v>6</v>
      </c>
      <c r="I12" s="61"/>
      <c r="J12" s="60">
        <v>89</v>
      </c>
      <c r="K12" s="60">
        <v>20</v>
      </c>
      <c r="M12" s="31">
        <f t="shared" si="0"/>
        <v>15.596330275229356</v>
      </c>
      <c r="N12" s="31">
        <f t="shared" si="1"/>
        <v>5.5045871559633026</v>
      </c>
      <c r="O12" s="31">
        <f t="shared" si="2"/>
        <v>18.348623853211009</v>
      </c>
      <c r="Q12" s="115">
        <v>1690</v>
      </c>
      <c r="R12" s="93">
        <f t="shared" si="3"/>
        <v>6.4497041420118348</v>
      </c>
    </row>
    <row r="13" spans="1:19" ht="18" customHeight="1">
      <c r="A13" s="26" t="s">
        <v>2</v>
      </c>
      <c r="B13" s="7"/>
      <c r="C13" s="7"/>
      <c r="D13" s="7"/>
      <c r="E13" s="7"/>
      <c r="F13" s="61"/>
      <c r="G13" s="7"/>
      <c r="H13" s="7"/>
      <c r="I13" s="61"/>
      <c r="J13" s="7"/>
      <c r="K13" s="7"/>
      <c r="M13" s="31"/>
      <c r="N13" s="31"/>
      <c r="O13" s="31"/>
      <c r="Q13" s="115"/>
      <c r="R13" s="93"/>
    </row>
    <row r="14" spans="1:19">
      <c r="A14" s="27" t="s">
        <v>33</v>
      </c>
      <c r="B14" s="60">
        <v>3</v>
      </c>
      <c r="C14" s="60">
        <v>62</v>
      </c>
      <c r="D14" s="60">
        <v>184</v>
      </c>
      <c r="E14" s="60">
        <v>249</v>
      </c>
      <c r="F14" s="61"/>
      <c r="G14" s="60">
        <v>42</v>
      </c>
      <c r="H14" s="60">
        <v>16</v>
      </c>
      <c r="I14" s="61"/>
      <c r="J14" s="60">
        <v>233</v>
      </c>
      <c r="K14" s="60">
        <v>16</v>
      </c>
      <c r="M14" s="31">
        <f>G14/E14%</f>
        <v>16.867469879518072</v>
      </c>
      <c r="N14" s="31">
        <f t="shared" ref="N14:N15" si="4">H14/E14%</f>
        <v>6.425702811244979</v>
      </c>
      <c r="O14" s="31">
        <f>K15/E14%</f>
        <v>16.46586345381526</v>
      </c>
      <c r="Q14" s="115">
        <v>3080</v>
      </c>
      <c r="R14" s="93">
        <f t="shared" si="3"/>
        <v>8.0844155844155843</v>
      </c>
    </row>
    <row r="15" spans="1:19">
      <c r="A15" s="27" t="s">
        <v>34</v>
      </c>
      <c r="B15" s="60">
        <v>12</v>
      </c>
      <c r="C15" s="60">
        <v>152</v>
      </c>
      <c r="D15" s="60">
        <v>320</v>
      </c>
      <c r="E15" s="60">
        <v>484</v>
      </c>
      <c r="F15" s="61"/>
      <c r="G15" s="60">
        <v>39</v>
      </c>
      <c r="H15" s="60">
        <v>39</v>
      </c>
      <c r="I15" s="61"/>
      <c r="J15" s="60">
        <v>443</v>
      </c>
      <c r="K15" s="60">
        <v>41</v>
      </c>
      <c r="M15" s="31">
        <f>G15/E15%</f>
        <v>8.0578512396694215</v>
      </c>
      <c r="N15" s="31">
        <f t="shared" si="4"/>
        <v>8.0578512396694215</v>
      </c>
      <c r="O15" s="31">
        <f>K16/E15%</f>
        <v>0</v>
      </c>
      <c r="Q15" s="115">
        <v>2498</v>
      </c>
      <c r="R15" s="93">
        <f t="shared" si="3"/>
        <v>19.375500400320256</v>
      </c>
    </row>
    <row r="16" spans="1:19" ht="18" customHeight="1">
      <c r="A16" s="26" t="s">
        <v>30</v>
      </c>
      <c r="B16" s="7"/>
      <c r="C16" s="7"/>
      <c r="D16" s="7"/>
      <c r="E16" s="7"/>
      <c r="F16" s="61"/>
      <c r="G16" s="60"/>
      <c r="H16" s="60"/>
      <c r="I16" s="61"/>
      <c r="J16" s="60"/>
      <c r="K16" s="60"/>
      <c r="M16" s="31"/>
      <c r="N16" s="31"/>
      <c r="O16" s="31"/>
      <c r="Q16" s="115"/>
      <c r="R16" s="93"/>
    </row>
    <row r="17" spans="1:18">
      <c r="A17" s="27" t="s">
        <v>56</v>
      </c>
      <c r="B17" s="60">
        <v>8</v>
      </c>
      <c r="C17" s="60">
        <v>103</v>
      </c>
      <c r="D17" s="60">
        <v>209</v>
      </c>
      <c r="E17" s="60">
        <v>320</v>
      </c>
      <c r="F17" s="61"/>
      <c r="G17" s="60">
        <v>33</v>
      </c>
      <c r="H17" s="60">
        <v>50</v>
      </c>
      <c r="I17" s="61"/>
      <c r="J17" s="60">
        <v>291</v>
      </c>
      <c r="K17" s="60">
        <v>29</v>
      </c>
      <c r="M17" s="31">
        <f>G17/E17%</f>
        <v>10.3125</v>
      </c>
      <c r="N17" s="31">
        <f>H17/E17%</f>
        <v>15.625</v>
      </c>
      <c r="O17" s="31">
        <f>K17/E17%</f>
        <v>9.0625</v>
      </c>
      <c r="Q17" s="115">
        <v>2008</v>
      </c>
      <c r="R17" s="93">
        <f t="shared" si="3"/>
        <v>15.936254980079683</v>
      </c>
    </row>
    <row r="18" spans="1:18">
      <c r="A18" s="27" t="s">
        <v>43</v>
      </c>
      <c r="B18" s="60">
        <v>20</v>
      </c>
      <c r="C18" s="60">
        <v>737</v>
      </c>
      <c r="D18" s="60">
        <v>1550</v>
      </c>
      <c r="E18" s="60">
        <v>2307</v>
      </c>
      <c r="F18" s="61"/>
      <c r="G18" s="60">
        <v>562</v>
      </c>
      <c r="H18" s="60">
        <v>1144</v>
      </c>
      <c r="I18" s="61"/>
      <c r="J18" s="60">
        <v>918</v>
      </c>
      <c r="K18" s="60">
        <v>1389</v>
      </c>
      <c r="M18" s="31">
        <f t="shared" ref="M18:M31" si="5">G18/E18%</f>
        <v>24.36064152579107</v>
      </c>
      <c r="N18" s="31">
        <f t="shared" ref="N18:N31" si="6">H18/E18%</f>
        <v>49.588209796272217</v>
      </c>
      <c r="O18" s="31">
        <f t="shared" ref="O18:O31" si="7">K18/E18%</f>
        <v>60.208062418725618</v>
      </c>
      <c r="Q18" s="115">
        <v>12809</v>
      </c>
      <c r="R18" s="93">
        <f t="shared" si="3"/>
        <v>18.010773674759935</v>
      </c>
    </row>
    <row r="19" spans="1:18">
      <c r="A19" s="27" t="s">
        <v>44</v>
      </c>
      <c r="B19" s="60">
        <v>4</v>
      </c>
      <c r="C19" s="60">
        <v>191</v>
      </c>
      <c r="D19" s="60">
        <v>502</v>
      </c>
      <c r="E19" s="60">
        <v>697</v>
      </c>
      <c r="F19" s="61"/>
      <c r="G19" s="60">
        <v>169</v>
      </c>
      <c r="H19" s="60">
        <v>103</v>
      </c>
      <c r="I19" s="61"/>
      <c r="J19" s="60">
        <v>559</v>
      </c>
      <c r="K19" s="60">
        <v>138</v>
      </c>
      <c r="M19" s="31">
        <f t="shared" si="5"/>
        <v>24.2467718794835</v>
      </c>
      <c r="N19" s="31">
        <f t="shared" si="6"/>
        <v>14.777618364418938</v>
      </c>
      <c r="O19" s="31">
        <f t="shared" si="7"/>
        <v>19.799139167862268</v>
      </c>
      <c r="Q19" s="115">
        <v>7922</v>
      </c>
      <c r="R19" s="93">
        <f t="shared" si="3"/>
        <v>8.7982832618025757</v>
      </c>
    </row>
    <row r="20" spans="1:18">
      <c r="A20" s="27" t="s">
        <v>45</v>
      </c>
      <c r="B20" s="60">
        <v>58</v>
      </c>
      <c r="C20" s="60">
        <v>668</v>
      </c>
      <c r="D20" s="60">
        <v>727</v>
      </c>
      <c r="E20" s="60">
        <v>1453</v>
      </c>
      <c r="F20" s="61"/>
      <c r="G20" s="60">
        <v>367</v>
      </c>
      <c r="H20" s="60">
        <v>931</v>
      </c>
      <c r="I20" s="61"/>
      <c r="J20" s="60">
        <v>595</v>
      </c>
      <c r="K20" s="60">
        <v>858</v>
      </c>
      <c r="M20" s="31">
        <f t="shared" si="5"/>
        <v>25.258086717136958</v>
      </c>
      <c r="N20" s="31">
        <f t="shared" si="6"/>
        <v>64.074328974535447</v>
      </c>
      <c r="O20" s="31">
        <f t="shared" si="7"/>
        <v>59.050240880935995</v>
      </c>
      <c r="Q20" s="115">
        <v>4925</v>
      </c>
      <c r="R20" s="93">
        <f t="shared" si="3"/>
        <v>29.502538071065988</v>
      </c>
    </row>
    <row r="21" spans="1:18">
      <c r="A21" s="27" t="s">
        <v>46</v>
      </c>
      <c r="B21" s="60">
        <v>0</v>
      </c>
      <c r="C21" s="60">
        <v>31</v>
      </c>
      <c r="D21" s="60">
        <v>84</v>
      </c>
      <c r="E21" s="60">
        <v>115</v>
      </c>
      <c r="F21" s="61"/>
      <c r="G21" s="60">
        <v>16</v>
      </c>
      <c r="H21" s="60">
        <v>27</v>
      </c>
      <c r="I21" s="61"/>
      <c r="J21" s="60">
        <v>55</v>
      </c>
      <c r="K21" s="60">
        <v>60</v>
      </c>
      <c r="M21" s="31">
        <f t="shared" si="5"/>
        <v>13.913043478260871</v>
      </c>
      <c r="N21" s="31">
        <f t="shared" si="6"/>
        <v>23.478260869565219</v>
      </c>
      <c r="O21" s="31">
        <f t="shared" si="7"/>
        <v>52.173913043478265</v>
      </c>
      <c r="Q21" s="115">
        <v>981</v>
      </c>
      <c r="R21" s="93">
        <f t="shared" si="3"/>
        <v>11.722731906218144</v>
      </c>
    </row>
    <row r="22" spans="1:18">
      <c r="A22" s="27" t="s">
        <v>47</v>
      </c>
      <c r="B22" s="60">
        <v>1</v>
      </c>
      <c r="C22" s="60">
        <v>24</v>
      </c>
      <c r="D22" s="60">
        <v>96</v>
      </c>
      <c r="E22" s="60">
        <v>121</v>
      </c>
      <c r="F22" s="61"/>
      <c r="G22" s="60">
        <v>11</v>
      </c>
      <c r="H22" s="60">
        <v>23</v>
      </c>
      <c r="I22" s="61"/>
      <c r="J22" s="60">
        <v>45</v>
      </c>
      <c r="K22" s="60">
        <v>76</v>
      </c>
      <c r="M22" s="31">
        <f t="shared" si="5"/>
        <v>9.0909090909090917</v>
      </c>
      <c r="N22" s="31">
        <f t="shared" si="6"/>
        <v>19.008264462809919</v>
      </c>
      <c r="O22" s="31">
        <f t="shared" si="7"/>
        <v>62.809917355371901</v>
      </c>
      <c r="Q22" s="115">
        <v>2820</v>
      </c>
      <c r="R22" s="93">
        <f t="shared" si="3"/>
        <v>4.2907801418439719</v>
      </c>
    </row>
    <row r="23" spans="1:18">
      <c r="A23" s="27" t="s">
        <v>48</v>
      </c>
      <c r="B23" s="60">
        <v>0</v>
      </c>
      <c r="C23" s="60">
        <v>10</v>
      </c>
      <c r="D23" s="60">
        <v>12</v>
      </c>
      <c r="E23" s="60">
        <v>22</v>
      </c>
      <c r="F23" s="61"/>
      <c r="G23" s="60">
        <v>4</v>
      </c>
      <c r="H23" s="60">
        <v>9</v>
      </c>
      <c r="I23" s="61"/>
      <c r="J23" s="60">
        <v>8</v>
      </c>
      <c r="K23" s="60">
        <v>14</v>
      </c>
      <c r="M23" s="31">
        <f t="shared" si="5"/>
        <v>18.181818181818183</v>
      </c>
      <c r="N23" s="31">
        <f t="shared" si="6"/>
        <v>40.909090909090907</v>
      </c>
      <c r="O23" s="31">
        <f t="shared" si="7"/>
        <v>63.636363636363633</v>
      </c>
      <c r="Q23" s="115">
        <v>163</v>
      </c>
      <c r="R23" s="93">
        <f t="shared" si="3"/>
        <v>13.496932515337424</v>
      </c>
    </row>
    <row r="24" spans="1:18">
      <c r="A24" s="27" t="s">
        <v>49</v>
      </c>
      <c r="B24" s="60">
        <v>2</v>
      </c>
      <c r="C24" s="60">
        <v>63</v>
      </c>
      <c r="D24" s="60">
        <v>218</v>
      </c>
      <c r="E24" s="60">
        <v>283</v>
      </c>
      <c r="F24" s="61"/>
      <c r="G24" s="60">
        <v>43</v>
      </c>
      <c r="H24" s="60">
        <v>89</v>
      </c>
      <c r="I24" s="61"/>
      <c r="J24" s="60">
        <v>118</v>
      </c>
      <c r="K24" s="60">
        <v>165</v>
      </c>
      <c r="M24" s="31">
        <f t="shared" si="5"/>
        <v>15.19434628975265</v>
      </c>
      <c r="N24" s="31">
        <f t="shared" si="6"/>
        <v>31.448763250883392</v>
      </c>
      <c r="O24" s="31">
        <f t="shared" si="7"/>
        <v>58.303886925795048</v>
      </c>
      <c r="Q24" s="115">
        <v>2402</v>
      </c>
      <c r="R24" s="93">
        <f t="shared" si="3"/>
        <v>11.781848459616986</v>
      </c>
    </row>
    <row r="25" spans="1:18">
      <c r="A25" s="27" t="s">
        <v>50</v>
      </c>
      <c r="B25" s="60">
        <v>20</v>
      </c>
      <c r="C25" s="60">
        <v>374</v>
      </c>
      <c r="D25" s="60">
        <v>446</v>
      </c>
      <c r="E25" s="60">
        <v>840</v>
      </c>
      <c r="F25" s="61"/>
      <c r="G25" s="60">
        <v>757</v>
      </c>
      <c r="H25" s="60">
        <v>163</v>
      </c>
      <c r="I25" s="61"/>
      <c r="J25" s="60">
        <v>552</v>
      </c>
      <c r="K25" s="60">
        <v>288</v>
      </c>
      <c r="M25" s="31">
        <f t="shared" si="5"/>
        <v>90.11904761904762</v>
      </c>
      <c r="N25" s="31">
        <f t="shared" si="6"/>
        <v>19.404761904761905</v>
      </c>
      <c r="O25" s="31">
        <f t="shared" si="7"/>
        <v>34.285714285714285</v>
      </c>
      <c r="Q25" s="115">
        <v>2466</v>
      </c>
      <c r="R25" s="93">
        <f t="shared" si="3"/>
        <v>34.063260340632603</v>
      </c>
    </row>
    <row r="26" spans="1:18">
      <c r="A26" s="27" t="s">
        <v>51</v>
      </c>
      <c r="B26" s="60">
        <v>7</v>
      </c>
      <c r="C26" s="60">
        <v>144</v>
      </c>
      <c r="D26" s="60">
        <v>315</v>
      </c>
      <c r="E26" s="60">
        <v>466</v>
      </c>
      <c r="F26" s="61"/>
      <c r="G26" s="60">
        <v>126</v>
      </c>
      <c r="H26" s="60">
        <v>210</v>
      </c>
      <c r="I26" s="61"/>
      <c r="J26" s="60">
        <v>262</v>
      </c>
      <c r="K26" s="60">
        <v>204</v>
      </c>
      <c r="M26" s="31">
        <f t="shared" si="5"/>
        <v>27.038626609442058</v>
      </c>
      <c r="N26" s="31">
        <f t="shared" si="6"/>
        <v>45.064377682403432</v>
      </c>
      <c r="O26" s="31">
        <f t="shared" si="7"/>
        <v>43.776824034334766</v>
      </c>
      <c r="Q26" s="115">
        <v>4334</v>
      </c>
      <c r="R26" s="93">
        <f t="shared" si="3"/>
        <v>10.752191970466081</v>
      </c>
    </row>
    <row r="27" spans="1:18">
      <c r="A27" s="27" t="s">
        <v>52</v>
      </c>
      <c r="B27" s="60">
        <v>0</v>
      </c>
      <c r="C27" s="60">
        <v>22</v>
      </c>
      <c r="D27" s="60">
        <v>120</v>
      </c>
      <c r="E27" s="60">
        <v>142</v>
      </c>
      <c r="F27" s="61"/>
      <c r="G27" s="60">
        <v>91</v>
      </c>
      <c r="H27" s="60">
        <v>64</v>
      </c>
      <c r="I27" s="61"/>
      <c r="J27" s="60">
        <v>28</v>
      </c>
      <c r="K27" s="60">
        <v>114</v>
      </c>
      <c r="M27" s="31">
        <f t="shared" si="5"/>
        <v>64.08450704225352</v>
      </c>
      <c r="N27" s="31">
        <f t="shared" si="6"/>
        <v>45.070422535211272</v>
      </c>
      <c r="O27" s="31">
        <f t="shared" si="7"/>
        <v>80.281690140845072</v>
      </c>
      <c r="Q27" s="115">
        <v>1893</v>
      </c>
      <c r="R27" s="93">
        <f t="shared" si="3"/>
        <v>7.5013206550449025</v>
      </c>
    </row>
    <row r="28" spans="1:18">
      <c r="A28" s="27" t="s">
        <v>53</v>
      </c>
      <c r="B28" s="60">
        <v>1</v>
      </c>
      <c r="C28" s="60">
        <v>122</v>
      </c>
      <c r="D28" s="60">
        <v>416</v>
      </c>
      <c r="E28" s="60">
        <v>539</v>
      </c>
      <c r="F28" s="61"/>
      <c r="G28" s="60">
        <v>164</v>
      </c>
      <c r="H28" s="60">
        <v>229</v>
      </c>
      <c r="I28" s="61"/>
      <c r="J28" s="60">
        <v>122</v>
      </c>
      <c r="K28" s="60">
        <v>417</v>
      </c>
      <c r="M28" s="31">
        <f t="shared" si="5"/>
        <v>30.426716141001858</v>
      </c>
      <c r="N28" s="31">
        <f t="shared" si="6"/>
        <v>42.486085343228204</v>
      </c>
      <c r="O28" s="31">
        <f t="shared" si="7"/>
        <v>77.365491651205943</v>
      </c>
      <c r="Q28" s="115">
        <v>5443</v>
      </c>
      <c r="R28" s="93">
        <f t="shared" si="3"/>
        <v>9.9026272276318199</v>
      </c>
    </row>
    <row r="29" spans="1:18">
      <c r="A29" s="27" t="s">
        <v>54</v>
      </c>
      <c r="B29" s="60">
        <v>26</v>
      </c>
      <c r="C29" s="60">
        <v>319</v>
      </c>
      <c r="D29" s="60">
        <v>363</v>
      </c>
      <c r="E29" s="60">
        <v>708</v>
      </c>
      <c r="F29" s="61"/>
      <c r="G29" s="60">
        <v>172</v>
      </c>
      <c r="H29" s="60">
        <v>299</v>
      </c>
      <c r="I29" s="61"/>
      <c r="J29" s="60">
        <v>269</v>
      </c>
      <c r="K29" s="60">
        <v>439</v>
      </c>
      <c r="M29" s="31">
        <f t="shared" si="5"/>
        <v>24.293785310734464</v>
      </c>
      <c r="N29" s="31">
        <f t="shared" si="6"/>
        <v>42.231638418079093</v>
      </c>
      <c r="O29" s="31">
        <f t="shared" si="7"/>
        <v>62.005649717514125</v>
      </c>
      <c r="Q29" s="115">
        <v>2381</v>
      </c>
      <c r="R29" s="93">
        <f t="shared" si="3"/>
        <v>29.735405291894164</v>
      </c>
    </row>
    <row r="30" spans="1:18">
      <c r="A30" s="27" t="s">
        <v>26</v>
      </c>
      <c r="B30" s="60">
        <v>6</v>
      </c>
      <c r="C30" s="60">
        <v>53</v>
      </c>
      <c r="D30" s="60">
        <v>112</v>
      </c>
      <c r="E30" s="60">
        <v>171</v>
      </c>
      <c r="F30" s="62"/>
      <c r="G30" s="60">
        <v>70</v>
      </c>
      <c r="H30" s="60">
        <v>83</v>
      </c>
      <c r="I30" s="62"/>
      <c r="J30" s="60">
        <v>92</v>
      </c>
      <c r="K30" s="60">
        <v>79</v>
      </c>
      <c r="L30" s="8"/>
      <c r="M30" s="31">
        <f t="shared" si="5"/>
        <v>40.935672514619881</v>
      </c>
      <c r="N30" s="31">
        <f t="shared" si="6"/>
        <v>48.538011695906434</v>
      </c>
      <c r="O30" s="31">
        <f t="shared" si="7"/>
        <v>46.198830409356724</v>
      </c>
      <c r="P30" s="8"/>
      <c r="Q30" s="115">
        <v>1013</v>
      </c>
      <c r="R30" s="93">
        <f t="shared" si="3"/>
        <v>16.880552813425467</v>
      </c>
    </row>
    <row r="31" spans="1:18" ht="27.95" customHeight="1">
      <c r="A31" s="135" t="s">
        <v>5</v>
      </c>
      <c r="B31" s="7">
        <f>SUM(B4:B30)</f>
        <v>205</v>
      </c>
      <c r="C31" s="7">
        <f>SUM(C4:C30)</f>
        <v>3942</v>
      </c>
      <c r="D31" s="7">
        <f>SUM(D4:D30)</f>
        <v>7689</v>
      </c>
      <c r="E31" s="7">
        <f>SUM(E4:E30)</f>
        <v>11836</v>
      </c>
      <c r="F31" s="63"/>
      <c r="G31" s="7">
        <f>SUM(G4:G30)</f>
        <v>3033</v>
      </c>
      <c r="H31" s="7">
        <f>SUM(H4:H30)</f>
        <v>3823</v>
      </c>
      <c r="I31" s="63"/>
      <c r="J31" s="7">
        <f>SUM(J4:J30)</f>
        <v>6778</v>
      </c>
      <c r="K31" s="7">
        <f>SUM(K4:K30)</f>
        <v>5058</v>
      </c>
      <c r="L31" s="8"/>
      <c r="M31" s="36">
        <f t="shared" si="5"/>
        <v>25.625211220006758</v>
      </c>
      <c r="N31" s="36">
        <f t="shared" si="6"/>
        <v>32.299763433592432</v>
      </c>
      <c r="O31" s="36">
        <f t="shared" si="7"/>
        <v>42.734031767489014</v>
      </c>
      <c r="P31" s="8"/>
      <c r="Q31" s="7">
        <f>SUM(Q4:Q30)</f>
        <v>88509</v>
      </c>
      <c r="R31" s="90">
        <f t="shared" si="3"/>
        <v>13.372651368787354</v>
      </c>
    </row>
    <row r="32" spans="1:18" ht="20.100000000000001" customHeight="1">
      <c r="A32" s="13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92"/>
    </row>
  </sheetData>
  <sortState ref="A17:A29">
    <sortCondition ref="A17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27"/>
  <sheetViews>
    <sheetView showGridLines="0" workbookViewId="0"/>
  </sheetViews>
  <sheetFormatPr defaultColWidth="11.85546875" defaultRowHeight="15"/>
  <cols>
    <col min="1" max="1" width="4.140625" customWidth="1"/>
    <col min="2" max="2" width="27.7109375" customWidth="1"/>
    <col min="3" max="3" width="7.7109375" customWidth="1"/>
    <col min="4" max="4" width="9.140625" customWidth="1"/>
    <col min="5" max="5" width="7.7109375" customWidth="1"/>
    <col min="6" max="6" width="8.140625" customWidth="1"/>
    <col min="7" max="8" width="7.7109375" customWidth="1"/>
    <col min="9" max="9" width="9.140625" customWidth="1"/>
    <col min="10" max="10" width="3.5703125" customWidth="1"/>
    <col min="11" max="12" width="8.140625" customWidth="1"/>
    <col min="13" max="13" width="2.28515625" customWidth="1"/>
    <col min="14" max="15" width="8.140625" customWidth="1"/>
    <col min="16" max="16" width="2.28515625" customWidth="1"/>
    <col min="17" max="19" width="6.7109375" customWidth="1"/>
    <col min="20" max="20" width="3" customWidth="1"/>
  </cols>
  <sheetData>
    <row r="1" spans="1:20" ht="24" customHeight="1">
      <c r="A1" s="24" t="s">
        <v>64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32.1" customHeight="1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4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7.100000000000001" customHeight="1">
      <c r="A4" s="139" t="s">
        <v>17</v>
      </c>
      <c r="B4" s="1" t="s">
        <v>31</v>
      </c>
      <c r="C4" s="82">
        <v>11</v>
      </c>
      <c r="D4" s="82">
        <v>0</v>
      </c>
      <c r="E4" s="82">
        <v>0</v>
      </c>
      <c r="F4" s="82">
        <v>0</v>
      </c>
      <c r="G4" s="82">
        <v>19</v>
      </c>
      <c r="H4" s="82">
        <v>0</v>
      </c>
      <c r="I4" s="83">
        <f t="shared" ref="I4:I8" si="0">SUM(C4:H4)</f>
        <v>30</v>
      </c>
      <c r="J4" s="84"/>
      <c r="K4" s="82">
        <v>5</v>
      </c>
      <c r="L4" s="82">
        <v>3</v>
      </c>
      <c r="M4" s="84"/>
      <c r="N4" s="82">
        <v>29</v>
      </c>
      <c r="O4" s="82">
        <v>1</v>
      </c>
      <c r="P4" s="85"/>
      <c r="Q4" s="5">
        <f t="shared" ref="Q4:Q26" si="1">K4/I4%</f>
        <v>16.666666666666668</v>
      </c>
      <c r="R4" s="5">
        <f t="shared" ref="R4:R26" si="2">L4/I4%</f>
        <v>10</v>
      </c>
      <c r="S4" s="5">
        <f t="shared" ref="S4:S26" si="3">O4/I4%</f>
        <v>3.3333333333333335</v>
      </c>
    </row>
    <row r="5" spans="1:20">
      <c r="A5" s="140"/>
      <c r="B5" s="1" t="s">
        <v>32</v>
      </c>
      <c r="C5" s="29">
        <v>4</v>
      </c>
      <c r="D5" s="29">
        <v>0</v>
      </c>
      <c r="E5" s="29">
        <v>0</v>
      </c>
      <c r="F5" s="29">
        <v>0</v>
      </c>
      <c r="G5" s="29">
        <v>8</v>
      </c>
      <c r="H5" s="29">
        <v>0</v>
      </c>
      <c r="I5" s="54">
        <f>SUM(C5:H5)</f>
        <v>12</v>
      </c>
      <c r="J5" s="55"/>
      <c r="K5" s="29">
        <v>0</v>
      </c>
      <c r="L5" s="29">
        <v>0</v>
      </c>
      <c r="M5" s="55"/>
      <c r="N5" s="29">
        <v>12</v>
      </c>
      <c r="O5" s="60">
        <v>0</v>
      </c>
      <c r="P5" s="8"/>
      <c r="Q5" s="29">
        <f t="shared" ref="Q5:Q6" si="4">K5/I5%</f>
        <v>0</v>
      </c>
      <c r="R5" s="29">
        <f t="shared" ref="R5:R6" si="5">L5/I5%</f>
        <v>0</v>
      </c>
      <c r="S5" s="29">
        <f t="shared" ref="S5:S6" si="6">O5/I5%</f>
        <v>0</v>
      </c>
    </row>
    <row r="6" spans="1:20">
      <c r="A6" s="140"/>
      <c r="B6" s="1" t="s">
        <v>55</v>
      </c>
      <c r="C6" s="29">
        <v>21</v>
      </c>
      <c r="D6" s="29">
        <v>4</v>
      </c>
      <c r="E6" s="29">
        <v>0</v>
      </c>
      <c r="F6" s="29">
        <v>0</v>
      </c>
      <c r="G6" s="29">
        <v>14</v>
      </c>
      <c r="H6" s="29">
        <v>0</v>
      </c>
      <c r="I6" s="54">
        <f t="shared" ref="I6" si="7">SUM(C6:H6)</f>
        <v>39</v>
      </c>
      <c r="J6" s="55"/>
      <c r="K6" s="29">
        <v>14</v>
      </c>
      <c r="L6" s="29">
        <v>20</v>
      </c>
      <c r="M6" s="55"/>
      <c r="N6" s="29">
        <v>22</v>
      </c>
      <c r="O6" s="29">
        <v>17</v>
      </c>
      <c r="P6" s="8"/>
      <c r="Q6" s="31">
        <f t="shared" si="4"/>
        <v>35.897435897435898</v>
      </c>
      <c r="R6" s="31">
        <f t="shared" si="5"/>
        <v>51.282051282051277</v>
      </c>
      <c r="S6" s="31">
        <f t="shared" si="6"/>
        <v>43.589743589743591</v>
      </c>
    </row>
    <row r="7" spans="1:20">
      <c r="A7" s="140"/>
      <c r="B7" s="1" t="s">
        <v>26</v>
      </c>
      <c r="C7" s="29">
        <v>12</v>
      </c>
      <c r="D7" s="29">
        <v>2</v>
      </c>
      <c r="E7" s="29">
        <v>0</v>
      </c>
      <c r="F7" s="29">
        <v>0</v>
      </c>
      <c r="G7" s="29">
        <v>11</v>
      </c>
      <c r="H7" s="29">
        <v>0</v>
      </c>
      <c r="I7" s="54">
        <f t="shared" si="0"/>
        <v>25</v>
      </c>
      <c r="J7" s="55"/>
      <c r="K7" s="29">
        <v>10</v>
      </c>
      <c r="L7" s="29">
        <v>8</v>
      </c>
      <c r="M7" s="55"/>
      <c r="N7" s="29">
        <v>12</v>
      </c>
      <c r="O7" s="29">
        <v>13</v>
      </c>
      <c r="P7" s="8"/>
      <c r="Q7" s="31">
        <f t="shared" si="1"/>
        <v>40</v>
      </c>
      <c r="R7" s="31">
        <f t="shared" si="2"/>
        <v>32</v>
      </c>
      <c r="S7" s="31">
        <f t="shared" si="3"/>
        <v>52</v>
      </c>
    </row>
    <row r="8" spans="1:20" ht="18" customHeight="1">
      <c r="A8" s="141"/>
      <c r="B8" s="65" t="s">
        <v>23</v>
      </c>
      <c r="C8" s="54">
        <f t="shared" ref="C8:H8" si="8">SUM(C4:C7)</f>
        <v>48</v>
      </c>
      <c r="D8" s="54">
        <f t="shared" si="8"/>
        <v>6</v>
      </c>
      <c r="E8" s="54">
        <f t="shared" si="8"/>
        <v>0</v>
      </c>
      <c r="F8" s="54">
        <f t="shared" si="8"/>
        <v>0</v>
      </c>
      <c r="G8" s="54">
        <f t="shared" si="8"/>
        <v>52</v>
      </c>
      <c r="H8" s="54">
        <f t="shared" si="8"/>
        <v>0</v>
      </c>
      <c r="I8" s="54">
        <f t="shared" si="0"/>
        <v>106</v>
      </c>
      <c r="J8" s="55"/>
      <c r="K8" s="54">
        <f>SUM(K4:K7)</f>
        <v>29</v>
      </c>
      <c r="L8" s="54">
        <f>SUM(L4:L7)</f>
        <v>31</v>
      </c>
      <c r="M8" s="55"/>
      <c r="N8" s="54">
        <f>SUM(N4:N7)</f>
        <v>75</v>
      </c>
      <c r="O8" s="54">
        <f>SUM(O4:O7)</f>
        <v>31</v>
      </c>
      <c r="P8" s="8"/>
      <c r="Q8" s="9">
        <f t="shared" si="1"/>
        <v>27.358490566037734</v>
      </c>
      <c r="R8" s="9">
        <f t="shared" si="2"/>
        <v>29.245283018867923</v>
      </c>
      <c r="S8" s="9">
        <f t="shared" si="3"/>
        <v>29.245283018867923</v>
      </c>
    </row>
    <row r="9" spans="1:20">
      <c r="A9" s="48"/>
      <c r="B9" s="48"/>
      <c r="C9" s="50"/>
      <c r="D9" s="50"/>
      <c r="E9" s="50"/>
      <c r="F9" s="50"/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7.100000000000001" customHeight="1">
      <c r="A10" s="139" t="s">
        <v>12</v>
      </c>
      <c r="B10" s="1" t="s">
        <v>31</v>
      </c>
      <c r="C10" s="82">
        <v>233</v>
      </c>
      <c r="D10" s="82">
        <v>32</v>
      </c>
      <c r="E10" s="82">
        <v>0</v>
      </c>
      <c r="F10" s="82">
        <v>0</v>
      </c>
      <c r="G10" s="82">
        <v>301</v>
      </c>
      <c r="H10" s="82">
        <v>0</v>
      </c>
      <c r="I10" s="83">
        <f t="shared" ref="I10:I14" si="9">SUM(C10:H10)</f>
        <v>566</v>
      </c>
      <c r="J10" s="84"/>
      <c r="K10" s="82">
        <v>88</v>
      </c>
      <c r="L10" s="82">
        <v>41</v>
      </c>
      <c r="M10" s="84"/>
      <c r="N10" s="82">
        <v>462</v>
      </c>
      <c r="O10" s="82">
        <v>104</v>
      </c>
      <c r="P10" s="85"/>
      <c r="Q10" s="5">
        <f t="shared" si="1"/>
        <v>15.547703180212014</v>
      </c>
      <c r="R10" s="5">
        <f t="shared" si="2"/>
        <v>7.2438162544169611</v>
      </c>
      <c r="S10" s="5">
        <f t="shared" si="3"/>
        <v>18.374558303886925</v>
      </c>
    </row>
    <row r="11" spans="1:20">
      <c r="A11" s="140"/>
      <c r="B11" s="1" t="s">
        <v>32</v>
      </c>
      <c r="C11" s="29">
        <v>41</v>
      </c>
      <c r="D11" s="29">
        <v>8</v>
      </c>
      <c r="E11" s="29">
        <v>0</v>
      </c>
      <c r="F11" s="29">
        <v>0</v>
      </c>
      <c r="G11" s="29">
        <v>92</v>
      </c>
      <c r="H11" s="29">
        <v>0</v>
      </c>
      <c r="I11" s="54">
        <f>SUM(C11:H11)</f>
        <v>141</v>
      </c>
      <c r="J11" s="55"/>
      <c r="K11" s="29">
        <v>12</v>
      </c>
      <c r="L11" s="29">
        <v>9</v>
      </c>
      <c r="M11" s="55"/>
      <c r="N11" s="29">
        <v>136</v>
      </c>
      <c r="O11" s="29">
        <v>5</v>
      </c>
      <c r="P11" s="8"/>
      <c r="Q11" s="31">
        <f t="shared" ref="Q11:Q12" si="10">K11/I11%</f>
        <v>8.5106382978723403</v>
      </c>
      <c r="R11" s="31">
        <f t="shared" ref="R11:R12" si="11">L11/I11%</f>
        <v>6.3829787234042561</v>
      </c>
      <c r="S11" s="31">
        <f t="shared" ref="S11:S12" si="12">O11/I11%</f>
        <v>3.5460992907801421</v>
      </c>
    </row>
    <row r="12" spans="1:20">
      <c r="A12" s="140"/>
      <c r="B12" s="1" t="s">
        <v>55</v>
      </c>
      <c r="C12" s="29">
        <v>247</v>
      </c>
      <c r="D12" s="29">
        <v>109</v>
      </c>
      <c r="E12" s="29">
        <v>0</v>
      </c>
      <c r="F12" s="29">
        <v>0</v>
      </c>
      <c r="G12" s="29">
        <v>223</v>
      </c>
      <c r="H12" s="29">
        <v>0</v>
      </c>
      <c r="I12" s="54">
        <f t="shared" ref="I12" si="13">SUM(C12:H12)</f>
        <v>579</v>
      </c>
      <c r="J12" s="55"/>
      <c r="K12" s="29">
        <v>158</v>
      </c>
      <c r="L12" s="29">
        <v>304</v>
      </c>
      <c r="M12" s="55"/>
      <c r="N12" s="29">
        <v>278</v>
      </c>
      <c r="O12" s="29">
        <v>301</v>
      </c>
      <c r="P12" s="8"/>
      <c r="Q12" s="31">
        <f t="shared" si="10"/>
        <v>27.288428324697755</v>
      </c>
      <c r="R12" s="31">
        <f t="shared" si="11"/>
        <v>52.504317789291882</v>
      </c>
      <c r="S12" s="31">
        <f t="shared" si="12"/>
        <v>51.986183074265973</v>
      </c>
    </row>
    <row r="13" spans="1:20">
      <c r="A13" s="140"/>
      <c r="B13" s="1" t="s">
        <v>26</v>
      </c>
      <c r="C13" s="29">
        <v>274</v>
      </c>
      <c r="D13" s="29">
        <v>168</v>
      </c>
      <c r="E13" s="29">
        <v>0</v>
      </c>
      <c r="F13" s="29">
        <v>0</v>
      </c>
      <c r="G13" s="29">
        <v>170</v>
      </c>
      <c r="H13" s="29">
        <v>0</v>
      </c>
      <c r="I13" s="54">
        <f t="shared" si="9"/>
        <v>612</v>
      </c>
      <c r="J13" s="55"/>
      <c r="K13" s="29">
        <v>246</v>
      </c>
      <c r="L13" s="29">
        <v>201</v>
      </c>
      <c r="M13" s="55"/>
      <c r="N13" s="29">
        <v>285</v>
      </c>
      <c r="O13" s="29">
        <v>327</v>
      </c>
      <c r="P13" s="8"/>
      <c r="Q13" s="31">
        <f t="shared" si="1"/>
        <v>40.196078431372548</v>
      </c>
      <c r="R13" s="31">
        <f t="shared" si="2"/>
        <v>32.843137254901961</v>
      </c>
      <c r="S13" s="31">
        <f t="shared" si="3"/>
        <v>53.431372549019606</v>
      </c>
    </row>
    <row r="14" spans="1:20" ht="18" customHeight="1">
      <c r="A14" s="141"/>
      <c r="B14" s="65" t="s">
        <v>22</v>
      </c>
      <c r="C14" s="54">
        <f t="shared" ref="C14:H14" si="14">SUM(C10:C13)</f>
        <v>795</v>
      </c>
      <c r="D14" s="54">
        <f t="shared" si="14"/>
        <v>317</v>
      </c>
      <c r="E14" s="54">
        <f t="shared" si="14"/>
        <v>0</v>
      </c>
      <c r="F14" s="54">
        <f t="shared" si="14"/>
        <v>0</v>
      </c>
      <c r="G14" s="54">
        <f t="shared" si="14"/>
        <v>786</v>
      </c>
      <c r="H14" s="54">
        <f t="shared" si="14"/>
        <v>0</v>
      </c>
      <c r="I14" s="54">
        <f t="shared" si="9"/>
        <v>1898</v>
      </c>
      <c r="J14" s="55"/>
      <c r="K14" s="54">
        <f>SUM(K10:K13)</f>
        <v>504</v>
      </c>
      <c r="L14" s="54">
        <f>SUM(L10:L13)</f>
        <v>555</v>
      </c>
      <c r="M14" s="55"/>
      <c r="N14" s="54">
        <f>SUM(N10:N13)</f>
        <v>1161</v>
      </c>
      <c r="O14" s="54">
        <f>SUM(O10:O13)</f>
        <v>737</v>
      </c>
      <c r="P14" s="8"/>
      <c r="Q14" s="9">
        <f t="shared" si="1"/>
        <v>26.55426765015806</v>
      </c>
      <c r="R14" s="9">
        <f t="shared" si="2"/>
        <v>29.241306638566911</v>
      </c>
      <c r="S14" s="9">
        <f t="shared" si="3"/>
        <v>38.83034773445732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7.100000000000001" customHeight="1">
      <c r="A16" s="139" t="s">
        <v>8</v>
      </c>
      <c r="B16" s="1" t="s">
        <v>31</v>
      </c>
      <c r="C16" s="82">
        <v>606</v>
      </c>
      <c r="D16" s="82">
        <v>210</v>
      </c>
      <c r="E16" s="82">
        <v>1</v>
      </c>
      <c r="F16" s="82">
        <v>0</v>
      </c>
      <c r="G16" s="82">
        <v>224</v>
      </c>
      <c r="H16" s="82">
        <v>0</v>
      </c>
      <c r="I16" s="83">
        <f t="shared" ref="I16:I20" si="15">SUM(C16:H16)</f>
        <v>1041</v>
      </c>
      <c r="J16" s="84"/>
      <c r="K16" s="82">
        <v>98</v>
      </c>
      <c r="L16" s="82">
        <v>86</v>
      </c>
      <c r="M16" s="84"/>
      <c r="N16" s="82">
        <v>786</v>
      </c>
      <c r="O16" s="82">
        <v>255</v>
      </c>
      <c r="P16" s="85"/>
      <c r="Q16" s="5">
        <f t="shared" si="1"/>
        <v>9.4140249759846295</v>
      </c>
      <c r="R16" s="5">
        <f t="shared" si="2"/>
        <v>8.2612872238232473</v>
      </c>
      <c r="S16" s="5">
        <f t="shared" si="3"/>
        <v>24.495677233429394</v>
      </c>
    </row>
    <row r="17" spans="1:19">
      <c r="A17" s="140"/>
      <c r="B17" s="1" t="s">
        <v>32</v>
      </c>
      <c r="C17" s="29">
        <v>190</v>
      </c>
      <c r="D17" s="29">
        <v>32</v>
      </c>
      <c r="E17" s="29">
        <v>0</v>
      </c>
      <c r="F17" s="29">
        <v>0</v>
      </c>
      <c r="G17" s="29">
        <v>74</v>
      </c>
      <c r="H17" s="29">
        <v>0</v>
      </c>
      <c r="I17" s="54">
        <f>SUM(C17:H17)</f>
        <v>296</v>
      </c>
      <c r="J17" s="55"/>
      <c r="K17" s="29">
        <v>22</v>
      </c>
      <c r="L17" s="29">
        <v>18</v>
      </c>
      <c r="M17" s="55"/>
      <c r="N17" s="29">
        <v>266</v>
      </c>
      <c r="O17" s="29">
        <v>30</v>
      </c>
      <c r="P17" s="8"/>
      <c r="Q17" s="31">
        <f t="shared" ref="Q17:Q18" si="16">K17/I17%</f>
        <v>7.4324324324324325</v>
      </c>
      <c r="R17" s="31">
        <f t="shared" ref="R17:R18" si="17">L17/I17%</f>
        <v>6.0810810810810816</v>
      </c>
      <c r="S17" s="31">
        <f t="shared" ref="S17:S18" si="18">O17/I17%</f>
        <v>10.135135135135135</v>
      </c>
    </row>
    <row r="18" spans="1:19">
      <c r="A18" s="140"/>
      <c r="B18" s="1" t="s">
        <v>55</v>
      </c>
      <c r="C18" s="29">
        <v>387</v>
      </c>
      <c r="D18" s="29">
        <v>432</v>
      </c>
      <c r="E18" s="29">
        <v>0</v>
      </c>
      <c r="F18" s="29">
        <v>0</v>
      </c>
      <c r="G18" s="29">
        <v>194</v>
      </c>
      <c r="H18" s="29">
        <v>0</v>
      </c>
      <c r="I18" s="54">
        <f t="shared" ref="I18" si="19">SUM(C18:H18)</f>
        <v>1013</v>
      </c>
      <c r="J18" s="55"/>
      <c r="K18" s="29">
        <v>162</v>
      </c>
      <c r="L18" s="29">
        <v>462</v>
      </c>
      <c r="M18" s="55"/>
      <c r="N18" s="29">
        <v>441</v>
      </c>
      <c r="O18" s="29">
        <v>572</v>
      </c>
      <c r="P18" s="8"/>
      <c r="Q18" s="31">
        <f t="shared" si="16"/>
        <v>15.992102665350442</v>
      </c>
      <c r="R18" s="31">
        <f t="shared" si="17"/>
        <v>45.607107601184595</v>
      </c>
      <c r="S18" s="31">
        <f t="shared" si="18"/>
        <v>56.465942744323783</v>
      </c>
    </row>
    <row r="19" spans="1:19">
      <c r="A19" s="140"/>
      <c r="B19" s="1" t="s">
        <v>26</v>
      </c>
      <c r="C19" s="29">
        <v>423</v>
      </c>
      <c r="D19" s="29">
        <v>660</v>
      </c>
      <c r="E19" s="29">
        <v>1</v>
      </c>
      <c r="F19" s="29">
        <v>0</v>
      </c>
      <c r="G19" s="29">
        <v>202</v>
      </c>
      <c r="H19" s="29">
        <v>0</v>
      </c>
      <c r="I19" s="54">
        <f t="shared" si="15"/>
        <v>1286</v>
      </c>
      <c r="J19" s="55"/>
      <c r="K19" s="29">
        <v>336</v>
      </c>
      <c r="L19" s="29">
        <v>411</v>
      </c>
      <c r="M19" s="55"/>
      <c r="N19" s="29">
        <v>529</v>
      </c>
      <c r="O19" s="29">
        <v>757</v>
      </c>
      <c r="P19" s="8"/>
      <c r="Q19" s="31">
        <f t="shared" si="1"/>
        <v>26.127527216174183</v>
      </c>
      <c r="R19" s="31">
        <f t="shared" si="2"/>
        <v>31.959564541213066</v>
      </c>
      <c r="S19" s="31">
        <f t="shared" si="3"/>
        <v>58.864696734059102</v>
      </c>
    </row>
    <row r="20" spans="1:19" ht="18" customHeight="1">
      <c r="A20" s="141"/>
      <c r="B20" s="65" t="s">
        <v>28</v>
      </c>
      <c r="C20" s="54">
        <f t="shared" ref="C20:H20" si="20">SUM(C16:C19)</f>
        <v>1606</v>
      </c>
      <c r="D20" s="54">
        <f t="shared" si="20"/>
        <v>1334</v>
      </c>
      <c r="E20" s="54">
        <f t="shared" si="20"/>
        <v>2</v>
      </c>
      <c r="F20" s="54">
        <f t="shared" si="20"/>
        <v>0</v>
      </c>
      <c r="G20" s="54">
        <f t="shared" si="20"/>
        <v>694</v>
      </c>
      <c r="H20" s="54">
        <f t="shared" si="20"/>
        <v>0</v>
      </c>
      <c r="I20" s="54">
        <f t="shared" si="15"/>
        <v>3636</v>
      </c>
      <c r="J20" s="55"/>
      <c r="K20" s="54">
        <f>SUM(K16:K19)</f>
        <v>618</v>
      </c>
      <c r="L20" s="54">
        <f>SUM(L16:L19)</f>
        <v>977</v>
      </c>
      <c r="M20" s="55"/>
      <c r="N20" s="54">
        <f>SUM(N16:N19)</f>
        <v>2022</v>
      </c>
      <c r="O20" s="54">
        <f>SUM(O16:O19)</f>
        <v>1614</v>
      </c>
      <c r="P20" s="8"/>
      <c r="Q20" s="9">
        <f t="shared" si="1"/>
        <v>16.996699669966997</v>
      </c>
      <c r="R20" s="9">
        <f t="shared" si="2"/>
        <v>26.87018701870187</v>
      </c>
      <c r="S20" s="9">
        <f t="shared" si="3"/>
        <v>44.38943894389439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7.100000000000001" customHeight="1">
      <c r="A22" s="136" t="s">
        <v>5</v>
      </c>
      <c r="B22" s="1" t="s">
        <v>31</v>
      </c>
      <c r="C22" s="82">
        <f t="shared" ref="C22:I23" si="21">C16+C10+C4</f>
        <v>850</v>
      </c>
      <c r="D22" s="82">
        <f t="shared" si="21"/>
        <v>242</v>
      </c>
      <c r="E22" s="82">
        <f t="shared" si="21"/>
        <v>1</v>
      </c>
      <c r="F22" s="82">
        <f t="shared" si="21"/>
        <v>0</v>
      </c>
      <c r="G22" s="82">
        <f t="shared" si="21"/>
        <v>544</v>
      </c>
      <c r="H22" s="82">
        <f t="shared" si="21"/>
        <v>0</v>
      </c>
      <c r="I22" s="83">
        <f t="shared" si="21"/>
        <v>1637</v>
      </c>
      <c r="J22" s="84"/>
      <c r="K22" s="82">
        <f>K16+K10+K4</f>
        <v>191</v>
      </c>
      <c r="L22" s="82">
        <f>L16+L10+L4</f>
        <v>130</v>
      </c>
      <c r="M22" s="84"/>
      <c r="N22" s="82">
        <f>N16+N10+N4</f>
        <v>1277</v>
      </c>
      <c r="O22" s="82">
        <f>O16+O10+O4</f>
        <v>360</v>
      </c>
      <c r="P22" s="85"/>
      <c r="Q22" s="5">
        <f t="shared" si="1"/>
        <v>11.667684789248625</v>
      </c>
      <c r="R22" s="5">
        <f t="shared" si="2"/>
        <v>7.9413561392791685</v>
      </c>
      <c r="S22" s="5">
        <f t="shared" si="3"/>
        <v>21.991447770311545</v>
      </c>
    </row>
    <row r="23" spans="1:19">
      <c r="A23" s="137"/>
      <c r="B23" s="1" t="s">
        <v>32</v>
      </c>
      <c r="C23" s="29">
        <f t="shared" si="21"/>
        <v>235</v>
      </c>
      <c r="D23" s="29">
        <f t="shared" si="21"/>
        <v>40</v>
      </c>
      <c r="E23" s="29">
        <f t="shared" si="21"/>
        <v>0</v>
      </c>
      <c r="F23" s="29">
        <f t="shared" si="21"/>
        <v>0</v>
      </c>
      <c r="G23" s="29">
        <f t="shared" si="21"/>
        <v>174</v>
      </c>
      <c r="H23" s="29">
        <f t="shared" si="21"/>
        <v>0</v>
      </c>
      <c r="I23" s="54">
        <f t="shared" si="21"/>
        <v>449</v>
      </c>
      <c r="J23" s="55"/>
      <c r="K23" s="29">
        <f>K17+K11+K5</f>
        <v>34</v>
      </c>
      <c r="L23" s="29">
        <f>L17+L11+L5</f>
        <v>27</v>
      </c>
      <c r="M23" s="55"/>
      <c r="N23" s="29">
        <f>N17+N11+N5</f>
        <v>414</v>
      </c>
      <c r="O23" s="29">
        <f>O17+O11+O5</f>
        <v>35</v>
      </c>
      <c r="P23" s="8"/>
      <c r="Q23" s="31">
        <f t="shared" si="1"/>
        <v>7.5723830734966588</v>
      </c>
      <c r="R23" s="31">
        <f t="shared" si="2"/>
        <v>6.0133630289532292</v>
      </c>
      <c r="S23" s="31">
        <f t="shared" si="3"/>
        <v>7.7951002227171484</v>
      </c>
    </row>
    <row r="24" spans="1:19">
      <c r="A24" s="137"/>
      <c r="B24" s="1" t="s">
        <v>55</v>
      </c>
      <c r="C24" s="29">
        <f t="shared" ref="C24:H25" si="22">C18+C12+C6</f>
        <v>655</v>
      </c>
      <c r="D24" s="29">
        <f t="shared" si="22"/>
        <v>545</v>
      </c>
      <c r="E24" s="29">
        <f t="shared" si="22"/>
        <v>0</v>
      </c>
      <c r="F24" s="29">
        <f t="shared" si="22"/>
        <v>0</v>
      </c>
      <c r="G24" s="29">
        <f t="shared" si="22"/>
        <v>431</v>
      </c>
      <c r="H24" s="29">
        <f t="shared" si="22"/>
        <v>0</v>
      </c>
      <c r="I24" s="54">
        <f t="shared" ref="I24:I25" si="23">SUM(C24:H24)</f>
        <v>1631</v>
      </c>
      <c r="J24" s="55"/>
      <c r="K24" s="29">
        <f t="shared" ref="K24:L25" si="24">K18+K12+K6</f>
        <v>334</v>
      </c>
      <c r="L24" s="29">
        <f t="shared" si="24"/>
        <v>786</v>
      </c>
      <c r="M24" s="55"/>
      <c r="N24" s="29">
        <f t="shared" ref="N24:O25" si="25">N18+N12+N6</f>
        <v>741</v>
      </c>
      <c r="O24" s="29">
        <f t="shared" si="25"/>
        <v>890</v>
      </c>
      <c r="P24" s="8"/>
      <c r="Q24" s="31">
        <f t="shared" si="1"/>
        <v>20.478234212139792</v>
      </c>
      <c r="R24" s="31">
        <f t="shared" si="2"/>
        <v>48.191293684855921</v>
      </c>
      <c r="S24" s="31">
        <f t="shared" si="3"/>
        <v>54.567749846719806</v>
      </c>
    </row>
    <row r="25" spans="1:19">
      <c r="A25" s="137"/>
      <c r="B25" s="1" t="s">
        <v>26</v>
      </c>
      <c r="C25" s="29">
        <f t="shared" si="22"/>
        <v>709</v>
      </c>
      <c r="D25" s="29">
        <f t="shared" si="22"/>
        <v>830</v>
      </c>
      <c r="E25" s="29">
        <f t="shared" si="22"/>
        <v>1</v>
      </c>
      <c r="F25" s="29">
        <f t="shared" si="22"/>
        <v>0</v>
      </c>
      <c r="G25" s="29">
        <f t="shared" si="22"/>
        <v>383</v>
      </c>
      <c r="H25" s="29">
        <f t="shared" si="22"/>
        <v>0</v>
      </c>
      <c r="I25" s="54">
        <f t="shared" si="23"/>
        <v>1923</v>
      </c>
      <c r="J25" s="55"/>
      <c r="K25" s="29">
        <f t="shared" si="24"/>
        <v>592</v>
      </c>
      <c r="L25" s="29">
        <f t="shared" si="24"/>
        <v>620</v>
      </c>
      <c r="M25" s="55"/>
      <c r="N25" s="29">
        <f t="shared" si="25"/>
        <v>826</v>
      </c>
      <c r="O25" s="29">
        <f t="shared" si="25"/>
        <v>1097</v>
      </c>
      <c r="P25" s="8"/>
      <c r="Q25" s="31">
        <f t="shared" si="1"/>
        <v>30.785231409256369</v>
      </c>
      <c r="R25" s="31">
        <f t="shared" si="2"/>
        <v>32.241289651586065</v>
      </c>
      <c r="S25" s="31">
        <f t="shared" si="3"/>
        <v>57.046281851274053</v>
      </c>
    </row>
    <row r="26" spans="1:19" ht="27.95" customHeight="1">
      <c r="A26" s="138"/>
      <c r="B26" s="10" t="s">
        <v>21</v>
      </c>
      <c r="C26" s="54">
        <f>SUM(C22:C25)</f>
        <v>2449</v>
      </c>
      <c r="D26" s="54">
        <f t="shared" ref="D26:H26" si="26">SUM(D22:D25)</f>
        <v>1657</v>
      </c>
      <c r="E26" s="54">
        <f t="shared" si="26"/>
        <v>2</v>
      </c>
      <c r="F26" s="54">
        <f t="shared" si="26"/>
        <v>0</v>
      </c>
      <c r="G26" s="54">
        <f t="shared" si="26"/>
        <v>1532</v>
      </c>
      <c r="H26" s="54">
        <f t="shared" si="26"/>
        <v>0</v>
      </c>
      <c r="I26" s="54">
        <f t="shared" ref="I26" si="27">SUM(C26:H26)</f>
        <v>5640</v>
      </c>
      <c r="J26" s="56"/>
      <c r="K26" s="54">
        <f>K20+K14+K8</f>
        <v>1151</v>
      </c>
      <c r="L26" s="54">
        <f>L20+L14+L8</f>
        <v>1563</v>
      </c>
      <c r="M26" s="56"/>
      <c r="N26" s="54">
        <f>SUM(N22:N25)</f>
        <v>3258</v>
      </c>
      <c r="O26" s="54">
        <f>SUM(O22:O25)</f>
        <v>2382</v>
      </c>
      <c r="P26" s="8"/>
      <c r="Q26" s="12">
        <f t="shared" si="1"/>
        <v>20.407801418439718</v>
      </c>
      <c r="R26" s="12">
        <f t="shared" si="2"/>
        <v>27.712765957446809</v>
      </c>
      <c r="S26" s="12">
        <f t="shared" si="3"/>
        <v>42.234042553191493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22:A26"/>
    <mergeCell ref="A4:A8"/>
    <mergeCell ref="A10:A14"/>
    <mergeCell ref="A16:A20"/>
  </mergeCells>
  <printOptions horizontalCentered="1" verticalCentered="1"/>
  <pageMargins left="0.55118110236220474" right="0.55118110236220474" top="0.78740157480314965" bottom="0.78740157480314965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2"/>
  <sheetViews>
    <sheetView showGridLines="0" workbookViewId="0"/>
  </sheetViews>
  <sheetFormatPr defaultRowHeight="15"/>
  <cols>
    <col min="1" max="1" width="38.7109375" customWidth="1"/>
    <col min="2" max="5" width="8.7109375" customWidth="1"/>
    <col min="6" max="6" width="3.5703125" customWidth="1"/>
    <col min="7" max="8" width="8.140625" customWidth="1"/>
    <col min="9" max="9" width="2.140625" customWidth="1"/>
    <col min="10" max="11" width="8.140625" customWidth="1"/>
    <col min="12" max="12" width="2.140625" customWidth="1"/>
    <col min="13" max="15" width="6.7109375" customWidth="1"/>
    <col min="16" max="16" width="2.140625" style="99" customWidth="1"/>
    <col min="17" max="17" width="8.140625" style="99" customWidth="1"/>
    <col min="18" max="18" width="6.7109375" style="99" customWidth="1"/>
  </cols>
  <sheetData>
    <row r="1" spans="1:19" ht="24" customHeight="1">
      <c r="A1" s="24" t="s">
        <v>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3"/>
      <c r="P1" s="22"/>
      <c r="Q1" s="22"/>
      <c r="R1" s="23"/>
      <c r="S1" s="2"/>
    </row>
    <row r="2" spans="1:19" ht="24" customHeight="1">
      <c r="A2" s="25" t="s">
        <v>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20"/>
      <c r="P2" s="18"/>
      <c r="Q2" s="18"/>
      <c r="R2" s="20"/>
      <c r="S2" s="2"/>
    </row>
    <row r="3" spans="1:19" ht="45">
      <c r="A3" s="47" t="s">
        <v>60</v>
      </c>
      <c r="B3" s="47" t="s">
        <v>18</v>
      </c>
      <c r="C3" s="47" t="s">
        <v>19</v>
      </c>
      <c r="D3" s="47" t="s">
        <v>20</v>
      </c>
      <c r="E3" s="47" t="s">
        <v>5</v>
      </c>
      <c r="F3" s="16" t="s">
        <v>9</v>
      </c>
      <c r="G3" s="44" t="s">
        <v>58</v>
      </c>
      <c r="H3" s="44" t="s">
        <v>57</v>
      </c>
      <c r="I3" s="16"/>
      <c r="J3" s="46" t="s">
        <v>11</v>
      </c>
      <c r="K3" s="46" t="s">
        <v>10</v>
      </c>
      <c r="M3" s="46" t="s">
        <v>14</v>
      </c>
      <c r="N3" s="46" t="s">
        <v>15</v>
      </c>
      <c r="O3" s="46" t="s">
        <v>16</v>
      </c>
      <c r="Q3" s="46" t="s">
        <v>68</v>
      </c>
      <c r="R3" s="46" t="s">
        <v>69</v>
      </c>
    </row>
    <row r="4" spans="1:19" ht="18" customHeight="1">
      <c r="A4" s="26" t="s">
        <v>1</v>
      </c>
      <c r="B4" s="37"/>
      <c r="C4" s="37"/>
      <c r="D4" s="37"/>
      <c r="E4" s="38"/>
      <c r="G4" s="37"/>
      <c r="H4" s="37"/>
      <c r="J4" s="37"/>
      <c r="K4" s="37"/>
      <c r="M4" s="5"/>
      <c r="N4" s="5"/>
      <c r="O4" s="5"/>
      <c r="Q4" s="116"/>
      <c r="R4" s="5"/>
    </row>
    <row r="5" spans="1:19">
      <c r="A5" s="27" t="s">
        <v>35</v>
      </c>
      <c r="B5" s="67">
        <v>0</v>
      </c>
      <c r="C5" s="67">
        <v>0</v>
      </c>
      <c r="D5" s="67">
        <v>1</v>
      </c>
      <c r="E5" s="67">
        <f t="shared" ref="E5:E30" si="0">SUM(B5:D5)</f>
        <v>1</v>
      </c>
      <c r="F5" s="61"/>
      <c r="G5" s="68">
        <v>0</v>
      </c>
      <c r="H5" s="68">
        <v>0</v>
      </c>
      <c r="I5" s="69"/>
      <c r="J5" s="68">
        <v>1</v>
      </c>
      <c r="K5" s="68">
        <v>0</v>
      </c>
      <c r="M5" s="82">
        <f>G5/E5%</f>
        <v>0</v>
      </c>
      <c r="N5" s="82">
        <f>H5/E5%</f>
        <v>0</v>
      </c>
      <c r="O5" s="82">
        <f>K5/E5%</f>
        <v>0</v>
      </c>
      <c r="Q5" s="117">
        <v>50</v>
      </c>
      <c r="R5" s="98">
        <f>+E5/Q5%</f>
        <v>2</v>
      </c>
    </row>
    <row r="6" spans="1:19">
      <c r="A6" s="27" t="s">
        <v>36</v>
      </c>
      <c r="B6" s="67">
        <v>5</v>
      </c>
      <c r="C6" s="67">
        <v>116</v>
      </c>
      <c r="D6" s="67">
        <v>211</v>
      </c>
      <c r="E6" s="67">
        <f t="shared" si="0"/>
        <v>332</v>
      </c>
      <c r="F6" s="61"/>
      <c r="G6" s="67">
        <v>44</v>
      </c>
      <c r="H6" s="67">
        <v>61</v>
      </c>
      <c r="I6" s="61"/>
      <c r="J6" s="67">
        <v>185</v>
      </c>
      <c r="K6" s="67">
        <v>147</v>
      </c>
      <c r="M6" s="5">
        <f t="shared" ref="M6:M9" si="1">G6/E6%</f>
        <v>13.253012048192772</v>
      </c>
      <c r="N6" s="5">
        <f t="shared" ref="N6:N9" si="2">H6/E6%</f>
        <v>18.373493975903614</v>
      </c>
      <c r="O6" s="5">
        <f t="shared" ref="O6:O9" si="3">K6/E6%</f>
        <v>44.277108433734945</v>
      </c>
      <c r="Q6" s="117">
        <v>1957</v>
      </c>
      <c r="R6" s="98">
        <f t="shared" ref="R6:R31" si="4">+E6/Q6%</f>
        <v>16.964741951967298</v>
      </c>
    </row>
    <row r="7" spans="1:19">
      <c r="A7" s="27" t="s">
        <v>37</v>
      </c>
      <c r="B7" s="67">
        <v>0</v>
      </c>
      <c r="C7" s="67">
        <v>16</v>
      </c>
      <c r="D7" s="67">
        <v>23</v>
      </c>
      <c r="E7" s="67">
        <f t="shared" si="0"/>
        <v>39</v>
      </c>
      <c r="F7" s="61"/>
      <c r="G7" s="67">
        <v>4</v>
      </c>
      <c r="H7" s="67">
        <v>9</v>
      </c>
      <c r="I7" s="61"/>
      <c r="J7" s="67">
        <v>20</v>
      </c>
      <c r="K7" s="67">
        <v>19</v>
      </c>
      <c r="M7" s="5">
        <f t="shared" si="1"/>
        <v>10.256410256410255</v>
      </c>
      <c r="N7" s="5">
        <f t="shared" si="2"/>
        <v>23.076923076923077</v>
      </c>
      <c r="O7" s="5">
        <f t="shared" si="3"/>
        <v>48.717948717948715</v>
      </c>
      <c r="Q7" s="117">
        <v>542</v>
      </c>
      <c r="R7" s="98">
        <f t="shared" si="4"/>
        <v>7.195571955719557</v>
      </c>
    </row>
    <row r="8" spans="1:19">
      <c r="A8" s="27" t="s">
        <v>38</v>
      </c>
      <c r="B8" s="67">
        <v>0</v>
      </c>
      <c r="C8" s="67">
        <v>24</v>
      </c>
      <c r="D8" s="67">
        <v>87</v>
      </c>
      <c r="E8" s="67">
        <f t="shared" si="0"/>
        <v>111</v>
      </c>
      <c r="F8" s="61"/>
      <c r="G8" s="67">
        <v>23</v>
      </c>
      <c r="H8" s="67">
        <v>6</v>
      </c>
      <c r="I8" s="61"/>
      <c r="J8" s="67">
        <v>84</v>
      </c>
      <c r="K8" s="67">
        <v>27</v>
      </c>
      <c r="M8" s="5">
        <f t="shared" si="1"/>
        <v>20.72072072072072</v>
      </c>
      <c r="N8" s="5">
        <f t="shared" si="2"/>
        <v>5.4054054054054053</v>
      </c>
      <c r="O8" s="5">
        <f t="shared" si="3"/>
        <v>24.324324324324323</v>
      </c>
      <c r="Q8" s="117">
        <v>2008</v>
      </c>
      <c r="R8" s="98">
        <f t="shared" si="4"/>
        <v>5.5278884462151403</v>
      </c>
    </row>
    <row r="9" spans="1:19">
      <c r="A9" s="27" t="s">
        <v>39</v>
      </c>
      <c r="B9" s="67">
        <v>12</v>
      </c>
      <c r="C9" s="67">
        <v>168</v>
      </c>
      <c r="D9" s="67">
        <v>304</v>
      </c>
      <c r="E9" s="67">
        <f t="shared" si="0"/>
        <v>484</v>
      </c>
      <c r="F9" s="61"/>
      <c r="G9" s="67">
        <v>46</v>
      </c>
      <c r="H9" s="67">
        <v>24</v>
      </c>
      <c r="I9" s="61"/>
      <c r="J9" s="67">
        <v>422</v>
      </c>
      <c r="K9" s="67">
        <v>62</v>
      </c>
      <c r="M9" s="5">
        <f t="shared" si="1"/>
        <v>9.5041322314049594</v>
      </c>
      <c r="N9" s="5">
        <f t="shared" si="2"/>
        <v>4.9586776859504136</v>
      </c>
      <c r="O9" s="5">
        <f t="shared" si="3"/>
        <v>12.809917355371901</v>
      </c>
      <c r="Q9" s="117">
        <v>4833</v>
      </c>
      <c r="R9" s="98">
        <f t="shared" si="4"/>
        <v>10.014483757500518</v>
      </c>
    </row>
    <row r="10" spans="1:19">
      <c r="A10" s="27" t="s">
        <v>40</v>
      </c>
      <c r="B10" s="67">
        <v>10</v>
      </c>
      <c r="C10" s="67">
        <v>171</v>
      </c>
      <c r="D10" s="67">
        <v>258</v>
      </c>
      <c r="E10" s="67">
        <f t="shared" si="0"/>
        <v>439</v>
      </c>
      <c r="F10" s="61"/>
      <c r="G10" s="67">
        <v>49</v>
      </c>
      <c r="H10" s="67">
        <v>12</v>
      </c>
      <c r="I10" s="61"/>
      <c r="J10" s="67">
        <v>383</v>
      </c>
      <c r="K10" s="67">
        <v>56</v>
      </c>
      <c r="M10" s="5">
        <f t="shared" ref="M10:M12" si="5">G10/E10%</f>
        <v>11.161731207289295</v>
      </c>
      <c r="N10" s="5">
        <f t="shared" ref="N10:N12" si="6">H10/E10%</f>
        <v>2.7334851936218683</v>
      </c>
      <c r="O10" s="5">
        <f t="shared" ref="O10:O12" si="7">K10/E10%</f>
        <v>12.756264236902052</v>
      </c>
      <c r="Q10" s="117">
        <v>2749</v>
      </c>
      <c r="R10" s="98">
        <f t="shared" si="4"/>
        <v>15.969443433975993</v>
      </c>
    </row>
    <row r="11" spans="1:19">
      <c r="A11" s="27" t="s">
        <v>41</v>
      </c>
      <c r="B11" s="67">
        <v>3</v>
      </c>
      <c r="C11" s="67">
        <v>58</v>
      </c>
      <c r="D11" s="67">
        <v>122</v>
      </c>
      <c r="E11" s="67">
        <f t="shared" si="0"/>
        <v>183</v>
      </c>
      <c r="F11" s="61"/>
      <c r="G11" s="67">
        <v>22</v>
      </c>
      <c r="H11" s="67">
        <v>14</v>
      </c>
      <c r="I11" s="61"/>
      <c r="J11" s="67">
        <v>146</v>
      </c>
      <c r="K11" s="67">
        <v>37</v>
      </c>
      <c r="M11" s="5">
        <f t="shared" si="5"/>
        <v>12.021857923497267</v>
      </c>
      <c r="N11" s="5">
        <f t="shared" si="6"/>
        <v>7.6502732240437155</v>
      </c>
      <c r="O11" s="5">
        <f t="shared" si="7"/>
        <v>20.218579234972676</v>
      </c>
      <c r="Q11" s="117">
        <v>1612</v>
      </c>
      <c r="R11" s="98">
        <f t="shared" si="4"/>
        <v>11.352357320099255</v>
      </c>
    </row>
    <row r="12" spans="1:19">
      <c r="A12" s="27" t="s">
        <v>42</v>
      </c>
      <c r="B12" s="67">
        <v>0</v>
      </c>
      <c r="C12" s="67">
        <v>13</v>
      </c>
      <c r="D12" s="67">
        <v>35</v>
      </c>
      <c r="E12" s="67">
        <f t="shared" si="0"/>
        <v>48</v>
      </c>
      <c r="F12" s="61"/>
      <c r="G12" s="67">
        <v>3</v>
      </c>
      <c r="H12" s="67">
        <v>4</v>
      </c>
      <c r="I12" s="61"/>
      <c r="J12" s="67">
        <v>36</v>
      </c>
      <c r="K12" s="67">
        <v>12</v>
      </c>
      <c r="M12" s="5">
        <f t="shared" si="5"/>
        <v>6.25</v>
      </c>
      <c r="N12" s="5">
        <f t="shared" si="6"/>
        <v>8.3333333333333339</v>
      </c>
      <c r="O12" s="5">
        <f t="shared" si="7"/>
        <v>25</v>
      </c>
      <c r="Q12" s="117">
        <v>613</v>
      </c>
      <c r="R12" s="98">
        <f t="shared" si="4"/>
        <v>7.8303425774877651</v>
      </c>
    </row>
    <row r="13" spans="1:19" ht="18" customHeight="1">
      <c r="A13" s="26" t="s">
        <v>2</v>
      </c>
      <c r="B13" s="70"/>
      <c r="C13" s="70"/>
      <c r="D13" s="70"/>
      <c r="E13" s="70"/>
      <c r="F13" s="61"/>
      <c r="G13" s="70"/>
      <c r="H13" s="70"/>
      <c r="I13" s="61"/>
      <c r="J13" s="67"/>
      <c r="K13" s="67"/>
      <c r="M13" s="5"/>
      <c r="N13" s="5"/>
      <c r="O13" s="5"/>
      <c r="Q13" s="118"/>
      <c r="R13" s="98"/>
    </row>
    <row r="14" spans="1:19">
      <c r="A14" s="27" t="s">
        <v>33</v>
      </c>
      <c r="B14" s="67">
        <v>2</v>
      </c>
      <c r="C14" s="67">
        <v>39</v>
      </c>
      <c r="D14" s="67">
        <v>76</v>
      </c>
      <c r="E14" s="67">
        <f>SUM(B14:D14)</f>
        <v>117</v>
      </c>
      <c r="F14" s="61"/>
      <c r="G14" s="67">
        <v>15</v>
      </c>
      <c r="H14" s="67">
        <v>12</v>
      </c>
      <c r="I14" s="61"/>
      <c r="J14" s="67">
        <v>106</v>
      </c>
      <c r="K14" s="67">
        <v>11</v>
      </c>
      <c r="M14" s="5">
        <f>G14/E14%</f>
        <v>12.820512820512821</v>
      </c>
      <c r="N14" s="5">
        <f>H14/E14%</f>
        <v>10.256410256410257</v>
      </c>
      <c r="O14" s="5">
        <f>K14/E14%</f>
        <v>9.4017094017094021</v>
      </c>
      <c r="Q14" s="117">
        <v>975</v>
      </c>
      <c r="R14" s="98">
        <f t="shared" si="4"/>
        <v>12</v>
      </c>
    </row>
    <row r="15" spans="1:19">
      <c r="A15" s="27" t="s">
        <v>34</v>
      </c>
      <c r="B15" s="67">
        <v>10</v>
      </c>
      <c r="C15" s="67">
        <v>102</v>
      </c>
      <c r="D15" s="67">
        <v>220</v>
      </c>
      <c r="E15" s="67">
        <f t="shared" ref="E15" si="8">SUM(B15:D15)</f>
        <v>332</v>
      </c>
      <c r="F15" s="61"/>
      <c r="G15" s="67">
        <v>19</v>
      </c>
      <c r="H15" s="67">
        <v>15</v>
      </c>
      <c r="I15" s="61"/>
      <c r="J15" s="67">
        <v>308</v>
      </c>
      <c r="K15" s="67">
        <v>24</v>
      </c>
      <c r="M15" s="5">
        <f>G15/E15%</f>
        <v>5.7228915662650603</v>
      </c>
      <c r="N15" s="5">
        <f>H15/E15%</f>
        <v>4.5180722891566267</v>
      </c>
      <c r="O15" s="5">
        <f>K15/E15%</f>
        <v>7.2289156626506026</v>
      </c>
      <c r="Q15" s="117">
        <v>1144</v>
      </c>
      <c r="R15" s="98">
        <f t="shared" si="4"/>
        <v>29.020979020979023</v>
      </c>
    </row>
    <row r="16" spans="1:19" ht="18" customHeight="1">
      <c r="A16" s="26" t="s">
        <v>30</v>
      </c>
      <c r="B16" s="70"/>
      <c r="C16" s="70"/>
      <c r="D16" s="70"/>
      <c r="E16" s="67"/>
      <c r="F16" s="61"/>
      <c r="G16" s="70"/>
      <c r="H16" s="70"/>
      <c r="I16" s="61"/>
      <c r="J16" s="70"/>
      <c r="K16" s="70"/>
      <c r="M16" s="5"/>
      <c r="N16" s="5"/>
      <c r="O16" s="5"/>
      <c r="Q16" s="117"/>
      <c r="R16" s="98"/>
    </row>
    <row r="17" spans="1:18">
      <c r="A17" s="27" t="s">
        <v>56</v>
      </c>
      <c r="B17" s="67">
        <v>3</v>
      </c>
      <c r="C17" s="67">
        <v>47</v>
      </c>
      <c r="D17" s="67">
        <v>107</v>
      </c>
      <c r="E17" s="67">
        <f t="shared" si="0"/>
        <v>157</v>
      </c>
      <c r="F17" s="61"/>
      <c r="G17" s="67">
        <v>13</v>
      </c>
      <c r="H17" s="67">
        <v>26</v>
      </c>
      <c r="I17" s="61"/>
      <c r="J17" s="67">
        <v>131</v>
      </c>
      <c r="K17" s="67">
        <v>26</v>
      </c>
      <c r="M17" s="5">
        <f>G17/E17%</f>
        <v>8.2802547770700627</v>
      </c>
      <c r="N17" s="5">
        <f>H17/E17%</f>
        <v>16.560509554140125</v>
      </c>
      <c r="O17" s="5">
        <f>K17/E17%</f>
        <v>16.560509554140125</v>
      </c>
      <c r="Q17" s="117">
        <v>803</v>
      </c>
      <c r="R17" s="98">
        <f t="shared" si="4"/>
        <v>19.551681195516814</v>
      </c>
    </row>
    <row r="18" spans="1:18">
      <c r="A18" s="27" t="s">
        <v>43</v>
      </c>
      <c r="B18" s="67">
        <v>9</v>
      </c>
      <c r="C18" s="67">
        <v>263</v>
      </c>
      <c r="D18" s="67">
        <v>631</v>
      </c>
      <c r="E18" s="67">
        <f t="shared" si="0"/>
        <v>903</v>
      </c>
      <c r="F18" s="61"/>
      <c r="G18" s="67">
        <v>171</v>
      </c>
      <c r="H18" s="67">
        <v>407</v>
      </c>
      <c r="I18" s="61"/>
      <c r="J18" s="67">
        <v>383</v>
      </c>
      <c r="K18" s="67">
        <v>520</v>
      </c>
      <c r="M18" s="5">
        <f t="shared" ref="M18:M29" si="9">G18/E18%</f>
        <v>18.93687707641196</v>
      </c>
      <c r="N18" s="5">
        <f t="shared" ref="N18:N29" si="10">H18/E18%</f>
        <v>45.071982281284612</v>
      </c>
      <c r="O18" s="5">
        <f t="shared" ref="O18:O29" si="11">K18/E18%</f>
        <v>57.585825027685495</v>
      </c>
      <c r="Q18" s="117">
        <v>4687</v>
      </c>
      <c r="R18" s="98">
        <f t="shared" si="4"/>
        <v>19.26605504587156</v>
      </c>
    </row>
    <row r="19" spans="1:18">
      <c r="A19" s="27" t="s">
        <v>44</v>
      </c>
      <c r="B19" s="67">
        <v>0</v>
      </c>
      <c r="C19" s="67">
        <v>43</v>
      </c>
      <c r="D19" s="67">
        <v>101</v>
      </c>
      <c r="E19" s="67">
        <f t="shared" si="0"/>
        <v>144</v>
      </c>
      <c r="F19" s="61"/>
      <c r="G19" s="67">
        <v>38</v>
      </c>
      <c r="H19" s="67">
        <v>43</v>
      </c>
      <c r="I19" s="61"/>
      <c r="J19" s="67">
        <v>98</v>
      </c>
      <c r="K19" s="67">
        <v>46</v>
      </c>
      <c r="M19" s="5">
        <f t="shared" si="9"/>
        <v>26.388888888888889</v>
      </c>
      <c r="N19" s="5">
        <f t="shared" si="10"/>
        <v>29.861111111111111</v>
      </c>
      <c r="O19" s="5">
        <f t="shared" si="11"/>
        <v>31.944444444444446</v>
      </c>
      <c r="Q19" s="117">
        <v>2117</v>
      </c>
      <c r="R19" s="98">
        <f t="shared" si="4"/>
        <v>6.8020784128483696</v>
      </c>
    </row>
    <row r="20" spans="1:18">
      <c r="A20" s="27" t="s">
        <v>45</v>
      </c>
      <c r="B20" s="67">
        <v>27</v>
      </c>
      <c r="C20" s="67">
        <v>269</v>
      </c>
      <c r="D20" s="67">
        <v>275</v>
      </c>
      <c r="E20" s="67">
        <f t="shared" si="0"/>
        <v>571</v>
      </c>
      <c r="F20" s="61"/>
      <c r="G20" s="67">
        <v>150</v>
      </c>
      <c r="H20" s="67">
        <v>353</v>
      </c>
      <c r="I20" s="61"/>
      <c r="J20" s="67">
        <v>227</v>
      </c>
      <c r="K20" s="67">
        <v>344</v>
      </c>
      <c r="M20" s="5">
        <f t="shared" si="9"/>
        <v>26.26970227670753</v>
      </c>
      <c r="N20" s="5">
        <f t="shared" si="10"/>
        <v>61.82136602451839</v>
      </c>
      <c r="O20" s="5">
        <f t="shared" si="11"/>
        <v>60.245183887915935</v>
      </c>
      <c r="Q20" s="117">
        <v>1817</v>
      </c>
      <c r="R20" s="98">
        <f t="shared" si="4"/>
        <v>31.425426527242706</v>
      </c>
    </row>
    <row r="21" spans="1:18">
      <c r="A21" s="27" t="s">
        <v>46</v>
      </c>
      <c r="B21" s="67">
        <v>0</v>
      </c>
      <c r="C21" s="67">
        <v>24</v>
      </c>
      <c r="D21" s="67">
        <v>80</v>
      </c>
      <c r="E21" s="67">
        <f t="shared" si="0"/>
        <v>104</v>
      </c>
      <c r="F21" s="61"/>
      <c r="G21" s="67">
        <v>1</v>
      </c>
      <c r="H21" s="67">
        <v>47</v>
      </c>
      <c r="I21" s="61"/>
      <c r="J21" s="67">
        <v>43</v>
      </c>
      <c r="K21" s="67">
        <v>61</v>
      </c>
      <c r="M21" s="5">
        <f t="shared" si="9"/>
        <v>0.96153846153846145</v>
      </c>
      <c r="N21" s="5">
        <f t="shared" si="10"/>
        <v>45.192307692307693</v>
      </c>
      <c r="O21" s="5">
        <f t="shared" si="11"/>
        <v>58.653846153846153</v>
      </c>
      <c r="Q21" s="117">
        <v>644</v>
      </c>
      <c r="R21" s="98">
        <f t="shared" si="4"/>
        <v>16.149068322981364</v>
      </c>
    </row>
    <row r="22" spans="1:18">
      <c r="A22" s="27" t="s">
        <v>47</v>
      </c>
      <c r="B22" s="67">
        <v>0</v>
      </c>
      <c r="C22" s="67">
        <v>26</v>
      </c>
      <c r="D22" s="67">
        <v>108</v>
      </c>
      <c r="E22" s="67">
        <f t="shared" si="0"/>
        <v>134</v>
      </c>
      <c r="F22" s="61"/>
      <c r="G22" s="67">
        <v>7</v>
      </c>
      <c r="H22" s="67">
        <v>5</v>
      </c>
      <c r="I22" s="61"/>
      <c r="J22" s="67">
        <v>51</v>
      </c>
      <c r="K22" s="67">
        <v>83</v>
      </c>
      <c r="M22" s="5">
        <f t="shared" si="9"/>
        <v>5.2238805970149249</v>
      </c>
      <c r="N22" s="5">
        <f t="shared" si="10"/>
        <v>3.7313432835820892</v>
      </c>
      <c r="O22" s="5">
        <f t="shared" si="11"/>
        <v>61.940298507462686</v>
      </c>
      <c r="Q22" s="117">
        <v>1643</v>
      </c>
      <c r="R22" s="98">
        <f t="shared" si="4"/>
        <v>8.1558125380401698</v>
      </c>
    </row>
    <row r="23" spans="1:18">
      <c r="A23" s="27" t="s">
        <v>48</v>
      </c>
      <c r="B23" s="67">
        <v>0</v>
      </c>
      <c r="C23" s="67">
        <v>5</v>
      </c>
      <c r="D23" s="67">
        <v>8</v>
      </c>
      <c r="E23" s="67">
        <f t="shared" si="0"/>
        <v>13</v>
      </c>
      <c r="F23" s="61"/>
      <c r="G23" s="67">
        <v>3</v>
      </c>
      <c r="H23" s="67">
        <v>6</v>
      </c>
      <c r="I23" s="61"/>
      <c r="J23" s="67">
        <v>5</v>
      </c>
      <c r="K23" s="67">
        <v>8</v>
      </c>
      <c r="M23" s="5">
        <f t="shared" si="9"/>
        <v>23.076923076923077</v>
      </c>
      <c r="N23" s="5">
        <f t="shared" si="10"/>
        <v>46.153846153846153</v>
      </c>
      <c r="O23" s="5">
        <f t="shared" si="11"/>
        <v>61.538461538461533</v>
      </c>
      <c r="Q23" s="117">
        <v>67</v>
      </c>
      <c r="R23" s="98">
        <f t="shared" si="4"/>
        <v>19.402985074626866</v>
      </c>
    </row>
    <row r="24" spans="1:18">
      <c r="A24" s="27" t="s">
        <v>49</v>
      </c>
      <c r="B24" s="67">
        <v>0</v>
      </c>
      <c r="C24" s="67">
        <v>50</v>
      </c>
      <c r="D24" s="67">
        <v>117</v>
      </c>
      <c r="E24" s="67">
        <f t="shared" si="0"/>
        <v>167</v>
      </c>
      <c r="F24" s="61"/>
      <c r="G24" s="67">
        <v>14</v>
      </c>
      <c r="H24" s="67">
        <v>41</v>
      </c>
      <c r="I24" s="61"/>
      <c r="J24" s="67">
        <v>36</v>
      </c>
      <c r="K24" s="67">
        <v>131</v>
      </c>
      <c r="M24" s="5">
        <f t="shared" si="9"/>
        <v>8.3832335329341312</v>
      </c>
      <c r="N24" s="5">
        <f t="shared" si="10"/>
        <v>24.550898203592816</v>
      </c>
      <c r="O24" s="5">
        <f t="shared" si="11"/>
        <v>78.443113772455092</v>
      </c>
      <c r="Q24" s="117">
        <v>1104</v>
      </c>
      <c r="R24" s="98">
        <f t="shared" si="4"/>
        <v>15.1268115942029</v>
      </c>
    </row>
    <row r="25" spans="1:18">
      <c r="A25" s="27" t="s">
        <v>50</v>
      </c>
      <c r="B25" s="67">
        <v>7</v>
      </c>
      <c r="C25" s="67">
        <v>146</v>
      </c>
      <c r="D25" s="67">
        <v>149</v>
      </c>
      <c r="E25" s="67">
        <f t="shared" si="0"/>
        <v>302</v>
      </c>
      <c r="F25" s="61"/>
      <c r="G25" s="67">
        <v>287</v>
      </c>
      <c r="H25" s="67">
        <v>33</v>
      </c>
      <c r="I25" s="61"/>
      <c r="J25" s="67">
        <v>221</v>
      </c>
      <c r="K25" s="67">
        <v>81</v>
      </c>
      <c r="M25" s="5">
        <f t="shared" si="9"/>
        <v>95.033112582781456</v>
      </c>
      <c r="N25" s="5">
        <f t="shared" si="10"/>
        <v>10.927152317880795</v>
      </c>
      <c r="O25" s="5">
        <f t="shared" si="11"/>
        <v>26.821192052980134</v>
      </c>
      <c r="Q25" s="117">
        <v>785</v>
      </c>
      <c r="R25" s="98">
        <f t="shared" si="4"/>
        <v>38.471337579617838</v>
      </c>
    </row>
    <row r="26" spans="1:18">
      <c r="A26" s="27" t="s">
        <v>51</v>
      </c>
      <c r="B26" s="67">
        <v>5</v>
      </c>
      <c r="C26" s="67">
        <v>99</v>
      </c>
      <c r="D26" s="67">
        <v>292</v>
      </c>
      <c r="E26" s="67">
        <f t="shared" si="0"/>
        <v>396</v>
      </c>
      <c r="F26" s="61"/>
      <c r="G26" s="67">
        <v>57</v>
      </c>
      <c r="H26" s="67">
        <v>161</v>
      </c>
      <c r="I26" s="61"/>
      <c r="J26" s="67">
        <v>198</v>
      </c>
      <c r="K26" s="67">
        <v>198</v>
      </c>
      <c r="M26" s="5">
        <f t="shared" si="9"/>
        <v>14.393939393939394</v>
      </c>
      <c r="N26" s="5">
        <f t="shared" si="10"/>
        <v>40.656565656565654</v>
      </c>
      <c r="O26" s="5">
        <f t="shared" si="11"/>
        <v>50</v>
      </c>
      <c r="Q26" s="117">
        <v>2766</v>
      </c>
      <c r="R26" s="98">
        <f t="shared" si="4"/>
        <v>14.316702819956616</v>
      </c>
    </row>
    <row r="27" spans="1:18">
      <c r="A27" s="27" t="s">
        <v>52</v>
      </c>
      <c r="B27" s="67">
        <v>0</v>
      </c>
      <c r="C27" s="67">
        <v>18</v>
      </c>
      <c r="D27" s="67">
        <v>79</v>
      </c>
      <c r="E27" s="67">
        <f t="shared" si="0"/>
        <v>97</v>
      </c>
      <c r="F27" s="61"/>
      <c r="G27" s="67">
        <v>60</v>
      </c>
      <c r="H27" s="67">
        <v>35</v>
      </c>
      <c r="I27" s="61"/>
      <c r="J27" s="67">
        <v>24</v>
      </c>
      <c r="K27" s="67">
        <v>73</v>
      </c>
      <c r="M27" s="5">
        <f t="shared" si="9"/>
        <v>61.855670103092784</v>
      </c>
      <c r="N27" s="5">
        <f t="shared" si="10"/>
        <v>36.082474226804123</v>
      </c>
      <c r="O27" s="5">
        <f t="shared" si="11"/>
        <v>75.257731958762889</v>
      </c>
      <c r="Q27" s="117">
        <v>1059</v>
      </c>
      <c r="R27" s="98">
        <f t="shared" si="4"/>
        <v>9.1595845136921632</v>
      </c>
    </row>
    <row r="28" spans="1:18">
      <c r="A28" s="27" t="s">
        <v>53</v>
      </c>
      <c r="B28" s="67">
        <v>1</v>
      </c>
      <c r="C28" s="67">
        <v>58</v>
      </c>
      <c r="D28" s="67">
        <v>176</v>
      </c>
      <c r="E28" s="67">
        <f t="shared" si="0"/>
        <v>235</v>
      </c>
      <c r="F28" s="61"/>
      <c r="G28" s="67">
        <v>77</v>
      </c>
      <c r="H28" s="67">
        <v>88</v>
      </c>
      <c r="I28" s="61"/>
      <c r="J28" s="67">
        <v>48</v>
      </c>
      <c r="K28" s="67">
        <v>187</v>
      </c>
      <c r="M28" s="5">
        <f t="shared" si="9"/>
        <v>32.765957446808507</v>
      </c>
      <c r="N28" s="5">
        <f t="shared" si="10"/>
        <v>37.446808510638299</v>
      </c>
      <c r="O28" s="5">
        <f t="shared" si="11"/>
        <v>79.574468085106375</v>
      </c>
      <c r="Q28" s="117">
        <v>1920</v>
      </c>
      <c r="R28" s="98">
        <f t="shared" si="4"/>
        <v>12.239583333333334</v>
      </c>
    </row>
    <row r="29" spans="1:18">
      <c r="A29" s="27" t="s">
        <v>54</v>
      </c>
      <c r="B29" s="67">
        <v>11</v>
      </c>
      <c r="C29" s="67">
        <v>105</v>
      </c>
      <c r="D29" s="67">
        <v>111</v>
      </c>
      <c r="E29" s="67">
        <f t="shared" si="0"/>
        <v>227</v>
      </c>
      <c r="F29" s="61"/>
      <c r="G29" s="67">
        <v>17</v>
      </c>
      <c r="H29" s="67">
        <v>112</v>
      </c>
      <c r="I29" s="61"/>
      <c r="J29" s="67">
        <v>64</v>
      </c>
      <c r="K29" s="67">
        <v>163</v>
      </c>
      <c r="M29" s="5">
        <f t="shared" si="9"/>
        <v>7.4889867841409687</v>
      </c>
      <c r="N29" s="5">
        <f t="shared" si="10"/>
        <v>49.33920704845815</v>
      </c>
      <c r="O29" s="5">
        <f t="shared" si="11"/>
        <v>71.806167400881051</v>
      </c>
      <c r="Q29" s="117">
        <v>851</v>
      </c>
      <c r="R29" s="98">
        <f t="shared" si="4"/>
        <v>26.674500587544067</v>
      </c>
    </row>
    <row r="30" spans="1:18">
      <c r="A30" s="27" t="s">
        <v>26</v>
      </c>
      <c r="B30" s="67">
        <v>1</v>
      </c>
      <c r="C30" s="67">
        <v>38</v>
      </c>
      <c r="D30" s="67">
        <v>65</v>
      </c>
      <c r="E30" s="67">
        <f t="shared" si="0"/>
        <v>104</v>
      </c>
      <c r="F30" s="56"/>
      <c r="G30" s="67">
        <v>31</v>
      </c>
      <c r="H30" s="67">
        <v>49</v>
      </c>
      <c r="I30" s="63"/>
      <c r="J30" s="67">
        <v>38</v>
      </c>
      <c r="K30" s="67">
        <v>66</v>
      </c>
      <c r="L30" s="11"/>
      <c r="M30" s="5">
        <f t="shared" ref="M30:M31" si="12">G30/E30%</f>
        <v>29.807692307692307</v>
      </c>
      <c r="N30" s="5">
        <f t="shared" ref="N30:N31" si="13">H30/E30%</f>
        <v>47.115384615384613</v>
      </c>
      <c r="O30" s="5">
        <f t="shared" ref="O30:O31" si="14">K30/E30%</f>
        <v>63.46153846153846</v>
      </c>
      <c r="P30" s="11"/>
      <c r="Q30" s="117">
        <v>495</v>
      </c>
      <c r="R30" s="98">
        <f t="shared" si="4"/>
        <v>21.01010101010101</v>
      </c>
    </row>
    <row r="31" spans="1:18" ht="27.95" customHeight="1">
      <c r="A31" s="134" t="s">
        <v>5</v>
      </c>
      <c r="B31" s="54">
        <f>SUM(B4:B30)</f>
        <v>106</v>
      </c>
      <c r="C31" s="54">
        <f>SUM(C4:C30)</f>
        <v>1898</v>
      </c>
      <c r="D31" s="54">
        <f>SUM(D4:D30)</f>
        <v>3636</v>
      </c>
      <c r="E31" s="54">
        <f>SUM(E4:E30)</f>
        <v>5640</v>
      </c>
      <c r="F31" s="71"/>
      <c r="G31" s="54">
        <f>SUM(G4:G30)</f>
        <v>1151</v>
      </c>
      <c r="H31" s="54">
        <f>SUM(H4:H30)</f>
        <v>1563</v>
      </c>
      <c r="I31" s="55"/>
      <c r="J31" s="54">
        <f>SUM(J4:J30)</f>
        <v>3258</v>
      </c>
      <c r="K31" s="54">
        <f>SUM(K4:K30)</f>
        <v>2382</v>
      </c>
      <c r="L31" s="66"/>
      <c r="M31" s="9">
        <f t="shared" si="12"/>
        <v>20.407801418439718</v>
      </c>
      <c r="N31" s="9">
        <f t="shared" si="13"/>
        <v>27.712765957446809</v>
      </c>
      <c r="O31" s="9">
        <f t="shared" si="14"/>
        <v>42.234042553191493</v>
      </c>
      <c r="P31" s="66"/>
      <c r="Q31" s="54">
        <f>SUM(Q4:Q30)</f>
        <v>37241</v>
      </c>
      <c r="R31" s="90">
        <f t="shared" si="4"/>
        <v>15.144598694986707</v>
      </c>
    </row>
    <row r="32" spans="1:18" ht="20.100000000000001" customHeight="1">
      <c r="A32" s="13" t="s">
        <v>24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5"/>
      <c r="P32" s="14"/>
      <c r="Q32" s="14"/>
      <c r="R32" s="15"/>
    </row>
  </sheetData>
  <sortState ref="A17:A29">
    <sortCondition ref="A17"/>
  </sortState>
  <printOptions horizontalCentered="1" verticalCentered="1"/>
  <pageMargins left="0.55118110236220474" right="0.55118110236220474" top="0.74803149606299213" bottom="0.74803149606299213" header="0.31496062992125984" footer="0.31496062992125984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showGridLines="0" workbookViewId="0"/>
  </sheetViews>
  <sheetFormatPr defaultColWidth="11.85546875" defaultRowHeight="15"/>
  <cols>
    <col min="1" max="1" width="4.140625" style="107" customWidth="1"/>
    <col min="2" max="2" width="27.7109375" style="107" customWidth="1"/>
    <col min="3" max="3" width="9.140625" style="107" customWidth="1"/>
    <col min="4" max="4" width="9.5703125" style="107" customWidth="1"/>
    <col min="5" max="6" width="8.140625" style="107" customWidth="1"/>
    <col min="7" max="9" width="9.140625" style="107" customWidth="1"/>
    <col min="10" max="10" width="3.5703125" style="107" customWidth="1"/>
    <col min="11" max="12" width="8.140625" style="107" customWidth="1"/>
    <col min="13" max="13" width="2.28515625" style="107" customWidth="1"/>
    <col min="14" max="15" width="8.140625" style="107" customWidth="1"/>
    <col min="16" max="16" width="2.28515625" style="107" customWidth="1"/>
    <col min="17" max="19" width="6.7109375" style="107" customWidth="1"/>
    <col min="20" max="20" width="5.7109375" style="107" customWidth="1"/>
    <col min="21" max="16384" width="11.85546875" style="107"/>
  </cols>
  <sheetData>
    <row r="1" spans="1:20" ht="24" customHeight="1">
      <c r="A1" s="24" t="s">
        <v>71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3"/>
      <c r="T1" s="2"/>
    </row>
    <row r="2" spans="1:20" ht="24" customHeight="1">
      <c r="A2" s="25" t="s">
        <v>25</v>
      </c>
      <c r="B2" s="17"/>
      <c r="C2" s="18"/>
      <c r="D2" s="18"/>
      <c r="E2" s="18"/>
      <c r="F2" s="18"/>
      <c r="G2" s="18"/>
      <c r="H2" s="18"/>
      <c r="I2" s="18"/>
      <c r="J2" s="19"/>
      <c r="K2" s="18"/>
      <c r="L2" s="18"/>
      <c r="M2" s="19"/>
      <c r="N2" s="19"/>
      <c r="O2" s="19"/>
      <c r="P2" s="19"/>
      <c r="Q2" s="18"/>
      <c r="R2" s="18"/>
      <c r="S2" s="20"/>
      <c r="T2" s="2"/>
    </row>
    <row r="3" spans="1:20" s="34" customFormat="1" ht="45">
      <c r="A3" s="47" t="s">
        <v>7</v>
      </c>
      <c r="B3" s="47" t="s">
        <v>6</v>
      </c>
      <c r="C3" s="47" t="s">
        <v>0</v>
      </c>
      <c r="D3" s="47" t="s">
        <v>3</v>
      </c>
      <c r="E3" s="47" t="s">
        <v>4</v>
      </c>
      <c r="F3" s="47" t="s">
        <v>29</v>
      </c>
      <c r="G3" s="46" t="s">
        <v>13</v>
      </c>
      <c r="H3" s="46" t="s">
        <v>27</v>
      </c>
      <c r="I3" s="47" t="s">
        <v>5</v>
      </c>
      <c r="J3" s="4" t="s">
        <v>9</v>
      </c>
      <c r="K3" s="46" t="s">
        <v>58</v>
      </c>
      <c r="L3" s="44" t="s">
        <v>57</v>
      </c>
      <c r="M3" s="4"/>
      <c r="N3" s="52" t="s">
        <v>11</v>
      </c>
      <c r="O3" s="52" t="s">
        <v>10</v>
      </c>
      <c r="P3" s="33"/>
      <c r="Q3" s="46" t="s">
        <v>14</v>
      </c>
      <c r="R3" s="46" t="s">
        <v>15</v>
      </c>
      <c r="S3" s="46" t="s">
        <v>16</v>
      </c>
    </row>
    <row r="4" spans="1:20" ht="18" customHeight="1">
      <c r="A4" s="139" t="s">
        <v>17</v>
      </c>
      <c r="B4" s="1" t="s">
        <v>31</v>
      </c>
      <c r="C4" s="82">
        <f>+BI_sintesi!C4+NO_sintesi!C4+VCO_sintesi!C4+VC_sintesi!C4</f>
        <v>45</v>
      </c>
      <c r="D4" s="82">
        <f>+BI_sintesi!D4+NO_sintesi!D4+VCO_sintesi!D4+VC_sintesi!D4</f>
        <v>4</v>
      </c>
      <c r="E4" s="82">
        <f>+BI_sintesi!E4+NO_sintesi!E4+VCO_sintesi!E4+VC_sintesi!E4</f>
        <v>0</v>
      </c>
      <c r="F4" s="82">
        <f>+BI_sintesi!F4+NO_sintesi!F4+VCO_sintesi!F4+VC_sintesi!F4</f>
        <v>0</v>
      </c>
      <c r="G4" s="82">
        <f>+BI_sintesi!G4+NO_sintesi!G4+VCO_sintesi!G4+VC_sintesi!G4</f>
        <v>50</v>
      </c>
      <c r="H4" s="82">
        <f>+BI_sintesi!H4+NO_sintesi!H4+VCO_sintesi!H4+VC_sintesi!H4</f>
        <v>0</v>
      </c>
      <c r="I4" s="83">
        <f t="shared" ref="I4:I8" si="0">SUM(C4:H4)</f>
        <v>99</v>
      </c>
      <c r="J4" s="84"/>
      <c r="K4" s="82">
        <f>+BI_sintesi!K4+NO_sintesi!K4+VCO_sintesi!K4+VC_sintesi!K4</f>
        <v>22</v>
      </c>
      <c r="L4" s="82">
        <f>+BI_sintesi!L4+NO_sintesi!L4+VCO_sintesi!L4+VC_sintesi!L4</f>
        <v>19</v>
      </c>
      <c r="M4" s="82">
        <f>+AL_sintesi!M4+AT_sintesi!M4</f>
        <v>0</v>
      </c>
      <c r="N4" s="82">
        <f>+BI_sintesi!N4+NO_sintesi!N4+VCO_sintesi!N4+VC_sintesi!N4</f>
        <v>79</v>
      </c>
      <c r="O4" s="82">
        <f>+BI_sintesi!O4+NO_sintesi!O4+VCO_sintesi!O4+VC_sintesi!O4</f>
        <v>20</v>
      </c>
      <c r="P4" s="85"/>
      <c r="Q4" s="5">
        <f t="shared" ref="Q4:Q23" si="1">K4/I4%</f>
        <v>22.222222222222221</v>
      </c>
      <c r="R4" s="5">
        <f t="shared" ref="R4:R26" si="2">L4/I4%</f>
        <v>19.191919191919194</v>
      </c>
      <c r="S4" s="5">
        <f t="shared" ref="S4:S26" si="3">O4/I4%</f>
        <v>20.202020202020201</v>
      </c>
    </row>
    <row r="5" spans="1:20">
      <c r="A5" s="140"/>
      <c r="B5" s="1" t="s">
        <v>32</v>
      </c>
      <c r="C5" s="82">
        <f>+BI_sintesi!C5+NO_sintesi!C5+VCO_sintesi!C5+VC_sintesi!C5</f>
        <v>16</v>
      </c>
      <c r="D5" s="82">
        <f>+BI_sintesi!D5+NO_sintesi!D5+VCO_sintesi!D5+VC_sintesi!D5</f>
        <v>0</v>
      </c>
      <c r="E5" s="82">
        <f>+BI_sintesi!E5+NO_sintesi!E5+VCO_sintesi!E5+VC_sintesi!E5</f>
        <v>0</v>
      </c>
      <c r="F5" s="82">
        <f>+BI_sintesi!F5+NO_sintesi!F5+VCO_sintesi!F5+VC_sintesi!F5</f>
        <v>0</v>
      </c>
      <c r="G5" s="82">
        <f>+BI_sintesi!G5+NO_sintesi!G5+VCO_sintesi!G5+VC_sintesi!G5</f>
        <v>23</v>
      </c>
      <c r="H5" s="82">
        <f>+BI_sintesi!H5+NO_sintesi!H5+VCO_sintesi!H5+VC_sintesi!H5</f>
        <v>0</v>
      </c>
      <c r="I5" s="54">
        <f>SUM(C5:H5)</f>
        <v>39</v>
      </c>
      <c r="J5" s="55"/>
      <c r="K5" s="82">
        <f>+BI_sintesi!K5+NO_sintesi!K5+VCO_sintesi!K5+VC_sintesi!K5</f>
        <v>7</v>
      </c>
      <c r="L5" s="82">
        <f>+BI_sintesi!L5+NO_sintesi!L5+VCO_sintesi!L5+VC_sintesi!L5</f>
        <v>1</v>
      </c>
      <c r="M5" s="55"/>
      <c r="N5" s="82">
        <f>+BI_sintesi!N5+NO_sintesi!N5+VCO_sintesi!N5+VC_sintesi!N5</f>
        <v>39</v>
      </c>
      <c r="O5" s="82">
        <f>+BI_sintesi!O5+NO_sintesi!O5+VCO_sintesi!O5+VC_sintesi!O5</f>
        <v>0</v>
      </c>
      <c r="P5" s="8"/>
      <c r="Q5" s="31">
        <f>K5/I5%</f>
        <v>17.948717948717949</v>
      </c>
      <c r="R5" s="31">
        <f t="shared" si="2"/>
        <v>2.5641025641025639</v>
      </c>
      <c r="S5" s="31">
        <f t="shared" si="3"/>
        <v>0</v>
      </c>
    </row>
    <row r="6" spans="1:20">
      <c r="A6" s="140"/>
      <c r="B6" s="1" t="s">
        <v>55</v>
      </c>
      <c r="C6" s="82">
        <f>+BI_sintesi!C6+NO_sintesi!C6+VCO_sintesi!C6+VC_sintesi!C6</f>
        <v>153</v>
      </c>
      <c r="D6" s="82">
        <f>+BI_sintesi!D6+NO_sintesi!D6+VCO_sintesi!D6+VC_sintesi!D6</f>
        <v>14</v>
      </c>
      <c r="E6" s="82">
        <f>+BI_sintesi!E6+NO_sintesi!E6+VCO_sintesi!E6+VC_sintesi!E6</f>
        <v>0</v>
      </c>
      <c r="F6" s="82">
        <f>+BI_sintesi!F6+NO_sintesi!F6+VCO_sintesi!F6+VC_sintesi!F6</f>
        <v>0</v>
      </c>
      <c r="G6" s="82">
        <f>+BI_sintesi!G6+NO_sintesi!G6+VCO_sintesi!G6+VC_sintesi!G6</f>
        <v>58</v>
      </c>
      <c r="H6" s="82">
        <f>+BI_sintesi!H6+NO_sintesi!H6+VCO_sintesi!H6+VC_sintesi!H6</f>
        <v>0</v>
      </c>
      <c r="I6" s="54">
        <f t="shared" ref="I6" si="4">SUM(C6:H6)</f>
        <v>225</v>
      </c>
      <c r="J6" s="55"/>
      <c r="K6" s="82">
        <f>+BI_sintesi!K6+NO_sintesi!K6+VCO_sintesi!K6+VC_sintesi!K6</f>
        <v>86</v>
      </c>
      <c r="L6" s="82">
        <f>+BI_sintesi!L6+NO_sintesi!L6+VCO_sintesi!L6+VC_sintesi!L6</f>
        <v>120</v>
      </c>
      <c r="M6" s="55"/>
      <c r="N6" s="82">
        <f>+BI_sintesi!N6+NO_sintesi!N6+VCO_sintesi!N6+VC_sintesi!N6</f>
        <v>128</v>
      </c>
      <c r="O6" s="82">
        <f>+BI_sintesi!O6+NO_sintesi!O6+VCO_sintesi!O6+VC_sintesi!O6</f>
        <v>97</v>
      </c>
      <c r="P6" s="8"/>
      <c r="Q6" s="31">
        <f t="shared" ref="Q6" si="5">K6/I6%</f>
        <v>38.222222222222221</v>
      </c>
      <c r="R6" s="31">
        <f t="shared" si="2"/>
        <v>53.333333333333336</v>
      </c>
      <c r="S6" s="31">
        <f t="shared" si="3"/>
        <v>43.111111111111114</v>
      </c>
    </row>
    <row r="7" spans="1:20">
      <c r="A7" s="140"/>
      <c r="B7" s="1" t="s">
        <v>26</v>
      </c>
      <c r="C7" s="82">
        <f>+BI_sintesi!C7+NO_sintesi!C7+VCO_sintesi!C7+VC_sintesi!C7</f>
        <v>93</v>
      </c>
      <c r="D7" s="82">
        <f>+BI_sintesi!D7+NO_sintesi!D7+VCO_sintesi!D7+VC_sintesi!D7</f>
        <v>10</v>
      </c>
      <c r="E7" s="82">
        <f>+BI_sintesi!E7+NO_sintesi!E7+VCO_sintesi!E7+VC_sintesi!E7</f>
        <v>0</v>
      </c>
      <c r="F7" s="82">
        <f>+BI_sintesi!F7+NO_sintesi!F7+VCO_sintesi!F7+VC_sintesi!F7</f>
        <v>0</v>
      </c>
      <c r="G7" s="82">
        <f>+BI_sintesi!G7+NO_sintesi!G7+VCO_sintesi!G7+VC_sintesi!G7</f>
        <v>48</v>
      </c>
      <c r="H7" s="82">
        <f>+BI_sintesi!H7+NO_sintesi!H7+VCO_sintesi!H7+VC_sintesi!H7</f>
        <v>0</v>
      </c>
      <c r="I7" s="54">
        <f t="shared" si="0"/>
        <v>151</v>
      </c>
      <c r="J7" s="55"/>
      <c r="K7" s="82">
        <f>+BI_sintesi!K7+NO_sintesi!K7+VCO_sintesi!K7+VC_sintesi!K7</f>
        <v>67</v>
      </c>
      <c r="L7" s="82">
        <f>+BI_sintesi!L7+NO_sintesi!L7+VCO_sintesi!L7+VC_sintesi!L7</f>
        <v>57</v>
      </c>
      <c r="M7" s="55"/>
      <c r="N7" s="82">
        <f>+BI_sintesi!N7+NO_sintesi!N7+VCO_sintesi!N7+VC_sintesi!N7</f>
        <v>94</v>
      </c>
      <c r="O7" s="82">
        <f>+BI_sintesi!O7+NO_sintesi!O7+VCO_sintesi!O7+VC_sintesi!O7</f>
        <v>57</v>
      </c>
      <c r="P7" s="8"/>
      <c r="Q7" s="31">
        <f t="shared" si="1"/>
        <v>44.370860927152314</v>
      </c>
      <c r="R7" s="31">
        <f t="shared" si="2"/>
        <v>37.748344370860927</v>
      </c>
      <c r="S7" s="31">
        <f>O7/I7%</f>
        <v>37.748344370860927</v>
      </c>
    </row>
    <row r="8" spans="1:20" ht="18" customHeight="1">
      <c r="A8" s="141"/>
      <c r="B8" s="3" t="s">
        <v>23</v>
      </c>
      <c r="C8" s="54">
        <f t="shared" ref="C8:H8" si="6">SUM(C4:C7)</f>
        <v>307</v>
      </c>
      <c r="D8" s="54">
        <f t="shared" si="6"/>
        <v>28</v>
      </c>
      <c r="E8" s="54">
        <f t="shared" si="6"/>
        <v>0</v>
      </c>
      <c r="F8" s="54">
        <f t="shared" si="6"/>
        <v>0</v>
      </c>
      <c r="G8" s="54">
        <f t="shared" si="6"/>
        <v>179</v>
      </c>
      <c r="H8" s="54">
        <f t="shared" si="6"/>
        <v>0</v>
      </c>
      <c r="I8" s="54">
        <f t="shared" si="0"/>
        <v>514</v>
      </c>
      <c r="J8" s="55"/>
      <c r="K8" s="54">
        <f>SUM(K4:K7)</f>
        <v>182</v>
      </c>
      <c r="L8" s="54">
        <f>SUM(L4:L7)</f>
        <v>197</v>
      </c>
      <c r="M8" s="55"/>
      <c r="N8" s="54">
        <f>SUM(N4:N7)</f>
        <v>340</v>
      </c>
      <c r="O8" s="54">
        <f>SUM(O4:O7)</f>
        <v>174</v>
      </c>
      <c r="P8" s="8"/>
      <c r="Q8" s="9">
        <f t="shared" si="1"/>
        <v>35.408560311284049</v>
      </c>
      <c r="R8" s="9">
        <f t="shared" si="2"/>
        <v>38.326848249027236</v>
      </c>
      <c r="S8" s="9">
        <f t="shared" si="3"/>
        <v>33.852140077821012</v>
      </c>
    </row>
    <row r="9" spans="1:20">
      <c r="A9" s="48"/>
      <c r="B9" s="48"/>
      <c r="C9" s="50"/>
      <c r="D9" s="50"/>
      <c r="E9" s="50">
        <v>0</v>
      </c>
      <c r="F9" s="50">
        <v>0</v>
      </c>
      <c r="G9" s="50"/>
      <c r="H9" s="50"/>
      <c r="I9" s="50"/>
      <c r="J9" s="55"/>
      <c r="K9" s="50"/>
      <c r="L9" s="50"/>
      <c r="M9" s="55"/>
      <c r="N9" s="50"/>
      <c r="O9" s="50"/>
      <c r="P9" s="8"/>
      <c r="Q9" s="51"/>
      <c r="R9" s="51"/>
      <c r="S9" s="51"/>
    </row>
    <row r="10" spans="1:20" ht="18" customHeight="1">
      <c r="A10" s="139" t="s">
        <v>12</v>
      </c>
      <c r="B10" s="1" t="s">
        <v>31</v>
      </c>
      <c r="C10" s="82">
        <f>+BI_sintesi!C10+NO_sintesi!C10+VCO_sintesi!C10+VC_sintesi!C10</f>
        <v>1176</v>
      </c>
      <c r="D10" s="82">
        <f>+BI_sintesi!D10+NO_sintesi!D10+VCO_sintesi!D10+VC_sintesi!D10</f>
        <v>219</v>
      </c>
      <c r="E10" s="82">
        <f>+BI_sintesi!E10+NO_sintesi!E10+VCO_sintesi!E10+VC_sintesi!E10</f>
        <v>0</v>
      </c>
      <c r="F10" s="82">
        <f>+BI_sintesi!F10+NO_sintesi!F10+VCO_sintesi!F10+VC_sintesi!F10</f>
        <v>0</v>
      </c>
      <c r="G10" s="82">
        <f>+BI_sintesi!G10+NO_sintesi!G10+VCO_sintesi!G10+VC_sintesi!G10</f>
        <v>776</v>
      </c>
      <c r="H10" s="82">
        <f>+BI_sintesi!H10+NO_sintesi!H10+VCO_sintesi!H10+VC_sintesi!H10</f>
        <v>0</v>
      </c>
      <c r="I10" s="83">
        <f t="shared" ref="I10:I14" si="7">SUM(C10:H10)</f>
        <v>2171</v>
      </c>
      <c r="J10" s="84"/>
      <c r="K10" s="82">
        <f>+BI_sintesi!K10+NO_sintesi!K10+VCO_sintesi!K10+VC_sintesi!K10</f>
        <v>453</v>
      </c>
      <c r="L10" s="82">
        <f>+BI_sintesi!L10+NO_sintesi!L10+VCO_sintesi!L10+VC_sintesi!L10</f>
        <v>251</v>
      </c>
      <c r="M10" s="82">
        <f>+AL_sintesi!M10+AT_sintesi!M10</f>
        <v>0</v>
      </c>
      <c r="N10" s="82">
        <f>+BI_sintesi!N10+NO_sintesi!N10+VCO_sintesi!N10+VC_sintesi!N10</f>
        <v>1706</v>
      </c>
      <c r="O10" s="82">
        <f>+BI_sintesi!O10+NO_sintesi!O10+VCO_sintesi!O10+VC_sintesi!O10</f>
        <v>465</v>
      </c>
      <c r="P10" s="85"/>
      <c r="Q10" s="5">
        <f t="shared" si="1"/>
        <v>20.86596038691847</v>
      </c>
      <c r="R10" s="5">
        <f t="shared" si="2"/>
        <v>11.561492399815753</v>
      </c>
      <c r="S10" s="5">
        <f t="shared" si="3"/>
        <v>21.418701059419622</v>
      </c>
    </row>
    <row r="11" spans="1:20">
      <c r="A11" s="140"/>
      <c r="B11" s="1" t="s">
        <v>32</v>
      </c>
      <c r="C11" s="82">
        <f>+BI_sintesi!C11+NO_sintesi!C11+VCO_sintesi!C11+VC_sintesi!C11</f>
        <v>239</v>
      </c>
      <c r="D11" s="82">
        <f>+BI_sintesi!D11+NO_sintesi!D11+VCO_sintesi!D11+VC_sintesi!D11</f>
        <v>29</v>
      </c>
      <c r="E11" s="82">
        <f>+BI_sintesi!E11+NO_sintesi!E11+VCO_sintesi!E11+VC_sintesi!E11</f>
        <v>0</v>
      </c>
      <c r="F11" s="82">
        <f>+BI_sintesi!F11+NO_sintesi!F11+VCO_sintesi!F11+VC_sintesi!F11</f>
        <v>0</v>
      </c>
      <c r="G11" s="82">
        <f>+BI_sintesi!G11+NO_sintesi!G11+VCO_sintesi!G11+VC_sintesi!G11</f>
        <v>266</v>
      </c>
      <c r="H11" s="82">
        <f>+BI_sintesi!H11+NO_sintesi!H11+VCO_sintesi!H11+VC_sintesi!H11</f>
        <v>0</v>
      </c>
      <c r="I11" s="54">
        <f>SUM(C11:H11)</f>
        <v>534</v>
      </c>
      <c r="J11" s="55"/>
      <c r="K11" s="82">
        <f>+BI_sintesi!K11+NO_sintesi!K11+VCO_sintesi!K11+VC_sintesi!K11</f>
        <v>54</v>
      </c>
      <c r="L11" s="82">
        <f>+BI_sintesi!L11+NO_sintesi!L11+VCO_sintesi!L11+VC_sintesi!L11</f>
        <v>33</v>
      </c>
      <c r="M11" s="82">
        <f>+AL_sintesi!M11+AT_sintesi!M11</f>
        <v>0</v>
      </c>
      <c r="N11" s="82">
        <f>+BI_sintesi!N11+NO_sintesi!N11+VCO_sintesi!N11+VC_sintesi!N11</f>
        <v>507</v>
      </c>
      <c r="O11" s="82">
        <f>+BI_sintesi!O11+NO_sintesi!O11+VCO_sintesi!O11+VC_sintesi!O11</f>
        <v>27</v>
      </c>
      <c r="P11" s="8"/>
      <c r="Q11" s="31">
        <f t="shared" si="1"/>
        <v>10.112359550561798</v>
      </c>
      <c r="R11" s="31">
        <f t="shared" si="2"/>
        <v>6.1797752808988768</v>
      </c>
      <c r="S11" s="31">
        <f t="shared" si="3"/>
        <v>5.0561797752808992</v>
      </c>
    </row>
    <row r="12" spans="1:20">
      <c r="A12" s="140"/>
      <c r="B12" s="1" t="s">
        <v>55</v>
      </c>
      <c r="C12" s="82">
        <f>+BI_sintesi!C12+NO_sintesi!C12+VCO_sintesi!C12+VC_sintesi!C12</f>
        <v>1618</v>
      </c>
      <c r="D12" s="82">
        <f>+BI_sintesi!D12+NO_sintesi!D12+VCO_sintesi!D12+VC_sintesi!D12</f>
        <v>666</v>
      </c>
      <c r="E12" s="82">
        <f>+BI_sintesi!E12+NO_sintesi!E12+VCO_sintesi!E12+VC_sintesi!E12</f>
        <v>0</v>
      </c>
      <c r="F12" s="82">
        <f>+BI_sintesi!F12+NO_sintesi!F12+VCO_sintesi!F12+VC_sintesi!F12</f>
        <v>0</v>
      </c>
      <c r="G12" s="82">
        <f>+BI_sintesi!G12+NO_sintesi!G12+VCO_sintesi!G12+VC_sintesi!G12</f>
        <v>924</v>
      </c>
      <c r="H12" s="82">
        <f>+BI_sintesi!H12+NO_sintesi!H12+VCO_sintesi!H12+VC_sintesi!H12</f>
        <v>0</v>
      </c>
      <c r="I12" s="54">
        <f t="shared" ref="I12" si="8">SUM(C12:H12)</f>
        <v>3208</v>
      </c>
      <c r="J12" s="55"/>
      <c r="K12" s="82">
        <f>+BI_sintesi!K12+NO_sintesi!K12+VCO_sintesi!K12+VC_sintesi!K12</f>
        <v>992</v>
      </c>
      <c r="L12" s="82">
        <f>+BI_sintesi!L12+NO_sintesi!L12+VCO_sintesi!L12+VC_sintesi!L12</f>
        <v>1680</v>
      </c>
      <c r="M12" s="82">
        <f>+AL_sintesi!M12+AT_sintesi!M12</f>
        <v>0</v>
      </c>
      <c r="N12" s="82">
        <f>+BI_sintesi!N12+NO_sintesi!N12+VCO_sintesi!N12+VC_sintesi!N12</f>
        <v>1493</v>
      </c>
      <c r="O12" s="82">
        <f>+BI_sintesi!O12+NO_sintesi!O12+VCO_sintesi!O12+VC_sintesi!O12</f>
        <v>1715</v>
      </c>
      <c r="P12" s="8"/>
      <c r="Q12" s="31">
        <f t="shared" si="1"/>
        <v>30.922693266832919</v>
      </c>
      <c r="R12" s="31">
        <f t="shared" si="2"/>
        <v>52.369077306733168</v>
      </c>
      <c r="S12" s="31">
        <f t="shared" si="3"/>
        <v>53.460099750623442</v>
      </c>
    </row>
    <row r="13" spans="1:20">
      <c r="A13" s="140"/>
      <c r="B13" s="1" t="s">
        <v>26</v>
      </c>
      <c r="C13" s="82">
        <f>+BI_sintesi!C13+NO_sintesi!C13+VCO_sintesi!C13+VC_sintesi!C13</f>
        <v>1559</v>
      </c>
      <c r="D13" s="82">
        <f>+BI_sintesi!D13+NO_sintesi!D13+VCO_sintesi!D13+VC_sintesi!D13</f>
        <v>581</v>
      </c>
      <c r="E13" s="82">
        <f>+BI_sintesi!E13+NO_sintesi!E13+VCO_sintesi!E13+VC_sintesi!E13</f>
        <v>0</v>
      </c>
      <c r="F13" s="82">
        <f>+BI_sintesi!F13+NO_sintesi!F13+VCO_sintesi!F13+VC_sintesi!F13</f>
        <v>0</v>
      </c>
      <c r="G13" s="82">
        <f>+BI_sintesi!G13+NO_sintesi!G13+VCO_sintesi!G13+VC_sintesi!G13</f>
        <v>659</v>
      </c>
      <c r="H13" s="82">
        <f>+BI_sintesi!H13+NO_sintesi!H13+VCO_sintesi!H13+VC_sintesi!H13</f>
        <v>0</v>
      </c>
      <c r="I13" s="54">
        <f t="shared" si="7"/>
        <v>2799</v>
      </c>
      <c r="J13" s="55"/>
      <c r="K13" s="82">
        <f>+BI_sintesi!K13+NO_sintesi!K13+VCO_sintesi!K13+VC_sintesi!K13</f>
        <v>1381</v>
      </c>
      <c r="L13" s="82">
        <f>+BI_sintesi!L13+NO_sintesi!L13+VCO_sintesi!L13+VC_sintesi!L13</f>
        <v>1002</v>
      </c>
      <c r="M13" s="82">
        <f>+AL_sintesi!M13+AT_sintesi!M13</f>
        <v>0</v>
      </c>
      <c r="N13" s="82">
        <f>+BI_sintesi!N13+NO_sintesi!N13+VCO_sintesi!N13+VC_sintesi!N13</f>
        <v>1491</v>
      </c>
      <c r="O13" s="82">
        <f>+BI_sintesi!O13+NO_sintesi!O13+VCO_sintesi!O13+VC_sintesi!O13</f>
        <v>1308</v>
      </c>
      <c r="P13" s="8"/>
      <c r="Q13" s="31">
        <f t="shared" si="1"/>
        <v>49.339049660593069</v>
      </c>
      <c r="R13" s="31">
        <f t="shared" si="2"/>
        <v>35.79849946409432</v>
      </c>
      <c r="S13" s="31">
        <f t="shared" si="3"/>
        <v>46.730975348338696</v>
      </c>
    </row>
    <row r="14" spans="1:20" ht="18" customHeight="1">
      <c r="A14" s="141"/>
      <c r="B14" s="3" t="s">
        <v>22</v>
      </c>
      <c r="C14" s="54">
        <f t="shared" ref="C14:H14" si="9">SUM(C10:C13)</f>
        <v>4592</v>
      </c>
      <c r="D14" s="54">
        <f t="shared" si="9"/>
        <v>1495</v>
      </c>
      <c r="E14" s="54">
        <f t="shared" si="9"/>
        <v>0</v>
      </c>
      <c r="F14" s="54">
        <f t="shared" si="9"/>
        <v>0</v>
      </c>
      <c r="G14" s="54">
        <f t="shared" si="9"/>
        <v>2625</v>
      </c>
      <c r="H14" s="54">
        <f t="shared" si="9"/>
        <v>0</v>
      </c>
      <c r="I14" s="54">
        <f t="shared" si="7"/>
        <v>8712</v>
      </c>
      <c r="J14" s="55"/>
      <c r="K14" s="54">
        <f>SUM(K10:K13)</f>
        <v>2880</v>
      </c>
      <c r="L14" s="54">
        <f>SUM(L10:L13)</f>
        <v>2966</v>
      </c>
      <c r="M14" s="55"/>
      <c r="N14" s="54">
        <f>SUM(N10:N13)</f>
        <v>5197</v>
      </c>
      <c r="O14" s="54">
        <f>SUM(O10:O13)</f>
        <v>3515</v>
      </c>
      <c r="P14" s="8"/>
      <c r="Q14" s="9">
        <f t="shared" si="1"/>
        <v>33.057851239669418</v>
      </c>
      <c r="R14" s="9">
        <f t="shared" si="2"/>
        <v>34.04499540863177</v>
      </c>
      <c r="S14" s="9">
        <f t="shared" si="3"/>
        <v>40.346648301193753</v>
      </c>
    </row>
    <row r="15" spans="1:20">
      <c r="A15" s="48"/>
      <c r="B15" s="48"/>
      <c r="C15" s="50"/>
      <c r="D15" s="50"/>
      <c r="E15" s="50"/>
      <c r="F15" s="50"/>
      <c r="G15" s="50"/>
      <c r="H15" s="50"/>
      <c r="I15" s="50"/>
      <c r="J15" s="55"/>
      <c r="K15" s="50"/>
      <c r="L15" s="50"/>
      <c r="M15" s="55"/>
      <c r="N15" s="50"/>
      <c r="O15" s="50"/>
      <c r="P15" s="8"/>
      <c r="Q15" s="51"/>
      <c r="R15" s="51"/>
      <c r="S15" s="51"/>
    </row>
    <row r="16" spans="1:20" ht="18" customHeight="1">
      <c r="A16" s="139" t="s">
        <v>8</v>
      </c>
      <c r="B16" s="1" t="s">
        <v>31</v>
      </c>
      <c r="C16" s="82">
        <f>+BI_sintesi!C16+NO_sintesi!C16+VCO_sintesi!C16+VC_sintesi!C16</f>
        <v>2858</v>
      </c>
      <c r="D16" s="82">
        <f>+BI_sintesi!D16+NO_sintesi!D16+VCO_sintesi!D16+VC_sintesi!D16</f>
        <v>1203</v>
      </c>
      <c r="E16" s="82">
        <f>+BI_sintesi!E16+NO_sintesi!E16+VCO_sintesi!E16+VC_sintesi!E16</f>
        <v>5</v>
      </c>
      <c r="F16" s="82">
        <f>+BI_sintesi!F16+NO_sintesi!F16+VCO_sintesi!F16+VC_sintesi!F16</f>
        <v>3</v>
      </c>
      <c r="G16" s="82">
        <f>+BI_sintesi!G16+NO_sintesi!G16+VCO_sintesi!G16+VC_sintesi!G16</f>
        <v>605</v>
      </c>
      <c r="H16" s="82">
        <f>+BI_sintesi!H16+NO_sintesi!H16+VCO_sintesi!H16+VC_sintesi!H16</f>
        <v>0</v>
      </c>
      <c r="I16" s="83">
        <f t="shared" ref="I16:I20" si="10">SUM(C16:H16)</f>
        <v>4674</v>
      </c>
      <c r="J16" s="84"/>
      <c r="K16" s="82">
        <f>+BI_sintesi!K16+NO_sintesi!K16+VCO_sintesi!K16+VC_sintesi!K16</f>
        <v>619</v>
      </c>
      <c r="L16" s="82">
        <f>+BI_sintesi!L16+NO_sintesi!L16+VCO_sintesi!L16+VC_sintesi!L16</f>
        <v>345</v>
      </c>
      <c r="M16" s="82">
        <f>+AL_sintesi!M16+AT_sintesi!M16</f>
        <v>0</v>
      </c>
      <c r="N16" s="82">
        <f>+BI_sintesi!N16+NO_sintesi!N16+VCO_sintesi!N16+VC_sintesi!N16</f>
        <v>3398</v>
      </c>
      <c r="O16" s="82">
        <f>+BI_sintesi!O16+NO_sintesi!O16+VCO_sintesi!O16+VC_sintesi!O16</f>
        <v>1276</v>
      </c>
      <c r="P16" s="85"/>
      <c r="Q16" s="5">
        <f t="shared" si="1"/>
        <v>13.243474540008558</v>
      </c>
      <c r="R16" s="5">
        <f t="shared" si="2"/>
        <v>7.3812580231065468</v>
      </c>
      <c r="S16" s="5">
        <f t="shared" si="3"/>
        <v>27.299957210098416</v>
      </c>
    </row>
    <row r="17" spans="1:19">
      <c r="A17" s="140"/>
      <c r="B17" s="1" t="s">
        <v>32</v>
      </c>
      <c r="C17" s="82">
        <f>+BI_sintesi!C17+NO_sintesi!C17+VCO_sintesi!C17+VC_sintesi!C17</f>
        <v>715</v>
      </c>
      <c r="D17" s="82">
        <f>+BI_sintesi!D17+NO_sintesi!D17+VCO_sintesi!D17+VC_sintesi!D17</f>
        <v>114</v>
      </c>
      <c r="E17" s="82">
        <f>+BI_sintesi!E17+NO_sintesi!E17+VCO_sintesi!E17+VC_sintesi!E17</f>
        <v>0</v>
      </c>
      <c r="F17" s="82">
        <f>+BI_sintesi!F17+NO_sintesi!F17+VCO_sintesi!F17+VC_sintesi!F17</f>
        <v>0</v>
      </c>
      <c r="G17" s="82">
        <f>+BI_sintesi!G17+NO_sintesi!G17+VCO_sintesi!G17+VC_sintesi!G17</f>
        <v>125</v>
      </c>
      <c r="H17" s="82">
        <f>+BI_sintesi!H17+NO_sintesi!H17+VCO_sintesi!H17+VC_sintesi!H17</f>
        <v>0</v>
      </c>
      <c r="I17" s="54">
        <f>SUM(C17:H17)</f>
        <v>954</v>
      </c>
      <c r="J17" s="55"/>
      <c r="K17" s="82">
        <f>+BI_sintesi!K17+NO_sintesi!K17+VCO_sintesi!K17+VC_sintesi!K17</f>
        <v>104</v>
      </c>
      <c r="L17" s="82">
        <f>+BI_sintesi!L17+NO_sintesi!L17+VCO_sintesi!L17+VC_sintesi!L17</f>
        <v>68</v>
      </c>
      <c r="M17" s="82">
        <f>+AL_sintesi!M17+AT_sintesi!M17</f>
        <v>0</v>
      </c>
      <c r="N17" s="82">
        <f>+BI_sintesi!N17+NO_sintesi!N17+VCO_sintesi!N17+VC_sintesi!N17</f>
        <v>861</v>
      </c>
      <c r="O17" s="82">
        <f>+BI_sintesi!O17+NO_sintesi!O17+VCO_sintesi!O17+VC_sintesi!O17</f>
        <v>93</v>
      </c>
      <c r="P17" s="8"/>
      <c r="Q17" s="31">
        <f t="shared" si="1"/>
        <v>10.901467505241092</v>
      </c>
      <c r="R17" s="31">
        <f t="shared" si="2"/>
        <v>7.1278825995807136</v>
      </c>
      <c r="S17" s="31">
        <f t="shared" si="3"/>
        <v>9.7484276729559749</v>
      </c>
    </row>
    <row r="18" spans="1:19">
      <c r="A18" s="140"/>
      <c r="B18" s="1" t="s">
        <v>55</v>
      </c>
      <c r="C18" s="82">
        <f>+BI_sintesi!C18+NO_sintesi!C18+VCO_sintesi!C18+VC_sintesi!C18</f>
        <v>2330</v>
      </c>
      <c r="D18" s="82">
        <f>+BI_sintesi!D18+NO_sintesi!D18+VCO_sintesi!D18+VC_sintesi!D18</f>
        <v>1883</v>
      </c>
      <c r="E18" s="82">
        <f>+BI_sintesi!E18+NO_sintesi!E18+VCO_sintesi!E18+VC_sintesi!E18</f>
        <v>8</v>
      </c>
      <c r="F18" s="82">
        <f>+BI_sintesi!F18+NO_sintesi!F18+VCO_sintesi!F18+VC_sintesi!F18</f>
        <v>0</v>
      </c>
      <c r="G18" s="82">
        <f>+BI_sintesi!G18+NO_sintesi!G18+VCO_sintesi!G18+VC_sintesi!G18</f>
        <v>634</v>
      </c>
      <c r="H18" s="82">
        <f>+BI_sintesi!H18+NO_sintesi!H18+VCO_sintesi!H18+VC_sintesi!H18</f>
        <v>0</v>
      </c>
      <c r="I18" s="54">
        <f t="shared" ref="I18" si="11">SUM(C18:H18)</f>
        <v>4855</v>
      </c>
      <c r="J18" s="55"/>
      <c r="K18" s="82">
        <f>+BI_sintesi!K18+NO_sintesi!K18+VCO_sintesi!K18+VC_sintesi!K18</f>
        <v>896</v>
      </c>
      <c r="L18" s="82">
        <f>+BI_sintesi!L18+NO_sintesi!L18+VCO_sintesi!L18+VC_sintesi!L18</f>
        <v>2289</v>
      </c>
      <c r="M18" s="82">
        <f>+AL_sintesi!M18+AT_sintesi!M18</f>
        <v>0</v>
      </c>
      <c r="N18" s="82">
        <f>+BI_sintesi!N18+NO_sintesi!N18+VCO_sintesi!N18+VC_sintesi!N18</f>
        <v>2084</v>
      </c>
      <c r="O18" s="82">
        <f>+BI_sintesi!O18+NO_sintesi!O18+VCO_sintesi!O18+VC_sintesi!O18</f>
        <v>2771</v>
      </c>
      <c r="P18" s="8"/>
      <c r="Q18" s="31">
        <f t="shared" si="1"/>
        <v>18.455200823892895</v>
      </c>
      <c r="R18" s="31">
        <f t="shared" si="2"/>
        <v>47.147270854788879</v>
      </c>
      <c r="S18" s="31">
        <f t="shared" si="3"/>
        <v>57.075180226570552</v>
      </c>
    </row>
    <row r="19" spans="1:19">
      <c r="A19" s="140"/>
      <c r="B19" s="1" t="s">
        <v>26</v>
      </c>
      <c r="C19" s="82">
        <f>+BI_sintesi!C19+NO_sintesi!C19+VCO_sintesi!C19+VC_sintesi!C19</f>
        <v>2759</v>
      </c>
      <c r="D19" s="82">
        <f>+BI_sintesi!D19+NO_sintesi!D19+VCO_sintesi!D19+VC_sintesi!D19</f>
        <v>2065</v>
      </c>
      <c r="E19" s="82">
        <f>+BI_sintesi!E19+NO_sintesi!E19+VCO_sintesi!E19+VC_sintesi!E19</f>
        <v>4</v>
      </c>
      <c r="F19" s="82">
        <f>+BI_sintesi!F19+NO_sintesi!F19+VCO_sintesi!F19+VC_sintesi!F19</f>
        <v>1</v>
      </c>
      <c r="G19" s="82">
        <f>+BI_sintesi!G19+NO_sintesi!G19+VCO_sintesi!G19+VC_sintesi!G19</f>
        <v>594</v>
      </c>
      <c r="H19" s="82">
        <f>+BI_sintesi!H19+NO_sintesi!H19+VCO_sintesi!H19+VC_sintesi!H19</f>
        <v>3</v>
      </c>
      <c r="I19" s="54">
        <f t="shared" si="10"/>
        <v>5426</v>
      </c>
      <c r="J19" s="55"/>
      <c r="K19" s="82">
        <f>+BI_sintesi!K19+NO_sintesi!K19+VCO_sintesi!K19+VC_sintesi!K19</f>
        <v>1871</v>
      </c>
      <c r="L19" s="82">
        <f>+BI_sintesi!L19+NO_sintesi!L19+VCO_sintesi!L19+VC_sintesi!L19</f>
        <v>1810</v>
      </c>
      <c r="M19" s="82">
        <f>+AL_sintesi!M19+AT_sintesi!M19</f>
        <v>0</v>
      </c>
      <c r="N19" s="82">
        <f>+BI_sintesi!N19+NO_sintesi!N19+VCO_sintesi!N19+VC_sintesi!N19</f>
        <v>2340</v>
      </c>
      <c r="O19" s="82">
        <f>+BI_sintesi!O19+NO_sintesi!O19+VCO_sintesi!O19+VC_sintesi!O19</f>
        <v>3086</v>
      </c>
      <c r="P19" s="8"/>
      <c r="Q19" s="31">
        <f t="shared" si="1"/>
        <v>34.482123110947292</v>
      </c>
      <c r="R19" s="31">
        <f t="shared" si="2"/>
        <v>33.357906376704754</v>
      </c>
      <c r="S19" s="31">
        <f t="shared" si="3"/>
        <v>56.87430888315518</v>
      </c>
    </row>
    <row r="20" spans="1:19" ht="18" customHeight="1">
      <c r="A20" s="141"/>
      <c r="B20" s="3" t="s">
        <v>28</v>
      </c>
      <c r="C20" s="54">
        <f t="shared" ref="C20:H20" si="12">SUM(C16:C19)</f>
        <v>8662</v>
      </c>
      <c r="D20" s="54">
        <f t="shared" si="12"/>
        <v>5265</v>
      </c>
      <c r="E20" s="54">
        <f t="shared" si="12"/>
        <v>17</v>
      </c>
      <c r="F20" s="54">
        <f t="shared" si="12"/>
        <v>4</v>
      </c>
      <c r="G20" s="54">
        <f t="shared" si="12"/>
        <v>1958</v>
      </c>
      <c r="H20" s="54">
        <f t="shared" si="12"/>
        <v>3</v>
      </c>
      <c r="I20" s="54">
        <f t="shared" si="10"/>
        <v>15909</v>
      </c>
      <c r="J20" s="55"/>
      <c r="K20" s="54">
        <f>SUM(K16:K19)</f>
        <v>3490</v>
      </c>
      <c r="L20" s="54">
        <f>SUM(L16:L19)</f>
        <v>4512</v>
      </c>
      <c r="M20" s="55"/>
      <c r="N20" s="54">
        <f>SUM(N16:N19)</f>
        <v>8683</v>
      </c>
      <c r="O20" s="54">
        <f>SUM(O16:O19)</f>
        <v>7226</v>
      </c>
      <c r="P20" s="8"/>
      <c r="Q20" s="9">
        <f t="shared" si="1"/>
        <v>21.937268212961218</v>
      </c>
      <c r="R20" s="9">
        <f t="shared" si="2"/>
        <v>28.361304921742409</v>
      </c>
      <c r="S20" s="9">
        <f t="shared" si="3"/>
        <v>45.420830976177008</v>
      </c>
    </row>
    <row r="21" spans="1:19">
      <c r="A21" s="48"/>
      <c r="B21" s="48"/>
      <c r="C21" s="50"/>
      <c r="D21" s="50"/>
      <c r="E21" s="50"/>
      <c r="F21" s="50"/>
      <c r="G21" s="50"/>
      <c r="H21" s="50"/>
      <c r="I21" s="50"/>
      <c r="J21" s="55"/>
      <c r="K21" s="50"/>
      <c r="L21" s="50"/>
      <c r="M21" s="55"/>
      <c r="N21" s="50"/>
      <c r="O21" s="50"/>
      <c r="P21" s="8"/>
      <c r="Q21" s="51"/>
      <c r="R21" s="51"/>
      <c r="S21" s="51"/>
    </row>
    <row r="22" spans="1:19" ht="18" customHeight="1">
      <c r="A22" s="136" t="s">
        <v>5</v>
      </c>
      <c r="B22" s="1" t="s">
        <v>31</v>
      </c>
      <c r="C22" s="82">
        <f t="shared" ref="C22:I25" si="13">C16+C10+C4</f>
        <v>4079</v>
      </c>
      <c r="D22" s="82">
        <f t="shared" si="13"/>
        <v>1426</v>
      </c>
      <c r="E22" s="82">
        <f t="shared" si="13"/>
        <v>5</v>
      </c>
      <c r="F22" s="82">
        <f t="shared" si="13"/>
        <v>3</v>
      </c>
      <c r="G22" s="82">
        <f t="shared" si="13"/>
        <v>1431</v>
      </c>
      <c r="H22" s="82">
        <f t="shared" si="13"/>
        <v>0</v>
      </c>
      <c r="I22" s="83">
        <f t="shared" si="13"/>
        <v>6944</v>
      </c>
      <c r="J22" s="84"/>
      <c r="K22" s="82">
        <f>K16+K10+K4</f>
        <v>1094</v>
      </c>
      <c r="L22" s="82">
        <f>L16+L10+L4</f>
        <v>615</v>
      </c>
      <c r="M22" s="84"/>
      <c r="N22" s="82">
        <f>N16+N10+N4</f>
        <v>5183</v>
      </c>
      <c r="O22" s="82">
        <f>O16+O10+O4</f>
        <v>1761</v>
      </c>
      <c r="P22" s="85"/>
      <c r="Q22" s="5">
        <f t="shared" si="1"/>
        <v>15.754608294930875</v>
      </c>
      <c r="R22" s="5">
        <f t="shared" si="2"/>
        <v>8.8565668202764982</v>
      </c>
      <c r="S22" s="5">
        <f t="shared" si="3"/>
        <v>25.360023041474655</v>
      </c>
    </row>
    <row r="23" spans="1:19">
      <c r="A23" s="137"/>
      <c r="B23" s="1" t="s">
        <v>32</v>
      </c>
      <c r="C23" s="29">
        <f t="shared" si="13"/>
        <v>970</v>
      </c>
      <c r="D23" s="29">
        <f t="shared" si="13"/>
        <v>143</v>
      </c>
      <c r="E23" s="29">
        <f t="shared" si="13"/>
        <v>0</v>
      </c>
      <c r="F23" s="29">
        <f t="shared" si="13"/>
        <v>0</v>
      </c>
      <c r="G23" s="29">
        <f t="shared" si="13"/>
        <v>414</v>
      </c>
      <c r="H23" s="29">
        <f t="shared" si="13"/>
        <v>0</v>
      </c>
      <c r="I23" s="54">
        <f t="shared" si="13"/>
        <v>1527</v>
      </c>
      <c r="J23" s="55"/>
      <c r="K23" s="29">
        <f>K17+K11+K5</f>
        <v>165</v>
      </c>
      <c r="L23" s="29">
        <f>L17+L11+L5</f>
        <v>102</v>
      </c>
      <c r="M23" s="55"/>
      <c r="N23" s="29">
        <f>N17+N11+N5</f>
        <v>1407</v>
      </c>
      <c r="O23" s="29">
        <f>O17+O11+O5</f>
        <v>120</v>
      </c>
      <c r="P23" s="8"/>
      <c r="Q23" s="31">
        <f t="shared" si="1"/>
        <v>10.805500982318271</v>
      </c>
      <c r="R23" s="31">
        <f t="shared" si="2"/>
        <v>6.6797642436149314</v>
      </c>
      <c r="S23" s="31">
        <f t="shared" si="3"/>
        <v>7.8585461689587426</v>
      </c>
    </row>
    <row r="24" spans="1:19">
      <c r="A24" s="137"/>
      <c r="B24" s="1" t="s">
        <v>55</v>
      </c>
      <c r="C24" s="29">
        <f t="shared" si="13"/>
        <v>4101</v>
      </c>
      <c r="D24" s="29">
        <f t="shared" si="13"/>
        <v>2563</v>
      </c>
      <c r="E24" s="29">
        <f t="shared" si="13"/>
        <v>8</v>
      </c>
      <c r="F24" s="29">
        <f t="shared" si="13"/>
        <v>0</v>
      </c>
      <c r="G24" s="29">
        <f t="shared" si="13"/>
        <v>1616</v>
      </c>
      <c r="H24" s="29">
        <f t="shared" si="13"/>
        <v>0</v>
      </c>
      <c r="I24" s="54">
        <f t="shared" ref="I24:I25" si="14">SUM(C24:H24)</f>
        <v>8288</v>
      </c>
      <c r="J24" s="55"/>
      <c r="K24" s="29">
        <f t="shared" ref="K24:L25" si="15">K18+K12+K6</f>
        <v>1974</v>
      </c>
      <c r="L24" s="29">
        <f t="shared" si="15"/>
        <v>4089</v>
      </c>
      <c r="M24" s="55"/>
      <c r="N24" s="29">
        <f t="shared" ref="N24:O25" si="16">N18+N12+N6</f>
        <v>3705</v>
      </c>
      <c r="O24" s="29">
        <f t="shared" si="16"/>
        <v>4583</v>
      </c>
      <c r="P24" s="8"/>
      <c r="Q24" s="31">
        <f>K24/I24%</f>
        <v>23.817567567567568</v>
      </c>
      <c r="R24" s="31">
        <f t="shared" si="2"/>
        <v>49.336389961389962</v>
      </c>
      <c r="S24" s="31">
        <f t="shared" si="3"/>
        <v>55.296814671814673</v>
      </c>
    </row>
    <row r="25" spans="1:19">
      <c r="A25" s="137"/>
      <c r="B25" s="1" t="s">
        <v>26</v>
      </c>
      <c r="C25" s="29">
        <f t="shared" si="13"/>
        <v>4411</v>
      </c>
      <c r="D25" s="29">
        <f t="shared" si="13"/>
        <v>2656</v>
      </c>
      <c r="E25" s="29">
        <f t="shared" si="13"/>
        <v>4</v>
      </c>
      <c r="F25" s="29">
        <f t="shared" si="13"/>
        <v>1</v>
      </c>
      <c r="G25" s="29">
        <f t="shared" si="13"/>
        <v>1301</v>
      </c>
      <c r="H25" s="29">
        <f t="shared" si="13"/>
        <v>3</v>
      </c>
      <c r="I25" s="54">
        <f t="shared" si="14"/>
        <v>8376</v>
      </c>
      <c r="J25" s="55"/>
      <c r="K25" s="29">
        <f t="shared" si="15"/>
        <v>3319</v>
      </c>
      <c r="L25" s="29">
        <f t="shared" si="15"/>
        <v>2869</v>
      </c>
      <c r="M25" s="55"/>
      <c r="N25" s="29">
        <f t="shared" si="16"/>
        <v>3925</v>
      </c>
      <c r="O25" s="29">
        <f t="shared" si="16"/>
        <v>4451</v>
      </c>
      <c r="P25" s="8"/>
      <c r="Q25" s="31">
        <f>K25/I25%</f>
        <v>39.625119388729701</v>
      </c>
      <c r="R25" s="31">
        <f t="shared" si="2"/>
        <v>34.252626552053485</v>
      </c>
      <c r="S25" s="31">
        <f t="shared" si="3"/>
        <v>53.139923591212984</v>
      </c>
    </row>
    <row r="26" spans="1:19" ht="27.95" customHeight="1">
      <c r="A26" s="138"/>
      <c r="B26" s="10" t="s">
        <v>21</v>
      </c>
      <c r="C26" s="54">
        <f>SUM(C22:C25)</f>
        <v>13561</v>
      </c>
      <c r="D26" s="54">
        <f t="shared" ref="D26" si="17">SUM(D22:D25)</f>
        <v>6788</v>
      </c>
      <c r="E26" s="54">
        <f>SUM(E22:E25)</f>
        <v>17</v>
      </c>
      <c r="F26" s="54">
        <f>SUM(F22:F25)</f>
        <v>4</v>
      </c>
      <c r="G26" s="54">
        <f>SUM(G22:G25)</f>
        <v>4762</v>
      </c>
      <c r="H26" s="54">
        <f>SUM(H22:H25)</f>
        <v>3</v>
      </c>
      <c r="I26" s="54">
        <f>SUM(C26:H26)</f>
        <v>25135</v>
      </c>
      <c r="J26" s="56"/>
      <c r="K26" s="32">
        <f>K20+K14+K8</f>
        <v>6552</v>
      </c>
      <c r="L26" s="32">
        <f>L20+L14+L8</f>
        <v>7675</v>
      </c>
      <c r="M26" s="56"/>
      <c r="N26" s="32">
        <f>N20+N14+N8</f>
        <v>14220</v>
      </c>
      <c r="O26" s="32">
        <f>O20+O14+O8</f>
        <v>10915</v>
      </c>
      <c r="P26" s="8"/>
      <c r="Q26" s="12">
        <f>K26/I26%</f>
        <v>26.067236920628606</v>
      </c>
      <c r="R26" s="12">
        <f t="shared" si="2"/>
        <v>30.535110403819377</v>
      </c>
      <c r="S26" s="12">
        <f t="shared" si="3"/>
        <v>43.425502287646708</v>
      </c>
    </row>
    <row r="27" spans="1:19" ht="21.95" customHeight="1">
      <c r="A27" s="13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5"/>
    </row>
  </sheetData>
  <mergeCells count="4">
    <mergeCell ref="A4:A8"/>
    <mergeCell ref="A10:A14"/>
    <mergeCell ref="A16:A20"/>
    <mergeCell ref="A22:A26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REGIONE_sintesi</vt:lpstr>
      <vt:lpstr>REGIONE_Settore</vt:lpstr>
      <vt:lpstr>AL_AT_sintesi</vt:lpstr>
      <vt:lpstr>AL_AT_Settore</vt:lpstr>
      <vt:lpstr>AL_sintesi</vt:lpstr>
      <vt:lpstr>AL_Settore</vt:lpstr>
      <vt:lpstr>AT_sintesi</vt:lpstr>
      <vt:lpstr>AT_Settore</vt:lpstr>
      <vt:lpstr>BI_NO_VCO_VC_sintesi</vt:lpstr>
      <vt:lpstr>BI_NO_VCO_VC_Settore</vt:lpstr>
      <vt:lpstr>BI_sintesi</vt:lpstr>
      <vt:lpstr>BI_Settore</vt:lpstr>
      <vt:lpstr>NO_sintesi</vt:lpstr>
      <vt:lpstr>NO_Settore</vt:lpstr>
      <vt:lpstr>VCO_sintesi</vt:lpstr>
      <vt:lpstr>VCO_Settore</vt:lpstr>
      <vt:lpstr>VC_sintesi</vt:lpstr>
      <vt:lpstr>VC_Settore</vt:lpstr>
      <vt:lpstr>CN_sintesi</vt:lpstr>
      <vt:lpstr>CN_Settore</vt:lpstr>
      <vt:lpstr>TO_sintesi</vt:lpstr>
      <vt:lpstr>TO_Settore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ALBERCLAUS</dc:creator>
  <cp:lastModifiedBy>04077DM</cp:lastModifiedBy>
  <cp:lastPrinted>2017-03-12T21:27:52Z</cp:lastPrinted>
  <dcterms:created xsi:type="dcterms:W3CDTF">2017-02-23T13:49:24Z</dcterms:created>
  <dcterms:modified xsi:type="dcterms:W3CDTF">2019-08-09T08:35:02Z</dcterms:modified>
</cp:coreProperties>
</file>