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Definizioni" sheetId="1" r:id="rId1"/>
    <sheet name="Popolazione" sheetId="2" r:id="rId2"/>
    <sheet name="F.lav genere" sheetId="3" r:id="rId3"/>
    <sheet name="Occupati genere" sheetId="4" r:id="rId4"/>
    <sheet name="Occupati settore" sheetId="5" r:id="rId5"/>
    <sheet name="Tax occupaz.età" sheetId="6" r:id="rId6"/>
    <sheet name="Tax occup. prov.Italia" sheetId="7" r:id="rId7"/>
    <sheet name="Disoccupazione" sheetId="8" r:id="rId8"/>
    <sheet name="Tax disoccupaz.età" sheetId="9" r:id="rId9"/>
    <sheet name="Tax disoccup. prov.Italia" sheetId="10" r:id="rId10"/>
  </sheets>
  <definedNames>
    <definedName name="_xlnm.Print_Titles" localSheetId="9">'Tax disoccup. prov.Italia'!$1:$5</definedName>
    <definedName name="_xlnm.Print_Titles" localSheetId="6">'Tax occup. prov.Italia'!$1:$5</definedName>
  </definedNames>
  <calcPr fullCalcOnLoad="1"/>
</workbook>
</file>

<file path=xl/sharedStrings.xml><?xml version="1.0" encoding="utf-8"?>
<sst xmlns="http://schemas.openxmlformats.org/spreadsheetml/2006/main" count="1090" uniqueCount="252">
  <si>
    <t>P I E M O N T E</t>
  </si>
  <si>
    <t>Variazioni interannuali</t>
  </si>
  <si>
    <t>Altre</t>
  </si>
  <si>
    <t>Agricoltura</t>
  </si>
  <si>
    <t>Industria</t>
  </si>
  <si>
    <t>Altre attività</t>
  </si>
  <si>
    <t>TOTALE</t>
  </si>
  <si>
    <t>Agricolt.</t>
  </si>
  <si>
    <t>attività</t>
  </si>
  <si>
    <t xml:space="preserve">  v.ass. val.%</t>
  </si>
  <si>
    <t xml:space="preserve"> v.ass.  val.%</t>
  </si>
  <si>
    <t xml:space="preserve"> v.ass. val.%</t>
  </si>
  <si>
    <t>TOT</t>
  </si>
  <si>
    <t xml:space="preserve"> ALESSANDRIA</t>
  </si>
  <si>
    <t xml:space="preserve"> ASTI</t>
  </si>
  <si>
    <t xml:space="preserve"> BIELLA</t>
  </si>
  <si>
    <t xml:space="preserve"> CUNEO</t>
  </si>
  <si>
    <t xml:space="preserve"> NOVARA</t>
  </si>
  <si>
    <t xml:space="preserve"> VERBANO</t>
  </si>
  <si>
    <t xml:space="preserve"> CUSIO</t>
  </si>
  <si>
    <t xml:space="preserve"> OSSOLA</t>
  </si>
  <si>
    <t xml:space="preserve"> VERCELLI</t>
  </si>
  <si>
    <t xml:space="preserve"> PIEMONTE</t>
  </si>
  <si>
    <t>Variazione interannuale</t>
  </si>
  <si>
    <t xml:space="preserve"> Alessandria</t>
  </si>
  <si>
    <t xml:space="preserve"> Asti</t>
  </si>
  <si>
    <t xml:space="preserve"> Biella</t>
  </si>
  <si>
    <t xml:space="preserve"> Cuneo</t>
  </si>
  <si>
    <t xml:space="preserve"> Novara</t>
  </si>
  <si>
    <t xml:space="preserve"> Torino</t>
  </si>
  <si>
    <t xml:space="preserve"> VCO</t>
  </si>
  <si>
    <t xml:space="preserve"> Vercelli</t>
  </si>
  <si>
    <t>Indip.</t>
  </si>
  <si>
    <t>Dip.</t>
  </si>
  <si>
    <t>Occupati</t>
  </si>
  <si>
    <t>PIEMONTE</t>
  </si>
  <si>
    <t>In cerca occ.</t>
  </si>
  <si>
    <t>val.ass.</t>
  </si>
  <si>
    <t>val. %</t>
  </si>
  <si>
    <t xml:space="preserve">   F</t>
  </si>
  <si>
    <t xml:space="preserve">  TOT</t>
  </si>
  <si>
    <t>Area
territoriale</t>
  </si>
  <si>
    <r>
      <t xml:space="preserve">OCCUPATI PER AREA PROVINCIALE, TIPO DI OCCUPAZIONE E SETTORE DI ATTIVITA' </t>
    </r>
    <r>
      <rPr>
        <sz val="10"/>
        <rFont val="Arial"/>
        <family val="2"/>
      </rPr>
      <t>(x1000)</t>
    </r>
  </si>
  <si>
    <r>
      <t xml:space="preserve">OCCUPAZIONE E TASSI DI OCCUPAZIONE PER AREA PROVINCIALE E GENERE </t>
    </r>
    <r>
      <rPr>
        <sz val="10"/>
        <rFont val="Arial"/>
        <family val="2"/>
      </rPr>
      <t>(x1000)</t>
    </r>
  </si>
  <si>
    <t xml:space="preserve">  M</t>
  </si>
  <si>
    <t xml:space="preserve"> TOT</t>
  </si>
  <si>
    <t xml:space="preserve">  F</t>
  </si>
  <si>
    <r>
      <t xml:space="preserve">POPOLAZIONE DI 15 ANNI E OLTRE PER GENERE, AREA PROVINCIALE E CONDIZIONE </t>
    </r>
    <r>
      <rPr>
        <sz val="10"/>
        <rFont val="Arial"/>
        <family val="2"/>
      </rPr>
      <t>(x1000)</t>
    </r>
  </si>
  <si>
    <t>NOTA</t>
  </si>
  <si>
    <t xml:space="preserve">  − hanno svolto almeno un’ora di lavoro in una qualsiasi attività che preveda un corrispettivo monetario o in natura;</t>
  </si>
  <si>
    <t xml:space="preserve">  − hanno svolto almeno un’ora di lavoro non retribuito nella ditta di un familiare nella quale collaborano abitualmente;</t>
  </si>
  <si>
    <t xml:space="preserve">  − sono assenti dal lavoro (ad esempio, per ferie o malattia). I dipendenti assenti dal lavoro sono considerati occupati </t>
  </si>
  <si>
    <t xml:space="preserve">     se l’assenza non supera tre mesi, oppure se durante l’assenza continuano a percepire almeno il 50% della </t>
  </si>
  <si>
    <t xml:space="preserve">     retribuzione. Gli indipendenti assenti dal lavoro, ad eccezione dei coadiuvanti familiari, sono considerati </t>
  </si>
  <si>
    <t xml:space="preserve">     occupati se, durante il periodo di assenza, mantengono l'attività. </t>
  </si>
  <si>
    <t>Disoccupazione</t>
  </si>
  <si>
    <t xml:space="preserve">  La disoccupazione ufficiale è quella riferita alle persone in cerca di occupazione secondo la definizione</t>
  </si>
  <si>
    <t xml:space="preserve">  internazionale, vale a dire con i criteri di disponibilità e di ricerca attiva del lavoro precisati qui di seguito:</t>
  </si>
  <si>
    <t xml:space="preserve">  − hanno effettuato almeno un’azione attiva di ricerca di lavoro nei trenta giorni che precedono l’intervista e </t>
  </si>
  <si>
    <t xml:space="preserve">     sono disponibili a lavorare (o ad avviare un'attività autonoma) entro le due settimane successive all'intervista;</t>
  </si>
  <si>
    <t xml:space="preserve">  − oppure, inizieranno un lavoro entro tre mesi dalla data dell’intervista e sono disponibili a lavorare (o ad avviare </t>
  </si>
  <si>
    <t xml:space="preserve">     un’attività autonoma) entro le due settimane successive all’intervista, qualora fosse possibile anticipare</t>
  </si>
  <si>
    <t xml:space="preserve">     l’inizio del lavoro.</t>
  </si>
  <si>
    <t xml:space="preserve">Forze di Lavoro: </t>
  </si>
  <si>
    <t xml:space="preserve">   Occupati + persone in cerca di occupazione, come sopra individuati</t>
  </si>
  <si>
    <t xml:space="preserve">  Persone in condizione non professionale, cioè non classificate come occupate o in cerca di occupazione secondo le</t>
  </si>
  <si>
    <t xml:space="preserve">  definizioni prima riportate. Si possono suddividere in due sottoinsiemi:</t>
  </si>
  <si>
    <t xml:space="preserve">Tasso di attività: </t>
  </si>
  <si>
    <t xml:space="preserve">Tasso di occupazione: </t>
  </si>
  <si>
    <t>Ordinamento descrescente sul valore totale</t>
  </si>
  <si>
    <t>N.</t>
  </si>
  <si>
    <t>PROVINCE</t>
  </si>
  <si>
    <t>Tasso occupazione 15-64 a.</t>
  </si>
  <si>
    <t>Maschi</t>
  </si>
  <si>
    <t>Femmine</t>
  </si>
  <si>
    <t>Totale</t>
  </si>
  <si>
    <t>ITALIA</t>
  </si>
  <si>
    <t xml:space="preserve">  Tasso  di  disoccupazione  per  genere</t>
  </si>
  <si>
    <t>Ordinamento ascendente sul valore totale</t>
  </si>
  <si>
    <t>Tasso di disoccupazione</t>
  </si>
  <si>
    <r>
      <t xml:space="preserve">FORZE DI LAVORO E TASSI DI ATTIVITA' E INATTIVITA' PER PROVINCIA E GENERE </t>
    </r>
    <r>
      <rPr>
        <sz val="10"/>
        <rFont val="Arial"/>
        <family val="2"/>
      </rPr>
      <t>(x1000)</t>
    </r>
  </si>
  <si>
    <r>
      <t xml:space="preserve">Occupati: </t>
    </r>
    <r>
      <rPr>
        <sz val="10"/>
        <rFont val="Arial"/>
        <family val="2"/>
      </rPr>
      <t>persone di 15 anni e più che nella settimana di riferimento:</t>
    </r>
  </si>
  <si>
    <r>
      <t xml:space="preserve">Persone in cerca di occupazione: </t>
    </r>
    <r>
      <rPr>
        <sz val="10"/>
        <rFont val="Arial"/>
        <family val="2"/>
      </rPr>
      <t>persone non occupate tra 15 e 74 anni che:</t>
    </r>
  </si>
  <si>
    <t xml:space="preserve">   Rapporto tra le forze di lavoro in età di 15-64 anni e la popolazione nella stessa classe di età.</t>
  </si>
  <si>
    <t xml:space="preserve">   Rapporto tra le persone in cerca di occupazione che rispondono ai criteri internazionali di classificazione (disponibilità</t>
  </si>
  <si>
    <t xml:space="preserve">   a lavorare entro due settimane e azioni di ricerca di lavoro negli ultimi 30 giorni) e le forze di lavoro (v. sopra).</t>
  </si>
  <si>
    <t>Area 
territoriale</t>
  </si>
  <si>
    <t>UOMINI</t>
  </si>
  <si>
    <t>DONNE</t>
  </si>
  <si>
    <r>
      <t xml:space="preserve">DISOCCUPAZIONE PER AREA PROVINCIALE E GENERE </t>
    </r>
    <r>
      <rPr>
        <sz val="10"/>
        <rFont val="Arial"/>
        <family val="2"/>
      </rPr>
      <t>(x1000)</t>
    </r>
  </si>
  <si>
    <t xml:space="preserve">Tasso di inattività: </t>
  </si>
  <si>
    <t>Uomini</t>
  </si>
  <si>
    <t>Donne</t>
  </si>
  <si>
    <t>TORINO</t>
  </si>
  <si>
    <t>15-24 a.</t>
  </si>
  <si>
    <t>25-34 a.</t>
  </si>
  <si>
    <t>TASSI DI DISOCCUPAZIONE PER GENERE, CLASSE DI ETA' E AREA PROVINCIALE</t>
  </si>
  <si>
    <t>35 a. 
e oltre</t>
  </si>
  <si>
    <t>TASSI DI DISOCCUPAZIONE EUROSTAT</t>
  </si>
  <si>
    <t>TASSI DI OCCUPAZIONE PER GENERE, CLASSE DI ETA' E AREA PROVINCIALE</t>
  </si>
  <si>
    <t>Genere</t>
  </si>
  <si>
    <t>Area territoriale</t>
  </si>
  <si>
    <t>35-44 a.</t>
  </si>
  <si>
    <t>45-54 a.</t>
  </si>
  <si>
    <t>55-64 a.</t>
  </si>
  <si>
    <t>TOT
15-64 a.</t>
  </si>
  <si>
    <t>TOT
20-64 a.</t>
  </si>
  <si>
    <t xml:space="preserve"> TOTALE</t>
  </si>
  <si>
    <r>
      <t xml:space="preserve">Tasso  di  occupazione </t>
    </r>
    <r>
      <rPr>
        <b/>
        <sz val="10"/>
        <color indexed="10"/>
        <rFont val="Arial"/>
        <family val="2"/>
      </rPr>
      <t>20-64 anni</t>
    </r>
    <r>
      <rPr>
        <b/>
        <sz val="10"/>
        <rFont val="Arial"/>
        <family val="2"/>
      </rPr>
      <t xml:space="preserve"> per</t>
    </r>
  </si>
  <si>
    <r>
      <t xml:space="preserve">Tasso  di  occupazione </t>
    </r>
    <r>
      <rPr>
        <b/>
        <sz val="10"/>
        <color indexed="10"/>
        <rFont val="Arial"/>
        <family val="2"/>
      </rPr>
      <t>15-64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anni</t>
    </r>
    <r>
      <rPr>
        <b/>
        <sz val="10"/>
        <rFont val="Arial"/>
        <family val="2"/>
      </rPr>
      <t xml:space="preserve"> per</t>
    </r>
  </si>
  <si>
    <t>Tasso occupazione 20-64 a.</t>
  </si>
  <si>
    <t>Inattivi</t>
  </si>
  <si>
    <t xml:space="preserve">  - gli Inattivi in età di lavoro (15-64 anni)</t>
  </si>
  <si>
    <t xml:space="preserve">  - gli Inattivi non in età di lavoro, cioè i giovani con meno di 15 anni e gli anziani a partire da 65 anni di età, ma al netto </t>
  </si>
  <si>
    <t xml:space="preserve">    di coloro che in quest'ultima fascia di età sono classificati come occupati o in cerca di occupazione.</t>
  </si>
  <si>
    <t xml:space="preserve">   Rapporto tra gli Inattivi in età di 15-64 anni e la popolazione nella stessa classe di età.</t>
  </si>
  <si>
    <t>Variazioni in punti percentuali</t>
  </si>
  <si>
    <t>Tasso di disoccupazione:</t>
  </si>
  <si>
    <t>FORZE DI LAVORO</t>
  </si>
  <si>
    <t>TASSI DI ATTIVITA'  15-64 ANNI</t>
  </si>
  <si>
    <t>TASSI DI INATTIVITA'  15-64 ANNI</t>
  </si>
  <si>
    <t>TASSO DISOCCUPAZIONE 15-29 ANNI</t>
  </si>
  <si>
    <t>TASSO DISOCCUPAZIONE TOTALE</t>
  </si>
  <si>
    <t>Media 2017</t>
  </si>
  <si>
    <t>Elaborazione  Regione Piemonte - Settore Politiche del Lavoro su  dati  ISTAT</t>
  </si>
  <si>
    <t>Media 2018</t>
  </si>
  <si>
    <t>PIEMONTE  -  MEDIA 2018</t>
  </si>
  <si>
    <t>genere e  area provinciale  -  Anno 2018</t>
  </si>
  <si>
    <r>
      <t xml:space="preserve">   e area provinciale  -  2018  -  </t>
    </r>
    <r>
      <rPr>
        <b/>
        <sz val="10"/>
        <color indexed="10"/>
        <rFont val="Arial"/>
        <family val="2"/>
      </rPr>
      <t>Totale</t>
    </r>
  </si>
  <si>
    <r>
      <t xml:space="preserve">   e area provinciale  -  2018  -  </t>
    </r>
    <r>
      <rPr>
        <b/>
        <sz val="10"/>
        <color indexed="10"/>
        <rFont val="Arial"/>
        <family val="2"/>
      </rPr>
      <t>15-24 anni</t>
    </r>
  </si>
  <si>
    <r>
      <t xml:space="preserve">   e area provinciale  -  2018  -  </t>
    </r>
    <r>
      <rPr>
        <b/>
        <sz val="10"/>
        <color indexed="10"/>
        <rFont val="Arial"/>
        <family val="2"/>
      </rPr>
      <t>15-29 anni</t>
    </r>
  </si>
  <si>
    <t>TASSO DI OCCUPAZIONE 20-64 ANNI</t>
  </si>
  <si>
    <t>Bolzano</t>
  </si>
  <si>
    <t>Reggio Emilia</t>
  </si>
  <si>
    <t>Cuneo</t>
  </si>
  <si>
    <t>Belluno</t>
  </si>
  <si>
    <t>Trento</t>
  </si>
  <si>
    <t>Parma</t>
  </si>
  <si>
    <t>Pordenone</t>
  </si>
  <si>
    <t>Forlì</t>
  </si>
  <si>
    <t>Bergamo</t>
  </si>
  <si>
    <t>Cremona</t>
  </si>
  <si>
    <t>Brescia</t>
  </si>
  <si>
    <t>Vicenza</t>
  </si>
  <si>
    <t>Piacenza</t>
  </si>
  <si>
    <t>Lecco</t>
  </si>
  <si>
    <t>Bologna</t>
  </si>
  <si>
    <t>Fermo</t>
  </si>
  <si>
    <t>Firenze</t>
  </si>
  <si>
    <t>Padova</t>
  </si>
  <si>
    <t>Ravenna</t>
  </si>
  <si>
    <t>Varese</t>
  </si>
  <si>
    <t>Modena</t>
  </si>
  <si>
    <t>Pisa</t>
  </si>
  <si>
    <t>Venezia</t>
  </si>
  <si>
    <t>Milano</t>
  </si>
  <si>
    <t>Biella</t>
  </si>
  <si>
    <t>Pavia</t>
  </si>
  <si>
    <t>Lodi</t>
  </si>
  <si>
    <t>Livorno</t>
  </si>
  <si>
    <t>Sondrio</t>
  </si>
  <si>
    <t>Mantova</t>
  </si>
  <si>
    <t>Prato</t>
  </si>
  <si>
    <t>Rovigo</t>
  </si>
  <si>
    <t>Aosta</t>
  </si>
  <si>
    <t>Verona</t>
  </si>
  <si>
    <t>Udine</t>
  </si>
  <si>
    <t>Vercelli</t>
  </si>
  <si>
    <t>Como</t>
  </si>
  <si>
    <t>Trieste</t>
  </si>
  <si>
    <t>Siena</t>
  </si>
  <si>
    <t>Macerata</t>
  </si>
  <si>
    <t>Savona</t>
  </si>
  <si>
    <t>Pistoia</t>
  </si>
  <si>
    <t>Pesaro-Urbino</t>
  </si>
  <si>
    <t>Treviso</t>
  </si>
  <si>
    <t>Rimini</t>
  </si>
  <si>
    <t>Asti</t>
  </si>
  <si>
    <t>Novara</t>
  </si>
  <si>
    <t>Gorizia</t>
  </si>
  <si>
    <t>Ancona</t>
  </si>
  <si>
    <t>Grosseto</t>
  </si>
  <si>
    <t>Perugia</t>
  </si>
  <si>
    <t>Ferrara</t>
  </si>
  <si>
    <t>Torino</t>
  </si>
  <si>
    <t>Lucca</t>
  </si>
  <si>
    <t>Arezzo</t>
  </si>
  <si>
    <t>Ascoli Piceno</t>
  </si>
  <si>
    <t>Genova</t>
  </si>
  <si>
    <t>L'Aquila</t>
  </si>
  <si>
    <t>Roma</t>
  </si>
  <si>
    <t>Terni</t>
  </si>
  <si>
    <t>La Spezia</t>
  </si>
  <si>
    <t>Alessandria</t>
  </si>
  <si>
    <t>Teramo</t>
  </si>
  <si>
    <t>Massa</t>
  </si>
  <si>
    <t>Rieti</t>
  </si>
  <si>
    <t>Campobasso</t>
  </si>
  <si>
    <t>Chieti</t>
  </si>
  <si>
    <t>Pescara</t>
  </si>
  <si>
    <t>Viterbo</t>
  </si>
  <si>
    <t>Benevento</t>
  </si>
  <si>
    <t>Matera</t>
  </si>
  <si>
    <t>Potenza</t>
  </si>
  <si>
    <t>Bari</t>
  </si>
  <si>
    <t>Nuoro</t>
  </si>
  <si>
    <t>Oristano</t>
  </si>
  <si>
    <t>Imperia</t>
  </si>
  <si>
    <t>Barletta-Andria-Trani</t>
  </si>
  <si>
    <t>Brindisi</t>
  </si>
  <si>
    <t>Sassari</t>
  </si>
  <si>
    <t>Vibo Valentia</t>
  </si>
  <si>
    <t>Salerno</t>
  </si>
  <si>
    <t>Avellino</t>
  </si>
  <si>
    <t>Latina</t>
  </si>
  <si>
    <t>Cagliari</t>
  </si>
  <si>
    <t>Taranto</t>
  </si>
  <si>
    <t>Isernia</t>
  </si>
  <si>
    <t>Caltanissetta</t>
  </si>
  <si>
    <t>Sud-Sardegna</t>
  </si>
  <si>
    <t>Lecce</t>
  </si>
  <si>
    <t>Frosinone</t>
  </si>
  <si>
    <t>Ragusa</t>
  </si>
  <si>
    <t>Catania</t>
  </si>
  <si>
    <t>Caserta</t>
  </si>
  <si>
    <t>Palermo</t>
  </si>
  <si>
    <t>Reggio Calabria</t>
  </si>
  <si>
    <t>Catanzaro</t>
  </si>
  <si>
    <t>Enna</t>
  </si>
  <si>
    <t>Foggia</t>
  </si>
  <si>
    <t>Siracusa</t>
  </si>
  <si>
    <t>Cosenza</t>
  </si>
  <si>
    <t>Trapani</t>
  </si>
  <si>
    <t>Napoli</t>
  </si>
  <si>
    <t>Messina</t>
  </si>
  <si>
    <t>Agrigento</t>
  </si>
  <si>
    <t>Crotone</t>
  </si>
  <si>
    <t>VCO</t>
  </si>
  <si>
    <t>Monza e Brianza</t>
  </si>
  <si>
    <t>TASSO DISOCCUPAZIONE 15-24 ANNI</t>
  </si>
  <si>
    <t>Reggio nell'Emilia</t>
  </si>
  <si>
    <t>Forlì-Cesena</t>
  </si>
  <si>
    <t>Monza Brianza</t>
  </si>
  <si>
    <t>Pesaro e Urbino</t>
  </si>
  <si>
    <t>Massa-Carrara</t>
  </si>
  <si>
    <t>Sud Sardegna</t>
  </si>
  <si>
    <t>Reggio di Calabria</t>
  </si>
  <si>
    <t xml:space="preserve">   Rapporto tra gli occupati in età di 20-64 o 15-64 anni e la popolazione nella stessa classe di età.</t>
  </si>
  <si>
    <r>
      <t xml:space="preserve">Tasso  di  occupazione </t>
    </r>
    <r>
      <rPr>
        <b/>
        <sz val="10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>5-29 anni</t>
    </r>
    <r>
      <rPr>
        <b/>
        <sz val="10"/>
        <rFont val="Arial"/>
        <family val="2"/>
      </rPr>
      <t xml:space="preserve"> per</t>
    </r>
  </si>
  <si>
    <t>TASSO DI OCCUPAZIONE 15-29 ANNI</t>
  </si>
  <si>
    <t>OCCUPATI</t>
  </si>
  <si>
    <t>PERSONE IN CERCA DI OCCUPAZIONE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</si>
</sst>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 &quot;L.&quot;\ * #,##0_ ;_ &quot;L.&quot;\ * \-#,##0_ ;_ &quot;L.&quot;\ * &quot;-&quot;_ ;_ @_ "/>
    <numFmt numFmtId="171" formatCode="_ * #,##0_ ;_ * \-#,##0_ ;_ * &quot;-&quot;_ ;_ @_ "/>
    <numFmt numFmtId="172" formatCode="0.0"/>
    <numFmt numFmtId="173" formatCode="#,##0_ ;\-#,##0\ "/>
    <numFmt numFmtId="174" formatCode="0.0_ ;\-0.0\ "/>
    <numFmt numFmtId="175" formatCode="0_ ;\-0\ "/>
    <numFmt numFmtId="176" formatCode="&quot;L.&quot;\ #,##0;&quot;L.&quot;\ \-#,##0"/>
    <numFmt numFmtId="177" formatCode="&quot;L.&quot;\ #,##0;[Red]&quot;L.&quot;\ \-#,##0"/>
    <numFmt numFmtId="178" formatCode="&quot;L.&quot;\ #,##0.00;&quot;L.&quot;\ \-#,##0.00"/>
    <numFmt numFmtId="179" formatCode="&quot;L.&quot;\ #,##0.00;[Red]&quot;L.&quot;\ \-#,##0.00"/>
    <numFmt numFmtId="180" formatCode="_ &quot;L.&quot;\ * #,##0.00_ ;_ &quot;L.&quot;\ * \-#,##0.00_ ;_ &quot;L.&quot;\ * &quot;-&quot;??_ ;_ @_ "/>
    <numFmt numFmtId="181" formatCode="_ * #,##0.00_ ;_ * \-#,##0.00_ ;_ * &quot;-&quot;??_ ;_ @_ "/>
    <numFmt numFmtId="182" formatCode="0.0;[Red]0.0"/>
    <numFmt numFmtId="183" formatCode="#,##0.0"/>
    <numFmt numFmtId="184" formatCode="0.000"/>
    <numFmt numFmtId="185" formatCode="d/m/yy"/>
    <numFmt numFmtId="186" formatCode="d/m"/>
    <numFmt numFmtId="187" formatCode="d\-mmm\-yy"/>
    <numFmt numFmtId="188" formatCode="d\-mmm"/>
    <numFmt numFmtId="189" formatCode="d/m/yy\ h:mm"/>
    <numFmt numFmtId="190" formatCode="&quot;L.&quot;#,##0;&quot;L.&quot;\ \-#,##0"/>
    <numFmt numFmtId="191" formatCode="&quot;L.&quot;#,##0;\ \-&quot;L.&quot;#,##0"/>
    <numFmt numFmtId="192" formatCode="&quot;L.&quot;#,##0;\-&quot;L.&quot;#,##0"/>
    <numFmt numFmtId="193" formatCode="&quot;L.&quot;#,##0;[Red]\-&quot;L.&quot;#,##0"/>
    <numFmt numFmtId="194" formatCode="&quot;L.&quot;#,##0.00;\-&quot;L.&quot;#,##0.00"/>
    <numFmt numFmtId="195" formatCode="&quot;L.&quot;#,##0.00;[Red]\-&quot;L.&quot;#,##0.00"/>
    <numFmt numFmtId="196" formatCode="_-&quot;L.&quot;* #,##0_-;\-&quot;L.&quot;* #,##0_-;_-&quot;L.&quot;* &quot;-&quot;_-;_-@_-"/>
    <numFmt numFmtId="197" formatCode="_-&quot;L.&quot;* #,##0.00_-;\-&quot;L.&quot;* #,##0.00_-;_-&quot;L.&quot;* &quot;-&quot;??_-;_-@_-"/>
    <numFmt numFmtId="198" formatCode="_-* #,##0.0_-;\-* #,##0.0_-;_-* &quot;-&quot;?_-;_-@_-"/>
    <numFmt numFmtId="199" formatCode="#,##0.0_ ;\-#,##0.0\ "/>
    <numFmt numFmtId="200" formatCode="&quot;C&quot;#,##0_);\(&quot;C&quot;#,##0\)"/>
    <numFmt numFmtId="201" formatCode="&quot;C&quot;#,##0_);[Red]\(&quot;C&quot;#,##0\)"/>
    <numFmt numFmtId="202" formatCode="&quot;C&quot;#,##0.00_);\(&quot;C&quot;#,##0.00\)"/>
    <numFmt numFmtId="203" formatCode="&quot;C&quot;#,##0.00_);[Red]\(&quot;C&quot;#,##0.00\)"/>
    <numFmt numFmtId="204" formatCode="_(&quot;C&quot;* #,##0_);_(&quot;C&quot;* \(#,##0\);_(&quot;C&quot;* &quot;-&quot;_);_(@_)"/>
    <numFmt numFmtId="205" formatCode="_(* #,##0_);_(* \(#,##0\);_(* &quot;-&quot;_);_(@_)"/>
    <numFmt numFmtId="206" formatCode="_(&quot;C&quot;* #,##0.00_);_(&quot;C&quot;* \(#,##0.00\);_(&quot;C&quot;* &quot;-&quot;??_);_(@_)"/>
    <numFmt numFmtId="207" formatCode="_(* #,##0.00_);_(* \(#,##0.00\);_(* &quot;-&quot;??_);_(@_)"/>
    <numFmt numFmtId="208" formatCode="General_)"/>
    <numFmt numFmtId="209" formatCode="#,##0.0;\-#,##0.0"/>
    <numFmt numFmtId="210" formatCode="0.\O"/>
    <numFmt numFmtId="211" formatCode="_(* #,##0.0_);_(* \(#,##0.0\);_(* &quot;-&quot;_);_(@_)"/>
    <numFmt numFmtId="212" formatCode="0.0%"/>
    <numFmt numFmtId="213" formatCode="_(* #.##0_);_(* \(#.##0\);_(* &quot;-&quot;_);_(@_)"/>
    <numFmt numFmtId="214" formatCode="#,##0.0;[Red]\-#,##0.0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[$€-2]\ #.##000_);[Red]\([$€-2]\ #.##000\)"/>
    <numFmt numFmtId="219" formatCode="#,##0.00_ ;\-#,##0.00\ "/>
    <numFmt numFmtId="220" formatCode="&quot;L.&quot;0;\ \-&quot;L.&quot;0"/>
    <numFmt numFmtId="221" formatCode="0.00_ ;\-0.00\ "/>
    <numFmt numFmtId="222" formatCode="_-&quot;L.&quot;\ * #,##0.0_-;\-&quot;L.&quot;\ * #,##0.0_-;_-&quot;L.&quot;\ * &quot;-&quot;?_-;_-@_-"/>
    <numFmt numFmtId="223" formatCode="0.0_ ;[Red]\-0.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" fillId="0" borderId="13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Continuous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6" fillId="0" borderId="20" xfId="0" applyFont="1" applyBorder="1" applyAlignment="1">
      <alignment/>
    </xf>
    <xf numFmtId="0" fontId="7" fillId="0" borderId="21" xfId="0" applyFont="1" applyFill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1" xfId="0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0" fontId="8" fillId="0" borderId="13" xfId="0" applyFont="1" applyBorder="1" applyAlignment="1">
      <alignment/>
    </xf>
    <xf numFmtId="0" fontId="6" fillId="0" borderId="20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3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0" fillId="0" borderId="21" xfId="0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20" xfId="0" applyNumberFormat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174" fontId="0" fillId="0" borderId="14" xfId="0" applyNumberFormat="1" applyBorder="1" applyAlignment="1">
      <alignment vertical="top"/>
    </xf>
    <xf numFmtId="0" fontId="0" fillId="0" borderId="23" xfId="0" applyBorder="1" applyAlignment="1">
      <alignment/>
    </xf>
    <xf numFmtId="174" fontId="0" fillId="0" borderId="24" xfId="0" applyNumberFormat="1" applyBorder="1" applyAlignment="1">
      <alignment/>
    </xf>
    <xf numFmtId="0" fontId="8" fillId="0" borderId="13" xfId="0" applyFont="1" applyBorder="1" applyAlignment="1" quotePrefix="1">
      <alignment horizontal="left"/>
    </xf>
    <xf numFmtId="0" fontId="0" fillId="0" borderId="13" xfId="0" applyBorder="1" applyAlignment="1">
      <alignment vertical="top"/>
    </xf>
    <xf numFmtId="0" fontId="8" fillId="0" borderId="13" xfId="0" applyFont="1" applyBorder="1" applyAlignment="1">
      <alignment vertical="top"/>
    </xf>
    <xf numFmtId="0" fontId="6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Border="1" applyAlignment="1">
      <alignment vertical="top"/>
    </xf>
    <xf numFmtId="0" fontId="6" fillId="0" borderId="17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" fontId="0" fillId="0" borderId="25" xfId="0" applyNumberFormat="1" applyBorder="1" applyAlignment="1">
      <alignment vertical="top"/>
    </xf>
    <xf numFmtId="174" fontId="0" fillId="0" borderId="17" xfId="0" applyNumberFormat="1" applyBorder="1" applyAlignment="1">
      <alignment vertical="top"/>
    </xf>
    <xf numFmtId="3" fontId="0" fillId="0" borderId="18" xfId="0" applyNumberFormat="1" applyBorder="1" applyAlignment="1">
      <alignment/>
    </xf>
    <xf numFmtId="174" fontId="0" fillId="0" borderId="19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175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4" fontId="1" fillId="0" borderId="20" xfId="0" applyNumberFormat="1" applyFont="1" applyBorder="1" applyAlignment="1">
      <alignment/>
    </xf>
    <xf numFmtId="174" fontId="1" fillId="0" borderId="14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0" fontId="1" fillId="0" borderId="29" xfId="0" applyFont="1" applyBorder="1" applyAlignment="1">
      <alignment/>
    </xf>
    <xf numFmtId="174" fontId="1" fillId="0" borderId="0" xfId="0" applyNumberFormat="1" applyFont="1" applyBorder="1" applyAlignment="1" quotePrefix="1">
      <alignment/>
    </xf>
    <xf numFmtId="172" fontId="0" fillId="0" borderId="0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0" xfId="0" applyNumberFormat="1" applyFont="1" applyBorder="1" applyAlignment="1" quotePrefix="1">
      <alignment horizontal="center"/>
    </xf>
    <xf numFmtId="0" fontId="0" fillId="0" borderId="32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73" fontId="0" fillId="0" borderId="20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173" fontId="1" fillId="0" borderId="2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0" fillId="0" borderId="34" xfId="0" applyNumberFormat="1" applyFont="1" applyBorder="1" applyAlignment="1">
      <alignment/>
    </xf>
    <xf numFmtId="0" fontId="0" fillId="0" borderId="25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 textRotation="90"/>
    </xf>
    <xf numFmtId="0" fontId="0" fillId="0" borderId="18" xfId="0" applyFont="1" applyBorder="1" applyAlignment="1">
      <alignment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Continuous"/>
    </xf>
    <xf numFmtId="0" fontId="0" fillId="0" borderId="35" xfId="0" applyBorder="1" applyAlignment="1">
      <alignment horizontal="center" vertical="center" textRotation="90"/>
    </xf>
    <xf numFmtId="0" fontId="0" fillId="0" borderId="36" xfId="0" applyFont="1" applyBorder="1" applyAlignment="1">
      <alignment horizontal="centerContinuous"/>
    </xf>
    <xf numFmtId="175" fontId="0" fillId="0" borderId="37" xfId="0" applyNumberFormat="1" applyFont="1" applyBorder="1" applyAlignment="1">
      <alignment/>
    </xf>
    <xf numFmtId="175" fontId="0" fillId="0" borderId="37" xfId="0" applyNumberFormat="1" applyFont="1" applyBorder="1" applyAlignment="1">
      <alignment/>
    </xf>
    <xf numFmtId="173" fontId="1" fillId="0" borderId="37" xfId="0" applyNumberFormat="1" applyFont="1" applyBorder="1" applyAlignment="1">
      <alignment/>
    </xf>
    <xf numFmtId="175" fontId="0" fillId="0" borderId="38" xfId="0" applyNumberFormat="1" applyFont="1" applyBorder="1" applyAlignment="1">
      <alignment/>
    </xf>
    <xf numFmtId="174" fontId="1" fillId="0" borderId="38" xfId="0" applyNumberFormat="1" applyFont="1" applyBorder="1" applyAlignment="1">
      <alignment/>
    </xf>
    <xf numFmtId="173" fontId="1" fillId="0" borderId="38" xfId="0" applyNumberFormat="1" applyFont="1" applyBorder="1" applyAlignment="1">
      <alignment/>
    </xf>
    <xf numFmtId="173" fontId="0" fillId="0" borderId="0" xfId="0" applyNumberFormat="1" applyAlignment="1">
      <alignment/>
    </xf>
    <xf numFmtId="174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8" fillId="0" borderId="0" xfId="0" applyFont="1" applyAlignment="1">
      <alignment horizontal="centerContinuous" vertical="top"/>
    </xf>
    <xf numFmtId="0" fontId="13" fillId="0" borderId="0" xfId="0" applyFont="1" applyAlignment="1">
      <alignment horizontal="right" vertical="top" wrapText="1"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174" fontId="0" fillId="0" borderId="0" xfId="0" applyNumberFormat="1" applyAlignment="1">
      <alignment/>
    </xf>
    <xf numFmtId="0" fontId="1" fillId="0" borderId="13" xfId="0" applyFont="1" applyBorder="1" applyAlignment="1">
      <alignment horizontal="centerContinuous" vertical="top"/>
    </xf>
    <xf numFmtId="0" fontId="10" fillId="0" borderId="0" xfId="50" applyFont="1" applyAlignment="1">
      <alignment horizontal="center"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1" fillId="0" borderId="0" xfId="50" applyFont="1" applyBorder="1" applyAlignment="1">
      <alignment/>
      <protection/>
    </xf>
    <xf numFmtId="0" fontId="11" fillId="0" borderId="0" xfId="50" applyFont="1" applyBorder="1" applyAlignment="1">
      <alignment/>
      <protection/>
    </xf>
    <xf numFmtId="0" fontId="0" fillId="0" borderId="0" xfId="50" applyFont="1" applyBorder="1" applyAlignment="1">
      <alignment/>
      <protection/>
    </xf>
    <xf numFmtId="0" fontId="11" fillId="0" borderId="0" xfId="50" applyFont="1" applyAlignment="1">
      <alignment/>
      <protection/>
    </xf>
    <xf numFmtId="0" fontId="0" fillId="0" borderId="0" xfId="50" applyFont="1" applyAlignment="1">
      <alignment/>
      <protection/>
    </xf>
    <xf numFmtId="0" fontId="12" fillId="0" borderId="0" xfId="50" applyFont="1" applyAlignment="1">
      <alignment/>
      <protection/>
    </xf>
    <xf numFmtId="0" fontId="11" fillId="0" borderId="0" xfId="50" applyFont="1" applyBorder="1" applyAlignment="1">
      <alignment horizontal="justify"/>
      <protection/>
    </xf>
    <xf numFmtId="0" fontId="12" fillId="0" borderId="0" xfId="50" applyFont="1" applyBorder="1" applyAlignment="1">
      <alignment/>
      <protection/>
    </xf>
    <xf numFmtId="0" fontId="1" fillId="0" borderId="0" xfId="50" applyFont="1" applyBorder="1" applyAlignment="1">
      <alignment vertical="top"/>
      <protection/>
    </xf>
    <xf numFmtId="0" fontId="0" fillId="0" borderId="0" xfId="50" applyFont="1" applyBorder="1" applyAlignment="1">
      <alignment horizontal="justify" vertical="top"/>
      <protection/>
    </xf>
    <xf numFmtId="0" fontId="0" fillId="0" borderId="0" xfId="50" applyFont="1" applyBorder="1" applyAlignment="1">
      <alignment horizontal="justify"/>
      <protection/>
    </xf>
    <xf numFmtId="0" fontId="0" fillId="0" borderId="0" xfId="50" applyFont="1" applyBorder="1">
      <alignment/>
      <protection/>
    </xf>
    <xf numFmtId="0" fontId="11" fillId="0" borderId="0" xfId="50" applyFont="1" applyBorder="1">
      <alignment/>
      <protection/>
    </xf>
    <xf numFmtId="0" fontId="0" fillId="0" borderId="17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13" xfId="0" applyFont="1" applyBorder="1" applyAlignment="1">
      <alignment/>
    </xf>
    <xf numFmtId="3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justify"/>
    </xf>
    <xf numFmtId="199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 horizontal="justify"/>
    </xf>
    <xf numFmtId="174" fontId="6" fillId="0" borderId="0" xfId="0" applyNumberFormat="1" applyFont="1" applyFill="1" applyAlignment="1">
      <alignment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199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174" fontId="8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top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justify" wrapText="1"/>
    </xf>
    <xf numFmtId="0" fontId="1" fillId="0" borderId="10" xfId="50" applyFont="1" applyBorder="1" applyAlignment="1">
      <alignment horizontal="centerContinuous"/>
      <protection/>
    </xf>
    <xf numFmtId="0" fontId="0" fillId="0" borderId="11" xfId="50" applyBorder="1" applyAlignment="1">
      <alignment horizontal="centerContinuous"/>
      <protection/>
    </xf>
    <xf numFmtId="0" fontId="0" fillId="0" borderId="12" xfId="50" applyBorder="1" applyAlignment="1">
      <alignment horizontal="centerContinuous"/>
      <protection/>
    </xf>
    <xf numFmtId="0" fontId="1" fillId="0" borderId="13" xfId="50" applyFont="1" applyBorder="1" applyAlignment="1">
      <alignment horizontal="centerContinuous" vertical="top"/>
      <protection/>
    </xf>
    <xf numFmtId="0" fontId="0" fillId="0" borderId="0" xfId="50" applyBorder="1" applyAlignment="1">
      <alignment horizontal="centerContinuous"/>
      <protection/>
    </xf>
    <xf numFmtId="0" fontId="0" fillId="0" borderId="14" xfId="50" applyBorder="1" applyAlignment="1">
      <alignment horizontal="centerContinuous"/>
      <protection/>
    </xf>
    <xf numFmtId="0" fontId="0" fillId="0" borderId="18" xfId="50" applyBorder="1" applyAlignment="1" quotePrefix="1">
      <alignment horizontal="center" vertical="center"/>
      <protection/>
    </xf>
    <xf numFmtId="0" fontId="0" fillId="0" borderId="35" xfId="50" applyBorder="1" applyAlignment="1" quotePrefix="1">
      <alignment horizontal="center" vertical="center"/>
      <protection/>
    </xf>
    <xf numFmtId="0" fontId="0" fillId="0" borderId="40" xfId="50" applyBorder="1" applyAlignment="1">
      <alignment horizontal="center" vertical="center" wrapText="1"/>
      <protection/>
    </xf>
    <xf numFmtId="174" fontId="0" fillId="0" borderId="0" xfId="50" applyNumberFormat="1" applyBorder="1">
      <alignment/>
      <protection/>
    </xf>
    <xf numFmtId="174" fontId="0" fillId="0" borderId="37" xfId="50" applyNumberFormat="1" applyBorder="1">
      <alignment/>
      <protection/>
    </xf>
    <xf numFmtId="174" fontId="0" fillId="0" borderId="41" xfId="50" applyNumberFormat="1" applyBorder="1">
      <alignment/>
      <protection/>
    </xf>
    <xf numFmtId="174" fontId="0" fillId="0" borderId="14" xfId="50" applyNumberFormat="1" applyFont="1" applyBorder="1">
      <alignment/>
      <protection/>
    </xf>
    <xf numFmtId="174" fontId="1" fillId="0" borderId="0" xfId="50" applyNumberFormat="1" applyFont="1" applyBorder="1">
      <alignment/>
      <protection/>
    </xf>
    <xf numFmtId="174" fontId="1" fillId="0" borderId="37" xfId="50" applyNumberFormat="1" applyFont="1" applyBorder="1">
      <alignment/>
      <protection/>
    </xf>
    <xf numFmtId="174" fontId="1" fillId="0" borderId="41" xfId="50" applyNumberFormat="1" applyFont="1" applyBorder="1">
      <alignment/>
      <protection/>
    </xf>
    <xf numFmtId="174" fontId="1" fillId="0" borderId="14" xfId="50" applyNumberFormat="1" applyFont="1" applyBorder="1">
      <alignment/>
      <protection/>
    </xf>
    <xf numFmtId="0" fontId="0" fillId="0" borderId="26" xfId="50" applyBorder="1" applyAlignment="1">
      <alignment horizontal="centerContinuous"/>
      <protection/>
    </xf>
    <xf numFmtId="0" fontId="0" fillId="0" borderId="27" xfId="50" applyBorder="1" applyAlignment="1">
      <alignment horizontal="centerContinuous"/>
      <protection/>
    </xf>
    <xf numFmtId="0" fontId="1" fillId="0" borderId="18" xfId="50" applyFont="1" applyBorder="1" applyAlignment="1">
      <alignment horizontal="centerContinuous"/>
      <protection/>
    </xf>
    <xf numFmtId="0" fontId="0" fillId="0" borderId="18" xfId="50" applyBorder="1" applyAlignment="1">
      <alignment horizontal="centerContinuous"/>
      <protection/>
    </xf>
    <xf numFmtId="0" fontId="0" fillId="0" borderId="42" xfId="50" applyBorder="1" applyAlignment="1">
      <alignment horizontal="centerContinuous"/>
      <protection/>
    </xf>
    <xf numFmtId="0" fontId="0" fillId="0" borderId="17" xfId="50" applyBorder="1" applyAlignment="1">
      <alignment horizontal="centerContinuous"/>
      <protection/>
    </xf>
    <xf numFmtId="0" fontId="0" fillId="0" borderId="19" xfId="50" applyBorder="1" applyAlignment="1">
      <alignment horizontal="centerContinuous"/>
      <protection/>
    </xf>
    <xf numFmtId="0" fontId="0" fillId="0" borderId="43" xfId="50" applyBorder="1" applyAlignment="1">
      <alignment horizontal="center" vertical="center"/>
      <protection/>
    </xf>
    <xf numFmtId="0" fontId="0" fillId="0" borderId="43" xfId="50" applyBorder="1" applyAlignment="1" quotePrefix="1">
      <alignment horizontal="center" vertical="center"/>
      <protection/>
    </xf>
    <xf numFmtId="0" fontId="0" fillId="0" borderId="35" xfId="50" applyBorder="1" applyAlignment="1">
      <alignment horizontal="center" vertical="center" wrapText="1"/>
      <protection/>
    </xf>
    <xf numFmtId="0" fontId="0" fillId="0" borderId="19" xfId="50" applyBorder="1" applyAlignment="1" quotePrefix="1">
      <alignment horizontal="center" vertical="center"/>
      <protection/>
    </xf>
    <xf numFmtId="0" fontId="1" fillId="0" borderId="44" xfId="50" applyFont="1" applyBorder="1" applyAlignment="1">
      <alignment horizontal="centerContinuous" vertical="center"/>
      <protection/>
    </xf>
    <xf numFmtId="0" fontId="0" fillId="0" borderId="45" xfId="50" applyBorder="1" applyAlignment="1">
      <alignment horizontal="centerContinuous"/>
      <protection/>
    </xf>
    <xf numFmtId="0" fontId="0" fillId="0" borderId="28" xfId="50" applyFont="1" applyBorder="1" applyAlignment="1">
      <alignment horizontal="left"/>
      <protection/>
    </xf>
    <xf numFmtId="174" fontId="0" fillId="0" borderId="46" xfId="50" applyNumberFormat="1" applyBorder="1">
      <alignment/>
      <protection/>
    </xf>
    <xf numFmtId="174" fontId="0" fillId="0" borderId="47" xfId="50" applyNumberFormat="1" applyBorder="1">
      <alignment/>
      <protection/>
    </xf>
    <xf numFmtId="174" fontId="0" fillId="0" borderId="37" xfId="50" applyNumberFormat="1" applyFont="1" applyBorder="1" applyAlignment="1">
      <alignment horizontal="right"/>
      <protection/>
    </xf>
    <xf numFmtId="0" fontId="0" fillId="0" borderId="29" xfId="50" applyFont="1" applyBorder="1">
      <alignment/>
      <protection/>
    </xf>
    <xf numFmtId="0" fontId="1" fillId="0" borderId="29" xfId="50" applyFont="1" applyBorder="1" applyAlignment="1">
      <alignment horizontal="center"/>
      <protection/>
    </xf>
    <xf numFmtId="174" fontId="1" fillId="0" borderId="46" xfId="50" applyNumberFormat="1" applyFont="1" applyBorder="1">
      <alignment/>
      <protection/>
    </xf>
    <xf numFmtId="174" fontId="1" fillId="0" borderId="47" xfId="50" applyNumberFormat="1" applyFont="1" applyBorder="1">
      <alignment/>
      <protection/>
    </xf>
    <xf numFmtId="0" fontId="0" fillId="0" borderId="29" xfId="50" applyBorder="1" applyAlignment="1">
      <alignment horizontal="center" vertical="center"/>
      <protection/>
    </xf>
    <xf numFmtId="0" fontId="0" fillId="0" borderId="0" xfId="50" applyBorder="1" applyAlignment="1" quotePrefix="1">
      <alignment horizontal="center" vertical="center"/>
      <protection/>
    </xf>
    <xf numFmtId="0" fontId="0" fillId="0" borderId="37" xfId="50" applyBorder="1" applyAlignment="1">
      <alignment horizontal="center" vertical="center" wrapText="1"/>
      <protection/>
    </xf>
    <xf numFmtId="0" fontId="0" fillId="0" borderId="41" xfId="50" applyBorder="1" applyAlignment="1">
      <alignment horizontal="center" vertical="center" wrapText="1"/>
      <protection/>
    </xf>
    <xf numFmtId="0" fontId="0" fillId="0" borderId="46" xfId="50" applyBorder="1" applyAlignment="1">
      <alignment horizontal="center" vertical="center"/>
      <protection/>
    </xf>
    <xf numFmtId="0" fontId="0" fillId="0" borderId="47" xfId="50" applyBorder="1" applyAlignment="1" quotePrefix="1">
      <alignment horizontal="center" vertical="center"/>
      <protection/>
    </xf>
    <xf numFmtId="0" fontId="0" fillId="0" borderId="37" xfId="50" applyBorder="1" applyAlignment="1" quotePrefix="1">
      <alignment horizontal="center" vertical="center" wrapText="1"/>
      <protection/>
    </xf>
    <xf numFmtId="0" fontId="0" fillId="0" borderId="41" xfId="50" applyBorder="1" applyAlignment="1" quotePrefix="1">
      <alignment horizontal="center" vertical="center" wrapText="1"/>
      <protection/>
    </xf>
    <xf numFmtId="0" fontId="0" fillId="0" borderId="46" xfId="50" applyBorder="1" applyAlignment="1" quotePrefix="1">
      <alignment horizontal="center" vertical="center"/>
      <protection/>
    </xf>
    <xf numFmtId="0" fontId="0" fillId="0" borderId="48" xfId="50" applyBorder="1" applyAlignment="1" quotePrefix="1">
      <alignment horizontal="center" vertical="center" wrapText="1"/>
      <protection/>
    </xf>
    <xf numFmtId="0" fontId="0" fillId="0" borderId="14" xfId="50" applyBorder="1" applyAlignment="1" quotePrefix="1">
      <alignment horizontal="center" vertical="center"/>
      <protection/>
    </xf>
    <xf numFmtId="174" fontId="0" fillId="0" borderId="0" xfId="50" applyNumberFormat="1">
      <alignment/>
      <protection/>
    </xf>
    <xf numFmtId="223" fontId="0" fillId="0" borderId="0" xfId="0" applyNumberFormat="1" applyFont="1" applyBorder="1" applyAlignment="1">
      <alignment/>
    </xf>
    <xf numFmtId="223" fontId="0" fillId="0" borderId="14" xfId="0" applyNumberFormat="1" applyFont="1" applyBorder="1" applyAlignment="1">
      <alignment/>
    </xf>
    <xf numFmtId="223" fontId="0" fillId="0" borderId="17" xfId="0" applyNumberFormat="1" applyFont="1" applyBorder="1" applyAlignment="1">
      <alignment/>
    </xf>
    <xf numFmtId="223" fontId="0" fillId="0" borderId="24" xfId="0" applyNumberFormat="1" applyFont="1" applyBorder="1" applyAlignment="1">
      <alignment/>
    </xf>
    <xf numFmtId="0" fontId="1" fillId="0" borderId="11" xfId="50" applyFont="1" applyBorder="1" applyAlignment="1" quotePrefix="1">
      <alignment horizontal="centerContinuous" vertical="center"/>
      <protection/>
    </xf>
    <xf numFmtId="0" fontId="1" fillId="0" borderId="0" xfId="50" applyFont="1" applyBorder="1" applyAlignment="1" quotePrefix="1">
      <alignment horizontal="centerContinuous" vertical="center"/>
      <protection/>
    </xf>
    <xf numFmtId="0" fontId="0" fillId="0" borderId="23" xfId="50" applyBorder="1" applyAlignment="1">
      <alignment horizontal="center" vertical="center"/>
      <protection/>
    </xf>
    <xf numFmtId="0" fontId="0" fillId="0" borderId="49" xfId="50" applyBorder="1" applyAlignment="1">
      <alignment horizontal="center" vertical="center"/>
      <protection/>
    </xf>
    <xf numFmtId="0" fontId="0" fillId="0" borderId="35" xfId="50" applyBorder="1" applyAlignment="1">
      <alignment horizontal="center" vertical="center"/>
      <protection/>
    </xf>
    <xf numFmtId="0" fontId="0" fillId="0" borderId="50" xfId="50" applyBorder="1" applyAlignment="1">
      <alignment horizontal="center" vertical="center" wrapText="1"/>
      <protection/>
    </xf>
    <xf numFmtId="0" fontId="1" fillId="0" borderId="51" xfId="50" applyFont="1" applyBorder="1" applyAlignment="1">
      <alignment horizontal="center" vertical="center" wrapText="1"/>
      <protection/>
    </xf>
    <xf numFmtId="0" fontId="1" fillId="0" borderId="19" xfId="50" applyFont="1" applyBorder="1" applyAlignment="1">
      <alignment horizontal="center" wrapText="1"/>
      <protection/>
    </xf>
    <xf numFmtId="0" fontId="1" fillId="0" borderId="23" xfId="50" applyFont="1" applyBorder="1">
      <alignment/>
      <protection/>
    </xf>
    <xf numFmtId="0" fontId="0" fillId="0" borderId="30" xfId="50" applyFont="1" applyBorder="1" applyAlignment="1">
      <alignment horizontal="left"/>
      <protection/>
    </xf>
    <xf numFmtId="174" fontId="0" fillId="0" borderId="52" xfId="50" applyNumberFormat="1" applyBorder="1">
      <alignment/>
      <protection/>
    </xf>
    <xf numFmtId="174" fontId="0" fillId="0" borderId="52" xfId="50" applyNumberFormat="1" applyFont="1" applyBorder="1">
      <alignment/>
      <protection/>
    </xf>
    <xf numFmtId="0" fontId="0" fillId="0" borderId="13" xfId="50" applyBorder="1">
      <alignment/>
      <protection/>
    </xf>
    <xf numFmtId="0" fontId="0" fillId="0" borderId="53" xfId="50" applyFont="1" applyBorder="1">
      <alignment/>
      <protection/>
    </xf>
    <xf numFmtId="0" fontId="1" fillId="0" borderId="53" xfId="50" applyFont="1" applyBorder="1" applyAlignment="1">
      <alignment horizontal="center"/>
      <protection/>
    </xf>
    <xf numFmtId="174" fontId="1" fillId="0" borderId="52" xfId="50" applyNumberFormat="1" applyFont="1" applyBorder="1">
      <alignment/>
      <protection/>
    </xf>
    <xf numFmtId="0" fontId="0" fillId="0" borderId="54" xfId="50" applyBorder="1" applyAlignment="1" quotePrefix="1">
      <alignment horizontal="left" vertical="center" wrapText="1"/>
      <protection/>
    </xf>
    <xf numFmtId="174" fontId="0" fillId="0" borderId="0" xfId="50" applyNumberFormat="1" applyBorder="1" applyAlignment="1">
      <alignment vertical="center"/>
      <protection/>
    </xf>
    <xf numFmtId="174" fontId="0" fillId="0" borderId="37" xfId="50" applyNumberFormat="1" applyBorder="1" applyAlignment="1">
      <alignment vertical="center"/>
      <protection/>
    </xf>
    <xf numFmtId="174" fontId="0" fillId="0" borderId="41" xfId="50" applyNumberFormat="1" applyBorder="1" applyAlignment="1">
      <alignment vertical="center"/>
      <protection/>
    </xf>
    <xf numFmtId="174" fontId="0" fillId="0" borderId="52" xfId="50" applyNumberFormat="1" applyBorder="1" applyAlignment="1">
      <alignment vertical="center"/>
      <protection/>
    </xf>
    <xf numFmtId="174" fontId="0" fillId="0" borderId="52" xfId="50" applyNumberFormat="1" applyFont="1" applyBorder="1" applyAlignment="1">
      <alignment vertical="center"/>
      <protection/>
    </xf>
    <xf numFmtId="174" fontId="0" fillId="0" borderId="14" xfId="50" applyNumberFormat="1" applyFont="1" applyBorder="1" applyAlignment="1">
      <alignment vertical="center"/>
      <protection/>
    </xf>
    <xf numFmtId="0" fontId="1" fillId="0" borderId="55" xfId="50" applyFont="1" applyBorder="1" applyAlignment="1">
      <alignment horizontal="center"/>
      <protection/>
    </xf>
    <xf numFmtId="0" fontId="0" fillId="0" borderId="53" xfId="50" applyFont="1" applyBorder="1" applyAlignment="1">
      <alignment horizontal="left"/>
      <protection/>
    </xf>
    <xf numFmtId="174" fontId="0" fillId="0" borderId="56" xfId="50" applyNumberFormat="1" applyBorder="1">
      <alignment/>
      <protection/>
    </xf>
    <xf numFmtId="174" fontId="0" fillId="0" borderId="57" xfId="50" applyNumberFormat="1" applyBorder="1">
      <alignment/>
      <protection/>
    </xf>
    <xf numFmtId="174" fontId="0" fillId="0" borderId="58" xfId="50" applyNumberFormat="1" applyBorder="1">
      <alignment/>
      <protection/>
    </xf>
    <xf numFmtId="174" fontId="0" fillId="0" borderId="59" xfId="50" applyNumberFormat="1" applyFont="1" applyBorder="1">
      <alignment/>
      <protection/>
    </xf>
    <xf numFmtId="174" fontId="0" fillId="0" borderId="60" xfId="50" applyNumberFormat="1" applyFont="1" applyBorder="1">
      <alignment/>
      <protection/>
    </xf>
    <xf numFmtId="0" fontId="0" fillId="0" borderId="53" xfId="50" applyBorder="1" applyAlignment="1" quotePrefix="1">
      <alignment horizontal="left" vertical="center" wrapText="1"/>
      <protection/>
    </xf>
    <xf numFmtId="0" fontId="0" fillId="0" borderId="61" xfId="50" applyFont="1" applyBorder="1" applyAlignment="1">
      <alignment horizontal="left"/>
      <protection/>
    </xf>
    <xf numFmtId="174" fontId="0" fillId="0" borderId="62" xfId="50" applyNumberFormat="1" applyBorder="1">
      <alignment/>
      <protection/>
    </xf>
    <xf numFmtId="174" fontId="1" fillId="0" borderId="0" xfId="50" applyNumberFormat="1" applyFont="1" applyBorder="1" applyAlignment="1">
      <alignment/>
      <protection/>
    </xf>
    <xf numFmtId="174" fontId="1" fillId="0" borderId="37" xfId="50" applyNumberFormat="1" applyFont="1" applyBorder="1" applyAlignment="1">
      <alignment/>
      <protection/>
    </xf>
    <xf numFmtId="174" fontId="1" fillId="0" borderId="52" xfId="50" applyNumberFormat="1" applyFont="1" applyBorder="1" applyAlignment="1">
      <alignment/>
      <protection/>
    </xf>
    <xf numFmtId="174" fontId="1" fillId="0" borderId="14" xfId="50" applyNumberFormat="1" applyFont="1" applyBorder="1" applyAlignment="1">
      <alignment/>
      <protection/>
    </xf>
    <xf numFmtId="0" fontId="0" fillId="0" borderId="63" xfId="50" applyBorder="1" applyAlignment="1" quotePrefix="1">
      <alignment horizontal="left" vertical="center" wrapText="1"/>
      <protection/>
    </xf>
    <xf numFmtId="174" fontId="0" fillId="0" borderId="64" xfId="50" applyNumberFormat="1" applyBorder="1" applyAlignment="1">
      <alignment vertical="center"/>
      <protection/>
    </xf>
    <xf numFmtId="174" fontId="0" fillId="0" borderId="14" xfId="50" applyNumberFormat="1" applyBorder="1" applyAlignment="1">
      <alignment vertical="center"/>
      <protection/>
    </xf>
    <xf numFmtId="174" fontId="0" fillId="0" borderId="17" xfId="0" applyNumberFormat="1" applyFont="1" applyBorder="1" applyAlignment="1">
      <alignment horizontal="centerContinuous"/>
    </xf>
    <xf numFmtId="3" fontId="0" fillId="0" borderId="17" xfId="0" applyNumberFormat="1" applyFont="1" applyBorder="1" applyAlignment="1">
      <alignment horizontal="centerContinuous"/>
    </xf>
    <xf numFmtId="174" fontId="0" fillId="0" borderId="24" xfId="0" applyNumberFormat="1" applyFont="1" applyBorder="1" applyAlignment="1">
      <alignment horizontal="centerContinuous"/>
    </xf>
    <xf numFmtId="223" fontId="0" fillId="0" borderId="41" xfId="0" applyNumberFormat="1" applyFont="1" applyBorder="1" applyAlignment="1">
      <alignment/>
    </xf>
    <xf numFmtId="223" fontId="0" fillId="0" borderId="47" xfId="0" applyNumberFormat="1" applyFont="1" applyBorder="1" applyAlignment="1">
      <alignment/>
    </xf>
    <xf numFmtId="174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174" fontId="0" fillId="0" borderId="67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174" fontId="0" fillId="0" borderId="68" xfId="0" applyNumberFormat="1" applyFont="1" applyBorder="1" applyAlignment="1">
      <alignment/>
    </xf>
    <xf numFmtId="223" fontId="0" fillId="0" borderId="69" xfId="0" applyNumberFormat="1" applyFont="1" applyBorder="1" applyAlignment="1">
      <alignment/>
    </xf>
    <xf numFmtId="223" fontId="0" fillId="0" borderId="70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174" fontId="0" fillId="0" borderId="72" xfId="0" applyNumberFormat="1" applyFont="1" applyBorder="1" applyAlignment="1">
      <alignment/>
    </xf>
    <xf numFmtId="223" fontId="1" fillId="0" borderId="0" xfId="0" applyNumberFormat="1" applyFont="1" applyBorder="1" applyAlignment="1">
      <alignment/>
    </xf>
    <xf numFmtId="223" fontId="1" fillId="0" borderId="69" xfId="0" applyNumberFormat="1" applyFont="1" applyBorder="1" applyAlignment="1">
      <alignment/>
    </xf>
    <xf numFmtId="223" fontId="1" fillId="0" borderId="70" xfId="0" applyNumberFormat="1" applyFont="1" applyBorder="1" applyAlignment="1">
      <alignment/>
    </xf>
    <xf numFmtId="223" fontId="1" fillId="0" borderId="14" xfId="0" applyNumberFormat="1" applyFont="1" applyBorder="1" applyAlignment="1">
      <alignment/>
    </xf>
    <xf numFmtId="223" fontId="1" fillId="0" borderId="41" xfId="0" applyNumberFormat="1" applyFont="1" applyBorder="1" applyAlignment="1">
      <alignment/>
    </xf>
    <xf numFmtId="223" fontId="1" fillId="0" borderId="47" xfId="0" applyNumberFormat="1" applyFont="1" applyBorder="1" applyAlignment="1">
      <alignment/>
    </xf>
    <xf numFmtId="174" fontId="0" fillId="0" borderId="73" xfId="50" applyNumberFormat="1" applyBorder="1">
      <alignment/>
      <protection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1" xfId="0" applyNumberFormat="1" applyBorder="1" applyAlignment="1">
      <alignment vertical="top"/>
    </xf>
    <xf numFmtId="3" fontId="0" fillId="0" borderId="47" xfId="0" applyNumberFormat="1" applyBorder="1" applyAlignment="1">
      <alignment vertical="top"/>
    </xf>
    <xf numFmtId="3" fontId="0" fillId="0" borderId="76" xfId="0" applyNumberFormat="1" applyBorder="1" applyAlignment="1">
      <alignment vertical="top"/>
    </xf>
    <xf numFmtId="3" fontId="0" fillId="0" borderId="48" xfId="0" applyNumberFormat="1" applyBorder="1" applyAlignment="1">
      <alignment vertical="top"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0" fontId="6" fillId="0" borderId="74" xfId="0" applyFont="1" applyBorder="1" applyAlignment="1">
      <alignment horizontal="centerContinuous"/>
    </xf>
    <xf numFmtId="0" fontId="8" fillId="0" borderId="75" xfId="0" applyFont="1" applyBorder="1" applyAlignment="1">
      <alignment horizontal="centerContinuous"/>
    </xf>
    <xf numFmtId="0" fontId="6" fillId="0" borderId="41" xfId="0" applyFont="1" applyBorder="1" applyAlignment="1">
      <alignment horizontal="centerContinuous"/>
    </xf>
    <xf numFmtId="0" fontId="8" fillId="0" borderId="48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174" fontId="0" fillId="0" borderId="17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vertical="top"/>
    </xf>
    <xf numFmtId="174" fontId="0" fillId="0" borderId="17" xfId="0" applyNumberFormat="1" applyBorder="1" applyAlignment="1">
      <alignment/>
    </xf>
    <xf numFmtId="0" fontId="0" fillId="0" borderId="77" xfId="0" applyFont="1" applyBorder="1" applyAlignment="1">
      <alignment horizontal="centerContinuous"/>
    </xf>
    <xf numFmtId="0" fontId="9" fillId="0" borderId="78" xfId="0" applyFont="1" applyBorder="1" applyAlignment="1">
      <alignment horizontal="centerContinuous"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3" fontId="0" fillId="0" borderId="77" xfId="0" applyNumberFormat="1" applyBorder="1" applyAlignment="1">
      <alignment/>
    </xf>
    <xf numFmtId="174" fontId="0" fillId="0" borderId="78" xfId="0" applyNumberFormat="1" applyBorder="1" applyAlignment="1">
      <alignment/>
    </xf>
    <xf numFmtId="3" fontId="0" fillId="0" borderId="79" xfId="0" applyNumberFormat="1" applyBorder="1" applyAlignment="1">
      <alignment/>
    </xf>
    <xf numFmtId="174" fontId="0" fillId="0" borderId="80" xfId="0" applyNumberFormat="1" applyBorder="1" applyAlignment="1">
      <alignment/>
    </xf>
    <xf numFmtId="3" fontId="0" fillId="0" borderId="79" xfId="0" applyNumberFormat="1" applyBorder="1" applyAlignment="1">
      <alignment vertical="top"/>
    </xf>
    <xf numFmtId="174" fontId="0" fillId="0" borderId="80" xfId="0" applyNumberFormat="1" applyBorder="1" applyAlignment="1">
      <alignment vertical="top"/>
    </xf>
    <xf numFmtId="174" fontId="0" fillId="0" borderId="78" xfId="0" applyNumberFormat="1" applyBorder="1" applyAlignment="1">
      <alignment/>
    </xf>
    <xf numFmtId="174" fontId="0" fillId="0" borderId="81" xfId="0" applyNumberFormat="1" applyBorder="1" applyAlignment="1">
      <alignment vertical="top"/>
    </xf>
    <xf numFmtId="3" fontId="0" fillId="0" borderId="82" xfId="0" applyNumberFormat="1" applyBorder="1" applyAlignment="1">
      <alignment vertical="top"/>
    </xf>
    <xf numFmtId="3" fontId="0" fillId="0" borderId="31" xfId="0" applyNumberFormat="1" applyBorder="1" applyAlignment="1">
      <alignment vertical="top"/>
    </xf>
    <xf numFmtId="0" fontId="7" fillId="0" borderId="78" xfId="0" applyFont="1" applyBorder="1" applyAlignment="1">
      <alignment horizontal="centerContinuous"/>
    </xf>
    <xf numFmtId="174" fontId="0" fillId="0" borderId="18" xfId="0" applyNumberFormat="1" applyBorder="1" applyAlignment="1">
      <alignment vertical="top"/>
    </xf>
    <xf numFmtId="0" fontId="6" fillId="0" borderId="3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Continuous" vertical="center"/>
    </xf>
    <xf numFmtId="0" fontId="10" fillId="0" borderId="44" xfId="0" applyFont="1" applyBorder="1" applyAlignment="1">
      <alignment horizontal="centerContinuous" vertical="center"/>
    </xf>
    <xf numFmtId="174" fontId="0" fillId="0" borderId="0" xfId="0" applyNumberFormat="1" applyFont="1" applyAlignment="1">
      <alignment/>
    </xf>
    <xf numFmtId="3" fontId="6" fillId="33" borderId="0" xfId="0" applyNumberFormat="1" applyFont="1" applyFill="1" applyAlignment="1">
      <alignment horizontal="center"/>
    </xf>
    <xf numFmtId="41" fontId="6" fillId="33" borderId="0" xfId="0" applyNumberFormat="1" applyFont="1" applyFill="1" applyAlignment="1">
      <alignment horizontal="justify"/>
    </xf>
    <xf numFmtId="199" fontId="6" fillId="33" borderId="0" xfId="0" applyNumberFormat="1" applyFont="1" applyFill="1" applyAlignment="1">
      <alignment/>
    </xf>
    <xf numFmtId="174" fontId="1" fillId="0" borderId="83" xfId="0" applyNumberFormat="1" applyFont="1" applyBorder="1" applyAlignment="1" quotePrefix="1">
      <alignment/>
    </xf>
    <xf numFmtId="174" fontId="1" fillId="0" borderId="31" xfId="0" applyNumberFormat="1" applyFont="1" applyBorder="1" applyAlignment="1">
      <alignment/>
    </xf>
    <xf numFmtId="174" fontId="1" fillId="0" borderId="34" xfId="0" applyNumberFormat="1" applyFont="1" applyBorder="1" applyAlignment="1">
      <alignment/>
    </xf>
    <xf numFmtId="0" fontId="0" fillId="0" borderId="34" xfId="0" applyFont="1" applyBorder="1" applyAlignment="1">
      <alignment/>
    </xf>
    <xf numFmtId="199" fontId="6" fillId="33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/>
    </xf>
    <xf numFmtId="0" fontId="0" fillId="0" borderId="28" xfId="50" applyFont="1" applyBorder="1" applyAlignment="1" quotePrefix="1">
      <alignment horizontal="center" vertical="center" wrapText="1"/>
      <protection/>
    </xf>
    <xf numFmtId="0" fontId="0" fillId="0" borderId="84" xfId="50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0" fillId="0" borderId="0" xfId="0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1°Quadrim.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°Quadrim.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04.8515625" style="144" customWidth="1"/>
    <col min="2" max="16384" width="9.140625" style="144" customWidth="1"/>
  </cols>
  <sheetData>
    <row r="1" spans="1:4" ht="15.75">
      <c r="A1" s="142" t="s">
        <v>48</v>
      </c>
      <c r="B1" s="143"/>
      <c r="C1" s="143"/>
      <c r="D1" s="143"/>
    </row>
    <row r="2" spans="1:4" ht="18" customHeight="1">
      <c r="A2" s="142"/>
      <c r="B2" s="143"/>
      <c r="C2" s="143"/>
      <c r="D2" s="143"/>
    </row>
    <row r="3" spans="1:4" ht="12.75">
      <c r="A3" s="145" t="s">
        <v>81</v>
      </c>
      <c r="B3" s="145"/>
      <c r="C3" s="145"/>
      <c r="D3" s="145"/>
    </row>
    <row r="4" spans="1:4" ht="3.75" customHeight="1">
      <c r="A4" s="146"/>
      <c r="B4" s="147"/>
      <c r="C4" s="147"/>
      <c r="D4" s="147"/>
    </row>
    <row r="5" spans="1:4" ht="12.75">
      <c r="A5" s="146" t="s">
        <v>49</v>
      </c>
      <c r="B5" s="146"/>
      <c r="C5" s="146"/>
      <c r="D5" s="146"/>
    </row>
    <row r="6" spans="1:4" ht="12.75">
      <c r="A6" s="146" t="s">
        <v>50</v>
      </c>
      <c r="B6" s="146"/>
      <c r="C6" s="146"/>
      <c r="D6" s="146"/>
    </row>
    <row r="7" spans="1:4" ht="12.75">
      <c r="A7" s="146" t="s">
        <v>51</v>
      </c>
      <c r="B7" s="146"/>
      <c r="C7" s="146"/>
      <c r="D7" s="146"/>
    </row>
    <row r="8" spans="1:4" ht="12.75">
      <c r="A8" s="146" t="s">
        <v>52</v>
      </c>
      <c r="B8" s="146"/>
      <c r="C8" s="146"/>
      <c r="D8" s="146"/>
    </row>
    <row r="9" spans="1:4" ht="12.75">
      <c r="A9" s="146" t="s">
        <v>53</v>
      </c>
      <c r="B9" s="146"/>
      <c r="C9" s="146"/>
      <c r="D9" s="146"/>
    </row>
    <row r="10" spans="1:4" ht="12.75">
      <c r="A10" s="146" t="s">
        <v>54</v>
      </c>
      <c r="B10" s="146"/>
      <c r="C10" s="146"/>
      <c r="D10" s="146"/>
    </row>
    <row r="11" spans="1:4" ht="15.75" customHeight="1">
      <c r="A11" s="148"/>
      <c r="B11" s="149"/>
      <c r="C11" s="149"/>
      <c r="D11" s="149"/>
    </row>
    <row r="12" spans="1:4" ht="12.75">
      <c r="A12" s="150" t="s">
        <v>55</v>
      </c>
      <c r="B12" s="149"/>
      <c r="C12" s="149"/>
      <c r="D12" s="149"/>
    </row>
    <row r="13" spans="1:4" ht="18" customHeight="1">
      <c r="A13" s="148" t="s">
        <v>56</v>
      </c>
      <c r="B13" s="149"/>
      <c r="C13" s="149"/>
      <c r="D13" s="149"/>
    </row>
    <row r="14" spans="1:4" ht="12.75">
      <c r="A14" s="148" t="s">
        <v>57</v>
      </c>
      <c r="B14" s="149"/>
      <c r="C14" s="149"/>
      <c r="D14" s="149"/>
    </row>
    <row r="15" spans="1:4" ht="9.75" customHeight="1">
      <c r="A15" s="148"/>
      <c r="B15" s="149"/>
      <c r="C15" s="149"/>
      <c r="D15" s="149"/>
    </row>
    <row r="16" spans="1:4" ht="12.75">
      <c r="A16" s="145" t="s">
        <v>82</v>
      </c>
      <c r="B16" s="145"/>
      <c r="C16" s="145"/>
      <c r="D16" s="145"/>
    </row>
    <row r="17" spans="1:4" ht="3.75" customHeight="1">
      <c r="A17" s="145"/>
      <c r="B17" s="145"/>
      <c r="C17" s="145"/>
      <c r="D17" s="145"/>
    </row>
    <row r="18" spans="1:4" ht="12.75">
      <c r="A18" s="151" t="s">
        <v>58</v>
      </c>
      <c r="B18" s="151"/>
      <c r="C18" s="151"/>
      <c r="D18" s="151"/>
    </row>
    <row r="19" spans="1:4" ht="12.75">
      <c r="A19" s="151" t="s">
        <v>59</v>
      </c>
      <c r="B19" s="151"/>
      <c r="C19" s="151"/>
      <c r="D19" s="151"/>
    </row>
    <row r="20" spans="1:4" ht="12.75">
      <c r="A20" s="151" t="s">
        <v>60</v>
      </c>
      <c r="B20" s="151"/>
      <c r="C20" s="151"/>
      <c r="D20" s="151"/>
    </row>
    <row r="21" spans="1:4" ht="12.75">
      <c r="A21" s="151" t="s">
        <v>61</v>
      </c>
      <c r="B21" s="151"/>
      <c r="C21" s="151"/>
      <c r="D21" s="151"/>
    </row>
    <row r="22" spans="1:4" ht="12.75">
      <c r="A22" s="151" t="s">
        <v>62</v>
      </c>
      <c r="B22" s="151"/>
      <c r="C22" s="151"/>
      <c r="D22" s="151"/>
    </row>
    <row r="23" spans="1:4" ht="15" customHeight="1">
      <c r="A23" s="151"/>
      <c r="B23" s="151"/>
      <c r="C23" s="151"/>
      <c r="D23" s="151"/>
    </row>
    <row r="24" spans="1:4" ht="12.75">
      <c r="A24" s="145" t="s">
        <v>63</v>
      </c>
      <c r="B24" s="151"/>
      <c r="C24" s="151"/>
      <c r="D24" s="151"/>
    </row>
    <row r="25" spans="1:4" ht="15.75" customHeight="1">
      <c r="A25" s="146" t="s">
        <v>64</v>
      </c>
      <c r="B25" s="151"/>
      <c r="C25" s="151"/>
      <c r="D25" s="151"/>
    </row>
    <row r="26" spans="1:4" ht="15" customHeight="1">
      <c r="A26" s="146"/>
      <c r="B26" s="147"/>
      <c r="C26" s="147"/>
      <c r="D26" s="147"/>
    </row>
    <row r="27" spans="1:4" ht="15.75" customHeight="1">
      <c r="A27" s="152" t="s">
        <v>111</v>
      </c>
      <c r="B27" s="147"/>
      <c r="C27" s="147"/>
      <c r="D27" s="147"/>
    </row>
    <row r="28" spans="1:4" ht="15.75" customHeight="1">
      <c r="A28" s="146" t="s">
        <v>65</v>
      </c>
      <c r="B28" s="147"/>
      <c r="C28" s="147"/>
      <c r="D28" s="147"/>
    </row>
    <row r="29" spans="1:4" ht="12.75">
      <c r="A29" s="146" t="s">
        <v>66</v>
      </c>
      <c r="B29" s="147"/>
      <c r="C29" s="147"/>
      <c r="D29" s="147"/>
    </row>
    <row r="30" spans="1:4" ht="15.75" customHeight="1">
      <c r="A30" s="146" t="s">
        <v>112</v>
      </c>
      <c r="B30" s="147"/>
      <c r="C30" s="147"/>
      <c r="D30" s="147"/>
    </row>
    <row r="31" spans="1:4" ht="12.75">
      <c r="A31" s="146" t="s">
        <v>113</v>
      </c>
      <c r="B31" s="147"/>
      <c r="C31" s="147"/>
      <c r="D31" s="147"/>
    </row>
    <row r="32" spans="1:4" ht="12.75">
      <c r="A32" s="146" t="s">
        <v>114</v>
      </c>
      <c r="B32" s="147"/>
      <c r="C32" s="147"/>
      <c r="D32" s="147"/>
    </row>
    <row r="33" spans="1:4" ht="12.75">
      <c r="A33" s="146"/>
      <c r="B33" s="147"/>
      <c r="C33" s="147"/>
      <c r="D33" s="147"/>
    </row>
    <row r="34" spans="1:4" ht="12.75">
      <c r="A34" s="153" t="s">
        <v>67</v>
      </c>
      <c r="B34" s="154"/>
      <c r="C34" s="154"/>
      <c r="D34" s="154"/>
    </row>
    <row r="35" spans="1:4" ht="15.75" customHeight="1">
      <c r="A35" s="155" t="s">
        <v>83</v>
      </c>
      <c r="B35" s="154"/>
      <c r="C35" s="154"/>
      <c r="D35" s="154"/>
    </row>
    <row r="36" spans="1:4" ht="19.5" customHeight="1">
      <c r="A36" s="145" t="s">
        <v>90</v>
      </c>
      <c r="B36" s="154"/>
      <c r="C36" s="154"/>
      <c r="D36" s="154"/>
    </row>
    <row r="37" spans="1:4" ht="15.75" customHeight="1">
      <c r="A37" s="155" t="s">
        <v>115</v>
      </c>
      <c r="B37" s="154"/>
      <c r="C37" s="154"/>
      <c r="D37" s="154"/>
    </row>
    <row r="38" spans="1:4" ht="19.5" customHeight="1">
      <c r="A38" s="145" t="s">
        <v>68</v>
      </c>
      <c r="B38" s="154"/>
      <c r="C38" s="154"/>
      <c r="D38" s="154"/>
    </row>
    <row r="39" spans="1:4" ht="15.75" customHeight="1">
      <c r="A39" s="155" t="s">
        <v>247</v>
      </c>
      <c r="B39" s="154"/>
      <c r="C39" s="154"/>
      <c r="D39" s="154"/>
    </row>
    <row r="40" spans="1:4" ht="19.5" customHeight="1">
      <c r="A40" s="145" t="s">
        <v>117</v>
      </c>
      <c r="B40" s="154"/>
      <c r="C40" s="154"/>
      <c r="D40" s="154"/>
    </row>
    <row r="41" spans="1:4" ht="15.75" customHeight="1">
      <c r="A41" s="147" t="s">
        <v>84</v>
      </c>
      <c r="B41" s="156"/>
      <c r="C41" s="156"/>
      <c r="D41" s="156"/>
    </row>
    <row r="42" spans="1:4" ht="12.75">
      <c r="A42" s="157" t="s">
        <v>85</v>
      </c>
      <c r="B42" s="156"/>
      <c r="C42" s="156"/>
      <c r="D42" s="156"/>
    </row>
  </sheetData>
  <sheetProtection/>
  <printOptions/>
  <pageMargins left="0.5905511811023623" right="0.5905511811023623" top="0.7874015748031497" bottom="0.7874015748031497" header="0.5118110236220472" footer="0.5118110236220472"/>
  <pageSetup horizontalDpi="200" verticalDpi="2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6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4.7109375" style="134" customWidth="1"/>
    <col min="2" max="2" width="18.140625" style="134" customWidth="1"/>
    <col min="3" max="3" width="7.7109375" style="134" customWidth="1"/>
    <col min="4" max="4" width="8.57421875" style="134" customWidth="1"/>
    <col min="5" max="5" width="7.7109375" style="139" customWidth="1"/>
    <col min="6" max="6" width="8.7109375" style="134" customWidth="1"/>
    <col min="7" max="7" width="4.7109375" style="134" customWidth="1"/>
    <col min="8" max="8" width="18.140625" style="134" customWidth="1"/>
    <col min="9" max="9" width="7.7109375" style="134" customWidth="1"/>
    <col min="10" max="10" width="8.57421875" style="134" customWidth="1"/>
    <col min="11" max="11" width="7.7109375" style="139" customWidth="1"/>
    <col min="12" max="12" width="9.140625" style="134" customWidth="1"/>
    <col min="13" max="13" width="4.7109375" style="134" customWidth="1"/>
    <col min="14" max="14" width="18.140625" style="134" customWidth="1"/>
    <col min="15" max="15" width="7.7109375" style="134" customWidth="1"/>
    <col min="16" max="16" width="8.57421875" style="134" customWidth="1"/>
    <col min="17" max="17" width="7.7109375" style="139" customWidth="1"/>
    <col min="18" max="16384" width="9.140625" style="134" customWidth="1"/>
  </cols>
  <sheetData>
    <row r="1" spans="1:17" ht="15" customHeight="1">
      <c r="A1" s="173" t="s">
        <v>77</v>
      </c>
      <c r="B1" s="132"/>
      <c r="C1" s="133"/>
      <c r="D1" s="133"/>
      <c r="E1" s="138"/>
      <c r="F1" s="374"/>
      <c r="G1" s="173" t="s">
        <v>77</v>
      </c>
      <c r="H1" s="132"/>
      <c r="I1" s="133"/>
      <c r="J1" s="133"/>
      <c r="K1" s="138"/>
      <c r="M1" s="173" t="s">
        <v>77</v>
      </c>
      <c r="N1" s="132"/>
      <c r="O1" s="133"/>
      <c r="P1" s="133"/>
      <c r="Q1" s="138"/>
    </row>
    <row r="2" spans="1:17" ht="15" customHeight="1">
      <c r="A2" s="174" t="s">
        <v>128</v>
      </c>
      <c r="B2" s="135"/>
      <c r="C2" s="133"/>
      <c r="D2" s="133"/>
      <c r="E2" s="138"/>
      <c r="F2" s="375"/>
      <c r="G2" s="174" t="s">
        <v>129</v>
      </c>
      <c r="H2" s="135"/>
      <c r="I2" s="133"/>
      <c r="J2" s="133"/>
      <c r="K2" s="138"/>
      <c r="M2" s="174" t="s">
        <v>130</v>
      </c>
      <c r="N2" s="135"/>
      <c r="O2" s="133"/>
      <c r="P2" s="133"/>
      <c r="Q2" s="138"/>
    </row>
    <row r="3" spans="1:17" ht="19.5" customHeight="1">
      <c r="A3" s="174" t="s">
        <v>78</v>
      </c>
      <c r="B3" s="135"/>
      <c r="C3" s="133"/>
      <c r="D3" s="133"/>
      <c r="E3" s="138"/>
      <c r="F3" s="375"/>
      <c r="G3" s="174" t="s">
        <v>78</v>
      </c>
      <c r="H3" s="135"/>
      <c r="I3" s="133"/>
      <c r="J3" s="133"/>
      <c r="K3" s="138"/>
      <c r="M3" s="174" t="s">
        <v>78</v>
      </c>
      <c r="N3" s="135"/>
      <c r="O3" s="133"/>
      <c r="P3" s="133"/>
      <c r="Q3" s="138"/>
    </row>
    <row r="4" spans="1:17" ht="15" customHeight="1">
      <c r="A4" s="367" t="s">
        <v>70</v>
      </c>
      <c r="B4" s="369" t="s">
        <v>71</v>
      </c>
      <c r="C4" s="371" t="s">
        <v>79</v>
      </c>
      <c r="D4" s="371"/>
      <c r="E4" s="371"/>
      <c r="F4" s="375"/>
      <c r="G4" s="367" t="s">
        <v>70</v>
      </c>
      <c r="H4" s="369" t="s">
        <v>71</v>
      </c>
      <c r="I4" s="371" t="s">
        <v>79</v>
      </c>
      <c r="J4" s="371"/>
      <c r="K4" s="371"/>
      <c r="M4" s="367" t="s">
        <v>70</v>
      </c>
      <c r="N4" s="369" t="s">
        <v>71</v>
      </c>
      <c r="O4" s="371" t="s">
        <v>79</v>
      </c>
      <c r="P4" s="371"/>
      <c r="Q4" s="371"/>
    </row>
    <row r="5" spans="1:17" s="136" customFormat="1" ht="15" customHeight="1">
      <c r="A5" s="368"/>
      <c r="B5" s="370"/>
      <c r="C5" s="166" t="s">
        <v>73</v>
      </c>
      <c r="D5" s="166" t="s">
        <v>74</v>
      </c>
      <c r="E5" s="168" t="s">
        <v>75</v>
      </c>
      <c r="F5" s="375"/>
      <c r="G5" s="368"/>
      <c r="H5" s="370"/>
      <c r="I5" s="166" t="s">
        <v>73</v>
      </c>
      <c r="J5" s="166" t="s">
        <v>74</v>
      </c>
      <c r="K5" s="168" t="s">
        <v>75</v>
      </c>
      <c r="M5" s="368"/>
      <c r="N5" s="370"/>
      <c r="O5" s="166" t="s">
        <v>73</v>
      </c>
      <c r="P5" s="166" t="s">
        <v>74</v>
      </c>
      <c r="Q5" s="168" t="s">
        <v>75</v>
      </c>
    </row>
    <row r="6" spans="1:17" s="137" customFormat="1" ht="15" customHeight="1">
      <c r="A6" s="161">
        <v>1</v>
      </c>
      <c r="B6" s="162" t="s">
        <v>132</v>
      </c>
      <c r="C6" s="163">
        <v>2.7617183326944463</v>
      </c>
      <c r="D6" s="163">
        <v>3.048629558357716</v>
      </c>
      <c r="E6" s="163">
        <v>2.893287961692751</v>
      </c>
      <c r="F6" s="375"/>
      <c r="G6" s="161">
        <v>1</v>
      </c>
      <c r="H6" s="162" t="s">
        <v>132</v>
      </c>
      <c r="I6" s="163">
        <v>9.863563</v>
      </c>
      <c r="J6" s="163">
        <v>8.515263</v>
      </c>
      <c r="K6" s="163">
        <v>9.244792</v>
      </c>
      <c r="M6" s="161">
        <v>1</v>
      </c>
      <c r="N6" s="162" t="s">
        <v>132</v>
      </c>
      <c r="O6" s="163">
        <v>6.084849</v>
      </c>
      <c r="P6" s="169">
        <v>5.648439</v>
      </c>
      <c r="Q6" s="163">
        <v>5.88655</v>
      </c>
    </row>
    <row r="7" spans="1:17" s="137" customFormat="1" ht="12">
      <c r="A7" s="161">
        <v>2</v>
      </c>
      <c r="B7" s="162" t="s">
        <v>133</v>
      </c>
      <c r="C7" s="163">
        <v>2.146388231740444</v>
      </c>
      <c r="D7" s="163">
        <v>6.765422222222223</v>
      </c>
      <c r="E7" s="163">
        <v>4.213553935467472</v>
      </c>
      <c r="F7" s="375"/>
      <c r="G7" s="161">
        <v>2</v>
      </c>
      <c r="H7" s="162" t="s">
        <v>138</v>
      </c>
      <c r="I7" s="163">
        <v>7.134611</v>
      </c>
      <c r="J7" s="163">
        <v>16.390291</v>
      </c>
      <c r="K7" s="163">
        <v>11.669807</v>
      </c>
      <c r="M7" s="161">
        <v>2</v>
      </c>
      <c r="N7" s="162" t="s">
        <v>240</v>
      </c>
      <c r="O7" s="163">
        <v>6.406778</v>
      </c>
      <c r="P7" s="163">
        <v>15.042747</v>
      </c>
      <c r="Q7" s="163">
        <v>9.879984</v>
      </c>
    </row>
    <row r="8" spans="1:17" s="137" customFormat="1" ht="12">
      <c r="A8" s="161">
        <v>3</v>
      </c>
      <c r="B8" s="336" t="s">
        <v>134</v>
      </c>
      <c r="C8" s="337">
        <v>3.7646659846735506</v>
      </c>
      <c r="D8" s="337">
        <v>5.12591438918641</v>
      </c>
      <c r="E8" s="337">
        <v>4.345212974821741</v>
      </c>
      <c r="F8" s="375"/>
      <c r="G8" s="161">
        <v>3</v>
      </c>
      <c r="H8" s="162" t="s">
        <v>240</v>
      </c>
      <c r="I8" s="163">
        <v>8.246252</v>
      </c>
      <c r="J8" s="163">
        <v>17.666363</v>
      </c>
      <c r="K8" s="163">
        <v>11.863102</v>
      </c>
      <c r="M8" s="161">
        <v>3</v>
      </c>
      <c r="N8" s="162" t="s">
        <v>152</v>
      </c>
      <c r="O8" s="163">
        <v>4.660918</v>
      </c>
      <c r="P8" s="163">
        <v>17.58508</v>
      </c>
      <c r="Q8" s="163">
        <v>9.932176</v>
      </c>
    </row>
    <row r="9" spans="1:17" s="137" customFormat="1" ht="12">
      <c r="A9" s="161">
        <v>4</v>
      </c>
      <c r="B9" s="162" t="s">
        <v>135</v>
      </c>
      <c r="C9" s="163">
        <v>3.45189423851184</v>
      </c>
      <c r="D9" s="163">
        <v>5.417445942324322</v>
      </c>
      <c r="E9" s="163">
        <v>4.3534384164203574</v>
      </c>
      <c r="F9" s="375"/>
      <c r="G9" s="161">
        <v>4</v>
      </c>
      <c r="H9" s="162" t="s">
        <v>135</v>
      </c>
      <c r="I9" s="163">
        <v>10.049751</v>
      </c>
      <c r="J9" s="163">
        <v>18.247053</v>
      </c>
      <c r="K9" s="163">
        <v>12.728186</v>
      </c>
      <c r="M9" s="161">
        <v>4</v>
      </c>
      <c r="N9" s="162" t="s">
        <v>147</v>
      </c>
      <c r="O9" s="169">
        <v>9.611993</v>
      </c>
      <c r="P9" s="163">
        <v>11.521887</v>
      </c>
      <c r="Q9" s="163">
        <v>10.362047</v>
      </c>
    </row>
    <row r="10" spans="1:17" s="137" customFormat="1" ht="12">
      <c r="A10" s="161">
        <v>5</v>
      </c>
      <c r="B10" s="162" t="s">
        <v>136</v>
      </c>
      <c r="C10" s="163">
        <v>4.227176262808766</v>
      </c>
      <c r="D10" s="163">
        <v>5.410294694229403</v>
      </c>
      <c r="E10" s="163">
        <v>4.760326534177298</v>
      </c>
      <c r="F10" s="375"/>
      <c r="G10" s="335">
        <v>5</v>
      </c>
      <c r="H10" s="336" t="s">
        <v>237</v>
      </c>
      <c r="I10" s="337">
        <v>8.596582</v>
      </c>
      <c r="J10" s="337">
        <v>18.814433</v>
      </c>
      <c r="K10" s="337">
        <v>13.124641</v>
      </c>
      <c r="M10" s="161">
        <v>5</v>
      </c>
      <c r="N10" s="162" t="s">
        <v>143</v>
      </c>
      <c r="O10" s="163">
        <v>7.889887</v>
      </c>
      <c r="P10" s="163">
        <v>13.677179</v>
      </c>
      <c r="Q10" s="163">
        <v>10.418229</v>
      </c>
    </row>
    <row r="11" spans="1:17" s="137" customFormat="1" ht="12">
      <c r="A11" s="161">
        <v>6</v>
      </c>
      <c r="B11" s="162" t="s">
        <v>137</v>
      </c>
      <c r="C11" s="163">
        <v>4.332939296972713</v>
      </c>
      <c r="D11" s="163">
        <v>5.337346272076328</v>
      </c>
      <c r="E11" s="163">
        <v>4.78252470062051</v>
      </c>
      <c r="F11" s="375"/>
      <c r="G11" s="161">
        <v>6</v>
      </c>
      <c r="H11" s="162" t="s">
        <v>147</v>
      </c>
      <c r="I11" s="163">
        <v>13.442822</v>
      </c>
      <c r="J11" s="163">
        <v>13.344316</v>
      </c>
      <c r="K11" s="163">
        <v>13.416259</v>
      </c>
      <c r="M11" s="161">
        <v>6</v>
      </c>
      <c r="N11" s="162" t="s">
        <v>135</v>
      </c>
      <c r="O11" s="163">
        <v>10.791367</v>
      </c>
      <c r="P11" s="163">
        <v>9.954672</v>
      </c>
      <c r="Q11" s="163">
        <v>10.447012</v>
      </c>
    </row>
    <row r="12" spans="1:17" s="137" customFormat="1" ht="12">
      <c r="A12" s="161">
        <v>7</v>
      </c>
      <c r="B12" s="162" t="s">
        <v>138</v>
      </c>
      <c r="C12" s="163">
        <v>4.176631429585401</v>
      </c>
      <c r="D12" s="163">
        <v>5.642302146747837</v>
      </c>
      <c r="E12" s="163">
        <v>4.817311431142011</v>
      </c>
      <c r="F12" s="375"/>
      <c r="G12" s="161">
        <v>7</v>
      </c>
      <c r="H12" s="162" t="s">
        <v>146</v>
      </c>
      <c r="I12" s="163">
        <v>10.45144</v>
      </c>
      <c r="J12" s="163">
        <v>19.423682</v>
      </c>
      <c r="K12" s="163">
        <v>14.195428</v>
      </c>
      <c r="M12" s="335">
        <v>7</v>
      </c>
      <c r="N12" s="336" t="s">
        <v>237</v>
      </c>
      <c r="O12" s="337">
        <v>8.894358</v>
      </c>
      <c r="P12" s="337">
        <v>13.324503</v>
      </c>
      <c r="Q12" s="337">
        <v>10.661454</v>
      </c>
    </row>
    <row r="13" spans="1:17" s="137" customFormat="1" ht="12">
      <c r="A13" s="161">
        <v>8</v>
      </c>
      <c r="B13" s="162" t="s">
        <v>139</v>
      </c>
      <c r="C13" s="163">
        <v>3.4280148500458107</v>
      </c>
      <c r="D13" s="163">
        <v>6.532113877045799</v>
      </c>
      <c r="E13" s="163">
        <v>4.832363321219399</v>
      </c>
      <c r="F13" s="375"/>
      <c r="G13" s="161">
        <v>8</v>
      </c>
      <c r="H13" s="162" t="s">
        <v>137</v>
      </c>
      <c r="I13" s="163">
        <v>13.900731</v>
      </c>
      <c r="J13" s="163">
        <v>14.600208</v>
      </c>
      <c r="K13" s="163">
        <v>14.196609</v>
      </c>
      <c r="M13" s="161">
        <v>8</v>
      </c>
      <c r="N13" s="162" t="s">
        <v>137</v>
      </c>
      <c r="O13" s="163">
        <v>11.55469</v>
      </c>
      <c r="P13" s="163">
        <v>10.228058</v>
      </c>
      <c r="Q13" s="163">
        <v>10.989215</v>
      </c>
    </row>
    <row r="14" spans="1:17" s="137" customFormat="1" ht="12">
      <c r="A14" s="161">
        <v>9</v>
      </c>
      <c r="B14" s="162" t="s">
        <v>140</v>
      </c>
      <c r="C14" s="163">
        <v>4.132440529857842</v>
      </c>
      <c r="D14" s="163">
        <v>5.897354931359845</v>
      </c>
      <c r="E14" s="163">
        <v>4.857015817550369</v>
      </c>
      <c r="F14" s="375"/>
      <c r="G14" s="161">
        <v>9</v>
      </c>
      <c r="H14" s="162" t="s">
        <v>152</v>
      </c>
      <c r="I14" s="163">
        <v>11.524056</v>
      </c>
      <c r="J14" s="163">
        <v>18.85844</v>
      </c>
      <c r="K14" s="163">
        <v>14.24608</v>
      </c>
      <c r="M14" s="161">
        <v>9</v>
      </c>
      <c r="N14" s="162" t="s">
        <v>142</v>
      </c>
      <c r="O14" s="163">
        <v>8.824664</v>
      </c>
      <c r="P14" s="163">
        <v>14.200116</v>
      </c>
      <c r="Q14" s="163">
        <v>11.267976</v>
      </c>
    </row>
    <row r="15" spans="1:17" s="137" customFormat="1" ht="12">
      <c r="A15" s="161">
        <v>10</v>
      </c>
      <c r="B15" s="162" t="s">
        <v>141</v>
      </c>
      <c r="C15" s="163">
        <v>4.801345175101536</v>
      </c>
      <c r="D15" s="163">
        <v>5.505496134656665</v>
      </c>
      <c r="E15" s="163">
        <v>5.097942644443728</v>
      </c>
      <c r="F15" s="375"/>
      <c r="G15" s="161">
        <v>10</v>
      </c>
      <c r="H15" s="162" t="s">
        <v>136</v>
      </c>
      <c r="I15" s="169">
        <v>14.439742</v>
      </c>
      <c r="J15" s="163">
        <v>16.499185</v>
      </c>
      <c r="K15" s="163">
        <v>15.316983</v>
      </c>
      <c r="M15" s="161">
        <v>10</v>
      </c>
      <c r="N15" s="162" t="s">
        <v>136</v>
      </c>
      <c r="O15" s="163">
        <v>10.432604</v>
      </c>
      <c r="P15" s="163">
        <v>12.493336</v>
      </c>
      <c r="Q15" s="163">
        <v>11.321524</v>
      </c>
    </row>
    <row r="16" spans="1:17" s="137" customFormat="1" ht="12">
      <c r="A16" s="161">
        <v>11</v>
      </c>
      <c r="B16" s="162" t="s">
        <v>142</v>
      </c>
      <c r="C16" s="163">
        <v>4.125114567219209</v>
      </c>
      <c r="D16" s="163">
        <v>6.649451771146299</v>
      </c>
      <c r="E16" s="163">
        <v>5.158465881528305</v>
      </c>
      <c r="F16" s="375"/>
      <c r="G16" s="161">
        <v>11</v>
      </c>
      <c r="H16" s="162" t="s">
        <v>148</v>
      </c>
      <c r="I16" s="163">
        <v>11.253771</v>
      </c>
      <c r="J16" s="163">
        <v>20.404499</v>
      </c>
      <c r="K16" s="163">
        <v>15.367929</v>
      </c>
      <c r="M16" s="161">
        <v>11</v>
      </c>
      <c r="N16" s="162" t="s">
        <v>138</v>
      </c>
      <c r="O16" s="163">
        <v>10.156576</v>
      </c>
      <c r="P16" s="163">
        <v>12.640664</v>
      </c>
      <c r="Q16" s="163">
        <v>11.365578</v>
      </c>
    </row>
    <row r="17" spans="1:17" s="137" customFormat="1" ht="12">
      <c r="A17" s="161">
        <v>12</v>
      </c>
      <c r="B17" s="162" t="s">
        <v>143</v>
      </c>
      <c r="C17" s="163">
        <v>3.8754133924999934</v>
      </c>
      <c r="D17" s="163">
        <v>7.139079245416188</v>
      </c>
      <c r="E17" s="163">
        <v>5.258692354659176</v>
      </c>
      <c r="F17" s="375"/>
      <c r="G17" s="161">
        <v>12</v>
      </c>
      <c r="H17" s="162" t="s">
        <v>154</v>
      </c>
      <c r="I17" s="163">
        <v>8.901662</v>
      </c>
      <c r="J17" s="163">
        <v>25.908304</v>
      </c>
      <c r="K17" s="163">
        <v>16.015731</v>
      </c>
      <c r="M17" s="161">
        <v>12</v>
      </c>
      <c r="N17" s="162" t="s">
        <v>241</v>
      </c>
      <c r="O17" s="163">
        <v>8.507882</v>
      </c>
      <c r="P17" s="163">
        <v>15.172855</v>
      </c>
      <c r="Q17" s="163">
        <v>11.439159</v>
      </c>
    </row>
    <row r="18" spans="1:17" s="137" customFormat="1" ht="12">
      <c r="A18" s="161">
        <v>13</v>
      </c>
      <c r="B18" s="162" t="s">
        <v>144</v>
      </c>
      <c r="C18" s="163">
        <v>4.717083384733463</v>
      </c>
      <c r="D18" s="163">
        <v>6.724898228871582</v>
      </c>
      <c r="E18" s="163">
        <v>5.587029732721488</v>
      </c>
      <c r="F18" s="375"/>
      <c r="G18" s="161">
        <v>13</v>
      </c>
      <c r="H18" s="162" t="s">
        <v>140</v>
      </c>
      <c r="I18" s="163">
        <v>18.37818</v>
      </c>
      <c r="J18" s="163">
        <v>12.907459</v>
      </c>
      <c r="K18" s="163">
        <v>16.197842</v>
      </c>
      <c r="M18" s="335">
        <v>13</v>
      </c>
      <c r="N18" s="336" t="s">
        <v>134</v>
      </c>
      <c r="O18" s="337">
        <v>11.306424</v>
      </c>
      <c r="P18" s="337">
        <v>12.600242</v>
      </c>
      <c r="Q18" s="337">
        <v>11.844842</v>
      </c>
    </row>
    <row r="19" spans="1:17" s="137" customFormat="1" ht="12">
      <c r="A19" s="161">
        <v>14</v>
      </c>
      <c r="B19" s="162" t="s">
        <v>145</v>
      </c>
      <c r="C19" s="163">
        <v>5.080108902553757</v>
      </c>
      <c r="D19" s="163">
        <v>6.353510655969412</v>
      </c>
      <c r="E19" s="163">
        <v>5.634081598694167</v>
      </c>
      <c r="F19" s="375"/>
      <c r="G19" s="161">
        <v>14</v>
      </c>
      <c r="H19" s="164" t="s">
        <v>241</v>
      </c>
      <c r="I19" s="163">
        <v>10.315689</v>
      </c>
      <c r="J19" s="163">
        <v>24.3623</v>
      </c>
      <c r="K19" s="163">
        <v>16.287392</v>
      </c>
      <c r="M19" s="161">
        <v>14</v>
      </c>
      <c r="N19" s="162" t="s">
        <v>140</v>
      </c>
      <c r="O19" s="163">
        <v>12.620762</v>
      </c>
      <c r="P19" s="163">
        <v>11.124281</v>
      </c>
      <c r="Q19" s="163">
        <v>11.961162</v>
      </c>
    </row>
    <row r="20" spans="1:17" s="137" customFormat="1" ht="12">
      <c r="A20" s="161">
        <v>15</v>
      </c>
      <c r="B20" s="162" t="s">
        <v>146</v>
      </c>
      <c r="C20" s="163">
        <v>4.868874412048204</v>
      </c>
      <c r="D20" s="163">
        <v>6.503169767824798</v>
      </c>
      <c r="E20" s="163">
        <v>5.640631553422265</v>
      </c>
      <c r="F20" s="375"/>
      <c r="G20" s="161">
        <v>15</v>
      </c>
      <c r="H20" s="162" t="s">
        <v>142</v>
      </c>
      <c r="I20" s="163">
        <v>15.251566</v>
      </c>
      <c r="J20" s="163">
        <v>17.985966</v>
      </c>
      <c r="K20" s="163">
        <v>16.335293</v>
      </c>
      <c r="M20" s="161">
        <v>15</v>
      </c>
      <c r="N20" s="162" t="s">
        <v>145</v>
      </c>
      <c r="O20" s="163">
        <v>15.016636</v>
      </c>
      <c r="P20" s="163">
        <v>8.721717</v>
      </c>
      <c r="Q20" s="163">
        <v>12.284745</v>
      </c>
    </row>
    <row r="21" spans="1:17" s="137" customFormat="1" ht="12">
      <c r="A21" s="161">
        <v>16</v>
      </c>
      <c r="B21" s="336" t="s">
        <v>237</v>
      </c>
      <c r="C21" s="337">
        <v>4.752359151163916</v>
      </c>
      <c r="D21" s="337">
        <v>6.918551085940357</v>
      </c>
      <c r="E21" s="337">
        <v>5.681956933167043</v>
      </c>
      <c r="F21" s="375"/>
      <c r="G21" s="161">
        <v>16</v>
      </c>
      <c r="H21" s="162" t="s">
        <v>158</v>
      </c>
      <c r="I21" s="163">
        <v>15.92233</v>
      </c>
      <c r="J21" s="163">
        <v>18.789144</v>
      </c>
      <c r="K21" s="163">
        <v>16.978815</v>
      </c>
      <c r="M21" s="161">
        <v>16</v>
      </c>
      <c r="N21" s="162" t="s">
        <v>162</v>
      </c>
      <c r="O21" s="163">
        <v>11.402243</v>
      </c>
      <c r="P21" s="163">
        <v>13.80356</v>
      </c>
      <c r="Q21" s="163">
        <v>12.506027</v>
      </c>
    </row>
    <row r="22" spans="1:17" s="137" customFormat="1" ht="12">
      <c r="A22" s="161">
        <v>17</v>
      </c>
      <c r="B22" s="162" t="s">
        <v>147</v>
      </c>
      <c r="C22" s="163">
        <v>4.049217394737015</v>
      </c>
      <c r="D22" s="163">
        <v>7.920248907017623</v>
      </c>
      <c r="E22" s="163">
        <v>5.743715234491084</v>
      </c>
      <c r="F22" s="375"/>
      <c r="G22" s="161">
        <v>17</v>
      </c>
      <c r="H22" s="162" t="s">
        <v>143</v>
      </c>
      <c r="I22" s="163">
        <v>10.273537</v>
      </c>
      <c r="J22" s="163">
        <v>32.666356</v>
      </c>
      <c r="K22" s="163">
        <v>18.184809</v>
      </c>
      <c r="M22" s="161">
        <v>17</v>
      </c>
      <c r="N22" s="162" t="s">
        <v>154</v>
      </c>
      <c r="O22" s="163">
        <v>10.834021</v>
      </c>
      <c r="P22" s="163">
        <v>14.80226</v>
      </c>
      <c r="Q22" s="163">
        <v>12.618291</v>
      </c>
    </row>
    <row r="23" spans="1:17" s="137" customFormat="1" ht="12">
      <c r="A23" s="161">
        <v>18</v>
      </c>
      <c r="B23" s="162" t="s">
        <v>148</v>
      </c>
      <c r="C23" s="163">
        <v>5.042684318106664</v>
      </c>
      <c r="D23" s="163">
        <v>6.6719004247353775</v>
      </c>
      <c r="E23" s="163">
        <v>5.8152230917598535</v>
      </c>
      <c r="F23" s="375"/>
      <c r="G23" s="161">
        <v>18</v>
      </c>
      <c r="H23" s="162" t="s">
        <v>162</v>
      </c>
      <c r="I23" s="163">
        <v>26.431326</v>
      </c>
      <c r="J23" s="163">
        <v>10.448196</v>
      </c>
      <c r="K23" s="163">
        <v>18.363449</v>
      </c>
      <c r="M23" s="161">
        <v>18</v>
      </c>
      <c r="N23" s="162" t="s">
        <v>144</v>
      </c>
      <c r="O23" s="163">
        <v>12.127487</v>
      </c>
      <c r="P23" s="163">
        <v>13.568282</v>
      </c>
      <c r="Q23" s="163">
        <v>12.728322</v>
      </c>
    </row>
    <row r="24" spans="1:17" s="137" customFormat="1" ht="12">
      <c r="A24" s="161">
        <v>19</v>
      </c>
      <c r="B24" s="162" t="s">
        <v>149</v>
      </c>
      <c r="C24" s="163">
        <v>4.701450463074432</v>
      </c>
      <c r="D24" s="163">
        <v>7.29474559891414</v>
      </c>
      <c r="E24" s="163">
        <v>5.840049688557303</v>
      </c>
      <c r="F24" s="375"/>
      <c r="G24" s="161">
        <v>19</v>
      </c>
      <c r="H24" s="162" t="s">
        <v>242</v>
      </c>
      <c r="I24" s="163">
        <v>18.712794</v>
      </c>
      <c r="J24" s="169">
        <v>18.137993</v>
      </c>
      <c r="K24" s="163">
        <v>18.496983</v>
      </c>
      <c r="M24" s="161">
        <v>19</v>
      </c>
      <c r="N24" s="162" t="s">
        <v>158</v>
      </c>
      <c r="O24" s="163">
        <v>12.986566</v>
      </c>
      <c r="P24" s="163">
        <v>12.586779</v>
      </c>
      <c r="Q24" s="163">
        <v>12.813825</v>
      </c>
    </row>
    <row r="25" spans="1:17" s="137" customFormat="1" ht="12">
      <c r="A25" s="161">
        <v>20</v>
      </c>
      <c r="B25" s="162" t="s">
        <v>150</v>
      </c>
      <c r="C25" s="163">
        <v>4.169559968538238</v>
      </c>
      <c r="D25" s="163">
        <v>7.878090943983585</v>
      </c>
      <c r="E25" s="163">
        <v>5.847093568225874</v>
      </c>
      <c r="F25" s="375"/>
      <c r="G25" s="161">
        <v>20</v>
      </c>
      <c r="H25" s="162" t="s">
        <v>144</v>
      </c>
      <c r="I25" s="163">
        <v>19.356223</v>
      </c>
      <c r="J25" s="163">
        <v>18.092465</v>
      </c>
      <c r="K25" s="163">
        <v>18.90104</v>
      </c>
      <c r="M25" s="161">
        <v>20</v>
      </c>
      <c r="N25" s="162" t="s">
        <v>149</v>
      </c>
      <c r="O25" s="163">
        <v>9.481153</v>
      </c>
      <c r="P25" s="163">
        <v>17.298724</v>
      </c>
      <c r="Q25" s="163">
        <v>13.099113</v>
      </c>
    </row>
    <row r="26" spans="1:17" s="137" customFormat="1" ht="12">
      <c r="A26" s="161">
        <v>21</v>
      </c>
      <c r="B26" s="162" t="s">
        <v>151</v>
      </c>
      <c r="C26" s="163">
        <v>5.154463491072248</v>
      </c>
      <c r="D26" s="163">
        <v>6.87968625178007</v>
      </c>
      <c r="E26" s="163">
        <v>5.926705624088313</v>
      </c>
      <c r="F26" s="375"/>
      <c r="G26" s="161">
        <v>21</v>
      </c>
      <c r="H26" s="162" t="s">
        <v>175</v>
      </c>
      <c r="I26" s="163">
        <v>14.686948</v>
      </c>
      <c r="J26" s="163">
        <v>26.333486</v>
      </c>
      <c r="K26" s="163">
        <v>19.661216</v>
      </c>
      <c r="M26" s="161">
        <v>21</v>
      </c>
      <c r="N26" s="162" t="s">
        <v>146</v>
      </c>
      <c r="O26" s="163">
        <v>12.396932</v>
      </c>
      <c r="P26" s="163">
        <v>16.931543</v>
      </c>
      <c r="Q26" s="163">
        <v>14.337177</v>
      </c>
    </row>
    <row r="27" spans="1:17" s="137" customFormat="1" ht="12">
      <c r="A27" s="161">
        <v>22</v>
      </c>
      <c r="B27" s="162" t="s">
        <v>238</v>
      </c>
      <c r="C27" s="163">
        <v>5.365667968208083</v>
      </c>
      <c r="D27" s="163">
        <v>6.8991155647478655</v>
      </c>
      <c r="E27" s="163">
        <v>6.041050693340643</v>
      </c>
      <c r="F27" s="375"/>
      <c r="G27" s="161">
        <v>22</v>
      </c>
      <c r="H27" s="162" t="s">
        <v>145</v>
      </c>
      <c r="I27" s="163">
        <v>24.034911</v>
      </c>
      <c r="J27" s="163">
        <v>13.648357</v>
      </c>
      <c r="K27" s="163">
        <v>19.761011</v>
      </c>
      <c r="M27" s="161">
        <v>22</v>
      </c>
      <c r="N27" s="162" t="s">
        <v>148</v>
      </c>
      <c r="O27" s="163">
        <v>13.662088</v>
      </c>
      <c r="P27" s="163">
        <v>15.725545</v>
      </c>
      <c r="Q27" s="163">
        <v>14.643109</v>
      </c>
    </row>
    <row r="28" spans="1:17" s="137" customFormat="1" ht="12">
      <c r="A28" s="161">
        <v>23</v>
      </c>
      <c r="B28" s="162" t="s">
        <v>152</v>
      </c>
      <c r="C28" s="163">
        <v>4.718915881482866</v>
      </c>
      <c r="D28" s="163">
        <v>7.686594355690129</v>
      </c>
      <c r="E28" s="163">
        <v>6.041556613518503</v>
      </c>
      <c r="F28" s="375"/>
      <c r="G28" s="335">
        <v>23</v>
      </c>
      <c r="H28" s="336" t="s">
        <v>134</v>
      </c>
      <c r="I28" s="337">
        <v>17.885795</v>
      </c>
      <c r="J28" s="337">
        <v>23.23742</v>
      </c>
      <c r="K28" s="337">
        <v>19.844358</v>
      </c>
      <c r="M28" s="161">
        <v>23</v>
      </c>
      <c r="N28" s="162" t="s">
        <v>141</v>
      </c>
      <c r="O28" s="163">
        <v>15.854107</v>
      </c>
      <c r="P28" s="163">
        <v>13.341409</v>
      </c>
      <c r="Q28" s="163">
        <v>14.699686</v>
      </c>
    </row>
    <row r="29" spans="1:17" s="137" customFormat="1" ht="12">
      <c r="A29" s="161">
        <v>24</v>
      </c>
      <c r="B29" s="162" t="s">
        <v>153</v>
      </c>
      <c r="C29" s="163">
        <v>5.460355524342179</v>
      </c>
      <c r="D29" s="163">
        <v>7.043562693816598</v>
      </c>
      <c r="E29" s="163">
        <v>6.176676348716999</v>
      </c>
      <c r="F29" s="375"/>
      <c r="G29" s="161">
        <v>24</v>
      </c>
      <c r="H29" s="162" t="s">
        <v>171</v>
      </c>
      <c r="I29" s="163">
        <v>22.992155</v>
      </c>
      <c r="J29" s="163">
        <v>14.332366</v>
      </c>
      <c r="K29" s="163">
        <v>20.036991</v>
      </c>
      <c r="M29" s="161">
        <v>24</v>
      </c>
      <c r="N29" s="162" t="s">
        <v>168</v>
      </c>
      <c r="O29" s="163">
        <v>10.272974</v>
      </c>
      <c r="P29" s="163">
        <v>22.708934</v>
      </c>
      <c r="Q29" s="163">
        <v>15.321618</v>
      </c>
    </row>
    <row r="30" spans="1:17" s="137" customFormat="1" ht="12">
      <c r="A30" s="161">
        <v>25</v>
      </c>
      <c r="B30" s="162" t="s">
        <v>154</v>
      </c>
      <c r="C30" s="163">
        <v>5.675364517405848</v>
      </c>
      <c r="D30" s="163">
        <v>7.352295671354858</v>
      </c>
      <c r="E30" s="163">
        <v>6.403573390250703</v>
      </c>
      <c r="F30" s="375"/>
      <c r="G30" s="161">
        <v>25</v>
      </c>
      <c r="H30" s="162" t="s">
        <v>161</v>
      </c>
      <c r="I30" s="163">
        <v>18.855586</v>
      </c>
      <c r="J30" s="163">
        <v>23.7636</v>
      </c>
      <c r="K30" s="163">
        <v>20.600896</v>
      </c>
      <c r="M30" s="161">
        <v>25</v>
      </c>
      <c r="N30" s="162" t="s">
        <v>238</v>
      </c>
      <c r="O30" s="163">
        <v>16.396874</v>
      </c>
      <c r="P30" s="163">
        <v>13.927009</v>
      </c>
      <c r="Q30" s="163">
        <v>15.415269</v>
      </c>
    </row>
    <row r="31" spans="1:17" s="137" customFormat="1" ht="12">
      <c r="A31" s="161">
        <v>26</v>
      </c>
      <c r="B31" s="162" t="s">
        <v>155</v>
      </c>
      <c r="C31" s="163">
        <v>5.510947996055033</v>
      </c>
      <c r="D31" s="163">
        <v>7.540473782864418</v>
      </c>
      <c r="E31" s="163">
        <v>6.448446584047229</v>
      </c>
      <c r="F31" s="375"/>
      <c r="G31" s="161">
        <v>26</v>
      </c>
      <c r="H31" s="175" t="s">
        <v>185</v>
      </c>
      <c r="I31" s="163">
        <v>23.333977</v>
      </c>
      <c r="J31" s="163">
        <v>17.027379</v>
      </c>
      <c r="K31" s="163">
        <v>20.650244</v>
      </c>
      <c r="M31" s="161">
        <v>26</v>
      </c>
      <c r="N31" s="162" t="s">
        <v>243</v>
      </c>
      <c r="O31" s="163">
        <v>13.920435</v>
      </c>
      <c r="P31" s="163">
        <v>18.302034</v>
      </c>
      <c r="Q31" s="163">
        <v>15.613224</v>
      </c>
    </row>
    <row r="32" spans="1:17" s="137" customFormat="1" ht="12">
      <c r="A32" s="161">
        <v>27</v>
      </c>
      <c r="B32" s="336" t="s">
        <v>156</v>
      </c>
      <c r="C32" s="337">
        <v>6.742258785601714</v>
      </c>
      <c r="D32" s="337">
        <v>6.1606204706968395</v>
      </c>
      <c r="E32" s="337">
        <v>6.474356647113226</v>
      </c>
      <c r="F32" s="375"/>
      <c r="G32" s="161">
        <v>27</v>
      </c>
      <c r="H32" s="162" t="s">
        <v>176</v>
      </c>
      <c r="I32" s="163">
        <v>16.344697</v>
      </c>
      <c r="J32" s="163">
        <v>25.879874</v>
      </c>
      <c r="K32" s="163">
        <v>20.857855</v>
      </c>
      <c r="M32" s="161">
        <v>27</v>
      </c>
      <c r="N32" s="162" t="s">
        <v>164</v>
      </c>
      <c r="O32" s="163">
        <v>15.188202</v>
      </c>
      <c r="P32" s="163">
        <v>16.260608</v>
      </c>
      <c r="Q32" s="163">
        <v>15.666179</v>
      </c>
    </row>
    <row r="33" spans="1:17" s="137" customFormat="1" ht="12">
      <c r="A33" s="161">
        <v>28</v>
      </c>
      <c r="B33" s="162" t="s">
        <v>157</v>
      </c>
      <c r="C33" s="163">
        <v>6.57978402340989</v>
      </c>
      <c r="D33" s="163">
        <v>6.385568484040305</v>
      </c>
      <c r="E33" s="163">
        <v>6.493761531803943</v>
      </c>
      <c r="F33" s="375"/>
      <c r="G33" s="161">
        <v>28</v>
      </c>
      <c r="H33" s="162" t="s">
        <v>160</v>
      </c>
      <c r="I33" s="163">
        <v>16.168298</v>
      </c>
      <c r="J33" s="163">
        <v>27.736411</v>
      </c>
      <c r="K33" s="163">
        <v>20.955769</v>
      </c>
      <c r="M33" s="161">
        <v>28</v>
      </c>
      <c r="N33" s="162" t="s">
        <v>175</v>
      </c>
      <c r="O33" s="163">
        <v>14.195198</v>
      </c>
      <c r="P33" s="163">
        <v>17.667556</v>
      </c>
      <c r="Q33" s="163">
        <v>15.700022</v>
      </c>
    </row>
    <row r="34" spans="1:17" s="137" customFormat="1" ht="12">
      <c r="A34" s="161">
        <v>29</v>
      </c>
      <c r="B34" s="162" t="s">
        <v>158</v>
      </c>
      <c r="C34" s="163">
        <v>4.826144442699649</v>
      </c>
      <c r="D34" s="163">
        <v>8.824707327002704</v>
      </c>
      <c r="E34" s="163">
        <v>6.505802980218772</v>
      </c>
      <c r="F34" s="375"/>
      <c r="G34" s="161">
        <v>29</v>
      </c>
      <c r="H34" s="162" t="s">
        <v>153</v>
      </c>
      <c r="I34" s="163">
        <v>12.5</v>
      </c>
      <c r="J34" s="163">
        <v>36.233686</v>
      </c>
      <c r="K34" s="163">
        <v>21.456208</v>
      </c>
      <c r="M34" s="161">
        <v>29</v>
      </c>
      <c r="N34" s="162" t="s">
        <v>165</v>
      </c>
      <c r="O34" s="163">
        <v>16.152617</v>
      </c>
      <c r="P34" s="163">
        <v>15.22198</v>
      </c>
      <c r="Q34" s="163">
        <v>15.729627</v>
      </c>
    </row>
    <row r="35" spans="1:17" s="137" customFormat="1" ht="12">
      <c r="A35" s="161">
        <v>30</v>
      </c>
      <c r="B35" s="162" t="s">
        <v>159</v>
      </c>
      <c r="C35" s="163">
        <v>5.245930270226113</v>
      </c>
      <c r="D35" s="163">
        <v>8.109302927243503</v>
      </c>
      <c r="E35" s="163">
        <v>6.530980388909362</v>
      </c>
      <c r="F35" s="375"/>
      <c r="G35" s="161">
        <v>30</v>
      </c>
      <c r="H35" s="162" t="s">
        <v>186</v>
      </c>
      <c r="I35" s="163">
        <v>22.925511</v>
      </c>
      <c r="J35" s="163">
        <v>19.041322</v>
      </c>
      <c r="K35" s="163">
        <v>21.493847</v>
      </c>
      <c r="M35" s="161">
        <v>30</v>
      </c>
      <c r="N35" s="162" t="s">
        <v>151</v>
      </c>
      <c r="O35" s="163">
        <v>14.779682</v>
      </c>
      <c r="P35" s="169">
        <v>17.146611</v>
      </c>
      <c r="Q35" s="163">
        <v>15.802103</v>
      </c>
    </row>
    <row r="36" spans="1:17" s="137" customFormat="1" ht="12">
      <c r="A36" s="161">
        <v>31</v>
      </c>
      <c r="B36" s="162" t="s">
        <v>160</v>
      </c>
      <c r="C36" s="163">
        <v>5.179780031553825</v>
      </c>
      <c r="D36" s="163">
        <v>8.560141337198198</v>
      </c>
      <c r="E36" s="163">
        <v>6.650313869839477</v>
      </c>
      <c r="F36" s="375"/>
      <c r="G36" s="161">
        <v>31</v>
      </c>
      <c r="H36" s="162" t="s">
        <v>157</v>
      </c>
      <c r="I36" s="163">
        <v>28.379995</v>
      </c>
      <c r="J36" s="163">
        <v>12.870515</v>
      </c>
      <c r="K36" s="163">
        <v>21.648158</v>
      </c>
      <c r="M36" s="161">
        <v>31</v>
      </c>
      <c r="N36" s="162" t="s">
        <v>150</v>
      </c>
      <c r="O36" s="163">
        <v>10.692578</v>
      </c>
      <c r="P36" s="163">
        <v>23.018601</v>
      </c>
      <c r="Q36" s="163">
        <v>16.13681</v>
      </c>
    </row>
    <row r="37" spans="1:17" s="137" customFormat="1" ht="12">
      <c r="A37" s="161">
        <v>32</v>
      </c>
      <c r="B37" s="162" t="s">
        <v>161</v>
      </c>
      <c r="C37" s="163">
        <v>5.710265456989247</v>
      </c>
      <c r="D37" s="163">
        <v>8.060375217564557</v>
      </c>
      <c r="E37" s="163">
        <v>6.680014219776381</v>
      </c>
      <c r="F37" s="375"/>
      <c r="G37" s="161">
        <v>32</v>
      </c>
      <c r="H37" s="162" t="s">
        <v>164</v>
      </c>
      <c r="I37" s="163">
        <v>19.246862</v>
      </c>
      <c r="J37" s="163">
        <v>24.829001</v>
      </c>
      <c r="K37" s="163">
        <v>21.665679</v>
      </c>
      <c r="M37" s="161">
        <v>32</v>
      </c>
      <c r="N37" s="162" t="s">
        <v>187</v>
      </c>
      <c r="O37" s="163">
        <v>13.767427</v>
      </c>
      <c r="P37" s="163">
        <v>20.210939</v>
      </c>
      <c r="Q37" s="163">
        <v>16.297651</v>
      </c>
    </row>
    <row r="38" spans="1:17" s="137" customFormat="1" ht="12">
      <c r="A38" s="161">
        <v>33</v>
      </c>
      <c r="B38" s="162" t="s">
        <v>162</v>
      </c>
      <c r="C38" s="163">
        <v>5.691069772790152</v>
      </c>
      <c r="D38" s="163">
        <v>7.939260584138892</v>
      </c>
      <c r="E38" s="163">
        <v>6.724594462689774</v>
      </c>
      <c r="F38" s="375"/>
      <c r="G38" s="161">
        <v>33</v>
      </c>
      <c r="H38" s="162" t="s">
        <v>141</v>
      </c>
      <c r="I38" s="163">
        <v>22.790964</v>
      </c>
      <c r="J38" s="163">
        <v>19.579501</v>
      </c>
      <c r="K38" s="163">
        <v>21.668673</v>
      </c>
      <c r="M38" s="161">
        <v>33</v>
      </c>
      <c r="N38" s="162" t="s">
        <v>160</v>
      </c>
      <c r="O38" s="169">
        <v>12.064277</v>
      </c>
      <c r="P38" s="163">
        <v>22.54604</v>
      </c>
      <c r="Q38" s="163">
        <v>16.348754</v>
      </c>
    </row>
    <row r="39" spans="1:17" s="137" customFormat="1" ht="12">
      <c r="A39" s="161">
        <v>34</v>
      </c>
      <c r="B39" s="162" t="s">
        <v>163</v>
      </c>
      <c r="C39" s="163">
        <v>6.2918691031785805</v>
      </c>
      <c r="D39" s="163">
        <v>7.528508547982078</v>
      </c>
      <c r="E39" s="163">
        <v>6.850333309762273</v>
      </c>
      <c r="F39" s="375"/>
      <c r="G39" s="161">
        <v>34</v>
      </c>
      <c r="H39" s="162" t="s">
        <v>168</v>
      </c>
      <c r="I39" s="169">
        <v>11.765751</v>
      </c>
      <c r="J39" s="163">
        <v>43.56546</v>
      </c>
      <c r="K39" s="163">
        <v>22.05794</v>
      </c>
      <c r="M39" s="161">
        <v>34</v>
      </c>
      <c r="N39" s="162" t="s">
        <v>169</v>
      </c>
      <c r="O39" s="163">
        <v>14.169987</v>
      </c>
      <c r="P39" s="163">
        <v>19.097889</v>
      </c>
      <c r="Q39" s="163">
        <v>16.405456</v>
      </c>
    </row>
    <row r="40" spans="1:17" s="137" customFormat="1" ht="12">
      <c r="A40" s="161">
        <v>35</v>
      </c>
      <c r="B40" s="162" t="s">
        <v>164</v>
      </c>
      <c r="C40" s="163">
        <v>6.793264887326093</v>
      </c>
      <c r="D40" s="163">
        <v>7.3086886848043235</v>
      </c>
      <c r="E40" s="163">
        <v>7.035872128248894</v>
      </c>
      <c r="F40" s="375"/>
      <c r="G40" s="335">
        <v>35</v>
      </c>
      <c r="H40" s="336" t="s">
        <v>167</v>
      </c>
      <c r="I40" s="337">
        <v>16.341097</v>
      </c>
      <c r="J40" s="342">
        <v>35.874439</v>
      </c>
      <c r="K40" s="337">
        <v>22.081017</v>
      </c>
      <c r="M40" s="161">
        <v>35</v>
      </c>
      <c r="N40" s="162" t="s">
        <v>171</v>
      </c>
      <c r="O40" s="163">
        <v>17.756415</v>
      </c>
      <c r="P40" s="163">
        <v>14.162325</v>
      </c>
      <c r="Q40" s="163">
        <v>16.442835</v>
      </c>
    </row>
    <row r="41" spans="1:17" s="137" customFormat="1" ht="12">
      <c r="A41" s="161">
        <v>36</v>
      </c>
      <c r="B41" s="162" t="s">
        <v>165</v>
      </c>
      <c r="C41" s="163">
        <v>6.538881308285514</v>
      </c>
      <c r="D41" s="163">
        <v>7.670533798464388</v>
      </c>
      <c r="E41" s="163">
        <v>7.041234824319548</v>
      </c>
      <c r="F41" s="375"/>
      <c r="G41" s="161">
        <v>36</v>
      </c>
      <c r="H41" s="162" t="s">
        <v>243</v>
      </c>
      <c r="I41" s="163">
        <v>20.629732</v>
      </c>
      <c r="J41" s="163">
        <v>26.189043</v>
      </c>
      <c r="K41" s="163">
        <v>22.651631</v>
      </c>
      <c r="M41" s="161">
        <v>36</v>
      </c>
      <c r="N41" s="162" t="s">
        <v>155</v>
      </c>
      <c r="O41" s="163">
        <v>16.65677</v>
      </c>
      <c r="P41" s="163">
        <v>16.636381</v>
      </c>
      <c r="Q41" s="163">
        <v>16.647752</v>
      </c>
    </row>
    <row r="42" spans="1:17" s="137" customFormat="1" ht="12">
      <c r="A42" s="161">
        <v>37</v>
      </c>
      <c r="B42" s="162" t="s">
        <v>166</v>
      </c>
      <c r="C42" s="163">
        <v>5.53003954745907</v>
      </c>
      <c r="D42" s="163">
        <v>8.88966283747126</v>
      </c>
      <c r="E42" s="163">
        <v>7.056454493874377</v>
      </c>
      <c r="F42" s="375"/>
      <c r="G42" s="161">
        <v>37</v>
      </c>
      <c r="H42" s="162" t="s">
        <v>211</v>
      </c>
      <c r="I42" s="163">
        <v>16.987898</v>
      </c>
      <c r="J42" s="163">
        <v>43.47275</v>
      </c>
      <c r="K42" s="163">
        <v>23.940397</v>
      </c>
      <c r="M42" s="161">
        <v>37</v>
      </c>
      <c r="N42" s="162" t="s">
        <v>186</v>
      </c>
      <c r="O42" s="163">
        <v>14.815853</v>
      </c>
      <c r="P42" s="163">
        <v>19.10375</v>
      </c>
      <c r="Q42" s="163">
        <v>16.865475</v>
      </c>
    </row>
    <row r="43" spans="1:17" s="137" customFormat="1" ht="12">
      <c r="A43" s="161">
        <v>38</v>
      </c>
      <c r="B43" s="336" t="s">
        <v>167</v>
      </c>
      <c r="C43" s="337">
        <v>6.339157525578967</v>
      </c>
      <c r="D43" s="337">
        <v>8.295778868009043</v>
      </c>
      <c r="E43" s="337">
        <v>7.1777071728430855</v>
      </c>
      <c r="F43" s="375"/>
      <c r="G43" s="161">
        <v>38</v>
      </c>
      <c r="H43" s="162" t="s">
        <v>192</v>
      </c>
      <c r="I43" s="169">
        <v>22.990886</v>
      </c>
      <c r="J43" s="163">
        <v>25.338753</v>
      </c>
      <c r="K43" s="163">
        <v>24.1193</v>
      </c>
      <c r="M43" s="161">
        <v>38</v>
      </c>
      <c r="N43" s="162" t="s">
        <v>161</v>
      </c>
      <c r="O43" s="163">
        <v>16.59106</v>
      </c>
      <c r="P43" s="163">
        <v>18.898899</v>
      </c>
      <c r="Q43" s="163">
        <v>17.464088</v>
      </c>
    </row>
    <row r="44" spans="1:17" s="137" customFormat="1" ht="12">
      <c r="A44" s="161">
        <v>39</v>
      </c>
      <c r="B44" s="162" t="s">
        <v>168</v>
      </c>
      <c r="C44" s="163">
        <v>6.5898158343791255</v>
      </c>
      <c r="D44" s="163">
        <v>8.236961488197469</v>
      </c>
      <c r="E44" s="163">
        <v>7.305030263943189</v>
      </c>
      <c r="F44" s="375"/>
      <c r="G44" s="161">
        <v>39</v>
      </c>
      <c r="H44" s="162" t="s">
        <v>199</v>
      </c>
      <c r="I44" s="163">
        <v>24.742533</v>
      </c>
      <c r="J44" s="163">
        <v>23.139598</v>
      </c>
      <c r="K44" s="163">
        <v>24.227074</v>
      </c>
      <c r="M44" s="335">
        <v>39</v>
      </c>
      <c r="N44" s="336" t="s">
        <v>167</v>
      </c>
      <c r="O44" s="337">
        <v>11.207017</v>
      </c>
      <c r="P44" s="337">
        <v>31.15693</v>
      </c>
      <c r="Q44" s="337">
        <v>17.734682</v>
      </c>
    </row>
    <row r="45" spans="1:17" s="137" customFormat="1" ht="12">
      <c r="A45" s="161">
        <v>40</v>
      </c>
      <c r="B45" s="162" t="s">
        <v>169</v>
      </c>
      <c r="C45" s="163">
        <v>6.76804161200972</v>
      </c>
      <c r="D45" s="163">
        <v>8.002428773754815</v>
      </c>
      <c r="E45" s="163">
        <v>7.34392788852695</v>
      </c>
      <c r="F45" s="375"/>
      <c r="G45" s="161">
        <v>40</v>
      </c>
      <c r="H45" s="162" t="s">
        <v>155</v>
      </c>
      <c r="I45" s="163">
        <v>25.450386</v>
      </c>
      <c r="J45" s="163">
        <v>22.885199</v>
      </c>
      <c r="K45" s="163">
        <v>24.444444</v>
      </c>
      <c r="M45" s="161">
        <v>40</v>
      </c>
      <c r="N45" s="162" t="s">
        <v>166</v>
      </c>
      <c r="O45" s="163">
        <v>16.148498</v>
      </c>
      <c r="P45" s="163">
        <v>20.245239</v>
      </c>
      <c r="Q45" s="163">
        <v>18.203225</v>
      </c>
    </row>
    <row r="46" spans="1:17" s="137" customFormat="1" ht="12">
      <c r="A46" s="161">
        <v>41</v>
      </c>
      <c r="B46" s="162" t="s">
        <v>170</v>
      </c>
      <c r="C46" s="163">
        <v>6.28385388795738</v>
      </c>
      <c r="D46" s="163">
        <v>8.9165199217891</v>
      </c>
      <c r="E46" s="163">
        <v>7.510165853689524</v>
      </c>
      <c r="F46" s="375"/>
      <c r="G46" s="161">
        <v>41</v>
      </c>
      <c r="H46" s="162" t="s">
        <v>180</v>
      </c>
      <c r="I46" s="163">
        <v>17.928389</v>
      </c>
      <c r="J46" s="163">
        <v>40.870748</v>
      </c>
      <c r="K46" s="163">
        <v>25.263158</v>
      </c>
      <c r="M46" s="161">
        <v>41</v>
      </c>
      <c r="N46" s="162" t="s">
        <v>163</v>
      </c>
      <c r="O46" s="163">
        <v>21.976612</v>
      </c>
      <c r="P46" s="163">
        <v>15.085854</v>
      </c>
      <c r="Q46" s="163">
        <v>18.451676</v>
      </c>
    </row>
    <row r="47" spans="1:17" s="137" customFormat="1" ht="12">
      <c r="A47" s="161">
        <v>42</v>
      </c>
      <c r="B47" s="162" t="s">
        <v>171</v>
      </c>
      <c r="C47" s="163">
        <v>7.769123074887204</v>
      </c>
      <c r="D47" s="163">
        <v>7.247177929638067</v>
      </c>
      <c r="E47" s="163">
        <v>7.544636761128189</v>
      </c>
      <c r="F47" s="375"/>
      <c r="G47" s="161">
        <v>42</v>
      </c>
      <c r="H47" s="162" t="s">
        <v>151</v>
      </c>
      <c r="I47" s="163">
        <v>25.770821</v>
      </c>
      <c r="J47" s="163">
        <v>25.275735</v>
      </c>
      <c r="K47" s="163">
        <v>25.549111</v>
      </c>
      <c r="M47" s="335">
        <v>42</v>
      </c>
      <c r="N47" s="336" t="s">
        <v>178</v>
      </c>
      <c r="O47" s="337">
        <v>18.89427</v>
      </c>
      <c r="P47" s="337">
        <v>18.32466</v>
      </c>
      <c r="Q47" s="337">
        <v>18.639979</v>
      </c>
    </row>
    <row r="48" spans="1:17" s="137" customFormat="1" ht="12">
      <c r="A48" s="161">
        <v>43</v>
      </c>
      <c r="B48" s="162" t="s">
        <v>172</v>
      </c>
      <c r="C48" s="163">
        <v>6.055187223981143</v>
      </c>
      <c r="D48" s="163">
        <v>10.17587568291567</v>
      </c>
      <c r="E48" s="163">
        <v>7.799257752843445</v>
      </c>
      <c r="F48" s="375"/>
      <c r="G48" s="161">
        <v>43</v>
      </c>
      <c r="H48" s="162" t="s">
        <v>165</v>
      </c>
      <c r="I48" s="163">
        <v>26.223108</v>
      </c>
      <c r="J48" s="163">
        <v>24.866099</v>
      </c>
      <c r="K48" s="163">
        <v>25.578578</v>
      </c>
      <c r="M48" s="161">
        <v>43</v>
      </c>
      <c r="N48" s="162" t="s">
        <v>172</v>
      </c>
      <c r="O48" s="169">
        <v>13.909301</v>
      </c>
      <c r="P48" s="163">
        <v>27.407407</v>
      </c>
      <c r="Q48" s="163">
        <v>18.947022</v>
      </c>
    </row>
    <row r="49" spans="1:17" s="137" customFormat="1" ht="12">
      <c r="A49" s="161">
        <v>44</v>
      </c>
      <c r="B49" s="162" t="s">
        <v>173</v>
      </c>
      <c r="C49" s="163">
        <v>7.305383088054178</v>
      </c>
      <c r="D49" s="163">
        <v>8.588401791756</v>
      </c>
      <c r="E49" s="163">
        <v>7.897014966004274</v>
      </c>
      <c r="F49" s="375"/>
      <c r="G49" s="161">
        <v>44</v>
      </c>
      <c r="H49" s="162" t="s">
        <v>187</v>
      </c>
      <c r="I49" s="163">
        <v>12.400455</v>
      </c>
      <c r="J49" s="163">
        <v>41.888298</v>
      </c>
      <c r="K49" s="163">
        <v>26.004293</v>
      </c>
      <c r="M49" s="161">
        <v>44</v>
      </c>
      <c r="N49" s="162" t="s">
        <v>153</v>
      </c>
      <c r="O49" s="163">
        <v>16.435584</v>
      </c>
      <c r="P49" s="163">
        <v>22.479476</v>
      </c>
      <c r="Q49" s="163">
        <v>19.144889</v>
      </c>
    </row>
    <row r="50" spans="1:17" s="137" customFormat="1" ht="12">
      <c r="A50" s="161">
        <v>45</v>
      </c>
      <c r="B50" s="162" t="s">
        <v>174</v>
      </c>
      <c r="C50" s="163">
        <v>6.572333880452624</v>
      </c>
      <c r="D50" s="163">
        <v>9.736808130889871</v>
      </c>
      <c r="E50" s="163">
        <v>7.95992958334268</v>
      </c>
      <c r="F50" s="375"/>
      <c r="G50" s="161">
        <v>45</v>
      </c>
      <c r="H50" s="162" t="s">
        <v>159</v>
      </c>
      <c r="I50" s="163">
        <v>27.434077</v>
      </c>
      <c r="J50" s="163">
        <v>24.094605</v>
      </c>
      <c r="K50" s="163">
        <v>26.086303</v>
      </c>
      <c r="M50" s="161">
        <v>45</v>
      </c>
      <c r="N50" s="162" t="s">
        <v>199</v>
      </c>
      <c r="O50" s="169">
        <v>15.864333</v>
      </c>
      <c r="P50" s="163">
        <v>25.017483</v>
      </c>
      <c r="Q50" s="163">
        <v>19.177127</v>
      </c>
    </row>
    <row r="51" spans="1:17" s="137" customFormat="1" ht="12">
      <c r="A51" s="161">
        <v>46</v>
      </c>
      <c r="B51" s="162" t="s">
        <v>175</v>
      </c>
      <c r="C51" s="163">
        <v>6.470183074451629</v>
      </c>
      <c r="D51" s="163">
        <v>10.03568967498995</v>
      </c>
      <c r="E51" s="163">
        <v>8.01044555890612</v>
      </c>
      <c r="F51" s="375"/>
      <c r="G51" s="161">
        <v>46</v>
      </c>
      <c r="H51" s="162" t="s">
        <v>149</v>
      </c>
      <c r="I51" s="163">
        <v>24.356699</v>
      </c>
      <c r="J51" s="163">
        <v>27.799067</v>
      </c>
      <c r="K51" s="163">
        <v>26.132165</v>
      </c>
      <c r="M51" s="161">
        <v>46</v>
      </c>
      <c r="N51" s="162" t="s">
        <v>159</v>
      </c>
      <c r="O51" s="163">
        <v>16.076038</v>
      </c>
      <c r="P51" s="163">
        <v>23.438199</v>
      </c>
      <c r="Q51" s="163">
        <v>19.318406</v>
      </c>
    </row>
    <row r="52" spans="1:17" s="137" customFormat="1" ht="12">
      <c r="A52" s="161">
        <v>47</v>
      </c>
      <c r="B52" s="162" t="s">
        <v>176</v>
      </c>
      <c r="C52" s="163">
        <v>6.976973941956209</v>
      </c>
      <c r="D52" s="163">
        <v>9.643516932465444</v>
      </c>
      <c r="E52" s="163">
        <v>8.230166901052616</v>
      </c>
      <c r="F52" s="375"/>
      <c r="G52" s="161">
        <v>47</v>
      </c>
      <c r="H52" s="162" t="s">
        <v>210</v>
      </c>
      <c r="I52" s="163">
        <v>30.334572</v>
      </c>
      <c r="J52" s="163">
        <v>23.521094</v>
      </c>
      <c r="K52" s="163">
        <v>27.69876</v>
      </c>
      <c r="M52" s="161">
        <v>47</v>
      </c>
      <c r="N52" s="162" t="s">
        <v>194</v>
      </c>
      <c r="O52" s="163">
        <v>14.871961</v>
      </c>
      <c r="P52" s="163">
        <v>25.710049</v>
      </c>
      <c r="Q52" s="163">
        <v>19.365365</v>
      </c>
    </row>
    <row r="53" spans="1:17" s="137" customFormat="1" ht="12">
      <c r="A53" s="161">
        <v>48</v>
      </c>
      <c r="B53" s="336" t="s">
        <v>177</v>
      </c>
      <c r="C53" s="337">
        <v>7.314878902307043</v>
      </c>
      <c r="D53" s="337">
        <v>9.790965507076374</v>
      </c>
      <c r="E53" s="337">
        <v>8.379266558176097</v>
      </c>
      <c r="F53" s="375"/>
      <c r="G53" s="161">
        <v>48</v>
      </c>
      <c r="H53" s="162" t="s">
        <v>182</v>
      </c>
      <c r="I53" s="163">
        <v>26.529319</v>
      </c>
      <c r="J53" s="163">
        <v>30.097087</v>
      </c>
      <c r="K53" s="163">
        <v>27.84987</v>
      </c>
      <c r="M53" s="161">
        <v>48</v>
      </c>
      <c r="N53" s="162" t="s">
        <v>157</v>
      </c>
      <c r="O53" s="163">
        <v>20.860666</v>
      </c>
      <c r="P53" s="163">
        <v>18.028577</v>
      </c>
      <c r="Q53" s="163">
        <v>19.605152</v>
      </c>
    </row>
    <row r="54" spans="1:17" s="137" customFormat="1" ht="12">
      <c r="A54" s="161">
        <v>49</v>
      </c>
      <c r="B54" s="336" t="s">
        <v>178</v>
      </c>
      <c r="C54" s="337">
        <v>6.247198717270369</v>
      </c>
      <c r="D54" s="337">
        <v>11.338985802146079</v>
      </c>
      <c r="E54" s="337">
        <v>8.503120044846401</v>
      </c>
      <c r="F54" s="375"/>
      <c r="G54" s="161">
        <v>49</v>
      </c>
      <c r="H54" s="162" t="s">
        <v>166</v>
      </c>
      <c r="I54" s="163">
        <v>24.607543</v>
      </c>
      <c r="J54" s="163">
        <v>31.035609</v>
      </c>
      <c r="K54" s="163">
        <v>28.176295</v>
      </c>
      <c r="M54" s="161">
        <v>49</v>
      </c>
      <c r="N54" s="162" t="s">
        <v>176</v>
      </c>
      <c r="O54" s="163">
        <v>13.473457</v>
      </c>
      <c r="P54" s="163">
        <v>27.063247</v>
      </c>
      <c r="Q54" s="163">
        <v>20.0279</v>
      </c>
    </row>
    <row r="55" spans="1:17" s="137" customFormat="1" ht="12">
      <c r="A55" s="161">
        <v>50</v>
      </c>
      <c r="B55" s="162" t="s">
        <v>179</v>
      </c>
      <c r="C55" s="163">
        <v>6.562206453718362</v>
      </c>
      <c r="D55" s="163">
        <v>11.157132594437057</v>
      </c>
      <c r="E55" s="163">
        <v>8.539058285898077</v>
      </c>
      <c r="F55" s="375"/>
      <c r="G55" s="161">
        <v>50</v>
      </c>
      <c r="H55" s="162" t="s">
        <v>205</v>
      </c>
      <c r="I55" s="163">
        <v>36.521431</v>
      </c>
      <c r="J55" s="163">
        <v>12.945839</v>
      </c>
      <c r="K55" s="163">
        <v>28.291446</v>
      </c>
      <c r="M55" s="161">
        <v>50</v>
      </c>
      <c r="N55" s="162" t="s">
        <v>170</v>
      </c>
      <c r="O55" s="163">
        <v>17.394195</v>
      </c>
      <c r="P55" s="163">
        <v>23.597821</v>
      </c>
      <c r="Q55" s="163">
        <v>20.065748</v>
      </c>
    </row>
    <row r="56" spans="1:17" s="137" customFormat="1" ht="12">
      <c r="A56" s="161">
        <v>51</v>
      </c>
      <c r="B56" s="162" t="s">
        <v>180</v>
      </c>
      <c r="C56" s="163">
        <v>6.923939288486763</v>
      </c>
      <c r="D56" s="163">
        <v>11.006709303893594</v>
      </c>
      <c r="E56" s="163">
        <v>8.795555099884067</v>
      </c>
      <c r="F56" s="375"/>
      <c r="G56" s="161">
        <v>51</v>
      </c>
      <c r="H56" s="162" t="s">
        <v>194</v>
      </c>
      <c r="I56" s="163">
        <v>29.947196</v>
      </c>
      <c r="J56" s="163">
        <v>26.987061</v>
      </c>
      <c r="K56" s="163">
        <v>28.416616</v>
      </c>
      <c r="M56" s="161">
        <v>51</v>
      </c>
      <c r="N56" s="162" t="s">
        <v>244</v>
      </c>
      <c r="O56" s="163">
        <v>23.263281</v>
      </c>
      <c r="P56" s="163">
        <v>15.926696</v>
      </c>
      <c r="Q56" s="163">
        <v>20.067523</v>
      </c>
    </row>
    <row r="57" spans="1:17" s="137" customFormat="1" ht="12">
      <c r="A57" s="161">
        <v>52</v>
      </c>
      <c r="B57" s="162" t="s">
        <v>181</v>
      </c>
      <c r="C57" s="163">
        <v>7.722603527441452</v>
      </c>
      <c r="D57" s="163">
        <v>10.247137468295666</v>
      </c>
      <c r="E57" s="163">
        <v>8.889465878096606</v>
      </c>
      <c r="F57" s="375"/>
      <c r="G57" s="161">
        <v>52</v>
      </c>
      <c r="H57" s="162" t="s">
        <v>170</v>
      </c>
      <c r="I57" s="163">
        <v>24.079018</v>
      </c>
      <c r="J57" s="163">
        <v>37.07483</v>
      </c>
      <c r="K57" s="163">
        <v>28.687112</v>
      </c>
      <c r="M57" s="161">
        <v>52</v>
      </c>
      <c r="N57" s="162" t="s">
        <v>182</v>
      </c>
      <c r="O57" s="163">
        <v>15.905825</v>
      </c>
      <c r="P57" s="163">
        <v>26.983803</v>
      </c>
      <c r="Q57" s="163">
        <v>20.150188</v>
      </c>
    </row>
    <row r="58" spans="1:17" s="137" customFormat="1" ht="12">
      <c r="A58" s="161">
        <v>53</v>
      </c>
      <c r="B58" s="162" t="s">
        <v>182</v>
      </c>
      <c r="C58" s="163">
        <v>7.657795973552678</v>
      </c>
      <c r="D58" s="163">
        <v>10.702175196617937</v>
      </c>
      <c r="E58" s="163">
        <v>9.013615874531299</v>
      </c>
      <c r="F58" s="375"/>
      <c r="G58" s="161">
        <v>53</v>
      </c>
      <c r="H58" s="162" t="s">
        <v>163</v>
      </c>
      <c r="I58" s="163">
        <v>38.787071</v>
      </c>
      <c r="J58" s="163">
        <v>18.143754</v>
      </c>
      <c r="K58" s="163">
        <v>28.702915</v>
      </c>
      <c r="M58" s="161">
        <v>53</v>
      </c>
      <c r="N58" s="162" t="s">
        <v>185</v>
      </c>
      <c r="O58" s="163">
        <v>18.025276</v>
      </c>
      <c r="P58" s="163">
        <v>24.829313</v>
      </c>
      <c r="Q58" s="163">
        <v>20.813129</v>
      </c>
    </row>
    <row r="59" spans="1:17" s="137" customFormat="1" ht="12">
      <c r="A59" s="161">
        <v>54</v>
      </c>
      <c r="B59" s="162" t="s">
        <v>183</v>
      </c>
      <c r="C59" s="163">
        <v>7.91025644661356</v>
      </c>
      <c r="D59" s="163">
        <v>10.479977496703183</v>
      </c>
      <c r="E59" s="163">
        <v>9.063834149796413</v>
      </c>
      <c r="F59" s="375"/>
      <c r="G59" s="161">
        <v>54</v>
      </c>
      <c r="H59" s="162" t="s">
        <v>244</v>
      </c>
      <c r="I59" s="163">
        <v>42.141067</v>
      </c>
      <c r="J59" s="163">
        <v>10.045203</v>
      </c>
      <c r="K59" s="163">
        <v>28.804348</v>
      </c>
      <c r="M59" s="335">
        <v>54</v>
      </c>
      <c r="N59" s="336" t="s">
        <v>193</v>
      </c>
      <c r="O59" s="337">
        <v>23.835724</v>
      </c>
      <c r="P59" s="337">
        <v>18.084808</v>
      </c>
      <c r="Q59" s="337">
        <v>21.472062</v>
      </c>
    </row>
    <row r="60" spans="1:17" s="137" customFormat="1" ht="12">
      <c r="A60" s="161">
        <v>55</v>
      </c>
      <c r="B60" s="336" t="s">
        <v>184</v>
      </c>
      <c r="C60" s="337">
        <v>8.75473830366975</v>
      </c>
      <c r="D60" s="337">
        <v>9.767168120769867</v>
      </c>
      <c r="E60" s="337">
        <v>9.21675429267002</v>
      </c>
      <c r="F60" s="375"/>
      <c r="G60" s="161">
        <v>55</v>
      </c>
      <c r="H60" s="162" t="s">
        <v>150</v>
      </c>
      <c r="I60" s="163">
        <v>22.745832</v>
      </c>
      <c r="J60" s="163">
        <v>39.761092</v>
      </c>
      <c r="K60" s="163">
        <v>29.128074</v>
      </c>
      <c r="M60" s="161">
        <v>55</v>
      </c>
      <c r="N60" s="162" t="s">
        <v>173</v>
      </c>
      <c r="O60" s="163">
        <v>19.944807</v>
      </c>
      <c r="P60" s="163">
        <v>24.119387</v>
      </c>
      <c r="Q60" s="163">
        <v>21.959766</v>
      </c>
    </row>
    <row r="61" spans="1:17" s="137" customFormat="1" ht="12">
      <c r="A61" s="161">
        <v>56</v>
      </c>
      <c r="B61" s="162" t="s">
        <v>185</v>
      </c>
      <c r="C61" s="163">
        <v>7.6188094202932435</v>
      </c>
      <c r="D61" s="163">
        <v>11.259270922939617</v>
      </c>
      <c r="E61" s="163">
        <v>9.242305812823078</v>
      </c>
      <c r="F61" s="375"/>
      <c r="G61" s="161">
        <v>56</v>
      </c>
      <c r="H61" s="162" t="s">
        <v>169</v>
      </c>
      <c r="I61" s="163">
        <v>27.435002</v>
      </c>
      <c r="J61" s="163">
        <v>32.15859</v>
      </c>
      <c r="K61" s="163">
        <v>29.410426</v>
      </c>
      <c r="M61" s="335">
        <v>56</v>
      </c>
      <c r="N61" s="336" t="s">
        <v>156</v>
      </c>
      <c r="O61" s="337">
        <v>20.720721</v>
      </c>
      <c r="P61" s="337">
        <v>25.364571</v>
      </c>
      <c r="Q61" s="337">
        <v>22.608865</v>
      </c>
    </row>
    <row r="62" spans="1:17" s="137" customFormat="1" ht="12">
      <c r="A62" s="161">
        <v>57</v>
      </c>
      <c r="B62" s="162" t="s">
        <v>186</v>
      </c>
      <c r="C62" s="163">
        <v>8.774993051713624</v>
      </c>
      <c r="D62" s="163">
        <v>9.989380745775053</v>
      </c>
      <c r="E62" s="163">
        <v>9.321043949218174</v>
      </c>
      <c r="F62" s="375"/>
      <c r="G62" s="161">
        <v>57</v>
      </c>
      <c r="H62" s="162" t="s">
        <v>172</v>
      </c>
      <c r="I62" s="163">
        <v>26.35565</v>
      </c>
      <c r="J62" s="163">
        <v>35.40561</v>
      </c>
      <c r="K62" s="163">
        <v>30.3806</v>
      </c>
      <c r="M62" s="335">
        <v>57</v>
      </c>
      <c r="N62" s="336" t="s">
        <v>184</v>
      </c>
      <c r="O62" s="337">
        <v>19.266584</v>
      </c>
      <c r="P62" s="337">
        <v>27.198177</v>
      </c>
      <c r="Q62" s="337">
        <v>22.633396</v>
      </c>
    </row>
    <row r="63" spans="1:17" s="137" customFormat="1" ht="12">
      <c r="A63" s="161">
        <v>58</v>
      </c>
      <c r="B63" s="162" t="s">
        <v>187</v>
      </c>
      <c r="C63" s="163">
        <v>7.442326566658078</v>
      </c>
      <c r="D63" s="163">
        <v>12.015841027145276</v>
      </c>
      <c r="E63" s="163">
        <v>9.440869294390419</v>
      </c>
      <c r="F63" s="375"/>
      <c r="G63" s="161">
        <v>58</v>
      </c>
      <c r="H63" s="162" t="s">
        <v>189</v>
      </c>
      <c r="I63" s="163">
        <v>42.580803</v>
      </c>
      <c r="J63" s="163">
        <v>14.623808</v>
      </c>
      <c r="K63" s="163">
        <v>31.135213</v>
      </c>
      <c r="M63" s="161">
        <v>58</v>
      </c>
      <c r="N63" s="162" t="s">
        <v>180</v>
      </c>
      <c r="O63" s="163">
        <v>19.462776</v>
      </c>
      <c r="P63" s="163">
        <v>28.382248</v>
      </c>
      <c r="Q63" s="163">
        <v>22.965801</v>
      </c>
    </row>
    <row r="64" spans="1:17" s="137" customFormat="1" ht="12">
      <c r="A64" s="161">
        <v>59</v>
      </c>
      <c r="B64" s="162" t="s">
        <v>188</v>
      </c>
      <c r="C64" s="163">
        <v>7.7297349322406115</v>
      </c>
      <c r="D64" s="163">
        <v>11.840349680672595</v>
      </c>
      <c r="E64" s="163">
        <v>9.647096004687162</v>
      </c>
      <c r="F64" s="375"/>
      <c r="G64" s="335">
        <v>59</v>
      </c>
      <c r="H64" s="336" t="s">
        <v>178</v>
      </c>
      <c r="I64" s="337">
        <v>30.986979</v>
      </c>
      <c r="J64" s="337">
        <v>32.148094</v>
      </c>
      <c r="K64" s="337">
        <v>31.381587</v>
      </c>
      <c r="M64" s="335">
        <v>59</v>
      </c>
      <c r="N64" s="336" t="s">
        <v>177</v>
      </c>
      <c r="O64" s="337">
        <v>20.831266</v>
      </c>
      <c r="P64" s="337">
        <v>27.192205</v>
      </c>
      <c r="Q64" s="337">
        <v>23.115458</v>
      </c>
    </row>
    <row r="65" spans="1:17" s="137" customFormat="1" ht="12">
      <c r="A65" s="161">
        <v>60</v>
      </c>
      <c r="B65" s="162" t="s">
        <v>189</v>
      </c>
      <c r="C65" s="163">
        <v>9.45261656682603</v>
      </c>
      <c r="D65" s="163">
        <v>10.224260521104581</v>
      </c>
      <c r="E65" s="163">
        <v>9.766605604852005</v>
      </c>
      <c r="F65" s="375"/>
      <c r="G65" s="161">
        <v>60</v>
      </c>
      <c r="H65" s="162" t="s">
        <v>190</v>
      </c>
      <c r="I65" s="163">
        <v>31.796739</v>
      </c>
      <c r="J65" s="163">
        <v>30.985124</v>
      </c>
      <c r="K65" s="163">
        <v>31.443019</v>
      </c>
      <c r="M65" s="161">
        <v>60</v>
      </c>
      <c r="N65" s="162" t="s">
        <v>205</v>
      </c>
      <c r="O65" s="163">
        <v>32.362093</v>
      </c>
      <c r="P65" s="163">
        <v>10.392074</v>
      </c>
      <c r="Q65" s="163">
        <v>23.541861</v>
      </c>
    </row>
    <row r="66" spans="1:17" s="137" customFormat="1" ht="12">
      <c r="A66" s="161">
        <v>61</v>
      </c>
      <c r="B66" s="162" t="s">
        <v>190</v>
      </c>
      <c r="C66" s="163">
        <v>9.475590094374626</v>
      </c>
      <c r="D66" s="163">
        <v>10.183359296202937</v>
      </c>
      <c r="E66" s="163">
        <v>9.798059823100367</v>
      </c>
      <c r="F66" s="375"/>
      <c r="G66" s="335">
        <v>61</v>
      </c>
      <c r="H66" s="336" t="s">
        <v>177</v>
      </c>
      <c r="I66" s="337">
        <v>29.208103</v>
      </c>
      <c r="J66" s="337">
        <v>38.898972</v>
      </c>
      <c r="K66" s="337">
        <v>32.875458</v>
      </c>
      <c r="M66" s="161">
        <v>61</v>
      </c>
      <c r="N66" s="162" t="s">
        <v>188</v>
      </c>
      <c r="O66" s="163">
        <v>20.230567</v>
      </c>
      <c r="P66" s="163">
        <v>28.72638</v>
      </c>
      <c r="Q66" s="163">
        <v>24.198799</v>
      </c>
    </row>
    <row r="67" spans="1:17" s="137" customFormat="1" ht="12">
      <c r="A67" s="161">
        <v>62</v>
      </c>
      <c r="B67" s="162" t="s">
        <v>191</v>
      </c>
      <c r="C67" s="163">
        <v>8.016137375573486</v>
      </c>
      <c r="D67" s="163">
        <v>11.999900401004526</v>
      </c>
      <c r="E67" s="163">
        <v>9.805541782260267</v>
      </c>
      <c r="F67" s="375"/>
      <c r="G67" s="335">
        <v>62</v>
      </c>
      <c r="H67" s="336" t="s">
        <v>184</v>
      </c>
      <c r="I67" s="337">
        <v>31.086604</v>
      </c>
      <c r="J67" s="337">
        <v>35.640424</v>
      </c>
      <c r="K67" s="337">
        <v>32.930549</v>
      </c>
      <c r="M67" s="161">
        <v>62</v>
      </c>
      <c r="N67" s="162" t="s">
        <v>189</v>
      </c>
      <c r="O67" s="163">
        <v>29.129129</v>
      </c>
      <c r="P67" s="163">
        <v>17.356322</v>
      </c>
      <c r="Q67" s="163">
        <v>24.230831</v>
      </c>
    </row>
    <row r="68" spans="1:17" s="137" customFormat="1" ht="12">
      <c r="A68" s="161">
        <v>63</v>
      </c>
      <c r="B68" s="162" t="s">
        <v>192</v>
      </c>
      <c r="C68" s="163">
        <v>7.185574466308026</v>
      </c>
      <c r="D68" s="163">
        <v>13.600134370304165</v>
      </c>
      <c r="E68" s="163">
        <v>10.018803770716406</v>
      </c>
      <c r="F68" s="375"/>
      <c r="G68" s="161">
        <v>63</v>
      </c>
      <c r="H68" s="162" t="s">
        <v>198</v>
      </c>
      <c r="I68" s="163">
        <v>18.513794</v>
      </c>
      <c r="J68" s="163">
        <v>61.745179</v>
      </c>
      <c r="K68" s="163">
        <v>33.008268</v>
      </c>
      <c r="M68" s="161">
        <v>63</v>
      </c>
      <c r="N68" s="162" t="s">
        <v>192</v>
      </c>
      <c r="O68" s="163">
        <v>20.476035</v>
      </c>
      <c r="P68" s="163">
        <v>28.774238</v>
      </c>
      <c r="Q68" s="163">
        <v>24.510874</v>
      </c>
    </row>
    <row r="69" spans="1:17" s="137" customFormat="1" ht="12">
      <c r="A69" s="161">
        <v>64</v>
      </c>
      <c r="B69" s="336" t="s">
        <v>193</v>
      </c>
      <c r="C69" s="337">
        <v>9.803311779269466</v>
      </c>
      <c r="D69" s="337">
        <v>10.319256181073143</v>
      </c>
      <c r="E69" s="337">
        <v>10.029799336474914</v>
      </c>
      <c r="F69" s="375"/>
      <c r="G69" s="161">
        <v>64</v>
      </c>
      <c r="H69" s="162" t="s">
        <v>209</v>
      </c>
      <c r="I69" s="163">
        <v>32.779684</v>
      </c>
      <c r="J69" s="163">
        <v>33.460966</v>
      </c>
      <c r="K69" s="163">
        <v>33.038545</v>
      </c>
      <c r="M69" s="161">
        <v>64</v>
      </c>
      <c r="N69" s="162" t="s">
        <v>190</v>
      </c>
      <c r="O69" s="163">
        <v>25.968503</v>
      </c>
      <c r="P69" s="163">
        <v>23.303641</v>
      </c>
      <c r="Q69" s="163">
        <v>24.765324</v>
      </c>
    </row>
    <row r="70" spans="1:17" s="137" customFormat="1" ht="12">
      <c r="A70" s="161">
        <v>65</v>
      </c>
      <c r="B70" s="162" t="s">
        <v>194</v>
      </c>
      <c r="C70" s="163">
        <v>7.960221084262983</v>
      </c>
      <c r="D70" s="163">
        <v>13.05938367113009</v>
      </c>
      <c r="E70" s="163">
        <v>10.110315448826189</v>
      </c>
      <c r="F70" s="375"/>
      <c r="G70" s="335">
        <v>65</v>
      </c>
      <c r="H70" s="336" t="s">
        <v>193</v>
      </c>
      <c r="I70" s="337">
        <v>31.351755</v>
      </c>
      <c r="J70" s="337">
        <v>36.202595</v>
      </c>
      <c r="K70" s="337">
        <v>33.168271</v>
      </c>
      <c r="M70" s="161">
        <v>65</v>
      </c>
      <c r="N70" s="162" t="s">
        <v>183</v>
      </c>
      <c r="O70" s="163">
        <v>23.041475</v>
      </c>
      <c r="P70" s="163">
        <v>30.197554</v>
      </c>
      <c r="Q70" s="163">
        <v>25.509984</v>
      </c>
    </row>
    <row r="71" spans="1:17" s="137" customFormat="1" ht="12">
      <c r="A71" s="161">
        <v>66</v>
      </c>
      <c r="B71" s="162" t="s">
        <v>195</v>
      </c>
      <c r="C71" s="163">
        <v>8.78498245504349</v>
      </c>
      <c r="D71" s="163">
        <v>12.361593614691897</v>
      </c>
      <c r="E71" s="163">
        <v>10.36505385444496</v>
      </c>
      <c r="F71" s="375"/>
      <c r="G71" s="161">
        <v>66</v>
      </c>
      <c r="H71" s="162" t="s">
        <v>179</v>
      </c>
      <c r="I71" s="163">
        <v>30.809743</v>
      </c>
      <c r="J71" s="163">
        <v>36.480687</v>
      </c>
      <c r="K71" s="163">
        <v>33.527597</v>
      </c>
      <c r="M71" s="161">
        <v>66</v>
      </c>
      <c r="N71" s="162" t="s">
        <v>202</v>
      </c>
      <c r="O71" s="163">
        <v>24.823105</v>
      </c>
      <c r="P71" s="163">
        <v>27.44842</v>
      </c>
      <c r="Q71" s="163">
        <v>25.757858</v>
      </c>
    </row>
    <row r="72" spans="1:17" s="137" customFormat="1" ht="12">
      <c r="A72" s="161">
        <v>67</v>
      </c>
      <c r="B72" s="162" t="s">
        <v>196</v>
      </c>
      <c r="C72" s="163">
        <v>10.42173268680125</v>
      </c>
      <c r="D72" s="163">
        <v>11.30121620677354</v>
      </c>
      <c r="E72" s="163">
        <v>10.787305159094435</v>
      </c>
      <c r="F72" s="375"/>
      <c r="G72" s="161">
        <v>67</v>
      </c>
      <c r="H72" s="162" t="s">
        <v>181</v>
      </c>
      <c r="I72" s="163">
        <v>26.875853</v>
      </c>
      <c r="J72" s="163">
        <v>42.742953</v>
      </c>
      <c r="K72" s="163">
        <v>33.980034</v>
      </c>
      <c r="M72" s="161">
        <v>67</v>
      </c>
      <c r="N72" s="162" t="s">
        <v>179</v>
      </c>
      <c r="O72" s="163">
        <v>21.318373</v>
      </c>
      <c r="P72" s="163">
        <v>31.529133</v>
      </c>
      <c r="Q72" s="163">
        <v>25.835509</v>
      </c>
    </row>
    <row r="73" spans="1:17" s="137" customFormat="1" ht="12">
      <c r="A73" s="161">
        <v>68</v>
      </c>
      <c r="B73" s="162" t="s">
        <v>197</v>
      </c>
      <c r="C73" s="163">
        <v>10.698168303689938</v>
      </c>
      <c r="D73" s="163">
        <v>12.011864136684501</v>
      </c>
      <c r="E73" s="163">
        <v>11.212916595881603</v>
      </c>
      <c r="F73" s="375"/>
      <c r="G73" s="161">
        <v>68</v>
      </c>
      <c r="H73" s="162" t="s">
        <v>197</v>
      </c>
      <c r="I73" s="163">
        <v>33.041192</v>
      </c>
      <c r="J73" s="163">
        <v>37.928669</v>
      </c>
      <c r="K73" s="163">
        <v>34.501127</v>
      </c>
      <c r="M73" s="161">
        <v>68</v>
      </c>
      <c r="N73" s="162" t="s">
        <v>209</v>
      </c>
      <c r="O73" s="163">
        <v>29.306653</v>
      </c>
      <c r="P73" s="163">
        <v>24.531237</v>
      </c>
      <c r="Q73" s="163">
        <v>27.041193</v>
      </c>
    </row>
    <row r="74" spans="1:17" s="137" customFormat="1" ht="12">
      <c r="A74" s="161">
        <v>69</v>
      </c>
      <c r="B74" s="162" t="s">
        <v>198</v>
      </c>
      <c r="C74" s="163">
        <v>6.351235395220183</v>
      </c>
      <c r="D74" s="163">
        <v>18.56152799916768</v>
      </c>
      <c r="E74" s="163">
        <v>11.305291997453738</v>
      </c>
      <c r="F74" s="375"/>
      <c r="G74" s="161">
        <v>69</v>
      </c>
      <c r="H74" s="176" t="s">
        <v>227</v>
      </c>
      <c r="I74" s="165">
        <v>34.072641</v>
      </c>
      <c r="J74" s="165">
        <v>35.48899</v>
      </c>
      <c r="K74" s="165">
        <v>34.688324</v>
      </c>
      <c r="M74" s="161">
        <v>69</v>
      </c>
      <c r="N74" s="162" t="s">
        <v>213</v>
      </c>
      <c r="O74" s="163">
        <v>16.683978</v>
      </c>
      <c r="P74" s="163">
        <v>40.52542</v>
      </c>
      <c r="Q74" s="163">
        <v>27.281249</v>
      </c>
    </row>
    <row r="75" spans="1:17" s="137" customFormat="1" ht="12">
      <c r="A75" s="161">
        <v>70</v>
      </c>
      <c r="B75" s="162" t="s">
        <v>199</v>
      </c>
      <c r="C75" s="163">
        <v>8.832395514461325</v>
      </c>
      <c r="D75" s="163">
        <v>15.906328472216751</v>
      </c>
      <c r="E75" s="163">
        <v>11.721098514738133</v>
      </c>
      <c r="F75" s="375"/>
      <c r="G75" s="161">
        <v>70</v>
      </c>
      <c r="H75" s="162" t="s">
        <v>215</v>
      </c>
      <c r="I75" s="163">
        <v>33.424926</v>
      </c>
      <c r="J75" s="163">
        <v>37.867538</v>
      </c>
      <c r="K75" s="163">
        <v>35.192626</v>
      </c>
      <c r="M75" s="161">
        <v>70</v>
      </c>
      <c r="N75" s="178" t="s">
        <v>196</v>
      </c>
      <c r="O75" s="163">
        <v>24.282561</v>
      </c>
      <c r="P75" s="163">
        <v>33.498078</v>
      </c>
      <c r="Q75" s="163">
        <v>27.990747</v>
      </c>
    </row>
    <row r="76" spans="1:17" s="137" customFormat="1" ht="12">
      <c r="A76" s="161">
        <v>71</v>
      </c>
      <c r="B76" s="162" t="s">
        <v>200</v>
      </c>
      <c r="C76" s="163">
        <v>11.471812536607837</v>
      </c>
      <c r="D76" s="163">
        <v>12.365709868126885</v>
      </c>
      <c r="E76" s="163">
        <v>11.842845394172718</v>
      </c>
      <c r="F76" s="375"/>
      <c r="G76" s="161">
        <v>71</v>
      </c>
      <c r="H76" s="162" t="s">
        <v>202</v>
      </c>
      <c r="I76" s="163">
        <v>40.635739</v>
      </c>
      <c r="J76" s="163">
        <v>27.914304</v>
      </c>
      <c r="K76" s="163">
        <v>35.478927</v>
      </c>
      <c r="M76" s="161">
        <v>71</v>
      </c>
      <c r="N76" s="162" t="s">
        <v>208</v>
      </c>
      <c r="O76" s="163">
        <v>27.932667</v>
      </c>
      <c r="P76" s="163">
        <v>29.441884</v>
      </c>
      <c r="Q76" s="163">
        <v>28.575763</v>
      </c>
    </row>
    <row r="77" spans="1:17" s="137" customFormat="1" ht="12">
      <c r="A77" s="161">
        <v>72</v>
      </c>
      <c r="B77" s="162" t="s">
        <v>201</v>
      </c>
      <c r="C77" s="163">
        <v>11.469322590639202</v>
      </c>
      <c r="D77" s="163">
        <v>12.703873607601862</v>
      </c>
      <c r="E77" s="163">
        <v>11.94634393814507</v>
      </c>
      <c r="F77" s="375"/>
      <c r="G77" s="161">
        <v>72</v>
      </c>
      <c r="H77" s="162" t="s">
        <v>201</v>
      </c>
      <c r="I77" s="163">
        <v>44.244014</v>
      </c>
      <c r="J77" s="163">
        <v>20.411872</v>
      </c>
      <c r="K77" s="163">
        <v>35.893617</v>
      </c>
      <c r="M77" s="161">
        <v>72</v>
      </c>
      <c r="N77" s="162" t="s">
        <v>191</v>
      </c>
      <c r="O77" s="163">
        <v>20</v>
      </c>
      <c r="P77" s="163">
        <v>40.816741</v>
      </c>
      <c r="Q77" s="163">
        <v>28.703704</v>
      </c>
    </row>
    <row r="78" spans="1:17" s="137" customFormat="1" ht="12">
      <c r="A78" s="161">
        <v>73</v>
      </c>
      <c r="B78" s="164" t="s">
        <v>202</v>
      </c>
      <c r="C78" s="163">
        <v>10.4148104363246</v>
      </c>
      <c r="D78" s="163">
        <v>14.671840716563977</v>
      </c>
      <c r="E78" s="163">
        <v>12.0045165184138</v>
      </c>
      <c r="F78" s="375"/>
      <c r="G78" s="161">
        <v>73</v>
      </c>
      <c r="H78" s="162" t="s">
        <v>183</v>
      </c>
      <c r="I78" s="169">
        <v>42.646401</v>
      </c>
      <c r="J78" s="163">
        <v>28.092939</v>
      </c>
      <c r="K78" s="163">
        <v>36.453518</v>
      </c>
      <c r="M78" s="161">
        <v>73</v>
      </c>
      <c r="N78" s="164" t="s">
        <v>211</v>
      </c>
      <c r="O78" s="163">
        <v>16.553659</v>
      </c>
      <c r="P78" s="163">
        <v>53.878309</v>
      </c>
      <c r="Q78" s="163">
        <v>29.051322</v>
      </c>
    </row>
    <row r="79" spans="1:17" s="137" customFormat="1" ht="12">
      <c r="A79" s="161">
        <v>74</v>
      </c>
      <c r="B79" s="162" t="s">
        <v>203</v>
      </c>
      <c r="C79" s="163">
        <v>11.885884578969897</v>
      </c>
      <c r="D79" s="163">
        <v>14.167153880630009</v>
      </c>
      <c r="E79" s="163">
        <v>12.756085273155843</v>
      </c>
      <c r="F79" s="375"/>
      <c r="G79" s="161">
        <v>74</v>
      </c>
      <c r="H79" s="162" t="s">
        <v>214</v>
      </c>
      <c r="I79" s="163">
        <v>40.287295</v>
      </c>
      <c r="J79" s="163">
        <v>31.801788</v>
      </c>
      <c r="K79" s="163">
        <v>37.358715</v>
      </c>
      <c r="M79" s="161">
        <v>74</v>
      </c>
      <c r="N79" s="162" t="s">
        <v>204</v>
      </c>
      <c r="O79" s="163">
        <v>30.588816</v>
      </c>
      <c r="P79" s="163">
        <v>27.428472</v>
      </c>
      <c r="Q79" s="163">
        <v>29.353791</v>
      </c>
    </row>
    <row r="80" spans="1:17" s="137" customFormat="1" ht="12">
      <c r="A80" s="161">
        <v>75</v>
      </c>
      <c r="B80" s="162" t="s">
        <v>204</v>
      </c>
      <c r="C80" s="163">
        <v>11.89336637609742</v>
      </c>
      <c r="D80" s="163">
        <v>14.82911352168739</v>
      </c>
      <c r="E80" s="163">
        <v>13.02980896257249</v>
      </c>
      <c r="F80" s="375"/>
      <c r="G80" s="161">
        <v>75</v>
      </c>
      <c r="H80" s="162" t="s">
        <v>200</v>
      </c>
      <c r="I80" s="163">
        <v>31.784841</v>
      </c>
      <c r="J80" s="163">
        <v>50.80981</v>
      </c>
      <c r="K80" s="163">
        <v>37.586646</v>
      </c>
      <c r="M80" s="161">
        <v>75</v>
      </c>
      <c r="N80" s="162" t="s">
        <v>214</v>
      </c>
      <c r="O80" s="163">
        <v>29.227244</v>
      </c>
      <c r="P80" s="163">
        <v>30.27027</v>
      </c>
      <c r="Q80" s="163">
        <v>29.648753</v>
      </c>
    </row>
    <row r="81" spans="1:17" s="137" customFormat="1" ht="12">
      <c r="A81" s="161">
        <v>76</v>
      </c>
      <c r="B81" s="162" t="s">
        <v>205</v>
      </c>
      <c r="C81" s="163">
        <v>14.520164769715024</v>
      </c>
      <c r="D81" s="163">
        <v>11.015564607855707</v>
      </c>
      <c r="E81" s="163">
        <v>13.03013253213685</v>
      </c>
      <c r="F81" s="375"/>
      <c r="G81" s="161">
        <v>76</v>
      </c>
      <c r="H81" s="178" t="s">
        <v>188</v>
      </c>
      <c r="I81" s="163">
        <v>32.480761</v>
      </c>
      <c r="J81" s="163">
        <v>47.045509</v>
      </c>
      <c r="K81" s="163">
        <v>39.57632</v>
      </c>
      <c r="M81" s="161">
        <v>76</v>
      </c>
      <c r="N81" s="162" t="s">
        <v>210</v>
      </c>
      <c r="O81" s="163">
        <v>32.673449</v>
      </c>
      <c r="P81" s="163">
        <v>24.88721</v>
      </c>
      <c r="Q81" s="163">
        <v>29.802298</v>
      </c>
    </row>
    <row r="82" spans="1:17" s="137" customFormat="1" ht="12">
      <c r="A82" s="161">
        <v>77</v>
      </c>
      <c r="B82" s="162" t="s">
        <v>206</v>
      </c>
      <c r="C82" s="163">
        <v>14.343537628042041</v>
      </c>
      <c r="D82" s="163">
        <v>11.754753449226593</v>
      </c>
      <c r="E82" s="163">
        <v>13.263517494983853</v>
      </c>
      <c r="F82" s="375"/>
      <c r="G82" s="161">
        <v>77</v>
      </c>
      <c r="H82" s="162" t="s">
        <v>213</v>
      </c>
      <c r="I82" s="163">
        <v>21.769944</v>
      </c>
      <c r="J82" s="163">
        <v>57.319921</v>
      </c>
      <c r="K82" s="163">
        <v>39.651278</v>
      </c>
      <c r="M82" s="161">
        <v>77</v>
      </c>
      <c r="N82" s="162" t="s">
        <v>200</v>
      </c>
      <c r="O82" s="163">
        <v>36.137136</v>
      </c>
      <c r="P82" s="163">
        <v>22.556657</v>
      </c>
      <c r="Q82" s="163">
        <v>29.808644</v>
      </c>
    </row>
    <row r="83" spans="1:17" s="137" customFormat="1" ht="12">
      <c r="A83" s="161">
        <v>78</v>
      </c>
      <c r="B83" s="164" t="s">
        <v>207</v>
      </c>
      <c r="C83" s="163">
        <v>12.7562105060055</v>
      </c>
      <c r="D83" s="163">
        <v>14.453559928981974</v>
      </c>
      <c r="E83" s="163">
        <v>13.494292004662793</v>
      </c>
      <c r="F83" s="375"/>
      <c r="G83" s="161">
        <v>78</v>
      </c>
      <c r="H83" s="162" t="s">
        <v>204</v>
      </c>
      <c r="I83" s="163">
        <v>44.828597</v>
      </c>
      <c r="J83" s="163">
        <v>32.590412</v>
      </c>
      <c r="K83" s="163">
        <v>39.803143</v>
      </c>
      <c r="M83" s="161">
        <v>78</v>
      </c>
      <c r="N83" s="164" t="s">
        <v>197</v>
      </c>
      <c r="O83" s="163">
        <v>30.133041</v>
      </c>
      <c r="P83" s="163">
        <v>29.691487</v>
      </c>
      <c r="Q83" s="163">
        <v>29.971554</v>
      </c>
    </row>
    <row r="84" spans="1:17" s="137" customFormat="1" ht="12">
      <c r="A84" s="161">
        <v>79</v>
      </c>
      <c r="B84" s="162" t="s">
        <v>208</v>
      </c>
      <c r="C84" s="163">
        <v>11.954752829662098</v>
      </c>
      <c r="D84" s="163">
        <v>18.432880067803065</v>
      </c>
      <c r="E84" s="163">
        <v>14.234426773985362</v>
      </c>
      <c r="F84" s="375"/>
      <c r="G84" s="161">
        <v>79</v>
      </c>
      <c r="H84" s="162" t="s">
        <v>203</v>
      </c>
      <c r="I84" s="163">
        <v>40.127608</v>
      </c>
      <c r="J84" s="163">
        <v>40.729866</v>
      </c>
      <c r="K84" s="163">
        <v>40.303067</v>
      </c>
      <c r="M84" s="161">
        <v>79</v>
      </c>
      <c r="N84" s="162" t="s">
        <v>198</v>
      </c>
      <c r="O84" s="163">
        <v>20.903563</v>
      </c>
      <c r="P84" s="163">
        <v>43.024121</v>
      </c>
      <c r="Q84" s="163">
        <v>30.195501</v>
      </c>
    </row>
    <row r="85" spans="1:17" s="137" customFormat="1" ht="12">
      <c r="A85" s="161">
        <v>80</v>
      </c>
      <c r="B85" s="162" t="s">
        <v>209</v>
      </c>
      <c r="C85" s="163">
        <v>13.35564616604372</v>
      </c>
      <c r="D85" s="163">
        <v>16.118815087066938</v>
      </c>
      <c r="E85" s="163">
        <v>14.451869862758635</v>
      </c>
      <c r="F85" s="375"/>
      <c r="G85" s="161">
        <v>80</v>
      </c>
      <c r="H85" s="162" t="s">
        <v>191</v>
      </c>
      <c r="I85" s="163">
        <v>31.365884</v>
      </c>
      <c r="J85" s="163">
        <v>58.622685</v>
      </c>
      <c r="K85" s="163">
        <v>40.862382</v>
      </c>
      <c r="M85" s="161">
        <v>80</v>
      </c>
      <c r="N85" s="162" t="s">
        <v>181</v>
      </c>
      <c r="O85" s="163">
        <v>21.587454</v>
      </c>
      <c r="P85" s="163">
        <v>40.174002</v>
      </c>
      <c r="Q85" s="163">
        <v>30.583767</v>
      </c>
    </row>
    <row r="86" spans="1:17" s="137" customFormat="1" ht="12">
      <c r="A86" s="161">
        <v>81</v>
      </c>
      <c r="B86" s="162" t="s">
        <v>210</v>
      </c>
      <c r="C86" s="163">
        <v>14.411452467860892</v>
      </c>
      <c r="D86" s="163">
        <v>14.591644070723344</v>
      </c>
      <c r="E86" s="163">
        <v>14.486638870070989</v>
      </c>
      <c r="F86" s="375"/>
      <c r="G86" s="161">
        <v>81</v>
      </c>
      <c r="H86" s="162" t="s">
        <v>220</v>
      </c>
      <c r="I86" s="163">
        <v>34.02335</v>
      </c>
      <c r="J86" s="163">
        <v>58.108108</v>
      </c>
      <c r="K86" s="163">
        <v>41.324794</v>
      </c>
      <c r="M86" s="161">
        <v>81</v>
      </c>
      <c r="N86" s="162" t="s">
        <v>206</v>
      </c>
      <c r="O86" s="163">
        <v>38.097316</v>
      </c>
      <c r="P86" s="163">
        <v>21.816311</v>
      </c>
      <c r="Q86" s="163">
        <v>30.613932</v>
      </c>
    </row>
    <row r="87" spans="1:17" s="137" customFormat="1" ht="12">
      <c r="A87" s="161">
        <v>82</v>
      </c>
      <c r="B87" s="162" t="s">
        <v>211</v>
      </c>
      <c r="C87" s="163">
        <v>13.377275053272337</v>
      </c>
      <c r="D87" s="163">
        <v>17.20718575485007</v>
      </c>
      <c r="E87" s="163">
        <v>14.869425399029101</v>
      </c>
      <c r="F87" s="375"/>
      <c r="G87" s="161">
        <v>82</v>
      </c>
      <c r="H87" s="162" t="s">
        <v>216</v>
      </c>
      <c r="I87" s="163">
        <v>38.672327</v>
      </c>
      <c r="J87" s="163">
        <v>45.792038</v>
      </c>
      <c r="K87" s="163">
        <v>41.763206</v>
      </c>
      <c r="M87" s="161">
        <v>82</v>
      </c>
      <c r="N87" s="162" t="s">
        <v>203</v>
      </c>
      <c r="O87" s="163">
        <v>30.31006</v>
      </c>
      <c r="P87" s="163">
        <v>34.944437</v>
      </c>
      <c r="Q87" s="163">
        <v>32.006666</v>
      </c>
    </row>
    <row r="88" spans="1:17" s="137" customFormat="1" ht="12">
      <c r="A88" s="161">
        <v>83</v>
      </c>
      <c r="B88" s="162" t="s">
        <v>212</v>
      </c>
      <c r="C88" s="163">
        <v>14.053874852276834</v>
      </c>
      <c r="D88" s="163">
        <v>16.61787443908449</v>
      </c>
      <c r="E88" s="163">
        <v>15.03859827807954</v>
      </c>
      <c r="F88" s="375"/>
      <c r="G88" s="335">
        <v>83</v>
      </c>
      <c r="H88" s="336" t="s">
        <v>156</v>
      </c>
      <c r="I88" s="337">
        <v>36.672399</v>
      </c>
      <c r="J88" s="337">
        <v>49.435318</v>
      </c>
      <c r="K88" s="337">
        <v>42.466074</v>
      </c>
      <c r="M88" s="161">
        <v>83</v>
      </c>
      <c r="N88" s="162" t="s">
        <v>207</v>
      </c>
      <c r="O88" s="163">
        <v>26.02459</v>
      </c>
      <c r="P88" s="163">
        <v>43.521988</v>
      </c>
      <c r="Q88" s="163">
        <v>32.911491</v>
      </c>
    </row>
    <row r="89" spans="1:17" s="137" customFormat="1" ht="12">
      <c r="A89" s="161">
        <v>84</v>
      </c>
      <c r="B89" s="162" t="s">
        <v>213</v>
      </c>
      <c r="C89" s="163">
        <v>13.097847161904394</v>
      </c>
      <c r="D89" s="163">
        <v>18.444411265053954</v>
      </c>
      <c r="E89" s="163">
        <v>15.255101533446968</v>
      </c>
      <c r="F89" s="375"/>
      <c r="G89" s="161">
        <v>84</v>
      </c>
      <c r="H89" s="162" t="s">
        <v>212</v>
      </c>
      <c r="I89" s="163">
        <v>39.695411</v>
      </c>
      <c r="J89" s="163">
        <v>47.011093</v>
      </c>
      <c r="K89" s="163">
        <v>42.559428</v>
      </c>
      <c r="M89" s="161">
        <v>84</v>
      </c>
      <c r="N89" s="162" t="s">
        <v>215</v>
      </c>
      <c r="O89" s="163">
        <v>34.99831</v>
      </c>
      <c r="P89" s="163">
        <v>31.874145</v>
      </c>
      <c r="Q89" s="163">
        <v>33.547832</v>
      </c>
    </row>
    <row r="90" spans="1:17" s="137" customFormat="1" ht="12">
      <c r="A90" s="161">
        <v>85</v>
      </c>
      <c r="B90" s="162" t="s">
        <v>214</v>
      </c>
      <c r="C90" s="163">
        <v>13.239306452150021</v>
      </c>
      <c r="D90" s="163">
        <v>20.380323644845515</v>
      </c>
      <c r="E90" s="163">
        <v>15.988537409506865</v>
      </c>
      <c r="F90" s="375"/>
      <c r="G90" s="161">
        <v>85</v>
      </c>
      <c r="H90" s="162" t="s">
        <v>206</v>
      </c>
      <c r="I90" s="163">
        <v>41.27551</v>
      </c>
      <c r="J90" s="163">
        <v>47.421525</v>
      </c>
      <c r="K90" s="163">
        <v>43.162693</v>
      </c>
      <c r="M90" s="161">
        <v>85</v>
      </c>
      <c r="N90" s="162" t="s">
        <v>222</v>
      </c>
      <c r="O90" s="163">
        <v>28.296513</v>
      </c>
      <c r="P90" s="163">
        <v>45.023987</v>
      </c>
      <c r="Q90" s="163">
        <v>35.487976</v>
      </c>
    </row>
    <row r="91" spans="1:17" s="137" customFormat="1" ht="12">
      <c r="A91" s="161">
        <v>86</v>
      </c>
      <c r="B91" s="162" t="s">
        <v>215</v>
      </c>
      <c r="C91" s="163">
        <v>17.238026060895447</v>
      </c>
      <c r="D91" s="163">
        <v>14.942361134153398</v>
      </c>
      <c r="E91" s="163">
        <v>16.242641507441647</v>
      </c>
      <c r="F91" s="375"/>
      <c r="G91" s="161">
        <v>86</v>
      </c>
      <c r="H91" s="162" t="s">
        <v>207</v>
      </c>
      <c r="I91" s="163">
        <v>41.888949</v>
      </c>
      <c r="J91" s="163">
        <v>46.684005</v>
      </c>
      <c r="K91" s="163">
        <v>43.303914</v>
      </c>
      <c r="M91" s="161">
        <v>86</v>
      </c>
      <c r="N91" s="162" t="s">
        <v>220</v>
      </c>
      <c r="O91" s="163">
        <v>35.597586</v>
      </c>
      <c r="P91" s="163">
        <v>36.6131</v>
      </c>
      <c r="Q91" s="163">
        <v>36.002312</v>
      </c>
    </row>
    <row r="92" spans="1:17" s="137" customFormat="1" ht="12">
      <c r="A92" s="161">
        <v>87</v>
      </c>
      <c r="B92" s="162" t="s">
        <v>216</v>
      </c>
      <c r="C92" s="163">
        <v>12.611910820491392</v>
      </c>
      <c r="D92" s="163">
        <v>24.71462975253627</v>
      </c>
      <c r="E92" s="163">
        <v>16.74680503616819</v>
      </c>
      <c r="F92" s="375"/>
      <c r="G92" s="161">
        <v>87</v>
      </c>
      <c r="H92" s="162" t="s">
        <v>208</v>
      </c>
      <c r="I92" s="163">
        <v>46.468728</v>
      </c>
      <c r="J92" s="163">
        <v>40.598033</v>
      </c>
      <c r="K92" s="163">
        <v>43.724241</v>
      </c>
      <c r="M92" s="161">
        <v>87</v>
      </c>
      <c r="N92" s="162" t="s">
        <v>227</v>
      </c>
      <c r="O92" s="163">
        <v>31.199879</v>
      </c>
      <c r="P92" s="163">
        <v>43.725584</v>
      </c>
      <c r="Q92" s="163">
        <v>36.747775</v>
      </c>
    </row>
    <row r="93" spans="1:17" s="137" customFormat="1" ht="12">
      <c r="A93" s="161">
        <v>88</v>
      </c>
      <c r="B93" s="162" t="s">
        <v>217</v>
      </c>
      <c r="C93" s="163">
        <v>14.011284982708494</v>
      </c>
      <c r="D93" s="163">
        <v>22.71785557179549</v>
      </c>
      <c r="E93" s="163">
        <v>17.576208308034662</v>
      </c>
      <c r="F93" s="375"/>
      <c r="G93" s="161">
        <v>88</v>
      </c>
      <c r="H93" s="162" t="s">
        <v>173</v>
      </c>
      <c r="I93" s="163">
        <v>29.494823</v>
      </c>
      <c r="J93" s="163">
        <v>68.945102</v>
      </c>
      <c r="K93" s="163">
        <v>44.023786</v>
      </c>
      <c r="M93" s="161">
        <v>88</v>
      </c>
      <c r="N93" s="162" t="s">
        <v>212</v>
      </c>
      <c r="O93" s="163">
        <v>35.264491</v>
      </c>
      <c r="P93" s="163">
        <v>42.470142</v>
      </c>
      <c r="Q93" s="163">
        <v>38.220736</v>
      </c>
    </row>
    <row r="94" spans="1:17" s="137" customFormat="1" ht="12">
      <c r="A94" s="161">
        <v>89</v>
      </c>
      <c r="B94" s="162" t="s">
        <v>218</v>
      </c>
      <c r="C94" s="163">
        <v>15.997032684369758</v>
      </c>
      <c r="D94" s="163">
        <v>20.919878893421153</v>
      </c>
      <c r="E94" s="163">
        <v>17.61797736768895</v>
      </c>
      <c r="F94" s="375"/>
      <c r="G94" s="161">
        <v>89</v>
      </c>
      <c r="H94" s="162" t="s">
        <v>196</v>
      </c>
      <c r="I94" s="163">
        <v>37.259923</v>
      </c>
      <c r="J94" s="163">
        <v>50.862582</v>
      </c>
      <c r="K94" s="163">
        <v>44.310823</v>
      </c>
      <c r="M94" s="161">
        <v>89</v>
      </c>
      <c r="N94" s="162" t="s">
        <v>201</v>
      </c>
      <c r="O94" s="163">
        <v>40.640466</v>
      </c>
      <c r="P94" s="163">
        <v>35.721857</v>
      </c>
      <c r="Q94" s="163">
        <v>38.638129</v>
      </c>
    </row>
    <row r="95" spans="1:17" s="137" customFormat="1" ht="12">
      <c r="A95" s="161">
        <v>90</v>
      </c>
      <c r="B95" s="162" t="s">
        <v>219</v>
      </c>
      <c r="C95" s="163">
        <v>16.516680055323757</v>
      </c>
      <c r="D95" s="163">
        <v>19.526372729662313</v>
      </c>
      <c r="E95" s="163">
        <v>17.727047921762413</v>
      </c>
      <c r="F95" s="375"/>
      <c r="G95" s="161">
        <v>90</v>
      </c>
      <c r="H95" s="162" t="s">
        <v>222</v>
      </c>
      <c r="I95" s="163">
        <v>41.070054</v>
      </c>
      <c r="J95" s="163">
        <v>50.517404</v>
      </c>
      <c r="K95" s="163">
        <v>44.663089</v>
      </c>
      <c r="M95" s="161">
        <v>90</v>
      </c>
      <c r="N95" s="162" t="s">
        <v>216</v>
      </c>
      <c r="O95" s="163">
        <v>29.027397</v>
      </c>
      <c r="P95" s="163">
        <v>55.140611</v>
      </c>
      <c r="Q95" s="163">
        <v>39.891844</v>
      </c>
    </row>
    <row r="96" spans="1:17" s="137" customFormat="1" ht="12">
      <c r="A96" s="161">
        <v>91</v>
      </c>
      <c r="B96" s="162" t="s">
        <v>220</v>
      </c>
      <c r="C96" s="163">
        <v>17.518424001187412</v>
      </c>
      <c r="D96" s="163">
        <v>18.35165455109604</v>
      </c>
      <c r="E96" s="163">
        <v>17.84485681884515</v>
      </c>
      <c r="F96" s="375"/>
      <c r="G96" s="161">
        <v>91</v>
      </c>
      <c r="H96" s="162" t="s">
        <v>245</v>
      </c>
      <c r="I96" s="163">
        <v>43.429051</v>
      </c>
      <c r="J96" s="163">
        <v>50.285966</v>
      </c>
      <c r="K96" s="163">
        <v>46.774713</v>
      </c>
      <c r="M96" s="161">
        <v>91</v>
      </c>
      <c r="N96" s="162" t="s">
        <v>246</v>
      </c>
      <c r="O96" s="163">
        <v>38.297983</v>
      </c>
      <c r="P96" s="163">
        <v>47.112373</v>
      </c>
      <c r="Q96" s="163">
        <v>41.981505</v>
      </c>
    </row>
    <row r="97" spans="1:17" s="137" customFormat="1" ht="12">
      <c r="A97" s="161">
        <v>92</v>
      </c>
      <c r="B97" s="162" t="s">
        <v>221</v>
      </c>
      <c r="C97" s="163">
        <v>16.629066412763276</v>
      </c>
      <c r="D97" s="163">
        <v>21.982312708011893</v>
      </c>
      <c r="E97" s="163">
        <v>18.719246944121444</v>
      </c>
      <c r="F97" s="375"/>
      <c r="G97" s="161">
        <v>92</v>
      </c>
      <c r="H97" s="162" t="s">
        <v>223</v>
      </c>
      <c r="I97" s="163">
        <v>46.485443</v>
      </c>
      <c r="J97" s="163">
        <v>50.280396</v>
      </c>
      <c r="K97" s="163">
        <v>48.013452</v>
      </c>
      <c r="M97" s="161">
        <v>92</v>
      </c>
      <c r="N97" s="162" t="s">
        <v>224</v>
      </c>
      <c r="O97" s="163">
        <v>44.45687</v>
      </c>
      <c r="P97" s="163">
        <v>39.024087</v>
      </c>
      <c r="Q97" s="163">
        <v>42.129095</v>
      </c>
    </row>
    <row r="98" spans="1:17" s="137" customFormat="1" ht="12">
      <c r="A98" s="161">
        <v>93</v>
      </c>
      <c r="B98" s="162" t="s">
        <v>222</v>
      </c>
      <c r="C98" s="163">
        <v>16.8159585715361</v>
      </c>
      <c r="D98" s="163">
        <v>21.7479835216902</v>
      </c>
      <c r="E98" s="163">
        <v>18.740258130490698</v>
      </c>
      <c r="F98" s="375"/>
      <c r="G98" s="161">
        <v>93</v>
      </c>
      <c r="H98" s="162" t="s">
        <v>221</v>
      </c>
      <c r="I98" s="163">
        <v>51.83688</v>
      </c>
      <c r="J98" s="163">
        <v>44.573548</v>
      </c>
      <c r="K98" s="163">
        <v>49.478163</v>
      </c>
      <c r="M98" s="161">
        <v>93</v>
      </c>
      <c r="N98" s="162" t="s">
        <v>229</v>
      </c>
      <c r="O98" s="163">
        <v>43.204677</v>
      </c>
      <c r="P98" s="163">
        <v>41.449358</v>
      </c>
      <c r="Q98" s="163">
        <v>42.471953</v>
      </c>
    </row>
    <row r="99" spans="1:17" s="137" customFormat="1" ht="12">
      <c r="A99" s="161">
        <v>94</v>
      </c>
      <c r="B99" s="162" t="s">
        <v>223</v>
      </c>
      <c r="C99" s="163">
        <v>18.94220736032158</v>
      </c>
      <c r="D99" s="163">
        <v>18.878645661850737</v>
      </c>
      <c r="E99" s="163">
        <v>18.918996758957427</v>
      </c>
      <c r="F99" s="375"/>
      <c r="G99" s="161">
        <v>94</v>
      </c>
      <c r="H99" s="164" t="s">
        <v>236</v>
      </c>
      <c r="I99" s="163">
        <v>41.73366</v>
      </c>
      <c r="J99" s="163">
        <v>57.661709</v>
      </c>
      <c r="K99" s="163">
        <v>49.739221</v>
      </c>
      <c r="M99" s="161">
        <v>94</v>
      </c>
      <c r="N99" s="162" t="s">
        <v>221</v>
      </c>
      <c r="O99" s="163">
        <v>43.788913</v>
      </c>
      <c r="P99" s="163">
        <v>41.227847</v>
      </c>
      <c r="Q99" s="163">
        <v>42.836419</v>
      </c>
    </row>
    <row r="100" spans="1:17" s="137" customFormat="1" ht="12">
      <c r="A100" s="161">
        <v>95</v>
      </c>
      <c r="B100" s="162" t="s">
        <v>224</v>
      </c>
      <c r="C100" s="163">
        <v>19.21577334577958</v>
      </c>
      <c r="D100" s="163">
        <v>19.44035796645386</v>
      </c>
      <c r="E100" s="163">
        <v>19.297890112221406</v>
      </c>
      <c r="F100" s="375"/>
      <c r="G100" s="161">
        <v>95</v>
      </c>
      <c r="H100" s="162" t="s">
        <v>224</v>
      </c>
      <c r="I100" s="163">
        <v>47.729404</v>
      </c>
      <c r="J100" s="163">
        <v>54.859803</v>
      </c>
      <c r="K100" s="163">
        <v>50.413292</v>
      </c>
      <c r="M100" s="161">
        <v>95</v>
      </c>
      <c r="N100" s="162" t="s">
        <v>223</v>
      </c>
      <c r="O100" s="163">
        <v>43.446227</v>
      </c>
      <c r="P100" s="163">
        <v>41.901843</v>
      </c>
      <c r="Q100" s="163">
        <v>42.846213</v>
      </c>
    </row>
    <row r="101" spans="1:17" s="137" customFormat="1" ht="12">
      <c r="A101" s="161">
        <v>96</v>
      </c>
      <c r="B101" s="162" t="s">
        <v>225</v>
      </c>
      <c r="C101" s="163">
        <v>18.40797282746807</v>
      </c>
      <c r="D101" s="163">
        <v>21.957582128912367</v>
      </c>
      <c r="E101" s="163">
        <v>19.753799775115937</v>
      </c>
      <c r="F101" s="375"/>
      <c r="G101" s="161">
        <v>96</v>
      </c>
      <c r="H101" s="162" t="s">
        <v>225</v>
      </c>
      <c r="I101" s="163">
        <v>46.997826</v>
      </c>
      <c r="J101" s="163">
        <v>58.327753</v>
      </c>
      <c r="K101" s="163">
        <v>51.167624</v>
      </c>
      <c r="M101" s="161">
        <v>96</v>
      </c>
      <c r="N101" s="162" t="s">
        <v>236</v>
      </c>
      <c r="O101" s="163">
        <v>32.58128</v>
      </c>
      <c r="P101" s="163">
        <v>63.202188</v>
      </c>
      <c r="Q101" s="163">
        <v>43.45327</v>
      </c>
    </row>
    <row r="102" spans="1:17" s="137" customFormat="1" ht="12">
      <c r="A102" s="161">
        <v>97</v>
      </c>
      <c r="B102" s="162" t="s">
        <v>226</v>
      </c>
      <c r="C102" s="163">
        <v>19.371617169899544</v>
      </c>
      <c r="D102" s="163">
        <v>20.441406049896145</v>
      </c>
      <c r="E102" s="163">
        <v>19.77668048485399</v>
      </c>
      <c r="F102" s="375"/>
      <c r="G102" s="161">
        <v>97</v>
      </c>
      <c r="H102" s="162" t="s">
        <v>246</v>
      </c>
      <c r="I102" s="163">
        <v>52.025237</v>
      </c>
      <c r="J102" s="163">
        <v>51.871462</v>
      </c>
      <c r="K102" s="163">
        <v>51.962394</v>
      </c>
      <c r="M102" s="161">
        <v>97</v>
      </c>
      <c r="N102" s="162" t="s">
        <v>245</v>
      </c>
      <c r="O102" s="163">
        <v>44.253291</v>
      </c>
      <c r="P102" s="163">
        <v>42.723298</v>
      </c>
      <c r="Q102" s="163">
        <v>43.587411</v>
      </c>
    </row>
    <row r="103" spans="1:17" s="137" customFormat="1" ht="12">
      <c r="A103" s="161">
        <v>98</v>
      </c>
      <c r="B103" s="162" t="s">
        <v>227</v>
      </c>
      <c r="C103" s="163">
        <v>19.309861396620075</v>
      </c>
      <c r="D103" s="163">
        <v>21.262623738551643</v>
      </c>
      <c r="E103" s="163">
        <v>20.085481239084636</v>
      </c>
      <c r="F103" s="375"/>
      <c r="G103" s="161">
        <v>98</v>
      </c>
      <c r="H103" s="162" t="s">
        <v>230</v>
      </c>
      <c r="I103" s="163">
        <v>48.413793</v>
      </c>
      <c r="J103" s="163">
        <v>57.797991</v>
      </c>
      <c r="K103" s="163">
        <v>52.366888</v>
      </c>
      <c r="M103" s="161">
        <v>98</v>
      </c>
      <c r="N103" s="162" t="s">
        <v>218</v>
      </c>
      <c r="O103" s="163">
        <v>40.214584</v>
      </c>
      <c r="P103" s="163">
        <v>51.371716</v>
      </c>
      <c r="Q103" s="163">
        <v>44.003412</v>
      </c>
    </row>
    <row r="104" spans="1:17" s="137" customFormat="1" ht="12">
      <c r="A104" s="161">
        <v>99</v>
      </c>
      <c r="B104" s="162" t="s">
        <v>228</v>
      </c>
      <c r="C104" s="163">
        <v>19.553545659668803</v>
      </c>
      <c r="D104" s="163">
        <v>25.3634576597422</v>
      </c>
      <c r="E104" s="163">
        <v>21.573897173190637</v>
      </c>
      <c r="F104" s="375"/>
      <c r="G104" s="161">
        <v>99</v>
      </c>
      <c r="H104" s="162" t="s">
        <v>218</v>
      </c>
      <c r="I104" s="163">
        <v>42.111369</v>
      </c>
      <c r="J104" s="163">
        <v>88.471023</v>
      </c>
      <c r="K104" s="163">
        <v>53.179276</v>
      </c>
      <c r="M104" s="161">
        <v>99</v>
      </c>
      <c r="N104" s="162" t="s">
        <v>230</v>
      </c>
      <c r="O104" s="163">
        <v>42.439024</v>
      </c>
      <c r="P104" s="163">
        <v>46.683238</v>
      </c>
      <c r="Q104" s="163">
        <v>44.371681</v>
      </c>
    </row>
    <row r="105" spans="1:17" s="137" customFormat="1" ht="12">
      <c r="A105" s="161">
        <v>100</v>
      </c>
      <c r="B105" s="162" t="s">
        <v>229</v>
      </c>
      <c r="C105" s="163">
        <v>19.641272248733284</v>
      </c>
      <c r="D105" s="163">
        <v>26.276516317201416</v>
      </c>
      <c r="E105" s="163">
        <v>22.00619353565863</v>
      </c>
      <c r="F105" s="375"/>
      <c r="G105" s="161">
        <v>100</v>
      </c>
      <c r="H105" s="162" t="s">
        <v>234</v>
      </c>
      <c r="I105" s="163">
        <v>51.83734</v>
      </c>
      <c r="J105" s="163">
        <v>65.53244</v>
      </c>
      <c r="K105" s="163">
        <v>56.980283</v>
      </c>
      <c r="M105" s="161">
        <v>100</v>
      </c>
      <c r="N105" s="162" t="s">
        <v>234</v>
      </c>
      <c r="O105" s="163">
        <v>38.177835</v>
      </c>
      <c r="P105" s="163">
        <v>52.467817</v>
      </c>
      <c r="Q105" s="163">
        <v>44.491461</v>
      </c>
    </row>
    <row r="106" spans="1:17" s="137" customFormat="1" ht="12">
      <c r="A106" s="161">
        <v>101</v>
      </c>
      <c r="B106" s="162" t="s">
        <v>230</v>
      </c>
      <c r="C106" s="163">
        <v>17.7054245361874</v>
      </c>
      <c r="D106" s="163">
        <v>29.150975461654554</v>
      </c>
      <c r="E106" s="163">
        <v>22.180912685319765</v>
      </c>
      <c r="F106" s="375"/>
      <c r="G106" s="161">
        <v>101</v>
      </c>
      <c r="H106" s="162" t="s">
        <v>217</v>
      </c>
      <c r="I106" s="163">
        <v>44.776119</v>
      </c>
      <c r="J106" s="163">
        <v>74.751773</v>
      </c>
      <c r="K106" s="163">
        <v>57.73447</v>
      </c>
      <c r="M106" s="161">
        <v>101</v>
      </c>
      <c r="N106" s="162" t="s">
        <v>225</v>
      </c>
      <c r="O106" s="163">
        <v>44.96513</v>
      </c>
      <c r="P106" s="163">
        <v>47.474624</v>
      </c>
      <c r="Q106" s="163">
        <v>45.92114</v>
      </c>
    </row>
    <row r="107" spans="1:17" s="137" customFormat="1" ht="12">
      <c r="A107" s="161">
        <v>102</v>
      </c>
      <c r="B107" s="162" t="s">
        <v>231</v>
      </c>
      <c r="C107" s="163">
        <v>19.96586856820296</v>
      </c>
      <c r="D107" s="163">
        <v>28.94032128752561</v>
      </c>
      <c r="E107" s="163">
        <v>23.501132706359222</v>
      </c>
      <c r="F107" s="375"/>
      <c r="G107" s="161">
        <v>102</v>
      </c>
      <c r="H107" s="162" t="s">
        <v>229</v>
      </c>
      <c r="I107" s="163">
        <v>70.233029</v>
      </c>
      <c r="J107" s="163">
        <v>48.024248</v>
      </c>
      <c r="K107" s="163">
        <v>59.692193</v>
      </c>
      <c r="M107" s="161">
        <v>102</v>
      </c>
      <c r="N107" s="162" t="s">
        <v>231</v>
      </c>
      <c r="O107" s="163">
        <v>45.322918</v>
      </c>
      <c r="P107" s="163">
        <v>50.205035</v>
      </c>
      <c r="Q107" s="163">
        <v>47.431184</v>
      </c>
    </row>
    <row r="108" spans="1:17" s="137" customFormat="1" ht="12">
      <c r="A108" s="161">
        <v>103</v>
      </c>
      <c r="B108" s="162" t="s">
        <v>232</v>
      </c>
      <c r="C108" s="163">
        <v>23.832400358738294</v>
      </c>
      <c r="D108" s="163">
        <v>23.11827340648713</v>
      </c>
      <c r="E108" s="163">
        <v>23.59126616163731</v>
      </c>
      <c r="F108" s="375"/>
      <c r="G108" s="161">
        <v>103</v>
      </c>
      <c r="H108" s="162" t="s">
        <v>235</v>
      </c>
      <c r="I108" s="163">
        <v>49.21984</v>
      </c>
      <c r="J108" s="163">
        <v>83.276547</v>
      </c>
      <c r="K108" s="163">
        <v>59.736957</v>
      </c>
      <c r="M108" s="161">
        <v>103</v>
      </c>
      <c r="N108" s="162" t="s">
        <v>232</v>
      </c>
      <c r="O108" s="163">
        <v>51.140044</v>
      </c>
      <c r="P108" s="163">
        <v>43.617672</v>
      </c>
      <c r="Q108" s="163">
        <v>48.536575</v>
      </c>
    </row>
    <row r="109" spans="1:17" s="137" customFormat="1" ht="12">
      <c r="A109" s="161">
        <v>104</v>
      </c>
      <c r="B109" s="175" t="s">
        <v>233</v>
      </c>
      <c r="C109" s="163">
        <v>21.458803990156575</v>
      </c>
      <c r="D109" s="163">
        <v>29.21856221291132</v>
      </c>
      <c r="E109" s="163">
        <v>24.228929335385295</v>
      </c>
      <c r="F109" s="375"/>
      <c r="G109" s="161">
        <v>104</v>
      </c>
      <c r="H109" s="162" t="s">
        <v>233</v>
      </c>
      <c r="I109" s="163">
        <v>54.984837</v>
      </c>
      <c r="J109" s="163">
        <v>67.462592</v>
      </c>
      <c r="K109" s="163">
        <v>60.203504</v>
      </c>
      <c r="M109" s="161">
        <v>104</v>
      </c>
      <c r="N109" s="162" t="s">
        <v>228</v>
      </c>
      <c r="O109" s="163">
        <v>44.962631</v>
      </c>
      <c r="P109" s="163">
        <v>56.524169</v>
      </c>
      <c r="Q109" s="163">
        <v>48.987145</v>
      </c>
    </row>
    <row r="110" spans="1:17" s="137" customFormat="1" ht="12">
      <c r="A110" s="161">
        <v>105</v>
      </c>
      <c r="B110" s="176" t="s">
        <v>234</v>
      </c>
      <c r="C110" s="165">
        <v>22.737772733691692</v>
      </c>
      <c r="D110" s="165">
        <v>29.302307323152625</v>
      </c>
      <c r="E110" s="165">
        <v>25.467744776045016</v>
      </c>
      <c r="F110" s="375"/>
      <c r="G110" s="161">
        <v>105</v>
      </c>
      <c r="H110" s="162" t="s">
        <v>232</v>
      </c>
      <c r="I110" s="163">
        <v>69.42913</v>
      </c>
      <c r="J110" s="163">
        <v>56.830918</v>
      </c>
      <c r="K110" s="163">
        <v>63.40063</v>
      </c>
      <c r="M110" s="161">
        <v>105</v>
      </c>
      <c r="N110" s="162" t="s">
        <v>233</v>
      </c>
      <c r="O110" s="163">
        <v>45.593375</v>
      </c>
      <c r="P110" s="163">
        <v>57.995975</v>
      </c>
      <c r="Q110" s="163">
        <v>50.404761</v>
      </c>
    </row>
    <row r="111" spans="1:17" s="137" customFormat="1" ht="12">
      <c r="A111" s="161">
        <v>106</v>
      </c>
      <c r="B111" s="176" t="s">
        <v>235</v>
      </c>
      <c r="C111" s="165">
        <v>23.882475487993116</v>
      </c>
      <c r="D111" s="165">
        <v>34.855413977875635</v>
      </c>
      <c r="E111" s="165">
        <v>27.61169855702017</v>
      </c>
      <c r="F111" s="375"/>
      <c r="G111" s="161">
        <v>106</v>
      </c>
      <c r="H111" s="162" t="s">
        <v>228</v>
      </c>
      <c r="I111" s="163">
        <v>62.790698</v>
      </c>
      <c r="J111" s="163">
        <v>69.1085</v>
      </c>
      <c r="K111" s="163">
        <v>64.773218</v>
      </c>
      <c r="M111" s="161">
        <v>106</v>
      </c>
      <c r="N111" s="162" t="s">
        <v>217</v>
      </c>
      <c r="O111" s="163">
        <v>38.053866</v>
      </c>
      <c r="P111" s="163">
        <v>63.336019</v>
      </c>
      <c r="Q111" s="163">
        <v>51.170569</v>
      </c>
    </row>
    <row r="112" spans="1:17" s="137" customFormat="1" ht="12">
      <c r="A112" s="161">
        <v>107</v>
      </c>
      <c r="B112" s="176" t="s">
        <v>236</v>
      </c>
      <c r="C112" s="165">
        <v>23.79050036431326</v>
      </c>
      <c r="D112" s="165">
        <v>35.322463335975996</v>
      </c>
      <c r="E112" s="165">
        <v>27.62472459563622</v>
      </c>
      <c r="F112" s="375"/>
      <c r="G112" s="161">
        <v>107</v>
      </c>
      <c r="H112" s="162" t="s">
        <v>231</v>
      </c>
      <c r="I112" s="163">
        <v>66.22277</v>
      </c>
      <c r="J112" s="163">
        <v>76.288056</v>
      </c>
      <c r="K112" s="163">
        <v>69.842607</v>
      </c>
      <c r="M112" s="161">
        <v>107</v>
      </c>
      <c r="N112" s="175" t="s">
        <v>235</v>
      </c>
      <c r="O112" s="163">
        <v>50.110473</v>
      </c>
      <c r="P112" s="163">
        <v>60.775777</v>
      </c>
      <c r="Q112" s="163">
        <v>53.929318</v>
      </c>
    </row>
    <row r="113" spans="1:17" ht="11.25" customHeight="1">
      <c r="A113" s="170"/>
      <c r="B113" s="171" t="s">
        <v>76</v>
      </c>
      <c r="C113" s="177">
        <v>9.74529938759312</v>
      </c>
      <c r="D113" s="177">
        <v>11.773655842357002</v>
      </c>
      <c r="E113" s="177">
        <v>10.61004082767885</v>
      </c>
      <c r="F113" s="375"/>
      <c r="G113" s="170"/>
      <c r="H113" s="171" t="s">
        <v>76</v>
      </c>
      <c r="I113" s="172"/>
      <c r="J113" s="172"/>
      <c r="K113" s="172"/>
      <c r="M113" s="170"/>
      <c r="N113" s="171" t="s">
        <v>76</v>
      </c>
      <c r="O113" s="172"/>
      <c r="P113" s="172"/>
      <c r="Q113" s="172"/>
    </row>
    <row r="114" ht="11.25" customHeight="1">
      <c r="F114" s="375"/>
    </row>
    <row r="115" ht="11.25" customHeight="1">
      <c r="F115" s="375"/>
    </row>
    <row r="116" ht="15" customHeight="1">
      <c r="F116" s="375"/>
    </row>
  </sheetData>
  <sheetProtection/>
  <mergeCells count="10">
    <mergeCell ref="M4:M5"/>
    <mergeCell ref="N4:N5"/>
    <mergeCell ref="O4:Q4"/>
    <mergeCell ref="F1:F116"/>
    <mergeCell ref="A4:A5"/>
    <mergeCell ref="B4:B5"/>
    <mergeCell ref="C4:E4"/>
    <mergeCell ref="G4:G5"/>
    <mergeCell ref="H4:H5"/>
    <mergeCell ref="I4:K4"/>
  </mergeCells>
  <printOptions gridLines="1"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6.7109375" style="0" customWidth="1"/>
    <col min="3" max="3" width="5.28125" style="0" customWidth="1"/>
    <col min="4" max="4" width="6.421875" style="0" customWidth="1"/>
    <col min="5" max="6" width="6.7109375" style="0" customWidth="1"/>
    <col min="7" max="7" width="5.28125" style="0" customWidth="1"/>
    <col min="8" max="8" width="6.421875" style="0" customWidth="1"/>
    <col min="9" max="9" width="6.7109375" style="0" customWidth="1"/>
    <col min="10" max="10" width="4.7109375" style="0" customWidth="1"/>
    <col min="11" max="11" width="5.28125" style="0" customWidth="1"/>
    <col min="12" max="12" width="4.57421875" style="0" customWidth="1"/>
    <col min="13" max="13" width="6.28125" style="0" customWidth="1"/>
    <col min="14" max="14" width="4.7109375" style="0" customWidth="1"/>
    <col min="15" max="15" width="5.28125" style="0" customWidth="1"/>
    <col min="16" max="16" width="4.7109375" style="0" customWidth="1"/>
    <col min="17" max="17" width="5.28125" style="0" customWidth="1"/>
  </cols>
  <sheetData>
    <row r="1" spans="1:17" ht="19.5" customHeight="1" thickTop="1">
      <c r="A1" s="6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4"/>
    </row>
    <row r="2" spans="1:17" ht="19.5" customHeight="1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5"/>
    </row>
    <row r="3" spans="1:17" ht="12.75">
      <c r="A3" s="350" t="s">
        <v>41</v>
      </c>
      <c r="B3" s="344" t="s">
        <v>123</v>
      </c>
      <c r="C3" s="345"/>
      <c r="D3" s="345"/>
      <c r="E3" s="346"/>
      <c r="F3" s="344" t="s">
        <v>125</v>
      </c>
      <c r="G3" s="345"/>
      <c r="H3" s="345"/>
      <c r="I3" s="346"/>
      <c r="J3" s="67" t="s">
        <v>23</v>
      </c>
      <c r="K3" s="67"/>
      <c r="L3" s="67"/>
      <c r="M3" s="67"/>
      <c r="N3" s="67"/>
      <c r="O3" s="67"/>
      <c r="P3" s="67"/>
      <c r="Q3" s="68"/>
    </row>
    <row r="4" spans="1:17" ht="12.75">
      <c r="A4" s="351"/>
      <c r="B4" s="347"/>
      <c r="C4" s="348"/>
      <c r="D4" s="348"/>
      <c r="E4" s="349"/>
      <c r="F4" s="347"/>
      <c r="G4" s="348"/>
      <c r="H4" s="348"/>
      <c r="I4" s="349"/>
      <c r="J4" s="18" t="s">
        <v>34</v>
      </c>
      <c r="K4" s="70"/>
      <c r="L4" s="18" t="s">
        <v>36</v>
      </c>
      <c r="M4" s="71"/>
      <c r="N4" s="18" t="s">
        <v>111</v>
      </c>
      <c r="O4" s="19"/>
      <c r="P4" s="18" t="s">
        <v>6</v>
      </c>
      <c r="Q4" s="68"/>
    </row>
    <row r="5" spans="1:17" ht="63.75" customHeight="1">
      <c r="A5" s="352"/>
      <c r="B5" s="116" t="s">
        <v>34</v>
      </c>
      <c r="C5" s="121" t="s">
        <v>36</v>
      </c>
      <c r="D5" s="121" t="s">
        <v>111</v>
      </c>
      <c r="E5" s="115" t="s">
        <v>6</v>
      </c>
      <c r="F5" s="116" t="s">
        <v>34</v>
      </c>
      <c r="G5" s="121" t="s">
        <v>36</v>
      </c>
      <c r="H5" s="121" t="s">
        <v>111</v>
      </c>
      <c r="I5" s="115" t="s">
        <v>6</v>
      </c>
      <c r="J5" s="118" t="s">
        <v>37</v>
      </c>
      <c r="K5" s="117" t="s">
        <v>38</v>
      </c>
      <c r="L5" s="118" t="s">
        <v>37</v>
      </c>
      <c r="M5" s="117" t="s">
        <v>38</v>
      </c>
      <c r="N5" s="118" t="s">
        <v>37</v>
      </c>
      <c r="O5" s="117" t="s">
        <v>38</v>
      </c>
      <c r="P5" s="118" t="s">
        <v>37</v>
      </c>
      <c r="Q5" s="119" t="s">
        <v>38</v>
      </c>
    </row>
    <row r="6" spans="1:17" ht="18" customHeight="1">
      <c r="A6" s="333" t="s">
        <v>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20"/>
    </row>
    <row r="7" spans="1:17" ht="12.75">
      <c r="A7" s="69"/>
      <c r="B7" s="102"/>
      <c r="C7" s="122"/>
      <c r="D7" s="122"/>
      <c r="E7" s="103"/>
      <c r="F7" s="102"/>
      <c r="G7" s="122"/>
      <c r="H7" s="122"/>
      <c r="I7" s="103"/>
      <c r="J7" s="77"/>
      <c r="K7" s="78"/>
      <c r="L7" s="77"/>
      <c r="M7" s="78"/>
      <c r="N7" s="77"/>
      <c r="O7" s="78"/>
      <c r="P7" s="77"/>
      <c r="Q7" s="79"/>
    </row>
    <row r="8" spans="1:17" ht="12.75">
      <c r="A8" s="89" t="s">
        <v>24</v>
      </c>
      <c r="B8" s="100">
        <v>171.03</v>
      </c>
      <c r="C8" s="123">
        <v>22.512</v>
      </c>
      <c r="D8" s="123">
        <v>180.49</v>
      </c>
      <c r="E8" s="101">
        <f aca="true" t="shared" si="0" ref="E8:E15">SUM(B8:D8)</f>
        <v>374.03200000000004</v>
      </c>
      <c r="F8" s="100">
        <v>171.8454</v>
      </c>
      <c r="G8" s="123">
        <v>19.157175</v>
      </c>
      <c r="H8" s="123">
        <f aca="true" t="shared" si="1" ref="H8:H15">I8-G8-F8</f>
        <v>180.90892499999998</v>
      </c>
      <c r="I8" s="101">
        <v>371.9115</v>
      </c>
      <c r="J8" s="106">
        <f aca="true" t="shared" si="2" ref="J8:J16">F8-B8</f>
        <v>0.815400000000011</v>
      </c>
      <c r="K8" s="87"/>
      <c r="L8" s="106">
        <f aca="true" t="shared" si="3" ref="L8:L16">G8-C8</f>
        <v>-3.3548250000000017</v>
      </c>
      <c r="M8" s="87">
        <f>G8/C8%-100</f>
        <v>-14.902385394456303</v>
      </c>
      <c r="N8" s="84">
        <f aca="true" t="shared" si="4" ref="N8:N16">H8-D8</f>
        <v>0.4189249999999731</v>
      </c>
      <c r="O8" s="87"/>
      <c r="P8" s="106">
        <f aca="true" t="shared" si="5" ref="P8:P16">I8-E8</f>
        <v>-2.1205000000000496</v>
      </c>
      <c r="Q8" s="88">
        <f>I8/E8%-100</f>
        <v>-0.566930102237265</v>
      </c>
    </row>
    <row r="9" spans="1:17" ht="15.75" customHeight="1">
      <c r="A9" s="69" t="s">
        <v>25</v>
      </c>
      <c r="B9" s="84">
        <v>89.784</v>
      </c>
      <c r="C9" s="124">
        <v>9.062</v>
      </c>
      <c r="D9" s="124">
        <v>87.851</v>
      </c>
      <c r="E9" s="85">
        <f t="shared" si="0"/>
        <v>186.697</v>
      </c>
      <c r="F9" s="84">
        <v>87.124675</v>
      </c>
      <c r="G9" s="124">
        <v>7.968075</v>
      </c>
      <c r="H9" s="124">
        <f t="shared" si="1"/>
        <v>90.757675</v>
      </c>
      <c r="I9" s="85">
        <v>185.850425</v>
      </c>
      <c r="J9" s="86">
        <f t="shared" si="2"/>
        <v>-2.6593250000000097</v>
      </c>
      <c r="K9" s="87">
        <f>F9/B9%-100</f>
        <v>-2.9619141495143992</v>
      </c>
      <c r="L9" s="86">
        <f t="shared" si="3"/>
        <v>-1.0939249999999996</v>
      </c>
      <c r="M9" s="87"/>
      <c r="N9" s="84">
        <f t="shared" si="4"/>
        <v>2.906675000000007</v>
      </c>
      <c r="O9" s="87">
        <f>N9/D9%</f>
        <v>3.308641905043775</v>
      </c>
      <c r="P9" s="86">
        <f t="shared" si="5"/>
        <v>-0.8465750000000014</v>
      </c>
      <c r="Q9" s="88"/>
    </row>
    <row r="10" spans="1:17" ht="15.75" customHeight="1">
      <c r="A10" s="69" t="s">
        <v>26</v>
      </c>
      <c r="B10" s="84">
        <v>75.029</v>
      </c>
      <c r="C10" s="124">
        <v>5.812</v>
      </c>
      <c r="D10" s="124">
        <v>75.818</v>
      </c>
      <c r="E10" s="85">
        <f t="shared" si="0"/>
        <v>156.659</v>
      </c>
      <c r="F10" s="84">
        <v>75.99515</v>
      </c>
      <c r="G10" s="124">
        <v>5.2608</v>
      </c>
      <c r="H10" s="124">
        <f t="shared" si="1"/>
        <v>74.44980000000001</v>
      </c>
      <c r="I10" s="85">
        <v>155.70575</v>
      </c>
      <c r="J10" s="86">
        <f t="shared" si="2"/>
        <v>0.966149999999999</v>
      </c>
      <c r="K10" s="87"/>
      <c r="L10" s="86">
        <f t="shared" si="3"/>
        <v>-0.5512000000000006</v>
      </c>
      <c r="M10" s="87"/>
      <c r="N10" s="84">
        <f t="shared" si="4"/>
        <v>-1.3681999999999874</v>
      </c>
      <c r="O10" s="87"/>
      <c r="P10" s="86">
        <f t="shared" si="5"/>
        <v>-0.953249999999997</v>
      </c>
      <c r="Q10" s="88"/>
    </row>
    <row r="11" spans="1:17" ht="15.75" customHeight="1">
      <c r="A11" s="69" t="s">
        <v>27</v>
      </c>
      <c r="B11" s="84">
        <v>259.948</v>
      </c>
      <c r="C11" s="124">
        <v>16.904</v>
      </c>
      <c r="D11" s="124">
        <v>226.649</v>
      </c>
      <c r="E11" s="85">
        <f t="shared" si="0"/>
        <v>503.501</v>
      </c>
      <c r="F11" s="84">
        <v>260.656425</v>
      </c>
      <c r="G11" s="124">
        <v>11.840575</v>
      </c>
      <c r="H11" s="124">
        <f t="shared" si="1"/>
        <v>230.2167</v>
      </c>
      <c r="I11" s="85">
        <v>502.7137</v>
      </c>
      <c r="J11" s="86">
        <f t="shared" si="2"/>
        <v>0.7084250000000338</v>
      </c>
      <c r="K11" s="87"/>
      <c r="L11" s="86">
        <f t="shared" si="3"/>
        <v>-5.0634250000000005</v>
      </c>
      <c r="M11" s="87">
        <f>G11/C11%-100</f>
        <v>-29.954004969238056</v>
      </c>
      <c r="N11" s="84">
        <f t="shared" si="4"/>
        <v>3.567700000000002</v>
      </c>
      <c r="O11" s="87">
        <f>N11/D11%</f>
        <v>1.5741079819456525</v>
      </c>
      <c r="P11" s="86">
        <f t="shared" si="5"/>
        <v>-0.7872999999999593</v>
      </c>
      <c r="Q11" s="88"/>
    </row>
    <row r="12" spans="1:17" ht="15.75" customHeight="1">
      <c r="A12" s="69" t="s">
        <v>28</v>
      </c>
      <c r="B12" s="84">
        <v>149.397</v>
      </c>
      <c r="C12" s="124">
        <v>18.756</v>
      </c>
      <c r="D12" s="124">
        <v>150.013</v>
      </c>
      <c r="E12" s="85">
        <f t="shared" si="0"/>
        <v>318.166</v>
      </c>
      <c r="F12" s="84">
        <v>153.302725</v>
      </c>
      <c r="G12" s="124">
        <v>14.24695</v>
      </c>
      <c r="H12" s="124">
        <f t="shared" si="1"/>
        <v>150.32267499999995</v>
      </c>
      <c r="I12" s="85">
        <v>317.87235</v>
      </c>
      <c r="J12" s="86">
        <f t="shared" si="2"/>
        <v>3.905725000000018</v>
      </c>
      <c r="K12" s="87">
        <f>F12/B12%-100</f>
        <v>2.614326258224736</v>
      </c>
      <c r="L12" s="86">
        <f t="shared" si="3"/>
        <v>-4.50905</v>
      </c>
      <c r="M12" s="87">
        <f>G12/C12%-100</f>
        <v>-24.040573683088084</v>
      </c>
      <c r="N12" s="84">
        <f t="shared" si="4"/>
        <v>0.30967499999994175</v>
      </c>
      <c r="O12" s="87"/>
      <c r="P12" s="86">
        <f t="shared" si="5"/>
        <v>-0.29365000000001373</v>
      </c>
      <c r="Q12" s="88"/>
    </row>
    <row r="13" spans="1:17" ht="15.75" customHeight="1">
      <c r="A13" s="69" t="s">
        <v>29</v>
      </c>
      <c r="B13" s="84">
        <v>938.447</v>
      </c>
      <c r="C13" s="124">
        <v>97.079</v>
      </c>
      <c r="D13" s="124">
        <v>929.466</v>
      </c>
      <c r="E13" s="109">
        <f t="shared" si="0"/>
        <v>1964.9920000000002</v>
      </c>
      <c r="F13" s="84">
        <v>946.276075</v>
      </c>
      <c r="G13" s="124">
        <v>96.070525</v>
      </c>
      <c r="H13" s="124">
        <f t="shared" si="1"/>
        <v>916.463125</v>
      </c>
      <c r="I13" s="109">
        <v>1958.809725</v>
      </c>
      <c r="J13" s="86">
        <f t="shared" si="2"/>
        <v>7.829074999999989</v>
      </c>
      <c r="K13" s="87">
        <f>F13/B13%-100</f>
        <v>0.8342586208917453</v>
      </c>
      <c r="L13" s="86">
        <f t="shared" si="3"/>
        <v>-1.00847499999999</v>
      </c>
      <c r="M13" s="87"/>
      <c r="N13" s="84">
        <f t="shared" si="4"/>
        <v>-13.002875000000017</v>
      </c>
      <c r="O13" s="87">
        <f>N13/D13%</f>
        <v>-1.3989618770347723</v>
      </c>
      <c r="P13" s="86">
        <f t="shared" si="5"/>
        <v>-6.182275000000118</v>
      </c>
      <c r="Q13" s="88">
        <f>I13/E13%-100</f>
        <v>-0.31462087377455816</v>
      </c>
    </row>
    <row r="14" spans="1:17" ht="15.75" customHeight="1">
      <c r="A14" s="69" t="s">
        <v>30</v>
      </c>
      <c r="B14" s="84">
        <v>66.133</v>
      </c>
      <c r="C14" s="124">
        <v>4.855</v>
      </c>
      <c r="D14" s="124">
        <v>68.792</v>
      </c>
      <c r="E14" s="85">
        <f t="shared" si="0"/>
        <v>139.78</v>
      </c>
      <c r="F14" s="84">
        <v>64.886475</v>
      </c>
      <c r="G14" s="124">
        <v>3.908925</v>
      </c>
      <c r="H14" s="124">
        <f t="shared" si="1"/>
        <v>70.54019999999998</v>
      </c>
      <c r="I14" s="85">
        <v>139.3356</v>
      </c>
      <c r="J14" s="86">
        <f t="shared" si="2"/>
        <v>-1.2465249999999912</v>
      </c>
      <c r="K14" s="87"/>
      <c r="L14" s="86">
        <f t="shared" si="3"/>
        <v>-0.9460750000000004</v>
      </c>
      <c r="M14" s="87"/>
      <c r="N14" s="84">
        <f t="shared" si="4"/>
        <v>1.7481999999999829</v>
      </c>
      <c r="O14" s="87">
        <f>N14/D14%</f>
        <v>2.5412838702174425</v>
      </c>
      <c r="P14" s="86">
        <f t="shared" si="5"/>
        <v>-0.4444000000000017</v>
      </c>
      <c r="Q14" s="88"/>
    </row>
    <row r="15" spans="1:17" ht="15.75" customHeight="1">
      <c r="A15" s="69" t="s">
        <v>31</v>
      </c>
      <c r="B15" s="84">
        <v>69.477</v>
      </c>
      <c r="C15" s="124">
        <v>7.392</v>
      </c>
      <c r="D15" s="124">
        <v>74.419</v>
      </c>
      <c r="E15" s="85">
        <f t="shared" si="0"/>
        <v>151.288</v>
      </c>
      <c r="F15" s="84">
        <v>71.56195</v>
      </c>
      <c r="G15" s="124">
        <v>5.5337</v>
      </c>
      <c r="H15" s="124">
        <f t="shared" si="1"/>
        <v>72.916075</v>
      </c>
      <c r="I15" s="85">
        <v>150.011725</v>
      </c>
      <c r="J15" s="86">
        <f t="shared" si="2"/>
        <v>2.084949999999992</v>
      </c>
      <c r="K15" s="87">
        <f>F15/B15%-100</f>
        <v>3.000921168156367</v>
      </c>
      <c r="L15" s="86">
        <f t="shared" si="3"/>
        <v>-1.8583000000000007</v>
      </c>
      <c r="M15" s="87">
        <f>G15/C15%-100</f>
        <v>-25.13933982683983</v>
      </c>
      <c r="N15" s="84">
        <f t="shared" si="4"/>
        <v>-1.5029249999999905</v>
      </c>
      <c r="O15" s="87">
        <f>N15/D15%</f>
        <v>-2.0195447399185564</v>
      </c>
      <c r="P15" s="86">
        <f t="shared" si="5"/>
        <v>-1.2762749999999983</v>
      </c>
      <c r="Q15" s="88"/>
    </row>
    <row r="16" spans="1:19" ht="19.5" customHeight="1">
      <c r="A16" s="110" t="s">
        <v>35</v>
      </c>
      <c r="B16" s="111">
        <f aca="true" t="shared" si="6" ref="B16:I16">SUM(B8:B15)</f>
        <v>1819.245</v>
      </c>
      <c r="C16" s="125">
        <f t="shared" si="6"/>
        <v>182.37199999999999</v>
      </c>
      <c r="D16" s="125">
        <f t="shared" si="6"/>
        <v>1793.498</v>
      </c>
      <c r="E16" s="112">
        <f t="shared" si="6"/>
        <v>3795.1150000000007</v>
      </c>
      <c r="F16" s="111">
        <f t="shared" si="6"/>
        <v>1831.648875</v>
      </c>
      <c r="G16" s="125">
        <f t="shared" si="6"/>
        <v>163.98672500000004</v>
      </c>
      <c r="H16" s="125">
        <f t="shared" si="6"/>
        <v>1786.575175</v>
      </c>
      <c r="I16" s="112">
        <f t="shared" si="6"/>
        <v>3782.210775</v>
      </c>
      <c r="J16" s="81">
        <f t="shared" si="2"/>
        <v>12.403875000000198</v>
      </c>
      <c r="K16" s="82">
        <f>F16/B16%-100</f>
        <v>0.6818144340097376</v>
      </c>
      <c r="L16" s="81">
        <f t="shared" si="3"/>
        <v>-18.38527499999995</v>
      </c>
      <c r="M16" s="82">
        <f>G16/C16%-100</f>
        <v>-10.081193933279195</v>
      </c>
      <c r="N16" s="80">
        <f t="shared" si="4"/>
        <v>-6.922825000000103</v>
      </c>
      <c r="O16" s="82">
        <f>N16/D16%</f>
        <v>-0.3859956911019752</v>
      </c>
      <c r="P16" s="81">
        <f t="shared" si="5"/>
        <v>-12.904225000000679</v>
      </c>
      <c r="Q16" s="83">
        <f>I16/E16%-100</f>
        <v>-0.34002197561866865</v>
      </c>
      <c r="S16" s="129"/>
    </row>
    <row r="17" spans="1:17" ht="12.75">
      <c r="A17" s="69"/>
      <c r="B17" s="84"/>
      <c r="C17" s="126"/>
      <c r="D17" s="126"/>
      <c r="E17" s="85"/>
      <c r="F17" s="84"/>
      <c r="G17" s="126"/>
      <c r="H17" s="126"/>
      <c r="I17" s="85"/>
      <c r="J17" s="86"/>
      <c r="K17" s="114"/>
      <c r="L17" s="86"/>
      <c r="M17" s="87"/>
      <c r="N17" s="94"/>
      <c r="O17" s="114"/>
      <c r="P17" s="86"/>
      <c r="Q17" s="88"/>
    </row>
    <row r="18" spans="1:17" ht="18" customHeight="1">
      <c r="A18" s="333" t="s">
        <v>87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20"/>
    </row>
    <row r="19" spans="1:17" ht="12.75">
      <c r="A19" s="69"/>
      <c r="B19" s="102"/>
      <c r="C19" s="122"/>
      <c r="D19" s="122"/>
      <c r="E19" s="103"/>
      <c r="F19" s="102"/>
      <c r="G19" s="122"/>
      <c r="H19" s="122"/>
      <c r="I19" s="103"/>
      <c r="J19" s="77"/>
      <c r="K19" s="78"/>
      <c r="L19" s="77"/>
      <c r="M19" s="78"/>
      <c r="N19" s="77"/>
      <c r="O19" s="78"/>
      <c r="P19" s="77"/>
      <c r="Q19" s="79"/>
    </row>
    <row r="20" spans="1:17" ht="12.75">
      <c r="A20" s="89" t="s">
        <v>24</v>
      </c>
      <c r="B20" s="100">
        <v>94.685</v>
      </c>
      <c r="C20" s="123">
        <v>12.864</v>
      </c>
      <c r="D20" s="123">
        <v>72.319</v>
      </c>
      <c r="E20" s="101">
        <f aca="true" t="shared" si="7" ref="E20:E27">SUM(B20:D20)</f>
        <v>179.868</v>
      </c>
      <c r="F20" s="100">
        <v>96.651975</v>
      </c>
      <c r="G20" s="123">
        <v>10.504925</v>
      </c>
      <c r="H20" s="123">
        <f aca="true" t="shared" si="8" ref="H20:H27">I20-G20-F20</f>
        <v>71.91835000000003</v>
      </c>
      <c r="I20" s="101">
        <v>179.07525</v>
      </c>
      <c r="J20" s="106">
        <f aca="true" t="shared" si="9" ref="J20:J28">F20-B20</f>
        <v>1.9669749999999908</v>
      </c>
      <c r="K20" s="87">
        <f>F20/B20%-100</f>
        <v>2.0773881818661835</v>
      </c>
      <c r="L20" s="106">
        <f aca="true" t="shared" si="10" ref="L20:L28">G20-C20</f>
        <v>-2.3590750000000007</v>
      </c>
      <c r="M20" s="87">
        <f>L20/C20%</f>
        <v>-18.338580534825876</v>
      </c>
      <c r="N20" s="84">
        <f aca="true" t="shared" si="11" ref="N20:N28">H20-D20</f>
        <v>-0.4006499999999704</v>
      </c>
      <c r="O20" s="87"/>
      <c r="P20" s="106">
        <f aca="true" t="shared" si="12" ref="P20:P28">I20-E20</f>
        <v>-0.7927499999999839</v>
      </c>
      <c r="Q20" s="88"/>
    </row>
    <row r="21" spans="1:17" ht="15.75" customHeight="1">
      <c r="A21" s="69" t="s">
        <v>25</v>
      </c>
      <c r="B21" s="84">
        <v>50.414</v>
      </c>
      <c r="C21" s="124">
        <v>4.639</v>
      </c>
      <c r="D21" s="124">
        <v>35.371</v>
      </c>
      <c r="E21" s="85">
        <f t="shared" si="7"/>
        <v>90.424</v>
      </c>
      <c r="F21" s="84">
        <v>50.249725</v>
      </c>
      <c r="G21" s="124">
        <v>3.9658</v>
      </c>
      <c r="H21" s="124">
        <f t="shared" si="8"/>
        <v>35.855875</v>
      </c>
      <c r="I21" s="85">
        <v>90.0714</v>
      </c>
      <c r="J21" s="86">
        <f t="shared" si="9"/>
        <v>-0.1642750000000035</v>
      </c>
      <c r="K21" s="87"/>
      <c r="L21" s="86">
        <f t="shared" si="10"/>
        <v>-0.6732</v>
      </c>
      <c r="M21" s="87"/>
      <c r="N21" s="84">
        <f t="shared" si="11"/>
        <v>0.4848749999999953</v>
      </c>
      <c r="O21" s="87"/>
      <c r="P21" s="86">
        <f t="shared" si="12"/>
        <v>-0.3526000000000096</v>
      </c>
      <c r="Q21" s="88"/>
    </row>
    <row r="22" spans="1:17" ht="15.75" customHeight="1">
      <c r="A22" s="69" t="s">
        <v>26</v>
      </c>
      <c r="B22" s="84">
        <v>39.855</v>
      </c>
      <c r="C22" s="124">
        <v>3.168</v>
      </c>
      <c r="D22" s="124">
        <v>31.506</v>
      </c>
      <c r="E22" s="85">
        <f t="shared" si="7"/>
        <v>74.529</v>
      </c>
      <c r="F22" s="84">
        <v>40.874425</v>
      </c>
      <c r="G22" s="124">
        <v>2.9551</v>
      </c>
      <c r="H22" s="124">
        <f t="shared" si="8"/>
        <v>30.3236</v>
      </c>
      <c r="I22" s="85">
        <v>74.153125</v>
      </c>
      <c r="J22" s="86">
        <f t="shared" si="9"/>
        <v>1.0194250000000054</v>
      </c>
      <c r="K22" s="87"/>
      <c r="L22" s="86">
        <f t="shared" si="10"/>
        <v>-0.2129000000000003</v>
      </c>
      <c r="M22" s="87"/>
      <c r="N22" s="84">
        <f t="shared" si="11"/>
        <v>-1.1824000000000012</v>
      </c>
      <c r="O22" s="87"/>
      <c r="P22" s="86">
        <f t="shared" si="12"/>
        <v>-0.3758749999999935</v>
      </c>
      <c r="Q22" s="88"/>
    </row>
    <row r="23" spans="1:17" ht="15.75" customHeight="1">
      <c r="A23" s="69" t="s">
        <v>27</v>
      </c>
      <c r="B23" s="84">
        <v>149.971</v>
      </c>
      <c r="C23" s="124">
        <v>8.251</v>
      </c>
      <c r="D23" s="124">
        <v>88.246</v>
      </c>
      <c r="E23" s="85">
        <f t="shared" si="7"/>
        <v>246.46800000000002</v>
      </c>
      <c r="F23" s="84">
        <v>150.398625</v>
      </c>
      <c r="G23" s="124">
        <v>5.8835</v>
      </c>
      <c r="H23" s="124">
        <f t="shared" si="8"/>
        <v>89.94205</v>
      </c>
      <c r="I23" s="85">
        <v>246.224175</v>
      </c>
      <c r="J23" s="86">
        <f t="shared" si="9"/>
        <v>0.42762500000000614</v>
      </c>
      <c r="K23" s="87"/>
      <c r="L23" s="86">
        <f t="shared" si="10"/>
        <v>-2.3674999999999997</v>
      </c>
      <c r="M23" s="87">
        <f>L23/C23%</f>
        <v>-28.693491697976</v>
      </c>
      <c r="N23" s="84">
        <f t="shared" si="11"/>
        <v>1.6960499999999996</v>
      </c>
      <c r="O23" s="87">
        <f>N23/D23%</f>
        <v>1.9219568025746208</v>
      </c>
      <c r="P23" s="86">
        <f t="shared" si="12"/>
        <v>-0.24382500000001528</v>
      </c>
      <c r="Q23" s="88"/>
    </row>
    <row r="24" spans="1:17" ht="15.75" customHeight="1">
      <c r="A24" s="69" t="s">
        <v>28</v>
      </c>
      <c r="B24" s="84">
        <v>83.04</v>
      </c>
      <c r="C24" s="124">
        <v>8.748</v>
      </c>
      <c r="D24" s="124">
        <v>61.697</v>
      </c>
      <c r="E24" s="85">
        <f t="shared" si="7"/>
        <v>153.485</v>
      </c>
      <c r="F24" s="84">
        <v>87.48695</v>
      </c>
      <c r="G24" s="124">
        <v>5.829675</v>
      </c>
      <c r="H24" s="124">
        <f t="shared" si="8"/>
        <v>59.999399999999994</v>
      </c>
      <c r="I24" s="85">
        <v>153.316025</v>
      </c>
      <c r="J24" s="86">
        <f t="shared" si="9"/>
        <v>4.446949999999987</v>
      </c>
      <c r="K24" s="87">
        <f>F24/B24%-100</f>
        <v>5.3551902697494995</v>
      </c>
      <c r="L24" s="86">
        <f t="shared" si="10"/>
        <v>-2.9183249999999994</v>
      </c>
      <c r="M24" s="87">
        <f>L24/C24%</f>
        <v>-33.35991083676269</v>
      </c>
      <c r="N24" s="84">
        <f t="shared" si="11"/>
        <v>-1.6976000000000084</v>
      </c>
      <c r="O24" s="87">
        <f>N24/D24%</f>
        <v>-2.7515114187075684</v>
      </c>
      <c r="P24" s="86">
        <f t="shared" si="12"/>
        <v>-0.16897500000001742</v>
      </c>
      <c r="Q24" s="88"/>
    </row>
    <row r="25" spans="1:17" ht="15.75" customHeight="1">
      <c r="A25" s="69" t="s">
        <v>29</v>
      </c>
      <c r="B25" s="84">
        <v>509.1</v>
      </c>
      <c r="C25" s="124">
        <v>46.483</v>
      </c>
      <c r="D25" s="124">
        <v>384.947</v>
      </c>
      <c r="E25" s="109">
        <f t="shared" si="7"/>
        <v>940.53</v>
      </c>
      <c r="F25" s="84">
        <v>517.067075</v>
      </c>
      <c r="G25" s="124">
        <v>49.6112</v>
      </c>
      <c r="H25" s="124">
        <f t="shared" si="8"/>
        <v>371.0703</v>
      </c>
      <c r="I25" s="109">
        <v>937.748575</v>
      </c>
      <c r="J25" s="86">
        <f t="shared" si="9"/>
        <v>7.9670750000000226</v>
      </c>
      <c r="K25" s="87">
        <f>F25/B25%-100</f>
        <v>1.5649332154783053</v>
      </c>
      <c r="L25" s="86">
        <f t="shared" si="10"/>
        <v>3.1281999999999996</v>
      </c>
      <c r="M25" s="87">
        <f>L25/C25%</f>
        <v>6.729772174773573</v>
      </c>
      <c r="N25" s="84">
        <f t="shared" si="11"/>
        <v>-13.876700000000028</v>
      </c>
      <c r="O25" s="87">
        <f>N25/D25%</f>
        <v>-3.6048339122009074</v>
      </c>
      <c r="P25" s="86">
        <f t="shared" si="12"/>
        <v>-2.781425000000013</v>
      </c>
      <c r="Q25" s="88">
        <f>P25/E25%</f>
        <v>-0.2957295354746805</v>
      </c>
    </row>
    <row r="26" spans="1:17" ht="15.75" customHeight="1">
      <c r="A26" s="69" t="s">
        <v>30</v>
      </c>
      <c r="B26" s="84">
        <v>37.423</v>
      </c>
      <c r="C26" s="124">
        <v>2.043</v>
      </c>
      <c r="D26" s="124">
        <v>27.698</v>
      </c>
      <c r="E26" s="85">
        <f t="shared" si="7"/>
        <v>67.164</v>
      </c>
      <c r="F26" s="84">
        <v>37.406225</v>
      </c>
      <c r="G26" s="124">
        <v>1.866375</v>
      </c>
      <c r="H26" s="124">
        <f t="shared" si="8"/>
        <v>27.72254999999999</v>
      </c>
      <c r="I26" s="85">
        <v>66.99515</v>
      </c>
      <c r="J26" s="86">
        <f t="shared" si="9"/>
        <v>-0.01677500000000265</v>
      </c>
      <c r="K26" s="87"/>
      <c r="L26" s="86">
        <f t="shared" si="10"/>
        <v>-0.17662500000000025</v>
      </c>
      <c r="M26" s="87"/>
      <c r="N26" s="84">
        <f t="shared" si="11"/>
        <v>0.024549999999990746</v>
      </c>
      <c r="O26" s="87"/>
      <c r="P26" s="86">
        <f t="shared" si="12"/>
        <v>-0.16885000000000616</v>
      </c>
      <c r="Q26" s="88"/>
    </row>
    <row r="27" spans="1:17" ht="15.75" customHeight="1">
      <c r="A27" s="69" t="s">
        <v>31</v>
      </c>
      <c r="B27" s="84">
        <v>39.365</v>
      </c>
      <c r="C27" s="124">
        <v>3.401</v>
      </c>
      <c r="D27" s="124">
        <v>29.903</v>
      </c>
      <c r="E27" s="85">
        <f t="shared" si="7"/>
        <v>72.66900000000001</v>
      </c>
      <c r="F27" s="84">
        <v>41.26205</v>
      </c>
      <c r="G27" s="124">
        <v>2.7927</v>
      </c>
      <c r="H27" s="124">
        <f t="shared" si="8"/>
        <v>27.950675000000004</v>
      </c>
      <c r="I27" s="85">
        <v>72.005425</v>
      </c>
      <c r="J27" s="86">
        <f t="shared" si="9"/>
        <v>1.8970500000000001</v>
      </c>
      <c r="K27" s="87">
        <f>F27/B27%-100</f>
        <v>4.819128667598122</v>
      </c>
      <c r="L27" s="86">
        <f t="shared" si="10"/>
        <v>-0.6082999999999998</v>
      </c>
      <c r="M27" s="87"/>
      <c r="N27" s="84">
        <f t="shared" si="11"/>
        <v>-1.9523249999999948</v>
      </c>
      <c r="O27" s="87">
        <f>N27/D27%</f>
        <v>-6.5288599806039365</v>
      </c>
      <c r="P27" s="86">
        <f t="shared" si="12"/>
        <v>-0.6635750000000087</v>
      </c>
      <c r="Q27" s="88"/>
    </row>
    <row r="28" spans="1:17" ht="19.5" customHeight="1">
      <c r="A28" s="110" t="s">
        <v>35</v>
      </c>
      <c r="B28" s="111">
        <f aca="true" t="shared" si="13" ref="B28:I28">SUM(B20:B27)</f>
        <v>1003.8530000000001</v>
      </c>
      <c r="C28" s="125">
        <f t="shared" si="13"/>
        <v>89.597</v>
      </c>
      <c r="D28" s="125">
        <f t="shared" si="13"/>
        <v>731.687</v>
      </c>
      <c r="E28" s="112">
        <f t="shared" si="13"/>
        <v>1825.1370000000002</v>
      </c>
      <c r="F28" s="111">
        <f t="shared" si="13"/>
        <v>1021.39705</v>
      </c>
      <c r="G28" s="125">
        <f t="shared" si="13"/>
        <v>83.40927500000001</v>
      </c>
      <c r="H28" s="125">
        <f t="shared" si="13"/>
        <v>714.7828</v>
      </c>
      <c r="I28" s="112">
        <f t="shared" si="13"/>
        <v>1819.589125</v>
      </c>
      <c r="J28" s="81">
        <f t="shared" si="9"/>
        <v>17.54404999999997</v>
      </c>
      <c r="K28" s="82">
        <f>F28/B28%-100</f>
        <v>1.7476712227786209</v>
      </c>
      <c r="L28" s="81">
        <f t="shared" si="10"/>
        <v>-6.187724999999986</v>
      </c>
      <c r="M28" s="82">
        <f>L28/C28%</f>
        <v>-6.906174313872102</v>
      </c>
      <c r="N28" s="80">
        <f t="shared" si="11"/>
        <v>-16.90420000000006</v>
      </c>
      <c r="O28" s="82">
        <f>N28/D28%</f>
        <v>-2.3103048161304027</v>
      </c>
      <c r="P28" s="81">
        <f t="shared" si="12"/>
        <v>-5.547875000000204</v>
      </c>
      <c r="Q28" s="83">
        <f>P28/E28%</f>
        <v>-0.3039703320901501</v>
      </c>
    </row>
    <row r="29" spans="1:17" ht="9.75" customHeight="1">
      <c r="A29" s="110"/>
      <c r="B29" s="91"/>
      <c r="C29" s="127"/>
      <c r="D29" s="127"/>
      <c r="E29" s="82"/>
      <c r="F29" s="91"/>
      <c r="G29" s="127"/>
      <c r="H29" s="127"/>
      <c r="I29" s="82"/>
      <c r="J29" s="86"/>
      <c r="K29" s="114"/>
      <c r="L29" s="86"/>
      <c r="M29" s="114"/>
      <c r="N29" s="94"/>
      <c r="O29" s="114"/>
      <c r="P29" s="86"/>
      <c r="Q29" s="88"/>
    </row>
    <row r="30" spans="1:17" ht="18" customHeight="1">
      <c r="A30" s="333" t="s">
        <v>88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0"/>
    </row>
    <row r="31" spans="1:17" ht="12.75">
      <c r="A31" s="69"/>
      <c r="B31" s="102"/>
      <c r="C31" s="122"/>
      <c r="D31" s="122"/>
      <c r="E31" s="103"/>
      <c r="F31" s="102"/>
      <c r="G31" s="122"/>
      <c r="H31" s="122"/>
      <c r="I31" s="103"/>
      <c r="J31" s="77"/>
      <c r="K31" s="78"/>
      <c r="L31" s="77"/>
      <c r="M31" s="78"/>
      <c r="N31" s="77"/>
      <c r="O31" s="78"/>
      <c r="P31" s="77"/>
      <c r="Q31" s="79"/>
    </row>
    <row r="32" spans="1:17" ht="12.75">
      <c r="A32" s="89" t="s">
        <v>24</v>
      </c>
      <c r="B32" s="100">
        <f aca="true" t="shared" si="14" ref="B32:E40">B8-B20</f>
        <v>76.345</v>
      </c>
      <c r="C32" s="123">
        <f t="shared" si="14"/>
        <v>9.648</v>
      </c>
      <c r="D32" s="123">
        <f t="shared" si="14"/>
        <v>108.171</v>
      </c>
      <c r="E32" s="101">
        <f t="shared" si="14"/>
        <v>194.16400000000004</v>
      </c>
      <c r="F32" s="100">
        <f aca="true" t="shared" si="15" ref="F32:I40">F8-F20</f>
        <v>75.19342500000002</v>
      </c>
      <c r="G32" s="123">
        <f t="shared" si="15"/>
        <v>8.652249999999999</v>
      </c>
      <c r="H32" s="123">
        <f t="shared" si="15"/>
        <v>108.99057499999995</v>
      </c>
      <c r="I32" s="101">
        <f t="shared" si="15"/>
        <v>192.83624999999998</v>
      </c>
      <c r="J32" s="106">
        <f aca="true" t="shared" si="16" ref="J32:J40">F32-B32</f>
        <v>-1.1515749999999798</v>
      </c>
      <c r="K32" s="87"/>
      <c r="L32" s="106">
        <f aca="true" t="shared" si="17" ref="L32:L40">G32-C32</f>
        <v>-0.995750000000001</v>
      </c>
      <c r="M32" s="87"/>
      <c r="N32" s="84">
        <f aca="true" t="shared" si="18" ref="N32:N40">H32-D32</f>
        <v>0.8195749999999435</v>
      </c>
      <c r="O32" s="87"/>
      <c r="P32" s="106">
        <f aca="true" t="shared" si="19" ref="P32:P40">I32-E32</f>
        <v>-1.3277500000000657</v>
      </c>
      <c r="Q32" s="107"/>
    </row>
    <row r="33" spans="1:17" ht="15.75" customHeight="1">
      <c r="A33" s="69" t="s">
        <v>25</v>
      </c>
      <c r="B33" s="84">
        <f t="shared" si="14"/>
        <v>39.370000000000005</v>
      </c>
      <c r="C33" s="124">
        <f t="shared" si="14"/>
        <v>4.422999999999999</v>
      </c>
      <c r="D33" s="124">
        <f t="shared" si="14"/>
        <v>52.48</v>
      </c>
      <c r="E33" s="85">
        <f t="shared" si="14"/>
        <v>96.273</v>
      </c>
      <c r="F33" s="84">
        <f t="shared" si="15"/>
        <v>36.87495</v>
      </c>
      <c r="G33" s="124">
        <f t="shared" si="15"/>
        <v>4.002274999999999</v>
      </c>
      <c r="H33" s="124">
        <f t="shared" si="15"/>
        <v>54.90180000000001</v>
      </c>
      <c r="I33" s="85">
        <f t="shared" si="15"/>
        <v>95.779025</v>
      </c>
      <c r="J33" s="86">
        <f t="shared" si="16"/>
        <v>-2.495050000000006</v>
      </c>
      <c r="K33" s="87">
        <f>F33/B33%-100</f>
        <v>-6.337439674879363</v>
      </c>
      <c r="L33" s="86">
        <f t="shared" si="17"/>
        <v>-0.420725</v>
      </c>
      <c r="M33" s="87"/>
      <c r="N33" s="84">
        <f t="shared" si="18"/>
        <v>2.4218000000000117</v>
      </c>
      <c r="O33" s="87">
        <f>N33/D33%</f>
        <v>4.614710365853681</v>
      </c>
      <c r="P33" s="86">
        <f t="shared" si="19"/>
        <v>-0.49397499999999184</v>
      </c>
      <c r="Q33" s="88"/>
    </row>
    <row r="34" spans="1:17" ht="15.75" customHeight="1">
      <c r="A34" s="69" t="s">
        <v>26</v>
      </c>
      <c r="B34" s="84">
        <f t="shared" si="14"/>
        <v>35.174</v>
      </c>
      <c r="C34" s="124">
        <f t="shared" si="14"/>
        <v>2.644</v>
      </c>
      <c r="D34" s="124">
        <f t="shared" si="14"/>
        <v>44.312</v>
      </c>
      <c r="E34" s="85">
        <f t="shared" si="14"/>
        <v>82.13</v>
      </c>
      <c r="F34" s="84">
        <f t="shared" si="15"/>
        <v>35.12072499999999</v>
      </c>
      <c r="G34" s="124">
        <f t="shared" si="15"/>
        <v>2.3057</v>
      </c>
      <c r="H34" s="124">
        <f t="shared" si="15"/>
        <v>44.12620000000001</v>
      </c>
      <c r="I34" s="85">
        <f t="shared" si="15"/>
        <v>81.55262499999999</v>
      </c>
      <c r="J34" s="86">
        <f t="shared" si="16"/>
        <v>-0.0532750000000064</v>
      </c>
      <c r="K34" s="87"/>
      <c r="L34" s="86">
        <f t="shared" si="17"/>
        <v>-0.33830000000000027</v>
      </c>
      <c r="M34" s="87"/>
      <c r="N34" s="84">
        <f t="shared" si="18"/>
        <v>-0.1857999999999862</v>
      </c>
      <c r="O34" s="87"/>
      <c r="P34" s="86">
        <f t="shared" si="19"/>
        <v>-0.5773750000000035</v>
      </c>
      <c r="Q34" s="88"/>
    </row>
    <row r="35" spans="1:17" ht="15.75" customHeight="1">
      <c r="A35" s="69" t="s">
        <v>27</v>
      </c>
      <c r="B35" s="84">
        <f t="shared" si="14"/>
        <v>109.97699999999998</v>
      </c>
      <c r="C35" s="124">
        <f t="shared" si="14"/>
        <v>8.653</v>
      </c>
      <c r="D35" s="124">
        <f t="shared" si="14"/>
        <v>138.40300000000002</v>
      </c>
      <c r="E35" s="85">
        <f t="shared" si="14"/>
        <v>257.03299999999996</v>
      </c>
      <c r="F35" s="84">
        <f t="shared" si="15"/>
        <v>110.2578</v>
      </c>
      <c r="G35" s="124">
        <f t="shared" si="15"/>
        <v>5.957075</v>
      </c>
      <c r="H35" s="124">
        <f t="shared" si="15"/>
        <v>140.27465</v>
      </c>
      <c r="I35" s="85">
        <f t="shared" si="15"/>
        <v>256.489525</v>
      </c>
      <c r="J35" s="86">
        <f t="shared" si="16"/>
        <v>0.2808000000000277</v>
      </c>
      <c r="K35" s="87"/>
      <c r="L35" s="86">
        <f t="shared" si="17"/>
        <v>-2.695925000000001</v>
      </c>
      <c r="M35" s="87">
        <f>G35/C35%-100</f>
        <v>-31.155957471397215</v>
      </c>
      <c r="N35" s="84">
        <f t="shared" si="18"/>
        <v>1.8716499999999883</v>
      </c>
      <c r="O35" s="87">
        <f>N35/D35%</f>
        <v>1.3523189526238508</v>
      </c>
      <c r="P35" s="86">
        <f t="shared" si="19"/>
        <v>-0.543474999999944</v>
      </c>
      <c r="Q35" s="88"/>
    </row>
    <row r="36" spans="1:17" ht="15.75" customHeight="1">
      <c r="A36" s="69" t="s">
        <v>28</v>
      </c>
      <c r="B36" s="84">
        <f t="shared" si="14"/>
        <v>66.35699999999999</v>
      </c>
      <c r="C36" s="124">
        <f t="shared" si="14"/>
        <v>10.008000000000001</v>
      </c>
      <c r="D36" s="124">
        <f t="shared" si="14"/>
        <v>88.316</v>
      </c>
      <c r="E36" s="85">
        <f t="shared" si="14"/>
        <v>164.68099999999998</v>
      </c>
      <c r="F36" s="84">
        <f t="shared" si="15"/>
        <v>65.81577500000002</v>
      </c>
      <c r="G36" s="124">
        <f t="shared" si="15"/>
        <v>8.417275</v>
      </c>
      <c r="H36" s="124">
        <f t="shared" si="15"/>
        <v>90.32327499999995</v>
      </c>
      <c r="I36" s="85">
        <f t="shared" si="15"/>
        <v>164.556325</v>
      </c>
      <c r="J36" s="86">
        <f t="shared" si="16"/>
        <v>-0.5412249999999688</v>
      </c>
      <c r="K36" s="87"/>
      <c r="L36" s="86">
        <f t="shared" si="17"/>
        <v>-1.5907250000000008</v>
      </c>
      <c r="M36" s="87">
        <f>G36/C36%-100</f>
        <v>-15.894534372501994</v>
      </c>
      <c r="N36" s="84">
        <f t="shared" si="18"/>
        <v>2.00727499999995</v>
      </c>
      <c r="O36" s="87">
        <f>N36/D36%</f>
        <v>2.27283278228175</v>
      </c>
      <c r="P36" s="86">
        <f t="shared" si="19"/>
        <v>-0.12467499999999632</v>
      </c>
      <c r="Q36" s="88"/>
    </row>
    <row r="37" spans="1:17" ht="15.75" customHeight="1">
      <c r="A37" s="69" t="s">
        <v>29</v>
      </c>
      <c r="B37" s="84">
        <f t="shared" si="14"/>
        <v>429.347</v>
      </c>
      <c r="C37" s="124">
        <f t="shared" si="14"/>
        <v>50.596</v>
      </c>
      <c r="D37" s="124">
        <f t="shared" si="14"/>
        <v>544.519</v>
      </c>
      <c r="E37" s="109">
        <f t="shared" si="14"/>
        <v>1024.4620000000002</v>
      </c>
      <c r="F37" s="84">
        <f t="shared" si="15"/>
        <v>429.20899999999995</v>
      </c>
      <c r="G37" s="124">
        <f t="shared" si="15"/>
        <v>46.45932500000001</v>
      </c>
      <c r="H37" s="124">
        <f t="shared" si="15"/>
        <v>545.392825</v>
      </c>
      <c r="I37" s="109">
        <f t="shared" si="15"/>
        <v>1021.0611500000001</v>
      </c>
      <c r="J37" s="86">
        <f t="shared" si="16"/>
        <v>-0.13800000000003365</v>
      </c>
      <c r="K37" s="87"/>
      <c r="L37" s="86">
        <f t="shared" si="17"/>
        <v>-4.13667499999999</v>
      </c>
      <c r="M37" s="87">
        <f>G37/C37%-100</f>
        <v>-8.175893351253038</v>
      </c>
      <c r="N37" s="84">
        <f t="shared" si="18"/>
        <v>0.8738250000000107</v>
      </c>
      <c r="O37" s="87"/>
      <c r="P37" s="86">
        <f t="shared" si="19"/>
        <v>-3.400850000000105</v>
      </c>
      <c r="Q37" s="88">
        <f>I37/E37%-100</f>
        <v>-0.3319644847734935</v>
      </c>
    </row>
    <row r="38" spans="1:17" ht="15.75" customHeight="1">
      <c r="A38" s="69" t="s">
        <v>30</v>
      </c>
      <c r="B38" s="84">
        <f t="shared" si="14"/>
        <v>28.709999999999994</v>
      </c>
      <c r="C38" s="124">
        <f t="shared" si="14"/>
        <v>2.8120000000000003</v>
      </c>
      <c r="D38" s="124">
        <f t="shared" si="14"/>
        <v>41.094</v>
      </c>
      <c r="E38" s="85">
        <f t="shared" si="14"/>
        <v>72.616</v>
      </c>
      <c r="F38" s="84">
        <f t="shared" si="15"/>
        <v>27.480250000000005</v>
      </c>
      <c r="G38" s="124">
        <f t="shared" si="15"/>
        <v>2.0425500000000003</v>
      </c>
      <c r="H38" s="124">
        <f t="shared" si="15"/>
        <v>42.81764999999999</v>
      </c>
      <c r="I38" s="85">
        <f t="shared" si="15"/>
        <v>72.34045</v>
      </c>
      <c r="J38" s="86">
        <f t="shared" si="16"/>
        <v>-1.2297499999999886</v>
      </c>
      <c r="K38" s="87"/>
      <c r="L38" s="86">
        <f t="shared" si="17"/>
        <v>-0.76945</v>
      </c>
      <c r="M38" s="87"/>
      <c r="N38" s="84">
        <f t="shared" si="18"/>
        <v>1.7236499999999921</v>
      </c>
      <c r="O38" s="87"/>
      <c r="P38" s="86">
        <f t="shared" si="19"/>
        <v>-0.2755499999999955</v>
      </c>
      <c r="Q38" s="88"/>
    </row>
    <row r="39" spans="1:17" ht="15.75" customHeight="1">
      <c r="A39" s="69" t="s">
        <v>31</v>
      </c>
      <c r="B39" s="84">
        <f t="shared" si="14"/>
        <v>30.112000000000002</v>
      </c>
      <c r="C39" s="124">
        <f t="shared" si="14"/>
        <v>3.9910000000000005</v>
      </c>
      <c r="D39" s="124">
        <f t="shared" si="14"/>
        <v>44.516</v>
      </c>
      <c r="E39" s="85">
        <f t="shared" si="14"/>
        <v>78.619</v>
      </c>
      <c r="F39" s="84">
        <f t="shared" si="15"/>
        <v>30.299899999999994</v>
      </c>
      <c r="G39" s="124">
        <f t="shared" si="15"/>
        <v>2.7409999999999997</v>
      </c>
      <c r="H39" s="124">
        <f t="shared" si="15"/>
        <v>44.9654</v>
      </c>
      <c r="I39" s="85">
        <f t="shared" si="15"/>
        <v>78.00630000000001</v>
      </c>
      <c r="J39" s="86">
        <f t="shared" si="16"/>
        <v>0.18789999999999196</v>
      </c>
      <c r="K39" s="87"/>
      <c r="L39" s="86">
        <f t="shared" si="17"/>
        <v>-1.2500000000000009</v>
      </c>
      <c r="M39" s="87"/>
      <c r="N39" s="84">
        <f t="shared" si="18"/>
        <v>0.44940000000000424</v>
      </c>
      <c r="O39" s="87"/>
      <c r="P39" s="86">
        <f t="shared" si="19"/>
        <v>-0.6126999999999896</v>
      </c>
      <c r="Q39" s="88"/>
    </row>
    <row r="40" spans="1:17" ht="19.5" customHeight="1">
      <c r="A40" s="110" t="s">
        <v>35</v>
      </c>
      <c r="B40" s="111">
        <f t="shared" si="14"/>
        <v>815.3919999999998</v>
      </c>
      <c r="C40" s="125">
        <f t="shared" si="14"/>
        <v>92.77499999999999</v>
      </c>
      <c r="D40" s="125">
        <f t="shared" si="14"/>
        <v>1061.8110000000001</v>
      </c>
      <c r="E40" s="112">
        <f t="shared" si="14"/>
        <v>1969.9780000000005</v>
      </c>
      <c r="F40" s="111">
        <f t="shared" si="15"/>
        <v>810.251825</v>
      </c>
      <c r="G40" s="125">
        <f t="shared" si="15"/>
        <v>80.57745000000003</v>
      </c>
      <c r="H40" s="125">
        <f t="shared" si="15"/>
        <v>1071.792375</v>
      </c>
      <c r="I40" s="112">
        <f t="shared" si="15"/>
        <v>1962.62165</v>
      </c>
      <c r="J40" s="81">
        <f t="shared" si="16"/>
        <v>-5.140174999999772</v>
      </c>
      <c r="K40" s="82">
        <f>F40/B40%-100</f>
        <v>-0.6303931115340475</v>
      </c>
      <c r="L40" s="81">
        <f t="shared" si="17"/>
        <v>-12.197549999999964</v>
      </c>
      <c r="M40" s="82">
        <f>G40/C40%-100</f>
        <v>-13.147453516572313</v>
      </c>
      <c r="N40" s="80">
        <f t="shared" si="18"/>
        <v>9.981374999999844</v>
      </c>
      <c r="O40" s="82">
        <f>N40/D40%</f>
        <v>0.9400331132376517</v>
      </c>
      <c r="P40" s="81">
        <f t="shared" si="19"/>
        <v>-7.356350000000475</v>
      </c>
      <c r="Q40" s="83">
        <f>I40/E40%-100</f>
        <v>-0.3734229519314596</v>
      </c>
    </row>
    <row r="41" spans="1:17" ht="9.75" customHeight="1">
      <c r="A41" s="110"/>
      <c r="B41" s="111"/>
      <c r="C41" s="128"/>
      <c r="D41" s="128"/>
      <c r="E41" s="112"/>
      <c r="F41" s="111"/>
      <c r="G41" s="128"/>
      <c r="H41" s="128"/>
      <c r="I41" s="112"/>
      <c r="J41" s="81"/>
      <c r="K41" s="82"/>
      <c r="L41" s="81"/>
      <c r="M41" s="82"/>
      <c r="N41" s="80"/>
      <c r="O41" s="82"/>
      <c r="P41" s="81"/>
      <c r="Q41" s="83"/>
    </row>
    <row r="42" spans="1:17" ht="19.5" customHeight="1" thickBot="1">
      <c r="A42" s="97" t="s">
        <v>124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9"/>
    </row>
    <row r="43" ht="13.5" thickTop="1"/>
  </sheetData>
  <sheetProtection/>
  <mergeCells count="3">
    <mergeCell ref="B3:E4"/>
    <mergeCell ref="F3:I4"/>
    <mergeCell ref="A3:A5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7" width="7.7109375" style="0" customWidth="1"/>
    <col min="8" max="8" width="4.7109375" style="0" customWidth="1"/>
    <col min="9" max="9" width="6.7109375" style="0" customWidth="1"/>
    <col min="10" max="10" width="4.7109375" style="0" customWidth="1"/>
    <col min="11" max="11" width="6.7109375" style="0" customWidth="1"/>
    <col min="12" max="12" width="4.7109375" style="0" customWidth="1"/>
    <col min="13" max="13" width="6.7109375" style="0" customWidth="1"/>
  </cols>
  <sheetData>
    <row r="1" spans="1:13" ht="19.5" customHeight="1" thickTop="1">
      <c r="A1" s="6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4"/>
    </row>
    <row r="2" spans="1:13" ht="19.5" customHeight="1">
      <c r="A2" s="141" t="s">
        <v>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5"/>
    </row>
    <row r="3" spans="1:13" ht="12.75">
      <c r="A3" s="350" t="s">
        <v>41</v>
      </c>
      <c r="B3" s="344" t="s">
        <v>123</v>
      </c>
      <c r="C3" s="345"/>
      <c r="D3" s="346"/>
      <c r="E3" s="344" t="s">
        <v>125</v>
      </c>
      <c r="F3" s="345"/>
      <c r="G3" s="346"/>
      <c r="H3" s="67" t="s">
        <v>23</v>
      </c>
      <c r="I3" s="67"/>
      <c r="J3" s="67"/>
      <c r="K3" s="67"/>
      <c r="L3" s="67"/>
      <c r="M3" s="68"/>
    </row>
    <row r="4" spans="1:13" ht="12.75">
      <c r="A4" s="351"/>
      <c r="B4" s="347"/>
      <c r="C4" s="348"/>
      <c r="D4" s="349"/>
      <c r="E4" s="347"/>
      <c r="F4" s="348"/>
      <c r="G4" s="349"/>
      <c r="H4" s="67" t="s">
        <v>87</v>
      </c>
      <c r="I4" s="70"/>
      <c r="J4" s="67" t="s">
        <v>88</v>
      </c>
      <c r="K4" s="71"/>
      <c r="L4" s="67" t="s">
        <v>6</v>
      </c>
      <c r="M4" s="68"/>
    </row>
    <row r="5" spans="1:13" ht="12.75">
      <c r="A5" s="352"/>
      <c r="B5" s="72" t="s">
        <v>44</v>
      </c>
      <c r="C5" s="72" t="s">
        <v>46</v>
      </c>
      <c r="D5" s="73" t="s">
        <v>40</v>
      </c>
      <c r="E5" s="72" t="s">
        <v>44</v>
      </c>
      <c r="F5" s="72" t="s">
        <v>46</v>
      </c>
      <c r="G5" s="73" t="s">
        <v>40</v>
      </c>
      <c r="H5" s="74" t="s">
        <v>11</v>
      </c>
      <c r="I5" s="75"/>
      <c r="J5" s="74" t="s">
        <v>11</v>
      </c>
      <c r="K5" s="75"/>
      <c r="L5" s="74" t="s">
        <v>11</v>
      </c>
      <c r="M5" s="76"/>
    </row>
    <row r="6" spans="1:13" ht="18" customHeight="1">
      <c r="A6" s="69"/>
      <c r="B6" s="332" t="s">
        <v>118</v>
      </c>
      <c r="C6" s="104"/>
      <c r="D6" s="104"/>
      <c r="E6" s="104"/>
      <c r="F6" s="104"/>
      <c r="G6" s="105"/>
      <c r="H6" s="77"/>
      <c r="I6" s="78"/>
      <c r="J6" s="77"/>
      <c r="K6" s="78"/>
      <c r="L6" s="77"/>
      <c r="M6" s="79"/>
    </row>
    <row r="7" spans="1:13" ht="12.75">
      <c r="A7" s="69"/>
      <c r="B7" s="102"/>
      <c r="C7" s="102"/>
      <c r="D7" s="103"/>
      <c r="E7" s="102"/>
      <c r="F7" s="102"/>
      <c r="G7" s="103"/>
      <c r="H7" s="77"/>
      <c r="I7" s="78"/>
      <c r="J7" s="77"/>
      <c r="K7" s="78"/>
      <c r="L7" s="77"/>
      <c r="M7" s="79"/>
    </row>
    <row r="8" spans="1:13" ht="12.75">
      <c r="A8" s="89" t="s">
        <v>24</v>
      </c>
      <c r="B8" s="100">
        <v>107.549</v>
      </c>
      <c r="C8" s="100">
        <v>85.993</v>
      </c>
      <c r="D8" s="101">
        <v>193.542</v>
      </c>
      <c r="E8" s="100">
        <v>107.1569</v>
      </c>
      <c r="F8" s="100">
        <v>83.845675</v>
      </c>
      <c r="G8" s="101">
        <v>191.002575</v>
      </c>
      <c r="H8" s="106">
        <f aca="true" t="shared" si="0" ref="H8:H16">E8-B8</f>
        <v>-0.39210000000001344</v>
      </c>
      <c r="I8" s="87"/>
      <c r="J8" s="106">
        <f aca="true" t="shared" si="1" ref="J8:J16">F8-C8</f>
        <v>-2.147324999999995</v>
      </c>
      <c r="K8" s="87">
        <f>F8/C8%-100</f>
        <v>-2.4970927866221615</v>
      </c>
      <c r="L8" s="106">
        <f aca="true" t="shared" si="2" ref="L8:L16">G8-D8</f>
        <v>-2.5394249999999943</v>
      </c>
      <c r="M8" s="88">
        <f>G8/D8%-100</f>
        <v>-1.3120795486250927</v>
      </c>
    </row>
    <row r="9" spans="1:13" ht="15" customHeight="1">
      <c r="A9" s="69" t="s">
        <v>25</v>
      </c>
      <c r="B9" s="84">
        <v>55.053000000000004</v>
      </c>
      <c r="C9" s="84">
        <v>43.793</v>
      </c>
      <c r="D9" s="85">
        <v>98.846</v>
      </c>
      <c r="E9" s="84">
        <v>54.215525</v>
      </c>
      <c r="F9" s="84">
        <v>40.877224999999996</v>
      </c>
      <c r="G9" s="85">
        <v>95.09275</v>
      </c>
      <c r="H9" s="86">
        <f t="shared" si="0"/>
        <v>-0.8374750000000049</v>
      </c>
      <c r="I9" s="87"/>
      <c r="J9" s="86">
        <f t="shared" si="1"/>
        <v>-2.9157750000000036</v>
      </c>
      <c r="K9" s="87">
        <f>F9/C9%-100</f>
        <v>-6.658084625396754</v>
      </c>
      <c r="L9" s="86">
        <f t="shared" si="2"/>
        <v>-3.7532500000000084</v>
      </c>
      <c r="M9" s="88">
        <f>G9/D9%-100</f>
        <v>-3.797068166643072</v>
      </c>
    </row>
    <row r="10" spans="1:13" ht="15" customHeight="1">
      <c r="A10" s="69" t="s">
        <v>26</v>
      </c>
      <c r="B10" s="84">
        <v>43.022999999999996</v>
      </c>
      <c r="C10" s="84">
        <v>37.817</v>
      </c>
      <c r="D10" s="85">
        <v>80.841</v>
      </c>
      <c r="E10" s="84">
        <v>43.829525000000004</v>
      </c>
      <c r="F10" s="84">
        <v>37.426425</v>
      </c>
      <c r="G10" s="85">
        <v>81.25595</v>
      </c>
      <c r="H10" s="86">
        <f t="shared" si="0"/>
        <v>0.8065250000000077</v>
      </c>
      <c r="I10" s="87"/>
      <c r="J10" s="86">
        <f t="shared" si="1"/>
        <v>-0.39057499999999834</v>
      </c>
      <c r="K10" s="87"/>
      <c r="L10" s="86">
        <f t="shared" si="2"/>
        <v>0.4149500000000046</v>
      </c>
      <c r="M10" s="88"/>
    </row>
    <row r="11" spans="1:13" ht="15" customHeight="1">
      <c r="A11" s="69" t="s">
        <v>27</v>
      </c>
      <c r="B11" s="84">
        <v>158.222</v>
      </c>
      <c r="C11" s="84">
        <v>118.63000000000001</v>
      </c>
      <c r="D11" s="85">
        <v>276.852</v>
      </c>
      <c r="E11" s="84">
        <v>156.282125</v>
      </c>
      <c r="F11" s="84">
        <v>116.214875</v>
      </c>
      <c r="G11" s="85">
        <v>272.497</v>
      </c>
      <c r="H11" s="86">
        <f t="shared" si="0"/>
        <v>-1.9398750000000007</v>
      </c>
      <c r="I11" s="87">
        <f>E11/B11%-100</f>
        <v>-1.226046314671791</v>
      </c>
      <c r="J11" s="86">
        <f t="shared" si="1"/>
        <v>-2.4151250000000033</v>
      </c>
      <c r="K11" s="87">
        <f>F11/C11%-100</f>
        <v>-2.0358467504004096</v>
      </c>
      <c r="L11" s="86">
        <f t="shared" si="2"/>
        <v>-4.354999999999961</v>
      </c>
      <c r="M11" s="88">
        <f>G11/D11%-100</f>
        <v>-1.5730426364989114</v>
      </c>
    </row>
    <row r="12" spans="1:13" ht="15" customHeight="1">
      <c r="A12" s="69" t="s">
        <v>28</v>
      </c>
      <c r="B12" s="84">
        <v>91.78800000000001</v>
      </c>
      <c r="C12" s="84">
        <v>76.365</v>
      </c>
      <c r="D12" s="85">
        <v>168.153</v>
      </c>
      <c r="E12" s="84">
        <v>93.31662499999999</v>
      </c>
      <c r="F12" s="84">
        <v>74.23305</v>
      </c>
      <c r="G12" s="85">
        <v>167.549675</v>
      </c>
      <c r="H12" s="86">
        <f t="shared" si="0"/>
        <v>1.5286249999999768</v>
      </c>
      <c r="I12" s="87">
        <f>E12/B12%-100</f>
        <v>1.6653865429031782</v>
      </c>
      <c r="J12" s="86">
        <f t="shared" si="1"/>
        <v>-2.131949999999989</v>
      </c>
      <c r="K12" s="87">
        <f>F12/C12%-100</f>
        <v>-2.791789432331555</v>
      </c>
      <c r="L12" s="86">
        <f t="shared" si="2"/>
        <v>-0.6033249999999839</v>
      </c>
      <c r="M12" s="88"/>
    </row>
    <row r="13" spans="1:13" ht="15" customHeight="1">
      <c r="A13" s="69" t="s">
        <v>29</v>
      </c>
      <c r="B13" s="84">
        <v>555.583</v>
      </c>
      <c r="C13" s="84">
        <v>479.943</v>
      </c>
      <c r="D13" s="109">
        <v>1035.526</v>
      </c>
      <c r="E13" s="84">
        <v>566.678275</v>
      </c>
      <c r="F13" s="84">
        <v>475.668325</v>
      </c>
      <c r="G13" s="109">
        <v>1042.3466</v>
      </c>
      <c r="H13" s="86">
        <f t="shared" si="0"/>
        <v>11.095275000000015</v>
      </c>
      <c r="I13" s="87">
        <f>E13/B13%-100</f>
        <v>1.9970508456882357</v>
      </c>
      <c r="J13" s="86">
        <f t="shared" si="1"/>
        <v>-4.274675000000002</v>
      </c>
      <c r="K13" s="87">
        <f>F13/C13%-100</f>
        <v>-0.8906630579048027</v>
      </c>
      <c r="L13" s="86">
        <f t="shared" si="2"/>
        <v>6.820600000000013</v>
      </c>
      <c r="M13" s="88">
        <f>G13/D13%-100</f>
        <v>0.6586604295787737</v>
      </c>
    </row>
    <row r="14" spans="1:13" ht="15" customHeight="1">
      <c r="A14" s="69" t="s">
        <v>30</v>
      </c>
      <c r="B14" s="84">
        <v>39.466</v>
      </c>
      <c r="C14" s="84">
        <v>31.522000000000002</v>
      </c>
      <c r="D14" s="85">
        <v>70.988</v>
      </c>
      <c r="E14" s="84">
        <v>39.2726</v>
      </c>
      <c r="F14" s="84">
        <v>29.5228</v>
      </c>
      <c r="G14" s="85">
        <v>68.7954</v>
      </c>
      <c r="H14" s="86">
        <f t="shared" si="0"/>
        <v>-0.193400000000004</v>
      </c>
      <c r="I14" s="87"/>
      <c r="J14" s="86">
        <f t="shared" si="1"/>
        <v>-1.9992000000000019</v>
      </c>
      <c r="K14" s="87">
        <f>F14/C14%-100</f>
        <v>-6.342237167692403</v>
      </c>
      <c r="L14" s="86">
        <f t="shared" si="2"/>
        <v>-2.1925999999999988</v>
      </c>
      <c r="M14" s="88"/>
    </row>
    <row r="15" spans="1:13" ht="15" customHeight="1">
      <c r="A15" s="69" t="s">
        <v>31</v>
      </c>
      <c r="B15" s="84">
        <v>42.766000000000005</v>
      </c>
      <c r="C15" s="84">
        <v>34.103</v>
      </c>
      <c r="D15" s="85">
        <v>76.869</v>
      </c>
      <c r="E15" s="84">
        <v>44.05475</v>
      </c>
      <c r="F15" s="84">
        <v>33.0409</v>
      </c>
      <c r="G15" s="85">
        <v>77.09564999999999</v>
      </c>
      <c r="H15" s="86">
        <f t="shared" si="0"/>
        <v>1.2887499999999932</v>
      </c>
      <c r="I15" s="87"/>
      <c r="J15" s="86">
        <f t="shared" si="1"/>
        <v>-1.062100000000001</v>
      </c>
      <c r="K15" s="87"/>
      <c r="L15" s="86">
        <f t="shared" si="2"/>
        <v>0.22664999999999225</v>
      </c>
      <c r="M15" s="88"/>
    </row>
    <row r="16" spans="1:13" ht="19.5" customHeight="1">
      <c r="A16" s="110" t="s">
        <v>35</v>
      </c>
      <c r="B16" s="111">
        <f aca="true" t="shared" si="3" ref="B16:G16">SUM(B8:B15)</f>
        <v>1093.45</v>
      </c>
      <c r="C16" s="111">
        <f t="shared" si="3"/>
        <v>908.1659999999999</v>
      </c>
      <c r="D16" s="112">
        <f t="shared" si="3"/>
        <v>2001.6170000000002</v>
      </c>
      <c r="E16" s="111">
        <f t="shared" si="3"/>
        <v>1104.806325</v>
      </c>
      <c r="F16" s="111">
        <f t="shared" si="3"/>
        <v>890.8292749999998</v>
      </c>
      <c r="G16" s="112">
        <f t="shared" si="3"/>
        <v>1995.6356</v>
      </c>
      <c r="H16" s="81">
        <f t="shared" si="0"/>
        <v>11.35632499999997</v>
      </c>
      <c r="I16" s="82">
        <f>E16/B16%-100</f>
        <v>1.0385774383831006</v>
      </c>
      <c r="J16" s="81">
        <f t="shared" si="1"/>
        <v>-17.336725000000115</v>
      </c>
      <c r="K16" s="82">
        <f>F16/C16%-100</f>
        <v>-1.9089819482341426</v>
      </c>
      <c r="L16" s="81">
        <f t="shared" si="2"/>
        <v>-5.9814000000001215</v>
      </c>
      <c r="M16" s="83">
        <f>G16/D16%-100</f>
        <v>-0.29882839724083965</v>
      </c>
    </row>
    <row r="17" spans="1:13" ht="12.75">
      <c r="A17" s="69"/>
      <c r="B17" s="84"/>
      <c r="C17" s="84"/>
      <c r="D17" s="85"/>
      <c r="E17" s="84"/>
      <c r="F17" s="84"/>
      <c r="G17" s="85"/>
      <c r="H17" s="86"/>
      <c r="I17" s="114"/>
      <c r="J17" s="86"/>
      <c r="K17" s="87"/>
      <c r="L17" s="86"/>
      <c r="M17" s="88"/>
    </row>
    <row r="18" spans="1:13" ht="18" customHeight="1">
      <c r="A18" s="66"/>
      <c r="B18" s="332" t="s">
        <v>119</v>
      </c>
      <c r="C18" s="104"/>
      <c r="D18" s="104"/>
      <c r="E18" s="104"/>
      <c r="F18" s="104"/>
      <c r="G18" s="105"/>
      <c r="H18" s="108"/>
      <c r="I18" s="273" t="s">
        <v>116</v>
      </c>
      <c r="J18" s="274"/>
      <c r="K18" s="273"/>
      <c r="L18" s="274"/>
      <c r="M18" s="275"/>
    </row>
    <row r="19" spans="1:13" ht="12.75">
      <c r="A19" s="69"/>
      <c r="B19" s="102"/>
      <c r="C19" s="102"/>
      <c r="D19" s="103"/>
      <c r="E19" s="102"/>
      <c r="F19" s="102"/>
      <c r="G19" s="103"/>
      <c r="H19" s="86"/>
      <c r="I19" s="278"/>
      <c r="J19" s="285"/>
      <c r="K19" s="286"/>
      <c r="L19" s="281"/>
      <c r="M19" s="282"/>
    </row>
    <row r="20" spans="1:13" ht="12.75">
      <c r="A20" s="89" t="s">
        <v>24</v>
      </c>
      <c r="B20" s="94">
        <v>78.75935534230221</v>
      </c>
      <c r="C20" s="94">
        <v>65.49037155906677</v>
      </c>
      <c r="D20" s="87">
        <v>72.15155345363459</v>
      </c>
      <c r="E20" s="94">
        <v>79.23818208202287</v>
      </c>
      <c r="F20" s="94">
        <v>64.45237825373289</v>
      </c>
      <c r="G20" s="87">
        <v>71.88267284096584</v>
      </c>
      <c r="H20" s="86"/>
      <c r="I20" s="229">
        <f aca="true" t="shared" si="4" ref="I20:I28">E20-B20</f>
        <v>0.4788267397206596</v>
      </c>
      <c r="J20" s="283"/>
      <c r="K20" s="284">
        <f aca="true" t="shared" si="5" ref="K20:K28">F20-C20</f>
        <v>-1.0379933053338846</v>
      </c>
      <c r="L20" s="229"/>
      <c r="M20" s="230">
        <f aca="true" t="shared" si="6" ref="M20:M28">G20-D20</f>
        <v>-0.2688806126687524</v>
      </c>
    </row>
    <row r="21" spans="1:13" ht="15" customHeight="1">
      <c r="A21" s="69" t="s">
        <v>25</v>
      </c>
      <c r="B21" s="94">
        <v>79.03518099716933</v>
      </c>
      <c r="C21" s="94">
        <v>65.22791204137806</v>
      </c>
      <c r="D21" s="87">
        <v>72.16591040777782</v>
      </c>
      <c r="E21" s="94">
        <v>78.93261216634491</v>
      </c>
      <c r="F21" s="94">
        <v>60.71448681619373</v>
      </c>
      <c r="G21" s="87">
        <v>69.87508180968702</v>
      </c>
      <c r="H21" s="86"/>
      <c r="I21" s="229">
        <f t="shared" si="4"/>
        <v>-0.10256883082442414</v>
      </c>
      <c r="J21" s="283"/>
      <c r="K21" s="284">
        <f t="shared" si="5"/>
        <v>-4.513425225184335</v>
      </c>
      <c r="L21" s="229"/>
      <c r="M21" s="230">
        <f t="shared" si="6"/>
        <v>-2.2908285980907976</v>
      </c>
    </row>
    <row r="22" spans="1:13" ht="15" customHeight="1">
      <c r="A22" s="69" t="s">
        <v>26</v>
      </c>
      <c r="B22" s="94">
        <v>77.3410469139477</v>
      </c>
      <c r="C22" s="94">
        <v>68.80927291886195</v>
      </c>
      <c r="D22" s="87">
        <v>73.06258692628651</v>
      </c>
      <c r="E22" s="94">
        <v>78.20246108144694</v>
      </c>
      <c r="F22" s="94">
        <v>68.44623919477377</v>
      </c>
      <c r="G22" s="87">
        <v>73.31028853799123</v>
      </c>
      <c r="H22" s="86"/>
      <c r="I22" s="229">
        <f t="shared" si="4"/>
        <v>0.8614141674992482</v>
      </c>
      <c r="J22" s="283"/>
      <c r="K22" s="284">
        <f t="shared" si="5"/>
        <v>-0.3630337240881829</v>
      </c>
      <c r="L22" s="229"/>
      <c r="M22" s="230">
        <f t="shared" si="6"/>
        <v>0.24770161170471283</v>
      </c>
    </row>
    <row r="23" spans="1:13" ht="15" customHeight="1">
      <c r="A23" s="69" t="s">
        <v>27</v>
      </c>
      <c r="B23" s="94">
        <v>81.67194420019743</v>
      </c>
      <c r="C23" s="94">
        <v>64.16089571716043</v>
      </c>
      <c r="D23" s="87">
        <v>72.9880681756382</v>
      </c>
      <c r="E23" s="94">
        <v>80.43019227544734</v>
      </c>
      <c r="F23" s="94">
        <v>63.06784180551923</v>
      </c>
      <c r="G23" s="87">
        <v>71.825214097427</v>
      </c>
      <c r="H23" s="86"/>
      <c r="I23" s="229">
        <f t="shared" si="4"/>
        <v>-1.2417519247500906</v>
      </c>
      <c r="J23" s="283"/>
      <c r="K23" s="284">
        <f t="shared" si="5"/>
        <v>-1.0930539116411992</v>
      </c>
      <c r="L23" s="229"/>
      <c r="M23" s="230">
        <f t="shared" si="6"/>
        <v>-1.1628540782112111</v>
      </c>
    </row>
    <row r="24" spans="1:13" ht="15" customHeight="1">
      <c r="A24" s="69" t="s">
        <v>28</v>
      </c>
      <c r="B24" s="94">
        <v>76.4973400419145</v>
      </c>
      <c r="C24" s="94">
        <v>64.25607230923885</v>
      </c>
      <c r="D24" s="87">
        <v>70.41468870598682</v>
      </c>
      <c r="E24" s="94">
        <v>77.96895443828689</v>
      </c>
      <c r="F24" s="94">
        <v>62.86208067779485</v>
      </c>
      <c r="G24" s="87">
        <v>70.45513282751466</v>
      </c>
      <c r="H24" s="86"/>
      <c r="I24" s="229">
        <f t="shared" si="4"/>
        <v>1.471614396372388</v>
      </c>
      <c r="J24" s="283"/>
      <c r="K24" s="284">
        <f t="shared" si="5"/>
        <v>-1.3939916314439955</v>
      </c>
      <c r="L24" s="229"/>
      <c r="M24" s="230">
        <f t="shared" si="6"/>
        <v>0.04044412152784105</v>
      </c>
    </row>
    <row r="25" spans="1:13" ht="15" customHeight="1">
      <c r="A25" s="69" t="s">
        <v>29</v>
      </c>
      <c r="B25" s="94">
        <v>77.50433790802778</v>
      </c>
      <c r="C25" s="94">
        <v>66.2825028415868</v>
      </c>
      <c r="D25" s="87">
        <v>71.84178457908753</v>
      </c>
      <c r="E25" s="94">
        <v>78.89842599168576</v>
      </c>
      <c r="F25" s="94">
        <v>66.34537897657204</v>
      </c>
      <c r="G25" s="87">
        <v>72.5662241538447</v>
      </c>
      <c r="H25" s="86"/>
      <c r="I25" s="229">
        <f t="shared" si="4"/>
        <v>1.3940880836579765</v>
      </c>
      <c r="J25" s="283"/>
      <c r="K25" s="284">
        <f t="shared" si="5"/>
        <v>0.06287613498523115</v>
      </c>
      <c r="L25" s="229"/>
      <c r="M25" s="230">
        <f t="shared" si="6"/>
        <v>0.7244395747571701</v>
      </c>
    </row>
    <row r="26" spans="1:13" ht="15" customHeight="1">
      <c r="A26" s="69" t="s">
        <v>30</v>
      </c>
      <c r="B26" s="94">
        <v>77.63842829866344</v>
      </c>
      <c r="C26" s="94">
        <v>63.11395490554541</v>
      </c>
      <c r="D26" s="87">
        <v>70.4147092993888</v>
      </c>
      <c r="E26" s="94">
        <v>77.16898092693731</v>
      </c>
      <c r="F26" s="94">
        <v>59.24760865706805</v>
      </c>
      <c r="G26" s="87">
        <v>68.26189250510019</v>
      </c>
      <c r="H26" s="86"/>
      <c r="I26" s="229">
        <f t="shared" si="4"/>
        <v>-0.46944737172613316</v>
      </c>
      <c r="J26" s="283"/>
      <c r="K26" s="284">
        <f t="shared" si="5"/>
        <v>-3.866346248477363</v>
      </c>
      <c r="L26" s="229"/>
      <c r="M26" s="230">
        <f t="shared" si="6"/>
        <v>-2.1528167942886114</v>
      </c>
    </row>
    <row r="27" spans="1:13" ht="15" customHeight="1">
      <c r="A27" s="69" t="s">
        <v>31</v>
      </c>
      <c r="B27" s="94">
        <v>77.56892464487709</v>
      </c>
      <c r="C27" s="94">
        <v>63.51997882037027</v>
      </c>
      <c r="D27" s="87">
        <v>70.59105341274164</v>
      </c>
      <c r="E27" s="94">
        <v>81.03560788094005</v>
      </c>
      <c r="F27" s="94">
        <v>62.25277647546361</v>
      </c>
      <c r="G27" s="87">
        <v>71.69255204524929</v>
      </c>
      <c r="H27" s="86"/>
      <c r="I27" s="229">
        <f t="shared" si="4"/>
        <v>3.4666832360629627</v>
      </c>
      <c r="J27" s="283"/>
      <c r="K27" s="284">
        <f t="shared" si="5"/>
        <v>-1.2672023449066572</v>
      </c>
      <c r="L27" s="229"/>
      <c r="M27" s="230">
        <f t="shared" si="6"/>
        <v>1.1014986325076421</v>
      </c>
    </row>
    <row r="28" spans="1:13" ht="19.5" customHeight="1">
      <c r="A28" s="110" t="s">
        <v>35</v>
      </c>
      <c r="B28" s="91">
        <v>78.18310003381438</v>
      </c>
      <c r="C28" s="113">
        <v>65.57794418270998</v>
      </c>
      <c r="D28" s="82">
        <v>71.86682211388616</v>
      </c>
      <c r="E28" s="91">
        <v>79.05472723637656</v>
      </c>
      <c r="F28" s="113">
        <v>64.82372344985198</v>
      </c>
      <c r="G28" s="82">
        <v>71.92571057768814</v>
      </c>
      <c r="H28" s="86"/>
      <c r="I28" s="287">
        <f t="shared" si="4"/>
        <v>0.8716272025621805</v>
      </c>
      <c r="J28" s="288"/>
      <c r="K28" s="289">
        <f t="shared" si="5"/>
        <v>-0.754220732858002</v>
      </c>
      <c r="L28" s="287"/>
      <c r="M28" s="290">
        <f t="shared" si="6"/>
        <v>0.058888463801977764</v>
      </c>
    </row>
    <row r="29" spans="1:13" ht="12.75">
      <c r="A29" s="90"/>
      <c r="B29" s="96"/>
      <c r="C29" s="95"/>
      <c r="D29" s="78"/>
      <c r="E29" s="96"/>
      <c r="F29" s="95"/>
      <c r="G29" s="78"/>
      <c r="H29" s="86"/>
      <c r="I29" s="229"/>
      <c r="J29" s="229"/>
      <c r="K29" s="229"/>
      <c r="L29" s="229"/>
      <c r="M29" s="230"/>
    </row>
    <row r="30" spans="1:13" ht="18" customHeight="1">
      <c r="A30" s="66"/>
      <c r="B30" s="332" t="s">
        <v>120</v>
      </c>
      <c r="C30" s="104"/>
      <c r="D30" s="104"/>
      <c r="E30" s="104"/>
      <c r="F30" s="104"/>
      <c r="G30" s="105"/>
      <c r="H30" s="108"/>
      <c r="I30" s="231"/>
      <c r="J30" s="231"/>
      <c r="K30" s="231"/>
      <c r="L30" s="231"/>
      <c r="M30" s="232"/>
    </row>
    <row r="31" spans="1:13" ht="12.75">
      <c r="A31" s="69"/>
      <c r="B31" s="102"/>
      <c r="C31" s="102"/>
      <c r="D31" s="103"/>
      <c r="E31" s="102"/>
      <c r="F31" s="102"/>
      <c r="G31" s="103"/>
      <c r="H31" s="86"/>
      <c r="I31" s="229"/>
      <c r="J31" s="283"/>
      <c r="K31" s="284"/>
      <c r="L31" s="229"/>
      <c r="M31" s="230"/>
    </row>
    <row r="32" spans="1:13" ht="12.75">
      <c r="A32" s="89" t="s">
        <v>24</v>
      </c>
      <c r="B32" s="94">
        <f aca="true" t="shared" si="7" ref="B32:D40">100-B20</f>
        <v>21.240644657697786</v>
      </c>
      <c r="C32" s="94">
        <f t="shared" si="7"/>
        <v>34.50962844093323</v>
      </c>
      <c r="D32" s="87">
        <f t="shared" si="7"/>
        <v>27.84844654636541</v>
      </c>
      <c r="E32" s="94">
        <f aca="true" t="shared" si="8" ref="E32:G40">100-E20</f>
        <v>20.761817917977126</v>
      </c>
      <c r="F32" s="94">
        <f t="shared" si="8"/>
        <v>35.54762174626711</v>
      </c>
      <c r="G32" s="87">
        <f t="shared" si="8"/>
        <v>28.11732715903416</v>
      </c>
      <c r="H32" s="86"/>
      <c r="I32" s="229">
        <f aca="true" t="shared" si="9" ref="I32:I40">E32-B32</f>
        <v>-0.4788267397206596</v>
      </c>
      <c r="J32" s="283"/>
      <c r="K32" s="284">
        <f aca="true" t="shared" si="10" ref="K32:K40">F32-C32</f>
        <v>1.0379933053338846</v>
      </c>
      <c r="L32" s="229"/>
      <c r="M32" s="230">
        <f aca="true" t="shared" si="11" ref="M32:M40">G32-D32</f>
        <v>0.2688806126687524</v>
      </c>
    </row>
    <row r="33" spans="1:13" ht="15" customHeight="1">
      <c r="A33" s="69" t="s">
        <v>25</v>
      </c>
      <c r="B33" s="94">
        <f t="shared" si="7"/>
        <v>20.964819002830666</v>
      </c>
      <c r="C33" s="94">
        <f t="shared" si="7"/>
        <v>34.77208795862194</v>
      </c>
      <c r="D33" s="87">
        <f t="shared" si="7"/>
        <v>27.834089592222185</v>
      </c>
      <c r="E33" s="94">
        <f t="shared" si="8"/>
        <v>21.06738783365509</v>
      </c>
      <c r="F33" s="94">
        <f t="shared" si="8"/>
        <v>39.28551318380627</v>
      </c>
      <c r="G33" s="87">
        <f t="shared" si="8"/>
        <v>30.124918190312982</v>
      </c>
      <c r="H33" s="86"/>
      <c r="I33" s="229">
        <f t="shared" si="9"/>
        <v>0.10256883082442414</v>
      </c>
      <c r="J33" s="283"/>
      <c r="K33" s="284">
        <f t="shared" si="10"/>
        <v>4.513425225184335</v>
      </c>
      <c r="L33" s="229"/>
      <c r="M33" s="230">
        <f t="shared" si="11"/>
        <v>2.2908285980907976</v>
      </c>
    </row>
    <row r="34" spans="1:13" ht="15" customHeight="1">
      <c r="A34" s="69" t="s">
        <v>26</v>
      </c>
      <c r="B34" s="94">
        <f t="shared" si="7"/>
        <v>22.658953086052307</v>
      </c>
      <c r="C34" s="94">
        <f t="shared" si="7"/>
        <v>31.19072708113805</v>
      </c>
      <c r="D34" s="87">
        <f t="shared" si="7"/>
        <v>26.937413073713486</v>
      </c>
      <c r="E34" s="94">
        <f t="shared" si="8"/>
        <v>21.79753891855306</v>
      </c>
      <c r="F34" s="94">
        <f t="shared" si="8"/>
        <v>31.553760805226233</v>
      </c>
      <c r="G34" s="87">
        <f t="shared" si="8"/>
        <v>26.689711462008773</v>
      </c>
      <c r="H34" s="86"/>
      <c r="I34" s="229">
        <f t="shared" si="9"/>
        <v>-0.8614141674992482</v>
      </c>
      <c r="J34" s="283"/>
      <c r="K34" s="284">
        <f t="shared" si="10"/>
        <v>0.3630337240881829</v>
      </c>
      <c r="L34" s="229"/>
      <c r="M34" s="230">
        <f t="shared" si="11"/>
        <v>-0.24770161170471283</v>
      </c>
    </row>
    <row r="35" spans="1:13" ht="15" customHeight="1">
      <c r="A35" s="69" t="s">
        <v>27</v>
      </c>
      <c r="B35" s="94">
        <f t="shared" si="7"/>
        <v>18.32805579980257</v>
      </c>
      <c r="C35" s="94">
        <f t="shared" si="7"/>
        <v>35.83910428283957</v>
      </c>
      <c r="D35" s="87">
        <f t="shared" si="7"/>
        <v>27.011931824361795</v>
      </c>
      <c r="E35" s="94">
        <f t="shared" si="8"/>
        <v>19.56980772455266</v>
      </c>
      <c r="F35" s="94">
        <f t="shared" si="8"/>
        <v>36.93215819448077</v>
      </c>
      <c r="G35" s="87">
        <f t="shared" si="8"/>
        <v>28.174785902573007</v>
      </c>
      <c r="H35" s="86"/>
      <c r="I35" s="229">
        <f t="shared" si="9"/>
        <v>1.2417519247500906</v>
      </c>
      <c r="J35" s="283"/>
      <c r="K35" s="284">
        <f t="shared" si="10"/>
        <v>1.0930539116411992</v>
      </c>
      <c r="L35" s="229"/>
      <c r="M35" s="230">
        <f t="shared" si="11"/>
        <v>1.1628540782112111</v>
      </c>
    </row>
    <row r="36" spans="1:13" ht="15" customHeight="1">
      <c r="A36" s="69" t="s">
        <v>28</v>
      </c>
      <c r="B36" s="94">
        <f t="shared" si="7"/>
        <v>23.502659958085502</v>
      </c>
      <c r="C36" s="94">
        <f t="shared" si="7"/>
        <v>35.743927690761154</v>
      </c>
      <c r="D36" s="87">
        <f t="shared" si="7"/>
        <v>29.58531129401318</v>
      </c>
      <c r="E36" s="94">
        <f t="shared" si="8"/>
        <v>22.031045561713114</v>
      </c>
      <c r="F36" s="94">
        <f t="shared" si="8"/>
        <v>37.13791932220515</v>
      </c>
      <c r="G36" s="87">
        <f t="shared" si="8"/>
        <v>29.54486717248534</v>
      </c>
      <c r="H36" s="86"/>
      <c r="I36" s="229">
        <f t="shared" si="9"/>
        <v>-1.471614396372388</v>
      </c>
      <c r="J36" s="283"/>
      <c r="K36" s="284">
        <f t="shared" si="10"/>
        <v>1.3939916314439955</v>
      </c>
      <c r="L36" s="229"/>
      <c r="M36" s="230">
        <f t="shared" si="11"/>
        <v>-0.04044412152784105</v>
      </c>
    </row>
    <row r="37" spans="1:13" ht="15" customHeight="1">
      <c r="A37" s="69" t="s">
        <v>29</v>
      </c>
      <c r="B37" s="94">
        <f t="shared" si="7"/>
        <v>22.49566209197222</v>
      </c>
      <c r="C37" s="94">
        <f t="shared" si="7"/>
        <v>33.717497158413195</v>
      </c>
      <c r="D37" s="87">
        <f t="shared" si="7"/>
        <v>28.15821542091247</v>
      </c>
      <c r="E37" s="94">
        <f t="shared" si="8"/>
        <v>21.101574008314245</v>
      </c>
      <c r="F37" s="94">
        <f t="shared" si="8"/>
        <v>33.654621023427964</v>
      </c>
      <c r="G37" s="87">
        <f t="shared" si="8"/>
        <v>27.4337758461553</v>
      </c>
      <c r="H37" s="86"/>
      <c r="I37" s="229">
        <f t="shared" si="9"/>
        <v>-1.3940880836579765</v>
      </c>
      <c r="J37" s="283"/>
      <c r="K37" s="284">
        <f t="shared" si="10"/>
        <v>-0.06287613498523115</v>
      </c>
      <c r="L37" s="229"/>
      <c r="M37" s="230">
        <f t="shared" si="11"/>
        <v>-0.7244395747571701</v>
      </c>
    </row>
    <row r="38" spans="1:13" ht="15" customHeight="1">
      <c r="A38" s="69" t="s">
        <v>30</v>
      </c>
      <c r="B38" s="94">
        <f t="shared" si="7"/>
        <v>22.36157170133656</v>
      </c>
      <c r="C38" s="94">
        <f t="shared" si="7"/>
        <v>36.88604509445459</v>
      </c>
      <c r="D38" s="87">
        <f t="shared" si="7"/>
        <v>29.585290700611196</v>
      </c>
      <c r="E38" s="94">
        <f t="shared" si="8"/>
        <v>22.83101907306269</v>
      </c>
      <c r="F38" s="94">
        <f t="shared" si="8"/>
        <v>40.75239134293195</v>
      </c>
      <c r="G38" s="87">
        <f t="shared" si="8"/>
        <v>31.738107494899808</v>
      </c>
      <c r="H38" s="86"/>
      <c r="I38" s="229">
        <f t="shared" si="9"/>
        <v>0.46944737172613316</v>
      </c>
      <c r="J38" s="283"/>
      <c r="K38" s="284">
        <f t="shared" si="10"/>
        <v>3.866346248477363</v>
      </c>
      <c r="L38" s="229"/>
      <c r="M38" s="230">
        <f t="shared" si="11"/>
        <v>2.1528167942886114</v>
      </c>
    </row>
    <row r="39" spans="1:13" ht="15" customHeight="1">
      <c r="A39" s="69" t="s">
        <v>31</v>
      </c>
      <c r="B39" s="94">
        <f t="shared" si="7"/>
        <v>22.431075355122914</v>
      </c>
      <c r="C39" s="94">
        <f t="shared" si="7"/>
        <v>36.48002117962973</v>
      </c>
      <c r="D39" s="87">
        <f t="shared" si="7"/>
        <v>29.408946587258356</v>
      </c>
      <c r="E39" s="94">
        <f t="shared" si="8"/>
        <v>18.96439211905995</v>
      </c>
      <c r="F39" s="94">
        <f t="shared" si="8"/>
        <v>37.74722352453639</v>
      </c>
      <c r="G39" s="87">
        <f t="shared" si="8"/>
        <v>28.307447954750714</v>
      </c>
      <c r="H39" s="86"/>
      <c r="I39" s="229">
        <f t="shared" si="9"/>
        <v>-3.4666832360629627</v>
      </c>
      <c r="J39" s="283"/>
      <c r="K39" s="284">
        <f t="shared" si="10"/>
        <v>1.2672023449066572</v>
      </c>
      <c r="L39" s="229"/>
      <c r="M39" s="230">
        <f t="shared" si="11"/>
        <v>-1.1014986325076421</v>
      </c>
    </row>
    <row r="40" spans="1:13" ht="19.5" customHeight="1">
      <c r="A40" s="110" t="s">
        <v>35</v>
      </c>
      <c r="B40" s="130">
        <f t="shared" si="7"/>
        <v>21.816899966185616</v>
      </c>
      <c r="C40" s="130">
        <f t="shared" si="7"/>
        <v>34.422055817290016</v>
      </c>
      <c r="D40" s="82">
        <f t="shared" si="7"/>
        <v>28.13317788611384</v>
      </c>
      <c r="E40" s="130">
        <f t="shared" si="8"/>
        <v>20.945272763623436</v>
      </c>
      <c r="F40" s="130">
        <f t="shared" si="8"/>
        <v>35.17627655014802</v>
      </c>
      <c r="G40" s="82">
        <f t="shared" si="8"/>
        <v>28.074289422311864</v>
      </c>
      <c r="H40" s="86"/>
      <c r="I40" s="287">
        <f t="shared" si="9"/>
        <v>-0.8716272025621805</v>
      </c>
      <c r="J40" s="288"/>
      <c r="K40" s="289">
        <f t="shared" si="10"/>
        <v>0.754220732858002</v>
      </c>
      <c r="L40" s="287"/>
      <c r="M40" s="290">
        <f t="shared" si="11"/>
        <v>-0.058888463801977764</v>
      </c>
    </row>
    <row r="41" spans="1:13" ht="12.75">
      <c r="A41" s="90"/>
      <c r="B41" s="77"/>
      <c r="C41" s="95"/>
      <c r="D41" s="78"/>
      <c r="E41" s="96"/>
      <c r="F41" s="95"/>
      <c r="G41" s="78"/>
      <c r="H41" s="86"/>
      <c r="I41" s="92"/>
      <c r="J41" s="77"/>
      <c r="K41" s="92"/>
      <c r="L41" s="86"/>
      <c r="M41" s="93"/>
    </row>
    <row r="42" spans="1:13" ht="13.5" thickBot="1">
      <c r="A42" s="97" t="s">
        <v>124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</row>
    <row r="43" ht="13.5" thickTop="1"/>
  </sheetData>
  <sheetProtection/>
  <mergeCells count="3">
    <mergeCell ref="B3:D4"/>
    <mergeCell ref="E3:G4"/>
    <mergeCell ref="A3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7" width="7.7109375" style="0" customWidth="1"/>
    <col min="8" max="8" width="5.28125" style="0" customWidth="1"/>
    <col min="9" max="9" width="6.7109375" style="0" customWidth="1"/>
    <col min="10" max="10" width="5.28125" style="0" customWidth="1"/>
    <col min="11" max="11" width="6.7109375" style="0" customWidth="1"/>
    <col min="12" max="12" width="5.28125" style="0" customWidth="1"/>
    <col min="13" max="13" width="6.7109375" style="0" customWidth="1"/>
  </cols>
  <sheetData>
    <row r="1" spans="1:13" ht="19.5" customHeight="1" thickTop="1">
      <c r="A1" s="6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4"/>
    </row>
    <row r="2" spans="1:13" ht="19.5" customHeight="1">
      <c r="A2" s="5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5"/>
    </row>
    <row r="3" spans="1:13" ht="12.75">
      <c r="A3" s="350" t="s">
        <v>41</v>
      </c>
      <c r="B3" s="344" t="s">
        <v>123</v>
      </c>
      <c r="C3" s="345"/>
      <c r="D3" s="346"/>
      <c r="E3" s="344" t="s">
        <v>125</v>
      </c>
      <c r="F3" s="345"/>
      <c r="G3" s="346"/>
      <c r="H3" s="67" t="s">
        <v>23</v>
      </c>
      <c r="I3" s="67"/>
      <c r="J3" s="67"/>
      <c r="K3" s="67"/>
      <c r="L3" s="67"/>
      <c r="M3" s="68"/>
    </row>
    <row r="4" spans="1:13" ht="12.75">
      <c r="A4" s="351"/>
      <c r="B4" s="347"/>
      <c r="C4" s="348"/>
      <c r="D4" s="349"/>
      <c r="E4" s="347"/>
      <c r="F4" s="348"/>
      <c r="G4" s="349"/>
      <c r="H4" s="67" t="s">
        <v>87</v>
      </c>
      <c r="I4" s="70"/>
      <c r="J4" s="67" t="s">
        <v>88</v>
      </c>
      <c r="K4" s="71"/>
      <c r="L4" s="67" t="s">
        <v>6</v>
      </c>
      <c r="M4" s="68"/>
    </row>
    <row r="5" spans="1:13" ht="12.75">
      <c r="A5" s="352"/>
      <c r="B5" s="72" t="s">
        <v>44</v>
      </c>
      <c r="C5" s="72" t="s">
        <v>39</v>
      </c>
      <c r="D5" s="73" t="s">
        <v>45</v>
      </c>
      <c r="E5" s="72" t="s">
        <v>44</v>
      </c>
      <c r="F5" s="72" t="s">
        <v>39</v>
      </c>
      <c r="G5" s="73" t="s">
        <v>45</v>
      </c>
      <c r="H5" s="74" t="s">
        <v>9</v>
      </c>
      <c r="I5" s="75"/>
      <c r="J5" s="74" t="s">
        <v>9</v>
      </c>
      <c r="K5" s="75"/>
      <c r="L5" s="74" t="s">
        <v>9</v>
      </c>
      <c r="M5" s="76"/>
    </row>
    <row r="6" spans="1:13" ht="18" customHeight="1">
      <c r="A6" s="69"/>
      <c r="B6" s="332" t="s">
        <v>250</v>
      </c>
      <c r="C6" s="104"/>
      <c r="D6" s="105"/>
      <c r="E6" s="104"/>
      <c r="F6" s="104"/>
      <c r="G6" s="105"/>
      <c r="H6" s="77"/>
      <c r="I6" s="78"/>
      <c r="J6" s="77"/>
      <c r="K6" s="78"/>
      <c r="L6" s="77"/>
      <c r="M6" s="79"/>
    </row>
    <row r="7" spans="1:13" ht="12.75">
      <c r="A7" s="69"/>
      <c r="B7" s="102"/>
      <c r="C7" s="102"/>
      <c r="D7" s="103"/>
      <c r="E7" s="102"/>
      <c r="F7" s="102"/>
      <c r="G7" s="103"/>
      <c r="H7" s="77"/>
      <c r="I7" s="78"/>
      <c r="J7" s="77"/>
      <c r="K7" s="78"/>
      <c r="L7" s="77"/>
      <c r="M7" s="79"/>
    </row>
    <row r="8" spans="1:13" ht="12.75">
      <c r="A8" s="89" t="s">
        <v>24</v>
      </c>
      <c r="B8" s="100">
        <v>94.685</v>
      </c>
      <c r="C8" s="100">
        <v>76.345</v>
      </c>
      <c r="D8" s="101">
        <v>171.03</v>
      </c>
      <c r="E8" s="100">
        <v>96.651975</v>
      </c>
      <c r="F8" s="100">
        <v>75.193425</v>
      </c>
      <c r="G8" s="101">
        <v>171.8454</v>
      </c>
      <c r="H8" s="106">
        <f aca="true" t="shared" si="0" ref="H8:H16">E8-B8</f>
        <v>1.9669749999999908</v>
      </c>
      <c r="I8" s="87">
        <f>E8/B8%-100</f>
        <v>2.0773881818661835</v>
      </c>
      <c r="J8" s="106">
        <f aca="true" t="shared" si="1" ref="J8:J16">F8-C8</f>
        <v>-1.151574999999994</v>
      </c>
      <c r="K8" s="87"/>
      <c r="L8" s="106">
        <f aca="true" t="shared" si="2" ref="L8:L16">G8-D8</f>
        <v>0.815400000000011</v>
      </c>
      <c r="M8" s="88"/>
    </row>
    <row r="9" spans="1:13" ht="15" customHeight="1">
      <c r="A9" s="69" t="s">
        <v>25</v>
      </c>
      <c r="B9" s="84">
        <v>50.414</v>
      </c>
      <c r="C9" s="84">
        <v>39.37</v>
      </c>
      <c r="D9" s="85">
        <v>89.784</v>
      </c>
      <c r="E9" s="84">
        <v>50.249725</v>
      </c>
      <c r="F9" s="84">
        <v>36.87495</v>
      </c>
      <c r="G9" s="85">
        <v>87.124675</v>
      </c>
      <c r="H9" s="86">
        <f t="shared" si="0"/>
        <v>-0.1642750000000035</v>
      </c>
      <c r="I9" s="87"/>
      <c r="J9" s="86">
        <f t="shared" si="1"/>
        <v>-2.495049999999999</v>
      </c>
      <c r="K9" s="87">
        <f>F9/C9%-100</f>
        <v>-6.337439674879349</v>
      </c>
      <c r="L9" s="86">
        <f t="shared" si="2"/>
        <v>-2.6593250000000097</v>
      </c>
      <c r="M9" s="88">
        <f>G9/D9%-100</f>
        <v>-2.9619141495143992</v>
      </c>
    </row>
    <row r="10" spans="1:13" ht="15" customHeight="1">
      <c r="A10" s="69" t="s">
        <v>26</v>
      </c>
      <c r="B10" s="84">
        <v>39.855</v>
      </c>
      <c r="C10" s="84">
        <v>35.173</v>
      </c>
      <c r="D10" s="85">
        <v>75.029</v>
      </c>
      <c r="E10" s="84">
        <v>40.874425</v>
      </c>
      <c r="F10" s="84">
        <v>35.120725</v>
      </c>
      <c r="G10" s="85">
        <v>75.99515</v>
      </c>
      <c r="H10" s="86">
        <f t="shared" si="0"/>
        <v>1.0194250000000054</v>
      </c>
      <c r="I10" s="87"/>
      <c r="J10" s="86">
        <f t="shared" si="1"/>
        <v>-0.052275000000001626</v>
      </c>
      <c r="K10" s="87"/>
      <c r="L10" s="86">
        <f t="shared" si="2"/>
        <v>0.966149999999999</v>
      </c>
      <c r="M10" s="88"/>
    </row>
    <row r="11" spans="1:13" ht="15" customHeight="1">
      <c r="A11" s="69" t="s">
        <v>27</v>
      </c>
      <c r="B11" s="84">
        <v>149.971</v>
      </c>
      <c r="C11" s="84">
        <v>109.977</v>
      </c>
      <c r="D11" s="85">
        <v>259.948</v>
      </c>
      <c r="E11" s="84">
        <v>150.398625</v>
      </c>
      <c r="F11" s="84">
        <v>110.2578</v>
      </c>
      <c r="G11" s="85">
        <v>260.656425</v>
      </c>
      <c r="H11" s="86">
        <f t="shared" si="0"/>
        <v>0.42762500000000614</v>
      </c>
      <c r="I11" s="87"/>
      <c r="J11" s="86">
        <f t="shared" si="1"/>
        <v>0.2807999999999993</v>
      </c>
      <c r="K11" s="87"/>
      <c r="L11" s="86">
        <f t="shared" si="2"/>
        <v>0.7084250000000338</v>
      </c>
      <c r="M11" s="88"/>
    </row>
    <row r="12" spans="1:13" ht="15" customHeight="1">
      <c r="A12" s="69" t="s">
        <v>28</v>
      </c>
      <c r="B12" s="84">
        <v>83.04</v>
      </c>
      <c r="C12" s="84">
        <v>66.357</v>
      </c>
      <c r="D12" s="85">
        <v>149.397</v>
      </c>
      <c r="E12" s="84">
        <v>87.48695</v>
      </c>
      <c r="F12" s="84">
        <v>65.815775</v>
      </c>
      <c r="G12" s="85">
        <v>153.302725</v>
      </c>
      <c r="H12" s="86">
        <f t="shared" si="0"/>
        <v>4.446949999999987</v>
      </c>
      <c r="I12" s="87">
        <f>E12/B12%-100</f>
        <v>5.3551902697494995</v>
      </c>
      <c r="J12" s="86">
        <f t="shared" si="1"/>
        <v>-0.5412249999999972</v>
      </c>
      <c r="K12" s="87"/>
      <c r="L12" s="86">
        <f t="shared" si="2"/>
        <v>3.905725000000018</v>
      </c>
      <c r="M12" s="88">
        <f>G12/D12%-100</f>
        <v>2.614326258224736</v>
      </c>
    </row>
    <row r="13" spans="1:13" ht="15" customHeight="1">
      <c r="A13" s="69" t="s">
        <v>29</v>
      </c>
      <c r="B13" s="84">
        <v>509.1</v>
      </c>
      <c r="C13" s="84">
        <v>429.348</v>
      </c>
      <c r="D13" s="85">
        <v>938.447</v>
      </c>
      <c r="E13" s="84">
        <v>517.067075</v>
      </c>
      <c r="F13" s="84">
        <v>429.209</v>
      </c>
      <c r="G13" s="85">
        <v>946.276075</v>
      </c>
      <c r="H13" s="86">
        <f t="shared" si="0"/>
        <v>7.9670750000000226</v>
      </c>
      <c r="I13" s="87">
        <f>E13/B13%-100</f>
        <v>1.5649332154783053</v>
      </c>
      <c r="J13" s="86">
        <f t="shared" si="1"/>
        <v>-0.13900000000001</v>
      </c>
      <c r="K13" s="87"/>
      <c r="L13" s="86">
        <f t="shared" si="2"/>
        <v>7.829074999999989</v>
      </c>
      <c r="M13" s="88">
        <f>G13/D13%-100</f>
        <v>0.8342586208917453</v>
      </c>
    </row>
    <row r="14" spans="1:13" ht="15" customHeight="1">
      <c r="A14" s="69" t="s">
        <v>30</v>
      </c>
      <c r="B14" s="84">
        <v>37.423</v>
      </c>
      <c r="C14" s="84">
        <v>28.71</v>
      </c>
      <c r="D14" s="85">
        <v>66.133</v>
      </c>
      <c r="E14" s="84">
        <v>37.406225</v>
      </c>
      <c r="F14" s="84">
        <v>27.48025</v>
      </c>
      <c r="G14" s="85">
        <v>64.886475</v>
      </c>
      <c r="H14" s="86">
        <f t="shared" si="0"/>
        <v>-0.01677500000000265</v>
      </c>
      <c r="I14" s="87"/>
      <c r="J14" s="86">
        <f t="shared" si="1"/>
        <v>-1.2297499999999992</v>
      </c>
      <c r="K14" s="87"/>
      <c r="L14" s="86">
        <f t="shared" si="2"/>
        <v>-1.2465249999999912</v>
      </c>
      <c r="M14" s="88"/>
    </row>
    <row r="15" spans="1:13" ht="15" customHeight="1">
      <c r="A15" s="69" t="s">
        <v>31</v>
      </c>
      <c r="B15" s="84">
        <v>39.365</v>
      </c>
      <c r="C15" s="84">
        <v>30.112</v>
      </c>
      <c r="D15" s="85">
        <v>69.477</v>
      </c>
      <c r="E15" s="84">
        <v>41.26205</v>
      </c>
      <c r="F15" s="84">
        <v>30.2999</v>
      </c>
      <c r="G15" s="85">
        <v>71.56195</v>
      </c>
      <c r="H15" s="86">
        <f t="shared" si="0"/>
        <v>1.8970500000000001</v>
      </c>
      <c r="I15" s="87">
        <f>E15/B15%-100</f>
        <v>4.819128667598122</v>
      </c>
      <c r="J15" s="86">
        <f t="shared" si="1"/>
        <v>0.18790000000000262</v>
      </c>
      <c r="K15" s="87"/>
      <c r="L15" s="86">
        <f t="shared" si="2"/>
        <v>2.084949999999992</v>
      </c>
      <c r="M15" s="88">
        <f>G15/D15%-100</f>
        <v>3.000921168156367</v>
      </c>
    </row>
    <row r="16" spans="1:13" ht="19.5" customHeight="1">
      <c r="A16" s="110" t="s">
        <v>35</v>
      </c>
      <c r="B16" s="111">
        <f aca="true" t="shared" si="3" ref="B16:G16">SUM(B8:B15)</f>
        <v>1003.8530000000001</v>
      </c>
      <c r="C16" s="111">
        <f t="shared" si="3"/>
        <v>815.3919999999999</v>
      </c>
      <c r="D16" s="112">
        <f t="shared" si="3"/>
        <v>1819.245</v>
      </c>
      <c r="E16" s="111">
        <f t="shared" si="3"/>
        <v>1021.39705</v>
      </c>
      <c r="F16" s="111">
        <f t="shared" si="3"/>
        <v>810.2518249999999</v>
      </c>
      <c r="G16" s="112">
        <f t="shared" si="3"/>
        <v>1831.648875</v>
      </c>
      <c r="H16" s="81">
        <f t="shared" si="0"/>
        <v>17.54404999999997</v>
      </c>
      <c r="I16" s="82">
        <f>E16/B16%-100</f>
        <v>1.7476712227786209</v>
      </c>
      <c r="J16" s="81">
        <f t="shared" si="1"/>
        <v>-5.140174999999999</v>
      </c>
      <c r="K16" s="82">
        <f>F16/C16%-100</f>
        <v>-0.6303931115340902</v>
      </c>
      <c r="L16" s="81">
        <f t="shared" si="2"/>
        <v>12.403875000000198</v>
      </c>
      <c r="M16" s="83">
        <f>G16/D16%-100</f>
        <v>0.6818144340097376</v>
      </c>
    </row>
    <row r="17" spans="1:13" ht="12.75">
      <c r="A17" s="69"/>
      <c r="B17" s="84"/>
      <c r="C17" s="84"/>
      <c r="D17" s="85"/>
      <c r="E17" s="84"/>
      <c r="F17" s="84"/>
      <c r="G17" s="85"/>
      <c r="H17" s="86"/>
      <c r="I17" s="87"/>
      <c r="J17" s="86"/>
      <c r="K17" s="87"/>
      <c r="L17" s="86"/>
      <c r="M17" s="88"/>
    </row>
    <row r="18" spans="1:13" ht="18" customHeight="1">
      <c r="A18" s="69"/>
      <c r="B18" s="332" t="s">
        <v>131</v>
      </c>
      <c r="C18" s="104"/>
      <c r="D18" s="104"/>
      <c r="E18" s="104"/>
      <c r="F18" s="104"/>
      <c r="G18" s="105"/>
      <c r="H18" s="108"/>
      <c r="I18" s="273" t="s">
        <v>116</v>
      </c>
      <c r="J18" s="274"/>
      <c r="K18" s="273"/>
      <c r="L18" s="274"/>
      <c r="M18" s="275"/>
    </row>
    <row r="19" spans="1:13" ht="12.75">
      <c r="A19" s="69"/>
      <c r="B19" s="102"/>
      <c r="C19" s="102"/>
      <c r="D19" s="103"/>
      <c r="E19" s="102"/>
      <c r="F19" s="102"/>
      <c r="G19" s="103"/>
      <c r="H19" s="86"/>
      <c r="I19" s="278"/>
      <c r="J19" s="279"/>
      <c r="K19" s="280"/>
      <c r="L19" s="281"/>
      <c r="M19" s="282"/>
    </row>
    <row r="20" spans="1:14" ht="12.75">
      <c r="A20" s="89" t="s">
        <v>24</v>
      </c>
      <c r="B20" s="94">
        <v>73.553889</v>
      </c>
      <c r="C20" s="94">
        <v>61.999802</v>
      </c>
      <c r="D20" s="87">
        <v>67.788533</v>
      </c>
      <c r="E20" s="94">
        <v>76.194726</v>
      </c>
      <c r="F20" s="94">
        <v>61.73133</v>
      </c>
      <c r="G20" s="87">
        <v>68.984252</v>
      </c>
      <c r="H20" s="86"/>
      <c r="I20" s="229">
        <f aca="true" t="shared" si="4" ref="I20:I28">E20-B20</f>
        <v>2.6408370000000048</v>
      </c>
      <c r="J20" s="276"/>
      <c r="K20" s="277">
        <f aca="true" t="shared" si="5" ref="K20:K28">F20-C20</f>
        <v>-0.2684720000000027</v>
      </c>
      <c r="L20" s="229"/>
      <c r="M20" s="230">
        <f aca="true" t="shared" si="6" ref="M20:M28">G20-D20</f>
        <v>1.1957189999999969</v>
      </c>
      <c r="N20" s="295"/>
    </row>
    <row r="21" spans="1:14" ht="15" customHeight="1">
      <c r="A21" s="69" t="s">
        <v>25</v>
      </c>
      <c r="B21" s="94">
        <v>78.039516</v>
      </c>
      <c r="C21" s="94">
        <v>62.733191</v>
      </c>
      <c r="D21" s="87">
        <v>70.361675</v>
      </c>
      <c r="E21" s="94">
        <v>79.046578</v>
      </c>
      <c r="F21" s="94">
        <v>59.565664</v>
      </c>
      <c r="G21" s="87">
        <v>69.374959</v>
      </c>
      <c r="H21" s="86"/>
      <c r="I21" s="229">
        <f t="shared" si="4"/>
        <v>1.0070619999999906</v>
      </c>
      <c r="J21" s="276"/>
      <c r="K21" s="277">
        <f t="shared" si="5"/>
        <v>-3.1675269999999998</v>
      </c>
      <c r="L21" s="229"/>
      <c r="M21" s="230">
        <f t="shared" si="6"/>
        <v>-0.9867160000000013</v>
      </c>
      <c r="N21" s="295"/>
    </row>
    <row r="22" spans="1:14" ht="15" customHeight="1">
      <c r="A22" s="69" t="s">
        <v>26</v>
      </c>
      <c r="B22" s="94">
        <v>76.589132</v>
      </c>
      <c r="C22" s="94">
        <v>68.84388</v>
      </c>
      <c r="D22" s="87">
        <v>72.708988</v>
      </c>
      <c r="E22" s="94">
        <v>77.387418</v>
      </c>
      <c r="F22" s="94">
        <v>69.287231</v>
      </c>
      <c r="G22" s="87">
        <v>73.355343</v>
      </c>
      <c r="H22" s="86"/>
      <c r="I22" s="229">
        <f t="shared" si="4"/>
        <v>0.7982859999999903</v>
      </c>
      <c r="J22" s="276"/>
      <c r="K22" s="277">
        <f t="shared" si="5"/>
        <v>0.44335100000000693</v>
      </c>
      <c r="L22" s="229"/>
      <c r="M22" s="230">
        <f t="shared" si="6"/>
        <v>0.6463549999999998</v>
      </c>
      <c r="N22" s="295"/>
    </row>
    <row r="23" spans="1:14" ht="15" customHeight="1">
      <c r="A23" s="69" t="s">
        <v>27</v>
      </c>
      <c r="B23" s="94">
        <v>82.88293</v>
      </c>
      <c r="C23" s="94">
        <v>64.634738</v>
      </c>
      <c r="D23" s="87">
        <v>73.857846</v>
      </c>
      <c r="E23" s="94">
        <v>83.136084</v>
      </c>
      <c r="F23" s="94">
        <v>64.560469</v>
      </c>
      <c r="G23" s="87">
        <v>73.886005</v>
      </c>
      <c r="H23" s="86"/>
      <c r="I23" s="229">
        <f t="shared" si="4"/>
        <v>0.253153999999995</v>
      </c>
      <c r="J23" s="276"/>
      <c r="K23" s="277">
        <f t="shared" si="5"/>
        <v>-0.07426900000000103</v>
      </c>
      <c r="L23" s="229"/>
      <c r="M23" s="230">
        <f t="shared" si="6"/>
        <v>0.028159000000002266</v>
      </c>
      <c r="N23" s="295"/>
    </row>
    <row r="24" spans="1:14" ht="15" customHeight="1">
      <c r="A24" s="69" t="s">
        <v>28</v>
      </c>
      <c r="B24" s="94">
        <v>74.375338</v>
      </c>
      <c r="C24" s="94">
        <v>58.990283</v>
      </c>
      <c r="D24" s="87">
        <v>66.661949</v>
      </c>
      <c r="E24" s="94">
        <v>79.27724</v>
      </c>
      <c r="F24" s="94">
        <v>59.751842</v>
      </c>
      <c r="G24" s="87">
        <v>69.517032</v>
      </c>
      <c r="H24" s="86"/>
      <c r="I24" s="229">
        <f t="shared" si="4"/>
        <v>4.901902000000007</v>
      </c>
      <c r="J24" s="276"/>
      <c r="K24" s="277">
        <f t="shared" si="5"/>
        <v>0.7615590000000054</v>
      </c>
      <c r="L24" s="229"/>
      <c r="M24" s="230">
        <f t="shared" si="6"/>
        <v>2.8550829999999934</v>
      </c>
      <c r="N24" s="295"/>
    </row>
    <row r="25" spans="1:14" ht="15" customHeight="1">
      <c r="A25" s="69" t="s">
        <v>29</v>
      </c>
      <c r="B25" s="94">
        <v>76.199826</v>
      </c>
      <c r="C25" s="94">
        <v>63.181094</v>
      </c>
      <c r="D25" s="87">
        <v>69.608932</v>
      </c>
      <c r="E25" s="94">
        <v>77.105408</v>
      </c>
      <c r="F25" s="94">
        <v>63.84208</v>
      </c>
      <c r="G25" s="87">
        <v>70.390343</v>
      </c>
      <c r="H25" s="86"/>
      <c r="I25" s="229">
        <f t="shared" si="4"/>
        <v>0.9055819999999954</v>
      </c>
      <c r="J25" s="276"/>
      <c r="K25" s="277">
        <f t="shared" si="5"/>
        <v>0.6609860000000012</v>
      </c>
      <c r="L25" s="229"/>
      <c r="M25" s="230">
        <f t="shared" si="6"/>
        <v>0.7814110000000056</v>
      </c>
      <c r="N25" s="295"/>
    </row>
    <row r="26" spans="1:14" ht="15" customHeight="1">
      <c r="A26" s="69" t="s">
        <v>30</v>
      </c>
      <c r="B26" s="94">
        <v>78.928455</v>
      </c>
      <c r="C26" s="94">
        <v>60.821858</v>
      </c>
      <c r="D26" s="87">
        <v>69.855482</v>
      </c>
      <c r="E26" s="94">
        <v>79.326469</v>
      </c>
      <c r="F26" s="94">
        <v>58.717466</v>
      </c>
      <c r="G26" s="87">
        <v>69.012556</v>
      </c>
      <c r="H26" s="86"/>
      <c r="I26" s="229">
        <f t="shared" si="4"/>
        <v>0.3980140000000034</v>
      </c>
      <c r="J26" s="276"/>
      <c r="K26" s="277">
        <f t="shared" si="5"/>
        <v>-2.104391999999997</v>
      </c>
      <c r="L26" s="229"/>
      <c r="M26" s="230">
        <f t="shared" si="6"/>
        <v>-0.8429259999999914</v>
      </c>
      <c r="N26" s="295"/>
    </row>
    <row r="27" spans="1:14" ht="15" customHeight="1">
      <c r="A27" s="69" t="s">
        <v>31</v>
      </c>
      <c r="B27" s="94">
        <v>75.841734</v>
      </c>
      <c r="C27" s="94">
        <v>60.252308</v>
      </c>
      <c r="D27" s="87">
        <v>68.134514</v>
      </c>
      <c r="E27" s="94">
        <v>80.064438</v>
      </c>
      <c r="F27" s="94">
        <v>61.518606</v>
      </c>
      <c r="G27" s="87">
        <v>70.908183</v>
      </c>
      <c r="H27" s="86"/>
      <c r="I27" s="229">
        <f t="shared" si="4"/>
        <v>4.222703999999993</v>
      </c>
      <c r="J27" s="276"/>
      <c r="K27" s="277">
        <f t="shared" si="5"/>
        <v>1.266297999999999</v>
      </c>
      <c r="L27" s="229"/>
      <c r="M27" s="230">
        <f t="shared" si="6"/>
        <v>2.773668999999998</v>
      </c>
      <c r="N27" s="295"/>
    </row>
    <row r="28" spans="1:14" ht="19.5" customHeight="1">
      <c r="A28" s="110" t="s">
        <v>35</v>
      </c>
      <c r="B28" s="91">
        <v>76.881372</v>
      </c>
      <c r="C28" s="113">
        <v>62.899577</v>
      </c>
      <c r="D28" s="82">
        <v>69.855671</v>
      </c>
      <c r="E28" s="91">
        <v>78.322366</v>
      </c>
      <c r="F28" s="113">
        <v>63.120764</v>
      </c>
      <c r="G28" s="82">
        <v>70.685686</v>
      </c>
      <c r="H28" s="86"/>
      <c r="I28" s="287">
        <f t="shared" si="4"/>
        <v>1.4409940000000034</v>
      </c>
      <c r="J28" s="291"/>
      <c r="K28" s="292">
        <f t="shared" si="5"/>
        <v>0.22118700000000047</v>
      </c>
      <c r="L28" s="287"/>
      <c r="M28" s="290">
        <f t="shared" si="6"/>
        <v>0.8300150000000031</v>
      </c>
      <c r="N28" s="295"/>
    </row>
    <row r="29" spans="1:13" ht="7.5" customHeight="1">
      <c r="A29" s="90"/>
      <c r="B29" s="96"/>
      <c r="C29" s="77"/>
      <c r="D29" s="78"/>
      <c r="E29" s="96"/>
      <c r="F29" s="77"/>
      <c r="G29" s="78"/>
      <c r="H29" s="86"/>
      <c r="I29" s="92"/>
      <c r="J29" s="77"/>
      <c r="K29" s="92"/>
      <c r="L29" s="86"/>
      <c r="M29" s="93"/>
    </row>
    <row r="30" spans="1:13" ht="18" customHeight="1">
      <c r="A30" s="69"/>
      <c r="B30" s="332" t="s">
        <v>249</v>
      </c>
      <c r="C30" s="104"/>
      <c r="D30" s="104"/>
      <c r="E30" s="104"/>
      <c r="F30" s="104"/>
      <c r="G30" s="105"/>
      <c r="H30" s="108"/>
      <c r="I30" s="273" t="s">
        <v>116</v>
      </c>
      <c r="J30" s="274"/>
      <c r="K30" s="273"/>
      <c r="L30" s="274"/>
      <c r="M30" s="275"/>
    </row>
    <row r="31" spans="1:13" ht="12.75">
      <c r="A31" s="69"/>
      <c r="B31" s="102"/>
      <c r="C31" s="102"/>
      <c r="D31" s="103"/>
      <c r="E31" s="102"/>
      <c r="F31" s="102"/>
      <c r="G31" s="103"/>
      <c r="H31" s="86"/>
      <c r="I31" s="278"/>
      <c r="J31" s="279"/>
      <c r="K31" s="280"/>
      <c r="L31" s="281"/>
      <c r="M31" s="282"/>
    </row>
    <row r="32" spans="1:14" ht="12.75">
      <c r="A32" s="89" t="s">
        <v>24</v>
      </c>
      <c r="B32" s="94">
        <v>35.33753</v>
      </c>
      <c r="C32" s="94">
        <v>29.916454</v>
      </c>
      <c r="D32" s="87">
        <v>32.698914</v>
      </c>
      <c r="E32" s="94">
        <v>41.717791</v>
      </c>
      <c r="F32" s="94">
        <v>33.554448</v>
      </c>
      <c r="G32" s="87">
        <v>37.769911</v>
      </c>
      <c r="H32" s="86"/>
      <c r="I32" s="229">
        <f aca="true" t="shared" si="7" ref="I32:I40">E32-B32</f>
        <v>6.380260999999997</v>
      </c>
      <c r="J32" s="276"/>
      <c r="K32" s="277">
        <f aca="true" t="shared" si="8" ref="K32:K40">F32-C32</f>
        <v>3.637993999999999</v>
      </c>
      <c r="L32" s="229"/>
      <c r="M32" s="230">
        <f aca="true" t="shared" si="9" ref="M32:M40">G32-D32</f>
        <v>5.070996999999998</v>
      </c>
      <c r="N32" s="295"/>
    </row>
    <row r="33" spans="1:14" ht="15" customHeight="1">
      <c r="A33" s="69" t="s">
        <v>25</v>
      </c>
      <c r="B33" s="94">
        <v>42.303367</v>
      </c>
      <c r="C33" s="94">
        <v>29.296653</v>
      </c>
      <c r="D33" s="87">
        <v>36.023272</v>
      </c>
      <c r="E33" s="94">
        <v>41.59442</v>
      </c>
      <c r="F33" s="94">
        <v>23.213781</v>
      </c>
      <c r="G33" s="87">
        <v>32.770717</v>
      </c>
      <c r="H33" s="86"/>
      <c r="I33" s="229">
        <f t="shared" si="7"/>
        <v>-0.708947000000002</v>
      </c>
      <c r="J33" s="276"/>
      <c r="K33" s="277">
        <f t="shared" si="8"/>
        <v>-6.082871999999998</v>
      </c>
      <c r="L33" s="229"/>
      <c r="M33" s="230">
        <f t="shared" si="9"/>
        <v>-3.252555000000001</v>
      </c>
      <c r="N33" s="295"/>
    </row>
    <row r="34" spans="1:14" ht="15" customHeight="1">
      <c r="A34" s="69" t="s">
        <v>26</v>
      </c>
      <c r="B34" s="94">
        <v>37.3686</v>
      </c>
      <c r="C34" s="94">
        <v>37.544899</v>
      </c>
      <c r="D34" s="87">
        <v>37.455846</v>
      </c>
      <c r="E34" s="94">
        <v>40.785371</v>
      </c>
      <c r="F34" s="94">
        <v>27.927364</v>
      </c>
      <c r="G34" s="87">
        <v>34.548295</v>
      </c>
      <c r="H34" s="86"/>
      <c r="I34" s="229">
        <f t="shared" si="7"/>
        <v>3.416770999999997</v>
      </c>
      <c r="J34" s="276"/>
      <c r="K34" s="277">
        <f t="shared" si="8"/>
        <v>-9.617535</v>
      </c>
      <c r="L34" s="229"/>
      <c r="M34" s="230">
        <f t="shared" si="9"/>
        <v>-2.907550999999998</v>
      </c>
      <c r="N34" s="295"/>
    </row>
    <row r="35" spans="1:14" ht="15" customHeight="1">
      <c r="A35" s="69" t="s">
        <v>27</v>
      </c>
      <c r="B35" s="94">
        <v>50.228022</v>
      </c>
      <c r="C35" s="94">
        <v>35.03006</v>
      </c>
      <c r="D35" s="87">
        <v>42.795359</v>
      </c>
      <c r="E35" s="94">
        <v>50.557911</v>
      </c>
      <c r="F35" s="94">
        <v>37.702587</v>
      </c>
      <c r="G35" s="87">
        <v>44.322753</v>
      </c>
      <c r="H35" s="86"/>
      <c r="I35" s="229">
        <f t="shared" si="7"/>
        <v>0.3298889999999943</v>
      </c>
      <c r="J35" s="276"/>
      <c r="K35" s="277">
        <f t="shared" si="8"/>
        <v>2.6725270000000023</v>
      </c>
      <c r="L35" s="229"/>
      <c r="M35" s="230">
        <f t="shared" si="9"/>
        <v>1.527394000000001</v>
      </c>
      <c r="N35" s="295"/>
    </row>
    <row r="36" spans="1:14" ht="15" customHeight="1">
      <c r="A36" s="69" t="s">
        <v>28</v>
      </c>
      <c r="B36" s="94">
        <v>37.76173</v>
      </c>
      <c r="C36" s="94">
        <v>30.37139</v>
      </c>
      <c r="D36" s="87">
        <v>34.173482</v>
      </c>
      <c r="E36" s="94">
        <v>38.114925</v>
      </c>
      <c r="F36" s="94">
        <v>32.991066000000004</v>
      </c>
      <c r="G36" s="87">
        <v>35.631959</v>
      </c>
      <c r="H36" s="86"/>
      <c r="I36" s="229">
        <f t="shared" si="7"/>
        <v>0.3531949999999995</v>
      </c>
      <c r="J36" s="276"/>
      <c r="K36" s="277">
        <f t="shared" si="8"/>
        <v>2.619676000000002</v>
      </c>
      <c r="L36" s="229"/>
      <c r="M36" s="230">
        <f t="shared" si="9"/>
        <v>1.458477000000002</v>
      </c>
      <c r="N36" s="295"/>
    </row>
    <row r="37" spans="1:14" ht="15" customHeight="1">
      <c r="A37" s="69" t="s">
        <v>29</v>
      </c>
      <c r="B37" s="94">
        <v>37.53692</v>
      </c>
      <c r="C37" s="94">
        <v>29.697493</v>
      </c>
      <c r="D37" s="87">
        <v>33.733523</v>
      </c>
      <c r="E37" s="94">
        <v>41.373262</v>
      </c>
      <c r="F37" s="94">
        <v>29.32808</v>
      </c>
      <c r="G37" s="87">
        <v>35.542898</v>
      </c>
      <c r="H37" s="86"/>
      <c r="I37" s="229">
        <f t="shared" si="7"/>
        <v>3.836341999999995</v>
      </c>
      <c r="J37" s="276"/>
      <c r="K37" s="277">
        <f t="shared" si="8"/>
        <v>-0.36941300000000155</v>
      </c>
      <c r="L37" s="229"/>
      <c r="M37" s="230">
        <f t="shared" si="9"/>
        <v>1.8093750000000028</v>
      </c>
      <c r="N37" s="295"/>
    </row>
    <row r="38" spans="1:14" ht="15" customHeight="1">
      <c r="A38" s="69" t="s">
        <v>30</v>
      </c>
      <c r="B38" s="94">
        <v>48.549799</v>
      </c>
      <c r="C38" s="94">
        <v>31.781954</v>
      </c>
      <c r="D38" s="87">
        <v>40.485657</v>
      </c>
      <c r="E38" s="94">
        <v>46.96448</v>
      </c>
      <c r="F38" s="94">
        <v>32.169895</v>
      </c>
      <c r="G38" s="87">
        <v>39.868911</v>
      </c>
      <c r="H38" s="86"/>
      <c r="I38" s="229">
        <f t="shared" si="7"/>
        <v>-1.5853189999999984</v>
      </c>
      <c r="J38" s="276"/>
      <c r="K38" s="277">
        <f t="shared" si="8"/>
        <v>0.38794099999999787</v>
      </c>
      <c r="L38" s="229"/>
      <c r="M38" s="230">
        <f t="shared" si="9"/>
        <v>-0.6167460000000062</v>
      </c>
      <c r="N38" s="295"/>
    </row>
    <row r="39" spans="1:14" ht="15" customHeight="1">
      <c r="A39" s="69" t="s">
        <v>31</v>
      </c>
      <c r="B39" s="94">
        <v>43.238079</v>
      </c>
      <c r="C39" s="94">
        <v>20.989111</v>
      </c>
      <c r="D39" s="87">
        <v>32.604736</v>
      </c>
      <c r="E39" s="94">
        <v>52.955829</v>
      </c>
      <c r="F39" s="94">
        <v>21.936308</v>
      </c>
      <c r="G39" s="87">
        <v>38.177629</v>
      </c>
      <c r="H39" s="86"/>
      <c r="I39" s="229">
        <f t="shared" si="7"/>
        <v>9.717750000000002</v>
      </c>
      <c r="J39" s="276"/>
      <c r="K39" s="277">
        <f t="shared" si="8"/>
        <v>0.9471969999999992</v>
      </c>
      <c r="L39" s="229"/>
      <c r="M39" s="230">
        <f t="shared" si="9"/>
        <v>5.5728930000000005</v>
      </c>
      <c r="N39" s="295"/>
    </row>
    <row r="40" spans="1:14" ht="19.5" customHeight="1">
      <c r="A40" s="110" t="s">
        <v>35</v>
      </c>
      <c r="B40" s="91">
        <v>40.038502</v>
      </c>
      <c r="C40" s="113">
        <v>30.58154</v>
      </c>
      <c r="D40" s="82">
        <v>35.448294</v>
      </c>
      <c r="E40" s="91">
        <v>43.100899</v>
      </c>
      <c r="F40" s="113">
        <v>30.712829</v>
      </c>
      <c r="G40" s="82">
        <v>37.111023</v>
      </c>
      <c r="H40" s="86"/>
      <c r="I40" s="287">
        <f t="shared" si="7"/>
        <v>3.062396999999997</v>
      </c>
      <c r="J40" s="291"/>
      <c r="K40" s="292">
        <f t="shared" si="8"/>
        <v>0.13128899999999888</v>
      </c>
      <c r="L40" s="287"/>
      <c r="M40" s="290">
        <f t="shared" si="9"/>
        <v>1.662729000000006</v>
      </c>
      <c r="N40" s="295"/>
    </row>
    <row r="41" spans="1:13" ht="12.75">
      <c r="A41" s="90"/>
      <c r="B41" s="96"/>
      <c r="C41" s="95"/>
      <c r="D41" s="78"/>
      <c r="E41" s="96"/>
      <c r="F41" s="95"/>
      <c r="G41" s="78"/>
      <c r="H41" s="86"/>
      <c r="I41" s="92"/>
      <c r="J41" s="77"/>
      <c r="K41" s="92"/>
      <c r="L41" s="86"/>
      <c r="M41" s="93"/>
    </row>
    <row r="42" spans="1:13" ht="19.5" customHeight="1" thickBot="1">
      <c r="A42" s="97" t="s">
        <v>124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</row>
    <row r="43" ht="13.5" thickTop="1"/>
  </sheetData>
  <sheetProtection/>
  <mergeCells count="3">
    <mergeCell ref="B3:D4"/>
    <mergeCell ref="E3:G4"/>
    <mergeCell ref="A3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6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4.7109375" style="0" customWidth="1"/>
    <col min="3" max="3" width="2.140625" style="0" customWidth="1"/>
    <col min="4" max="4" width="5.7109375" style="0" customWidth="1"/>
    <col min="5" max="5" width="1.7109375" style="0" customWidth="1"/>
    <col min="6" max="6" width="5.7109375" style="0" customWidth="1"/>
    <col min="7" max="7" width="1.7109375" style="0" customWidth="1"/>
    <col min="8" max="8" width="6.7109375" style="0" customWidth="1"/>
    <col min="9" max="9" width="1.7109375" style="0" customWidth="1"/>
    <col min="10" max="10" width="6.7109375" style="0" customWidth="1"/>
    <col min="11" max="11" width="1.7109375" style="0" customWidth="1"/>
    <col min="12" max="12" width="2.140625" style="0" customWidth="1"/>
    <col min="13" max="13" width="5.7109375" style="0" customWidth="1"/>
    <col min="14" max="14" width="1.7109375" style="0" customWidth="1"/>
    <col min="15" max="15" width="5.7109375" style="0" customWidth="1"/>
    <col min="16" max="16" width="1.7109375" style="0" customWidth="1"/>
    <col min="17" max="17" width="6.7109375" style="0" customWidth="1"/>
    <col min="18" max="18" width="1.7109375" style="0" customWidth="1"/>
    <col min="19" max="19" width="6.7109375" style="0" customWidth="1"/>
    <col min="20" max="20" width="1.7109375" style="0" customWidth="1"/>
    <col min="21" max="21" width="2.140625" style="0" customWidth="1"/>
    <col min="22" max="22" width="5.57421875" style="0" customWidth="1"/>
    <col min="23" max="23" width="6.57421875" style="0" customWidth="1"/>
    <col min="24" max="24" width="5.28125" style="0" customWidth="1"/>
    <col min="25" max="25" width="6.28125" style="0" customWidth="1"/>
    <col min="26" max="26" width="5.28125" style="0" customWidth="1"/>
    <col min="27" max="27" width="6.28125" style="0" customWidth="1"/>
    <col min="28" max="28" width="5.28125" style="0" customWidth="1"/>
    <col min="29" max="29" width="6.28125" style="0" customWidth="1"/>
  </cols>
  <sheetData>
    <row r="1" spans="1:29" ht="18" customHeight="1" thickTop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ht="18" customHeight="1">
      <c r="A2" s="5" t="s">
        <v>42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</row>
    <row r="3" spans="1:29" ht="19.5" customHeight="1">
      <c r="A3" s="354" t="s">
        <v>86</v>
      </c>
      <c r="B3" s="9"/>
      <c r="C3" s="10"/>
      <c r="D3" s="158" t="s">
        <v>123</v>
      </c>
      <c r="E3" s="11"/>
      <c r="F3" s="11"/>
      <c r="G3" s="11"/>
      <c r="H3" s="11"/>
      <c r="I3" s="11"/>
      <c r="J3" s="11"/>
      <c r="K3" s="11"/>
      <c r="L3" s="12"/>
      <c r="M3" s="158" t="s">
        <v>125</v>
      </c>
      <c r="N3" s="11"/>
      <c r="O3" s="11"/>
      <c r="P3" s="11"/>
      <c r="Q3" s="11"/>
      <c r="R3" s="11"/>
      <c r="S3" s="11"/>
      <c r="T3" s="11"/>
      <c r="U3" s="12"/>
      <c r="V3" s="11" t="s">
        <v>1</v>
      </c>
      <c r="W3" s="13"/>
      <c r="X3" s="13"/>
      <c r="Y3" s="13"/>
      <c r="Z3" s="13"/>
      <c r="AA3" s="13"/>
      <c r="AB3" s="14"/>
      <c r="AC3" s="15"/>
    </row>
    <row r="4" spans="1:29" ht="12.75">
      <c r="A4" s="355"/>
      <c r="B4" s="16"/>
      <c r="C4" s="17"/>
      <c r="D4" s="357" t="s">
        <v>7</v>
      </c>
      <c r="E4" s="345"/>
      <c r="F4" s="358" t="s">
        <v>4</v>
      </c>
      <c r="G4" s="359"/>
      <c r="H4" s="306" t="s">
        <v>2</v>
      </c>
      <c r="I4" s="307"/>
      <c r="J4" s="353" t="s">
        <v>6</v>
      </c>
      <c r="K4" s="346"/>
      <c r="L4" s="17"/>
      <c r="M4" s="357" t="s">
        <v>7</v>
      </c>
      <c r="N4" s="345"/>
      <c r="O4" s="358" t="s">
        <v>4</v>
      </c>
      <c r="P4" s="359"/>
      <c r="Q4" s="306" t="s">
        <v>2</v>
      </c>
      <c r="R4" s="307"/>
      <c r="S4" s="353" t="s">
        <v>6</v>
      </c>
      <c r="T4" s="346"/>
      <c r="U4" s="17"/>
      <c r="V4" s="20" t="s">
        <v>3</v>
      </c>
      <c r="W4" s="310"/>
      <c r="X4" s="315" t="s">
        <v>4</v>
      </c>
      <c r="Y4" s="329"/>
      <c r="Z4" s="20" t="s">
        <v>5</v>
      </c>
      <c r="AA4" s="316"/>
      <c r="AB4" s="21" t="s">
        <v>6</v>
      </c>
      <c r="AC4" s="22"/>
    </row>
    <row r="5" spans="1:29" ht="12.75">
      <c r="A5" s="356"/>
      <c r="B5" s="16"/>
      <c r="C5" s="23"/>
      <c r="D5" s="347"/>
      <c r="E5" s="348"/>
      <c r="F5" s="360"/>
      <c r="G5" s="361"/>
      <c r="H5" s="308" t="s">
        <v>8</v>
      </c>
      <c r="I5" s="309"/>
      <c r="J5" s="348"/>
      <c r="K5" s="349"/>
      <c r="L5" s="23"/>
      <c r="M5" s="347"/>
      <c r="N5" s="348"/>
      <c r="O5" s="360"/>
      <c r="P5" s="361"/>
      <c r="Q5" s="308" t="s">
        <v>8</v>
      </c>
      <c r="R5" s="309"/>
      <c r="S5" s="348"/>
      <c r="T5" s="349"/>
      <c r="U5" s="23"/>
      <c r="V5" s="24" t="s">
        <v>9</v>
      </c>
      <c r="W5" s="24"/>
      <c r="X5" s="317" t="s">
        <v>10</v>
      </c>
      <c r="Y5" s="318"/>
      <c r="Z5" s="24" t="s">
        <v>10</v>
      </c>
      <c r="AA5" s="318"/>
      <c r="AB5" s="24" t="s">
        <v>11</v>
      </c>
      <c r="AC5" s="25"/>
    </row>
    <row r="6" spans="1:29" ht="21.75" customHeight="1">
      <c r="A6" s="26"/>
      <c r="B6" s="27" t="s">
        <v>33</v>
      </c>
      <c r="C6" s="28"/>
      <c r="D6" s="29">
        <v>2.129</v>
      </c>
      <c r="E6" s="29"/>
      <c r="F6" s="296">
        <v>47.243</v>
      </c>
      <c r="G6" s="297"/>
      <c r="H6" s="296">
        <v>77.999</v>
      </c>
      <c r="I6" s="299"/>
      <c r="J6" s="29">
        <f>H6+F6+D6</f>
        <v>127.371</v>
      </c>
      <c r="K6" s="30"/>
      <c r="L6" s="32"/>
      <c r="M6" s="29">
        <v>2.025575</v>
      </c>
      <c r="N6" s="29"/>
      <c r="O6" s="296">
        <v>45.161274999999996</v>
      </c>
      <c r="P6" s="297"/>
      <c r="Q6" s="296">
        <v>81.257325</v>
      </c>
      <c r="R6" s="299"/>
      <c r="S6" s="29">
        <f>Q6+O6+M6</f>
        <v>128.444175</v>
      </c>
      <c r="T6" s="30"/>
      <c r="U6" s="32"/>
      <c r="V6" s="29">
        <f aca="true" t="shared" si="0" ref="V6:V29">M6-D6</f>
        <v>-0.1034250000000001</v>
      </c>
      <c r="W6" s="311"/>
      <c r="X6" s="319">
        <f aca="true" t="shared" si="1" ref="X6:X29">O6-F6</f>
        <v>-2.081725000000006</v>
      </c>
      <c r="Y6" s="320">
        <f>O6/F6%-100</f>
        <v>-4.406419998729987</v>
      </c>
      <c r="Z6" s="29">
        <f aca="true" t="shared" si="2" ref="Z6:Z29">Q6-H6</f>
        <v>3.2583249999999992</v>
      </c>
      <c r="AA6" s="320">
        <f aca="true" t="shared" si="3" ref="AA6:AA11">Q6/H6%-100</f>
        <v>4.177393299914101</v>
      </c>
      <c r="AB6" s="29">
        <f aca="true" t="shared" si="4" ref="AB6:AB29">S6-J6</f>
        <v>1.0731750000000062</v>
      </c>
      <c r="AC6" s="33"/>
    </row>
    <row r="7" spans="1:29" ht="12.75">
      <c r="A7" s="46" t="s">
        <v>13</v>
      </c>
      <c r="B7" s="35" t="s">
        <v>32</v>
      </c>
      <c r="C7" s="28"/>
      <c r="D7" s="36">
        <v>6.797</v>
      </c>
      <c r="E7" s="36"/>
      <c r="F7" s="298">
        <v>8.155</v>
      </c>
      <c r="G7" s="299"/>
      <c r="H7" s="298">
        <v>28.707</v>
      </c>
      <c r="I7" s="299"/>
      <c r="J7" s="36">
        <f>H7+F7+D7</f>
        <v>43.659</v>
      </c>
      <c r="K7" s="31"/>
      <c r="L7" s="32"/>
      <c r="M7" s="36">
        <v>3.426575</v>
      </c>
      <c r="N7" s="36"/>
      <c r="O7" s="298">
        <v>9.24705</v>
      </c>
      <c r="P7" s="299"/>
      <c r="Q7" s="298">
        <v>30.7276</v>
      </c>
      <c r="R7" s="299"/>
      <c r="S7" s="36">
        <f>Q7+O7+M7</f>
        <v>43.401225</v>
      </c>
      <c r="T7" s="31"/>
      <c r="U7" s="32"/>
      <c r="V7" s="36">
        <f t="shared" si="0"/>
        <v>-3.3704249999999996</v>
      </c>
      <c r="W7" s="312">
        <f>M7/D7%-100</f>
        <v>-49.58695012505517</v>
      </c>
      <c r="X7" s="321">
        <f t="shared" si="1"/>
        <v>1.0920500000000004</v>
      </c>
      <c r="Y7" s="322"/>
      <c r="Z7" s="36">
        <f t="shared" si="2"/>
        <v>2.020599999999998</v>
      </c>
      <c r="AA7" s="322">
        <f t="shared" si="3"/>
        <v>7.038701362037131</v>
      </c>
      <c r="AB7" s="36">
        <f t="shared" si="4"/>
        <v>-0.2577750000000023</v>
      </c>
      <c r="AC7" s="33"/>
    </row>
    <row r="8" spans="1:29" ht="15.75" customHeight="1">
      <c r="A8" s="47"/>
      <c r="B8" s="38" t="s">
        <v>12</v>
      </c>
      <c r="C8" s="39"/>
      <c r="D8" s="40">
        <v>8.926</v>
      </c>
      <c r="E8" s="40"/>
      <c r="F8" s="300">
        <v>55.397</v>
      </c>
      <c r="G8" s="301"/>
      <c r="H8" s="300">
        <v>106.706</v>
      </c>
      <c r="I8" s="303"/>
      <c r="J8" s="40">
        <f>J7+J6</f>
        <v>171.03</v>
      </c>
      <c r="K8" s="41"/>
      <c r="L8" s="42"/>
      <c r="M8" s="40">
        <v>5.45215</v>
      </c>
      <c r="N8" s="40"/>
      <c r="O8" s="300">
        <v>54.408325</v>
      </c>
      <c r="P8" s="301"/>
      <c r="Q8" s="300">
        <v>111.98492499999999</v>
      </c>
      <c r="R8" s="303"/>
      <c r="S8" s="40">
        <f>S7+S6</f>
        <v>171.84539999999998</v>
      </c>
      <c r="T8" s="41"/>
      <c r="U8" s="42"/>
      <c r="V8" s="40">
        <f t="shared" si="0"/>
        <v>-3.4738500000000005</v>
      </c>
      <c r="W8" s="313">
        <f>M8/D8%-100</f>
        <v>-38.91832847860184</v>
      </c>
      <c r="X8" s="323">
        <f t="shared" si="1"/>
        <v>-0.9886750000000006</v>
      </c>
      <c r="Y8" s="324"/>
      <c r="Z8" s="40">
        <f t="shared" si="2"/>
        <v>5.278924999999987</v>
      </c>
      <c r="AA8" s="324">
        <f t="shared" si="3"/>
        <v>4.947167919329729</v>
      </c>
      <c r="AB8" s="40">
        <f t="shared" si="4"/>
        <v>0.8153999999999826</v>
      </c>
      <c r="AC8" s="43"/>
    </row>
    <row r="9" spans="1:29" ht="15.75" customHeight="1">
      <c r="A9" s="44"/>
      <c r="B9" s="27" t="s">
        <v>33</v>
      </c>
      <c r="C9" s="28"/>
      <c r="D9" s="29">
        <v>3.521</v>
      </c>
      <c r="E9" s="29"/>
      <c r="F9" s="296">
        <v>23.201</v>
      </c>
      <c r="G9" s="297"/>
      <c r="H9" s="296">
        <v>40.663</v>
      </c>
      <c r="I9" s="299"/>
      <c r="J9" s="29">
        <f>H9+F9+D9</f>
        <v>67.38499999999999</v>
      </c>
      <c r="K9" s="30"/>
      <c r="L9" s="32"/>
      <c r="M9" s="29">
        <v>2.899525</v>
      </c>
      <c r="N9" s="29"/>
      <c r="O9" s="296">
        <v>24.225550000000002</v>
      </c>
      <c r="P9" s="297"/>
      <c r="Q9" s="296">
        <v>36.342075</v>
      </c>
      <c r="R9" s="299"/>
      <c r="S9" s="29">
        <f>Q9+O9+M9</f>
        <v>63.467150000000004</v>
      </c>
      <c r="T9" s="30"/>
      <c r="U9" s="32"/>
      <c r="V9" s="29">
        <f t="shared" si="0"/>
        <v>-0.6214749999999998</v>
      </c>
      <c r="W9" s="314"/>
      <c r="X9" s="319">
        <f t="shared" si="1"/>
        <v>1.0245500000000014</v>
      </c>
      <c r="Y9" s="320"/>
      <c r="Z9" s="29">
        <f t="shared" si="2"/>
        <v>-4.3209249999999955</v>
      </c>
      <c r="AA9" s="320">
        <f t="shared" si="3"/>
        <v>-10.626183508349115</v>
      </c>
      <c r="AB9" s="29">
        <f t="shared" si="4"/>
        <v>-3.917849999999987</v>
      </c>
      <c r="AC9" s="45">
        <f>S9/J9%-100</f>
        <v>-5.8141277732432854</v>
      </c>
    </row>
    <row r="10" spans="1:29" ht="12.75">
      <c r="A10" s="34" t="s">
        <v>14</v>
      </c>
      <c r="B10" s="35" t="s">
        <v>32</v>
      </c>
      <c r="C10" s="28"/>
      <c r="D10" s="36">
        <v>6.793</v>
      </c>
      <c r="E10" s="36"/>
      <c r="F10" s="298">
        <v>4.846</v>
      </c>
      <c r="G10" s="299"/>
      <c r="H10" s="298">
        <v>10.76</v>
      </c>
      <c r="I10" s="299"/>
      <c r="J10" s="36">
        <f>H10+F10+D10</f>
        <v>22.399</v>
      </c>
      <c r="K10" s="31"/>
      <c r="L10" s="32"/>
      <c r="M10" s="36">
        <v>5.177775</v>
      </c>
      <c r="N10" s="36"/>
      <c r="O10" s="298">
        <v>5.552099999999999</v>
      </c>
      <c r="P10" s="299"/>
      <c r="Q10" s="298">
        <v>12.92765</v>
      </c>
      <c r="R10" s="299"/>
      <c r="S10" s="36">
        <f>Q10+O10+M10</f>
        <v>23.657525</v>
      </c>
      <c r="T10" s="31"/>
      <c r="U10" s="32"/>
      <c r="V10" s="36">
        <f t="shared" si="0"/>
        <v>-1.6152250000000006</v>
      </c>
      <c r="W10" s="312">
        <f>M10/D10%-100</f>
        <v>-23.777785956131325</v>
      </c>
      <c r="X10" s="321">
        <f t="shared" si="1"/>
        <v>0.7060999999999993</v>
      </c>
      <c r="Y10" s="322"/>
      <c r="Z10" s="36">
        <f t="shared" si="2"/>
        <v>2.16765</v>
      </c>
      <c r="AA10" s="322">
        <f t="shared" si="3"/>
        <v>20.14544609665427</v>
      </c>
      <c r="AB10" s="36">
        <f t="shared" si="4"/>
        <v>1.2585249999999988</v>
      </c>
      <c r="AC10" s="33"/>
    </row>
    <row r="11" spans="1:29" ht="15.75" customHeight="1">
      <c r="A11" s="37"/>
      <c r="B11" s="38" t="s">
        <v>12</v>
      </c>
      <c r="C11" s="39"/>
      <c r="D11" s="40">
        <v>10.314</v>
      </c>
      <c r="E11" s="40"/>
      <c r="F11" s="300">
        <v>28.047</v>
      </c>
      <c r="G11" s="301"/>
      <c r="H11" s="300">
        <v>51.423</v>
      </c>
      <c r="I11" s="303"/>
      <c r="J11" s="40">
        <f>J10+J9</f>
        <v>89.78399999999999</v>
      </c>
      <c r="K11" s="41"/>
      <c r="L11" s="42"/>
      <c r="M11" s="40">
        <v>8.0773</v>
      </c>
      <c r="N11" s="40"/>
      <c r="O11" s="300">
        <v>29.77765</v>
      </c>
      <c r="P11" s="301"/>
      <c r="Q11" s="300">
        <v>49.269725</v>
      </c>
      <c r="R11" s="303"/>
      <c r="S11" s="40">
        <f>S10+S9</f>
        <v>87.124675</v>
      </c>
      <c r="T11" s="41"/>
      <c r="U11" s="42"/>
      <c r="V11" s="40">
        <f t="shared" si="0"/>
        <v>-2.236700000000001</v>
      </c>
      <c r="W11" s="313">
        <f>M11/D11%-100</f>
        <v>-21.68605778553423</v>
      </c>
      <c r="X11" s="323">
        <f t="shared" si="1"/>
        <v>1.7306500000000007</v>
      </c>
      <c r="Y11" s="324">
        <f>O11/F11%-100</f>
        <v>6.170535173102294</v>
      </c>
      <c r="Z11" s="40">
        <f t="shared" si="2"/>
        <v>-2.1532750000000007</v>
      </c>
      <c r="AA11" s="324">
        <f t="shared" si="3"/>
        <v>-4.187377243645827</v>
      </c>
      <c r="AB11" s="40">
        <f t="shared" si="4"/>
        <v>-2.6593249999999955</v>
      </c>
      <c r="AC11" s="43">
        <f>S11/J11%-100</f>
        <v>-2.961914149514385</v>
      </c>
    </row>
    <row r="12" spans="1:29" ht="15.75" customHeight="1">
      <c r="A12" s="44"/>
      <c r="B12" s="27" t="s">
        <v>33</v>
      </c>
      <c r="C12" s="28"/>
      <c r="D12" s="29">
        <v>0.372</v>
      </c>
      <c r="E12" s="29"/>
      <c r="F12" s="296">
        <v>18.741</v>
      </c>
      <c r="G12" s="297"/>
      <c r="H12" s="296">
        <v>37.603</v>
      </c>
      <c r="I12" s="299"/>
      <c r="J12" s="29">
        <f>H12+F12+D12</f>
        <v>56.716</v>
      </c>
      <c r="K12" s="30"/>
      <c r="L12" s="32"/>
      <c r="M12" s="29">
        <v>0.045175</v>
      </c>
      <c r="N12" s="29"/>
      <c r="O12" s="296">
        <v>20.36715</v>
      </c>
      <c r="P12" s="297"/>
      <c r="Q12" s="296">
        <v>36.78945</v>
      </c>
      <c r="R12" s="299"/>
      <c r="S12" s="29">
        <f>Q12+O12+M12</f>
        <v>57.201775</v>
      </c>
      <c r="T12" s="30"/>
      <c r="U12" s="32"/>
      <c r="V12" s="29">
        <f t="shared" si="0"/>
        <v>-0.326825</v>
      </c>
      <c r="W12" s="314"/>
      <c r="X12" s="319">
        <f t="shared" si="1"/>
        <v>1.626149999999999</v>
      </c>
      <c r="Y12" s="325">
        <f>O12/F12%-100</f>
        <v>8.67696494317272</v>
      </c>
      <c r="Z12" s="29">
        <f t="shared" si="2"/>
        <v>-0.8135499999999993</v>
      </c>
      <c r="AA12" s="320"/>
      <c r="AB12" s="29">
        <f t="shared" si="4"/>
        <v>0.48577499999999674</v>
      </c>
      <c r="AC12" s="45"/>
    </row>
    <row r="13" spans="1:29" ht="12.75">
      <c r="A13" s="48" t="s">
        <v>15</v>
      </c>
      <c r="B13" s="35" t="s">
        <v>32</v>
      </c>
      <c r="C13" s="28"/>
      <c r="D13" s="36">
        <v>0.994</v>
      </c>
      <c r="E13" s="36"/>
      <c r="F13" s="298">
        <v>4.263</v>
      </c>
      <c r="G13" s="299"/>
      <c r="H13" s="298">
        <v>13.056</v>
      </c>
      <c r="I13" s="299"/>
      <c r="J13" s="36">
        <f>H13+F13+D13</f>
        <v>18.313</v>
      </c>
      <c r="K13" s="31"/>
      <c r="L13" s="32"/>
      <c r="M13" s="36">
        <v>0.75515</v>
      </c>
      <c r="N13" s="36"/>
      <c r="O13" s="298">
        <v>3.7034249999999997</v>
      </c>
      <c r="P13" s="299"/>
      <c r="Q13" s="298">
        <v>14.3348</v>
      </c>
      <c r="R13" s="299"/>
      <c r="S13" s="36">
        <f>Q13+O13+M13</f>
        <v>18.793375</v>
      </c>
      <c r="T13" s="31"/>
      <c r="U13" s="32"/>
      <c r="V13" s="36">
        <f t="shared" si="0"/>
        <v>-0.23885</v>
      </c>
      <c r="W13" s="312"/>
      <c r="X13" s="321">
        <f t="shared" si="1"/>
        <v>-0.5595750000000002</v>
      </c>
      <c r="Y13" s="322"/>
      <c r="Z13" s="36">
        <f t="shared" si="2"/>
        <v>1.2788000000000004</v>
      </c>
      <c r="AA13" s="322"/>
      <c r="AB13" s="36">
        <f t="shared" si="4"/>
        <v>0.4803750000000022</v>
      </c>
      <c r="AC13" s="33"/>
    </row>
    <row r="14" spans="1:29" ht="15.75" customHeight="1">
      <c r="A14" s="37"/>
      <c r="B14" s="38" t="s">
        <v>12</v>
      </c>
      <c r="C14" s="39"/>
      <c r="D14" s="40">
        <v>1.366</v>
      </c>
      <c r="E14" s="40"/>
      <c r="F14" s="300">
        <v>23.003</v>
      </c>
      <c r="G14" s="301"/>
      <c r="H14" s="300">
        <v>50.66</v>
      </c>
      <c r="I14" s="303"/>
      <c r="J14" s="40">
        <f>J13+J12</f>
        <v>75.029</v>
      </c>
      <c r="K14" s="41"/>
      <c r="L14" s="42"/>
      <c r="M14" s="40">
        <v>0.800325</v>
      </c>
      <c r="N14" s="40"/>
      <c r="O14" s="300">
        <v>24.070574999999998</v>
      </c>
      <c r="P14" s="301"/>
      <c r="Q14" s="300">
        <v>51.12425</v>
      </c>
      <c r="R14" s="303"/>
      <c r="S14" s="40">
        <f>S13+S12</f>
        <v>75.99515</v>
      </c>
      <c r="T14" s="41"/>
      <c r="U14" s="42"/>
      <c r="V14" s="40">
        <f t="shared" si="0"/>
        <v>-0.5656750000000001</v>
      </c>
      <c r="W14" s="313"/>
      <c r="X14" s="323">
        <f t="shared" si="1"/>
        <v>1.067574999999998</v>
      </c>
      <c r="Y14" s="324"/>
      <c r="Z14" s="40">
        <f t="shared" si="2"/>
        <v>0.46425000000000693</v>
      </c>
      <c r="AA14" s="324"/>
      <c r="AB14" s="40">
        <f t="shared" si="4"/>
        <v>0.966149999999999</v>
      </c>
      <c r="AC14" s="43"/>
    </row>
    <row r="15" spans="1:29" ht="15.75" customHeight="1">
      <c r="A15" s="26"/>
      <c r="B15" s="27" t="s">
        <v>33</v>
      </c>
      <c r="C15" s="28"/>
      <c r="D15" s="29">
        <v>7.706</v>
      </c>
      <c r="E15" s="29"/>
      <c r="F15" s="296">
        <v>68.773</v>
      </c>
      <c r="G15" s="297"/>
      <c r="H15" s="296">
        <v>108.077</v>
      </c>
      <c r="I15" s="299"/>
      <c r="J15" s="29">
        <f>H15+F15+D15</f>
        <v>184.55599999999998</v>
      </c>
      <c r="K15" s="30"/>
      <c r="L15" s="32"/>
      <c r="M15" s="29">
        <v>8.821225</v>
      </c>
      <c r="N15" s="29"/>
      <c r="O15" s="296">
        <v>67.478425</v>
      </c>
      <c r="P15" s="297"/>
      <c r="Q15" s="296">
        <v>105.642925</v>
      </c>
      <c r="R15" s="299"/>
      <c r="S15" s="29">
        <f>Q15+O15+M15</f>
        <v>181.942575</v>
      </c>
      <c r="T15" s="30"/>
      <c r="U15" s="32"/>
      <c r="V15" s="29">
        <f t="shared" si="0"/>
        <v>1.1152249999999997</v>
      </c>
      <c r="W15" s="311"/>
      <c r="X15" s="319">
        <f t="shared" si="1"/>
        <v>-1.2945749999999947</v>
      </c>
      <c r="Y15" s="320"/>
      <c r="Z15" s="29">
        <f t="shared" si="2"/>
        <v>-2.434074999999993</v>
      </c>
      <c r="AA15" s="320">
        <f>Q15/H15%-100</f>
        <v>-2.252167436179761</v>
      </c>
      <c r="AB15" s="29">
        <f t="shared" si="4"/>
        <v>-2.613424999999978</v>
      </c>
      <c r="AC15" s="45">
        <f>S15/J15%-100</f>
        <v>-1.4160607078610212</v>
      </c>
    </row>
    <row r="16" spans="1:29" ht="12.75">
      <c r="A16" s="34" t="s">
        <v>16</v>
      </c>
      <c r="B16" s="35" t="s">
        <v>32</v>
      </c>
      <c r="C16" s="39"/>
      <c r="D16" s="36">
        <v>18.784</v>
      </c>
      <c r="E16" s="36"/>
      <c r="F16" s="298">
        <v>18.433</v>
      </c>
      <c r="G16" s="299"/>
      <c r="H16" s="298">
        <v>38.175</v>
      </c>
      <c r="I16" s="299"/>
      <c r="J16" s="36">
        <f>H16+F16+D16</f>
        <v>75.392</v>
      </c>
      <c r="K16" s="41"/>
      <c r="L16" s="42"/>
      <c r="M16" s="36">
        <v>19.68325</v>
      </c>
      <c r="N16" s="36"/>
      <c r="O16" s="298">
        <v>20.5548</v>
      </c>
      <c r="P16" s="299"/>
      <c r="Q16" s="298">
        <v>38.4758</v>
      </c>
      <c r="R16" s="299"/>
      <c r="S16" s="36">
        <f>Q16+O16+M16</f>
        <v>78.71385000000001</v>
      </c>
      <c r="T16" s="41"/>
      <c r="U16" s="42"/>
      <c r="V16" s="36">
        <f t="shared" si="0"/>
        <v>0.8992500000000021</v>
      </c>
      <c r="W16" s="312"/>
      <c r="X16" s="321">
        <f t="shared" si="1"/>
        <v>2.1218000000000004</v>
      </c>
      <c r="Y16" s="322">
        <f>O16/F16%-100</f>
        <v>11.510877231053001</v>
      </c>
      <c r="Z16" s="36">
        <f t="shared" si="2"/>
        <v>0.3008000000000024</v>
      </c>
      <c r="AA16" s="322"/>
      <c r="AB16" s="36">
        <f t="shared" si="4"/>
        <v>3.321850000000012</v>
      </c>
      <c r="AC16" s="33">
        <f>S16/J16%-100</f>
        <v>4.406104095925315</v>
      </c>
    </row>
    <row r="17" spans="1:29" ht="15.75" customHeight="1">
      <c r="A17" s="37"/>
      <c r="B17" s="38" t="s">
        <v>12</v>
      </c>
      <c r="C17" s="39"/>
      <c r="D17" s="40">
        <v>26.49</v>
      </c>
      <c r="E17" s="40"/>
      <c r="F17" s="300">
        <v>87.206</v>
      </c>
      <c r="G17" s="301"/>
      <c r="H17" s="300">
        <v>146.252</v>
      </c>
      <c r="I17" s="303"/>
      <c r="J17" s="40">
        <f>J16+J15</f>
        <v>259.948</v>
      </c>
      <c r="K17" s="41"/>
      <c r="L17" s="42"/>
      <c r="M17" s="40">
        <v>28.504475</v>
      </c>
      <c r="N17" s="40"/>
      <c r="O17" s="300">
        <v>88.033225</v>
      </c>
      <c r="P17" s="301"/>
      <c r="Q17" s="300">
        <v>144.118725</v>
      </c>
      <c r="R17" s="303"/>
      <c r="S17" s="40">
        <f>S16+S15</f>
        <v>260.656425</v>
      </c>
      <c r="T17" s="41"/>
      <c r="U17" s="42"/>
      <c r="V17" s="40">
        <f t="shared" si="0"/>
        <v>2.014475000000001</v>
      </c>
      <c r="W17" s="313">
        <f>M17/D17%-100</f>
        <v>7.6046621366553495</v>
      </c>
      <c r="X17" s="323">
        <f t="shared" si="1"/>
        <v>0.8272249999999985</v>
      </c>
      <c r="Y17" s="324"/>
      <c r="Z17" s="40">
        <f t="shared" si="2"/>
        <v>-2.1332749999999976</v>
      </c>
      <c r="AA17" s="324">
        <f>Q17/H17%-100</f>
        <v>-1.458629625577771</v>
      </c>
      <c r="AB17" s="40">
        <f t="shared" si="4"/>
        <v>0.7084250000000338</v>
      </c>
      <c r="AC17" s="43"/>
    </row>
    <row r="18" spans="1:29" ht="15.75" customHeight="1">
      <c r="A18" s="49"/>
      <c r="B18" s="27" t="s">
        <v>33</v>
      </c>
      <c r="C18" s="28"/>
      <c r="D18" s="29">
        <v>0.056</v>
      </c>
      <c r="E18" s="29"/>
      <c r="F18" s="296">
        <v>44.517</v>
      </c>
      <c r="G18" s="297"/>
      <c r="H18" s="296">
        <v>78.549</v>
      </c>
      <c r="I18" s="299"/>
      <c r="J18" s="29">
        <f>H18+F18+D18</f>
        <v>123.122</v>
      </c>
      <c r="K18" s="30"/>
      <c r="L18" s="32"/>
      <c r="M18" s="29">
        <v>0</v>
      </c>
      <c r="N18" s="29"/>
      <c r="O18" s="296">
        <v>47.662125</v>
      </c>
      <c r="P18" s="297"/>
      <c r="Q18" s="296">
        <v>80.1075</v>
      </c>
      <c r="R18" s="299"/>
      <c r="S18" s="29">
        <f>Q18+O18+M18</f>
        <v>127.769625</v>
      </c>
      <c r="T18" s="30"/>
      <c r="U18" s="32"/>
      <c r="V18" s="29">
        <f t="shared" si="0"/>
        <v>-0.056</v>
      </c>
      <c r="W18" s="311"/>
      <c r="X18" s="319">
        <f t="shared" si="1"/>
        <v>3.145125</v>
      </c>
      <c r="Y18" s="320">
        <f>O18/F18%-100</f>
        <v>7.064997641350502</v>
      </c>
      <c r="Z18" s="29">
        <f>Q18-H18</f>
        <v>1.5584999999999951</v>
      </c>
      <c r="AA18" s="320">
        <f>Q18/H18%-100</f>
        <v>1.9841118282855348</v>
      </c>
      <c r="AB18" s="29">
        <f t="shared" si="4"/>
        <v>4.647625000000005</v>
      </c>
      <c r="AC18" s="45">
        <f>S18/J18%-100</f>
        <v>3.774812787316648</v>
      </c>
    </row>
    <row r="19" spans="1:29" ht="12.75">
      <c r="A19" s="34" t="s">
        <v>17</v>
      </c>
      <c r="B19" s="35" t="s">
        <v>32</v>
      </c>
      <c r="C19" s="28"/>
      <c r="D19" s="36">
        <v>0</v>
      </c>
      <c r="E19" s="36"/>
      <c r="F19" s="298">
        <v>7.8069999999999995</v>
      </c>
      <c r="G19" s="299"/>
      <c r="H19" s="298">
        <v>18.467</v>
      </c>
      <c r="I19" s="299"/>
      <c r="J19" s="36">
        <f>H19+F19+D19</f>
        <v>26.273999999999997</v>
      </c>
      <c r="K19" s="31"/>
      <c r="L19" s="32"/>
      <c r="M19" s="36">
        <v>0.301425</v>
      </c>
      <c r="N19" s="36"/>
      <c r="O19" s="298">
        <v>6.195875</v>
      </c>
      <c r="P19" s="299"/>
      <c r="Q19" s="298">
        <v>19.0358</v>
      </c>
      <c r="R19" s="299"/>
      <c r="S19" s="36">
        <f>Q19+O19+M19</f>
        <v>25.533099999999997</v>
      </c>
      <c r="T19" s="31"/>
      <c r="U19" s="32"/>
      <c r="V19" s="36">
        <f t="shared" si="0"/>
        <v>0.301425</v>
      </c>
      <c r="W19" s="312"/>
      <c r="X19" s="321">
        <f t="shared" si="1"/>
        <v>-1.6111249999999995</v>
      </c>
      <c r="Y19" s="322">
        <f>O19/F19%-100</f>
        <v>-20.636928397591902</v>
      </c>
      <c r="Z19" s="36">
        <f>Q19-H19</f>
        <v>0.5687999999999995</v>
      </c>
      <c r="AA19" s="322"/>
      <c r="AB19" s="36">
        <f t="shared" si="4"/>
        <v>-0.7408999999999999</v>
      </c>
      <c r="AC19" s="33"/>
    </row>
    <row r="20" spans="1:29" ht="15.75" customHeight="1">
      <c r="A20" s="37"/>
      <c r="B20" s="38" t="s">
        <v>12</v>
      </c>
      <c r="C20" s="39"/>
      <c r="D20" s="40">
        <v>0.056</v>
      </c>
      <c r="E20" s="40"/>
      <c r="F20" s="300">
        <v>52.324</v>
      </c>
      <c r="G20" s="301"/>
      <c r="H20" s="300">
        <v>97.016</v>
      </c>
      <c r="I20" s="303"/>
      <c r="J20" s="40">
        <f>J19+J18</f>
        <v>149.396</v>
      </c>
      <c r="K20" s="41"/>
      <c r="L20" s="42"/>
      <c r="M20" s="40">
        <v>0.301425</v>
      </c>
      <c r="N20" s="40"/>
      <c r="O20" s="300">
        <v>53.858000000000004</v>
      </c>
      <c r="P20" s="301"/>
      <c r="Q20" s="300">
        <v>99.1433</v>
      </c>
      <c r="R20" s="303"/>
      <c r="S20" s="40">
        <f>S19+S18</f>
        <v>153.302725</v>
      </c>
      <c r="T20" s="41"/>
      <c r="U20" s="42"/>
      <c r="V20" s="40">
        <f t="shared" si="0"/>
        <v>0.245425</v>
      </c>
      <c r="W20" s="313"/>
      <c r="X20" s="323">
        <f t="shared" si="1"/>
        <v>1.534000000000006</v>
      </c>
      <c r="Y20" s="324">
        <f>O20/F20%-100</f>
        <v>2.9317330479321413</v>
      </c>
      <c r="Z20" s="40">
        <f t="shared" si="2"/>
        <v>2.127299999999991</v>
      </c>
      <c r="AA20" s="324">
        <f>Q20/H20%-100</f>
        <v>2.1927310959017063</v>
      </c>
      <c r="AB20" s="40">
        <f t="shared" si="4"/>
        <v>3.906725000000023</v>
      </c>
      <c r="AC20" s="43">
        <f>S20/J20%-100</f>
        <v>2.615013119494506</v>
      </c>
    </row>
    <row r="21" spans="1:29" ht="15.75" customHeight="1">
      <c r="A21" s="49"/>
      <c r="B21" s="27" t="s">
        <v>33</v>
      </c>
      <c r="C21" s="28"/>
      <c r="D21" s="29">
        <v>1.616</v>
      </c>
      <c r="E21" s="29"/>
      <c r="F21" s="296">
        <v>233.005</v>
      </c>
      <c r="G21" s="297"/>
      <c r="H21" s="296">
        <v>501.217</v>
      </c>
      <c r="I21" s="299"/>
      <c r="J21" s="29">
        <f>H21+F21+D21</f>
        <v>735.838</v>
      </c>
      <c r="K21" s="30"/>
      <c r="L21" s="32"/>
      <c r="M21" s="29">
        <v>2.8155</v>
      </c>
      <c r="N21" s="29"/>
      <c r="O21" s="296">
        <v>241.532875</v>
      </c>
      <c r="P21" s="297"/>
      <c r="Q21" s="296">
        <v>489.7324</v>
      </c>
      <c r="R21" s="299"/>
      <c r="S21" s="29">
        <f>Q21+O21+M21</f>
        <v>734.080775</v>
      </c>
      <c r="T21" s="30"/>
      <c r="U21" s="32"/>
      <c r="V21" s="29">
        <f t="shared" si="0"/>
        <v>1.1995</v>
      </c>
      <c r="W21" s="311"/>
      <c r="X21" s="319">
        <f t="shared" si="1"/>
        <v>8.527874999999995</v>
      </c>
      <c r="Y21" s="320">
        <f>O21/F21%-100</f>
        <v>3.6599536490633255</v>
      </c>
      <c r="Z21" s="29">
        <f t="shared" si="2"/>
        <v>-11.4846</v>
      </c>
      <c r="AA21" s="325">
        <f>Q21/H21%-100</f>
        <v>-2.291342871450894</v>
      </c>
      <c r="AB21" s="29">
        <f t="shared" si="4"/>
        <v>-1.7572249999999485</v>
      </c>
      <c r="AC21" s="45">
        <f>S21/J21%-100</f>
        <v>-0.23880596000749676</v>
      </c>
    </row>
    <row r="22" spans="1:29" ht="12.75">
      <c r="A22" s="160" t="s">
        <v>93</v>
      </c>
      <c r="B22" s="35" t="s">
        <v>32</v>
      </c>
      <c r="C22" s="28"/>
      <c r="D22" s="36">
        <v>6.347</v>
      </c>
      <c r="E22" s="36"/>
      <c r="F22" s="298">
        <v>36.869</v>
      </c>
      <c r="G22" s="299"/>
      <c r="H22" s="298">
        <v>159.393</v>
      </c>
      <c r="I22" s="299"/>
      <c r="J22" s="36">
        <f>H22+F22+D22</f>
        <v>202.609</v>
      </c>
      <c r="K22" s="31"/>
      <c r="L22" s="32"/>
      <c r="M22" s="36">
        <v>9.653625</v>
      </c>
      <c r="N22" s="36"/>
      <c r="O22" s="298">
        <v>36.55975</v>
      </c>
      <c r="P22" s="299"/>
      <c r="Q22" s="298">
        <v>165.981925</v>
      </c>
      <c r="R22" s="299"/>
      <c r="S22" s="36">
        <f>Q22+O22+M22</f>
        <v>212.1953</v>
      </c>
      <c r="T22" s="31"/>
      <c r="U22" s="32"/>
      <c r="V22" s="36">
        <f t="shared" si="0"/>
        <v>3.3066249999999995</v>
      </c>
      <c r="W22" s="312">
        <f>M22/D22%-100</f>
        <v>52.097447613045546</v>
      </c>
      <c r="X22" s="321">
        <f t="shared" si="1"/>
        <v>-0.3092499999999987</v>
      </c>
      <c r="Y22" s="322"/>
      <c r="Z22" s="36">
        <f t="shared" si="2"/>
        <v>6.588924999999989</v>
      </c>
      <c r="AA22" s="322">
        <f>Q22/H22%-100</f>
        <v>4.133760579197315</v>
      </c>
      <c r="AB22" s="36">
        <f t="shared" si="4"/>
        <v>9.586299999999994</v>
      </c>
      <c r="AC22" s="33">
        <f>S22/J22%-100</f>
        <v>4.731428515021548</v>
      </c>
    </row>
    <row r="23" spans="1:29" ht="15.75" customHeight="1">
      <c r="A23" s="37"/>
      <c r="B23" s="38" t="s">
        <v>12</v>
      </c>
      <c r="C23" s="39"/>
      <c r="D23" s="40">
        <v>7.963</v>
      </c>
      <c r="E23" s="40"/>
      <c r="F23" s="300">
        <v>269.875</v>
      </c>
      <c r="G23" s="301"/>
      <c r="H23" s="300">
        <v>660.609</v>
      </c>
      <c r="I23" s="303"/>
      <c r="J23" s="40">
        <f>J22+J21</f>
        <v>938.447</v>
      </c>
      <c r="K23" s="41"/>
      <c r="L23" s="42"/>
      <c r="M23" s="40">
        <v>12.469125</v>
      </c>
      <c r="N23" s="40"/>
      <c r="O23" s="300">
        <v>278.092625</v>
      </c>
      <c r="P23" s="301"/>
      <c r="Q23" s="300">
        <v>655.7143249999999</v>
      </c>
      <c r="R23" s="303"/>
      <c r="S23" s="40">
        <f>S22+S21</f>
        <v>946.276075</v>
      </c>
      <c r="T23" s="41"/>
      <c r="U23" s="42"/>
      <c r="V23" s="40">
        <f t="shared" si="0"/>
        <v>4.506125</v>
      </c>
      <c r="W23" s="313">
        <f>M23/D23%-100</f>
        <v>56.588283310310175</v>
      </c>
      <c r="X23" s="323">
        <f t="shared" si="1"/>
        <v>8.217624999999998</v>
      </c>
      <c r="Y23" s="324">
        <f>O23/F23%-100</f>
        <v>3.0449745252431626</v>
      </c>
      <c r="Z23" s="40">
        <f t="shared" si="2"/>
        <v>-4.89467500000012</v>
      </c>
      <c r="AA23" s="324">
        <f>Q23/H23%-100</f>
        <v>-0.7409337444691317</v>
      </c>
      <c r="AB23" s="40">
        <f t="shared" si="4"/>
        <v>7.829074999999989</v>
      </c>
      <c r="AC23" s="43">
        <f>S23/J23%-100</f>
        <v>0.8342586208917453</v>
      </c>
    </row>
    <row r="24" spans="1:29" ht="15.75" customHeight="1">
      <c r="A24" s="50" t="s">
        <v>18</v>
      </c>
      <c r="B24" s="27" t="s">
        <v>33</v>
      </c>
      <c r="C24" s="28"/>
      <c r="D24" s="29">
        <v>0.047</v>
      </c>
      <c r="E24" s="29"/>
      <c r="F24" s="296">
        <v>16.151</v>
      </c>
      <c r="G24" s="297"/>
      <c r="H24" s="296">
        <v>35.984</v>
      </c>
      <c r="I24" s="299"/>
      <c r="J24" s="29">
        <f>H24+F24+D24</f>
        <v>52.182</v>
      </c>
      <c r="K24" s="30"/>
      <c r="L24" s="32"/>
      <c r="M24" s="29">
        <v>0.126575</v>
      </c>
      <c r="N24" s="29"/>
      <c r="O24" s="296">
        <v>17.054275</v>
      </c>
      <c r="P24" s="297"/>
      <c r="Q24" s="296">
        <v>32.464525</v>
      </c>
      <c r="R24" s="299"/>
      <c r="S24" s="29">
        <f>Q24+O24+M24</f>
        <v>49.645375</v>
      </c>
      <c r="T24" s="30"/>
      <c r="U24" s="32"/>
      <c r="V24" s="29">
        <f t="shared" si="0"/>
        <v>0.07957499999999999</v>
      </c>
      <c r="W24" s="311"/>
      <c r="X24" s="319">
        <f t="shared" si="1"/>
        <v>0.9032750000000007</v>
      </c>
      <c r="Y24" s="320"/>
      <c r="Z24" s="29">
        <f t="shared" si="2"/>
        <v>-3.519475</v>
      </c>
      <c r="AA24" s="325">
        <f>Q24/H24%-100</f>
        <v>-9.780666407292117</v>
      </c>
      <c r="AB24" s="29">
        <f t="shared" si="4"/>
        <v>-2.536625000000001</v>
      </c>
      <c r="AC24" s="45">
        <f>S24/J24%-100</f>
        <v>-4.861111111111114</v>
      </c>
    </row>
    <row r="25" spans="1:29" ht="12.75">
      <c r="A25" s="48" t="s">
        <v>19</v>
      </c>
      <c r="B25" s="35" t="s">
        <v>32</v>
      </c>
      <c r="C25" s="39"/>
      <c r="D25" s="36">
        <v>0.384</v>
      </c>
      <c r="E25" s="36"/>
      <c r="F25" s="298">
        <v>2.6189999999999998</v>
      </c>
      <c r="G25" s="299"/>
      <c r="H25" s="298">
        <v>10.947</v>
      </c>
      <c r="I25" s="299"/>
      <c r="J25" s="36">
        <f>H25+F25+D25</f>
        <v>13.95</v>
      </c>
      <c r="K25" s="41"/>
      <c r="L25" s="42"/>
      <c r="M25" s="36">
        <v>0.47755</v>
      </c>
      <c r="N25" s="36"/>
      <c r="O25" s="298">
        <v>3.8428999999999998</v>
      </c>
      <c r="P25" s="299"/>
      <c r="Q25" s="298">
        <v>10.92065</v>
      </c>
      <c r="R25" s="299"/>
      <c r="S25" s="36">
        <f>Q25+O25+M25</f>
        <v>15.241100000000001</v>
      </c>
      <c r="T25" s="41"/>
      <c r="U25" s="42"/>
      <c r="V25" s="36">
        <f t="shared" si="0"/>
        <v>0.09354999999999997</v>
      </c>
      <c r="W25" s="312"/>
      <c r="X25" s="321">
        <f t="shared" si="1"/>
        <v>1.2239</v>
      </c>
      <c r="Y25" s="322"/>
      <c r="Z25" s="36">
        <f t="shared" si="2"/>
        <v>-0.026349999999998985</v>
      </c>
      <c r="AA25" s="322"/>
      <c r="AB25" s="36">
        <f t="shared" si="4"/>
        <v>1.291100000000002</v>
      </c>
      <c r="AC25" s="33"/>
    </row>
    <row r="26" spans="1:29" ht="15.75" customHeight="1">
      <c r="A26" s="48" t="s">
        <v>20</v>
      </c>
      <c r="B26" s="38" t="s">
        <v>12</v>
      </c>
      <c r="C26" s="39"/>
      <c r="D26" s="40">
        <v>0.43</v>
      </c>
      <c r="E26" s="40"/>
      <c r="F26" s="300">
        <v>18.772</v>
      </c>
      <c r="G26" s="301"/>
      <c r="H26" s="300">
        <v>46.931</v>
      </c>
      <c r="I26" s="303"/>
      <c r="J26" s="40">
        <f>J25+J24</f>
        <v>66.132</v>
      </c>
      <c r="K26" s="41"/>
      <c r="L26" s="42"/>
      <c r="M26" s="40">
        <v>0.604125</v>
      </c>
      <c r="N26" s="40"/>
      <c r="O26" s="300">
        <v>20.897175</v>
      </c>
      <c r="P26" s="301"/>
      <c r="Q26" s="300">
        <v>43.385175000000004</v>
      </c>
      <c r="R26" s="303"/>
      <c r="S26" s="40">
        <f>S25+S24</f>
        <v>64.886475</v>
      </c>
      <c r="T26" s="41"/>
      <c r="U26" s="42"/>
      <c r="V26" s="40">
        <f t="shared" si="0"/>
        <v>0.17412500000000003</v>
      </c>
      <c r="W26" s="313"/>
      <c r="X26" s="323">
        <f t="shared" si="1"/>
        <v>2.1251750000000023</v>
      </c>
      <c r="Y26" s="324">
        <f>O26/F26%-100</f>
        <v>11.320983379501385</v>
      </c>
      <c r="Z26" s="40">
        <f t="shared" si="2"/>
        <v>-3.5458249999999936</v>
      </c>
      <c r="AA26" s="324">
        <f>Q26/H26%-100</f>
        <v>-7.55540048155801</v>
      </c>
      <c r="AB26" s="40">
        <f t="shared" si="4"/>
        <v>-1.2455250000000007</v>
      </c>
      <c r="AC26" s="43"/>
    </row>
    <row r="27" spans="1:29" ht="15.75" customHeight="1">
      <c r="A27" s="49"/>
      <c r="B27" s="27" t="s">
        <v>33</v>
      </c>
      <c r="C27" s="28"/>
      <c r="D27" s="29">
        <v>0.735</v>
      </c>
      <c r="E27" s="29"/>
      <c r="F27" s="296">
        <v>16.069</v>
      </c>
      <c r="G27" s="297"/>
      <c r="H27" s="296">
        <v>33.079</v>
      </c>
      <c r="I27" s="299"/>
      <c r="J27" s="29">
        <f>H27+F27+D27</f>
        <v>49.882999999999996</v>
      </c>
      <c r="K27" s="30"/>
      <c r="L27" s="32"/>
      <c r="M27" s="29">
        <v>0.4261</v>
      </c>
      <c r="N27" s="29"/>
      <c r="O27" s="296">
        <v>18.0975</v>
      </c>
      <c r="P27" s="297"/>
      <c r="Q27" s="296">
        <v>34.8873</v>
      </c>
      <c r="R27" s="299"/>
      <c r="S27" s="29">
        <f>Q27+O27+M27</f>
        <v>53.410900000000005</v>
      </c>
      <c r="T27" s="30"/>
      <c r="U27" s="32"/>
      <c r="V27" s="29">
        <f t="shared" si="0"/>
        <v>-0.3089</v>
      </c>
      <c r="W27" s="311"/>
      <c r="X27" s="319">
        <f t="shared" si="1"/>
        <v>2.028500000000001</v>
      </c>
      <c r="Y27" s="320">
        <f>O27/F27%-100</f>
        <v>12.623685356898378</v>
      </c>
      <c r="Z27" s="29">
        <f t="shared" si="2"/>
        <v>1.8083000000000027</v>
      </c>
      <c r="AA27" s="325">
        <f>Q27/H27%-100</f>
        <v>5.4666102361014595</v>
      </c>
      <c r="AB27" s="29">
        <f t="shared" si="4"/>
        <v>3.5279000000000096</v>
      </c>
      <c r="AC27" s="45">
        <f>S27/J27%-100</f>
        <v>7.072349297355842</v>
      </c>
    </row>
    <row r="28" spans="1:29" ht="12.75">
      <c r="A28" s="34" t="s">
        <v>21</v>
      </c>
      <c r="B28" s="35" t="s">
        <v>32</v>
      </c>
      <c r="C28" s="28"/>
      <c r="D28" s="36">
        <v>3.062</v>
      </c>
      <c r="E28" s="36"/>
      <c r="F28" s="298">
        <v>4.54</v>
      </c>
      <c r="G28" s="299"/>
      <c r="H28" s="298">
        <v>11.995</v>
      </c>
      <c r="I28" s="299"/>
      <c r="J28" s="36">
        <f>H28+F28+D28</f>
        <v>19.597</v>
      </c>
      <c r="K28" s="31"/>
      <c r="L28" s="32"/>
      <c r="M28" s="36">
        <v>2.597425</v>
      </c>
      <c r="N28" s="36"/>
      <c r="O28" s="298">
        <v>3.8840749999999997</v>
      </c>
      <c r="P28" s="299"/>
      <c r="Q28" s="298">
        <v>11.66955</v>
      </c>
      <c r="R28" s="299"/>
      <c r="S28" s="36">
        <f>Q28+O28+M28</f>
        <v>18.151049999999998</v>
      </c>
      <c r="T28" s="31"/>
      <c r="U28" s="32"/>
      <c r="V28" s="36">
        <f t="shared" si="0"/>
        <v>-0.46457499999999996</v>
      </c>
      <c r="W28" s="312"/>
      <c r="X28" s="321">
        <f t="shared" si="1"/>
        <v>-0.6559250000000003</v>
      </c>
      <c r="Y28" s="322"/>
      <c r="Z28" s="36">
        <f t="shared" si="2"/>
        <v>-0.32545</v>
      </c>
      <c r="AA28" s="322"/>
      <c r="AB28" s="36">
        <f t="shared" si="4"/>
        <v>-1.4459500000000034</v>
      </c>
      <c r="AC28" s="33"/>
    </row>
    <row r="29" spans="1:29" ht="15.75" customHeight="1">
      <c r="A29" s="47"/>
      <c r="B29" s="38" t="s">
        <v>12</v>
      </c>
      <c r="C29" s="39"/>
      <c r="D29" s="40">
        <v>3.796</v>
      </c>
      <c r="E29" s="40"/>
      <c r="F29" s="302">
        <v>20.608</v>
      </c>
      <c r="G29" s="303"/>
      <c r="H29" s="302">
        <v>45.073</v>
      </c>
      <c r="I29" s="303"/>
      <c r="J29" s="40">
        <f>J28+J27</f>
        <v>69.47999999999999</v>
      </c>
      <c r="K29" s="41"/>
      <c r="L29" s="42"/>
      <c r="M29" s="40">
        <v>3.023525</v>
      </c>
      <c r="N29" s="40"/>
      <c r="O29" s="302">
        <v>21.981575</v>
      </c>
      <c r="P29" s="303"/>
      <c r="Q29" s="302">
        <v>46.556850000000004</v>
      </c>
      <c r="R29" s="303"/>
      <c r="S29" s="40">
        <f>S28+S27</f>
        <v>71.56195</v>
      </c>
      <c r="T29" s="41"/>
      <c r="U29" s="42"/>
      <c r="V29" s="40">
        <f t="shared" si="0"/>
        <v>-0.772475</v>
      </c>
      <c r="W29" s="313"/>
      <c r="X29" s="323">
        <f t="shared" si="1"/>
        <v>1.3735749999999989</v>
      </c>
      <c r="Y29" s="324"/>
      <c r="Z29" s="40">
        <f t="shared" si="2"/>
        <v>1.4838500000000039</v>
      </c>
      <c r="AA29" s="326"/>
      <c r="AB29" s="40">
        <f t="shared" si="4"/>
        <v>2.081950000000006</v>
      </c>
      <c r="AC29" s="43">
        <f>S29/J29%-100</f>
        <v>2.9964738054116395</v>
      </c>
    </row>
    <row r="30" spans="1:29" ht="7.5" customHeight="1">
      <c r="A30" s="51"/>
      <c r="B30" s="52"/>
      <c r="C30" s="39"/>
      <c r="D30" s="53"/>
      <c r="E30" s="53"/>
      <c r="F30" s="54"/>
      <c r="G30" s="53"/>
      <c r="H30" s="53"/>
      <c r="I30" s="54"/>
      <c r="J30" s="54"/>
      <c r="K30" s="55"/>
      <c r="L30" s="42"/>
      <c r="M30" s="53"/>
      <c r="N30" s="53"/>
      <c r="O30" s="54"/>
      <c r="P30" s="53"/>
      <c r="Q30" s="53"/>
      <c r="R30" s="54"/>
      <c r="S30" s="54"/>
      <c r="T30" s="55"/>
      <c r="U30" s="42"/>
      <c r="V30" s="53"/>
      <c r="W30" s="56"/>
      <c r="X30" s="54"/>
      <c r="Y30" s="330"/>
      <c r="Z30" s="54"/>
      <c r="AA30" s="330"/>
      <c r="AB30" s="57"/>
      <c r="AC30" s="58"/>
    </row>
    <row r="31" spans="1:29" ht="15.75" customHeight="1">
      <c r="A31" s="59"/>
      <c r="B31" s="27" t="s">
        <v>33</v>
      </c>
      <c r="C31" s="28"/>
      <c r="D31" s="60">
        <f>D6+D9+D12+D15+D18+D21+D24+D27</f>
        <v>16.182000000000002</v>
      </c>
      <c r="E31" s="60"/>
      <c r="F31" s="304">
        <f>F6+F9+F12+F15+F18+F21+F24+F27</f>
        <v>467.70000000000005</v>
      </c>
      <c r="G31" s="305"/>
      <c r="H31" s="29">
        <f>H6+H9+H12+H15+H18+H21+H24+H27</f>
        <v>913.1709999999999</v>
      </c>
      <c r="I31" s="297"/>
      <c r="J31" s="29">
        <f>H31+F31+D31</f>
        <v>1397.053</v>
      </c>
      <c r="K31" s="31"/>
      <c r="L31" s="32"/>
      <c r="M31" s="60">
        <f>M6+M9+M12+M15+M18+M21+M24+M27</f>
        <v>17.159675</v>
      </c>
      <c r="N31" s="60"/>
      <c r="O31" s="304">
        <f>O6+O9+O12+O15+O18+O21+O24+O27</f>
        <v>481.579175</v>
      </c>
      <c r="P31" s="305"/>
      <c r="Q31" s="29">
        <f>Q6+Q9+Q12+Q15+Q18+Q21+Q24+Q27</f>
        <v>897.2235</v>
      </c>
      <c r="R31" s="297"/>
      <c r="S31" s="29">
        <f>Q31+O31+M31</f>
        <v>1395.96235</v>
      </c>
      <c r="T31" s="31"/>
      <c r="U31" s="32"/>
      <c r="V31" s="29">
        <f>M31-D31</f>
        <v>0.9776749999999979</v>
      </c>
      <c r="W31" s="314"/>
      <c r="X31" s="319">
        <f>O31-F31</f>
        <v>13.879174999999975</v>
      </c>
      <c r="Y31" s="320">
        <f>O31/F31%-100</f>
        <v>2.9675379516784233</v>
      </c>
      <c r="Z31" s="29">
        <f>Q31-H31</f>
        <v>-15.947499999999991</v>
      </c>
      <c r="AA31" s="320">
        <f>Q31/H31%-100</f>
        <v>-1.746387040324322</v>
      </c>
      <c r="AB31" s="36">
        <f>S31-J31</f>
        <v>-1.090650000000096</v>
      </c>
      <c r="AC31" s="33"/>
    </row>
    <row r="32" spans="1:29" ht="12.75">
      <c r="A32" s="34" t="s">
        <v>22</v>
      </c>
      <c r="B32" s="35" t="s">
        <v>32</v>
      </c>
      <c r="C32" s="28"/>
      <c r="D32" s="36">
        <f>D7+D10+D13+D16+D19+D22+D25+D28</f>
        <v>43.160999999999994</v>
      </c>
      <c r="E32" s="36"/>
      <c r="F32" s="298">
        <f>F7+F10+F13+F16+F19+F22+F25+F28</f>
        <v>87.53200000000001</v>
      </c>
      <c r="G32" s="299"/>
      <c r="H32" s="36">
        <f>H7+H10+H13+H16+H19+H22+H25+H28</f>
        <v>291.5</v>
      </c>
      <c r="I32" s="299"/>
      <c r="J32" s="36">
        <f>H32+F32+D32</f>
        <v>422.19300000000004</v>
      </c>
      <c r="K32" s="31"/>
      <c r="L32" s="32"/>
      <c r="M32" s="36">
        <f>M7+M10+M13+M16+M19+M22+M25+M28</f>
        <v>42.072775</v>
      </c>
      <c r="N32" s="36"/>
      <c r="O32" s="298">
        <f>O7+O10+O13+O16+O19+O22+O25+O28</f>
        <v>89.539975</v>
      </c>
      <c r="P32" s="299"/>
      <c r="Q32" s="36">
        <f>Q7+Q10+Q13+Q16+Q19+Q22+Q25+Q28</f>
        <v>304.073775</v>
      </c>
      <c r="R32" s="299"/>
      <c r="S32" s="36">
        <f>Q32+O32+M32</f>
        <v>435.68652499999996</v>
      </c>
      <c r="T32" s="31"/>
      <c r="U32" s="32"/>
      <c r="V32" s="36">
        <f>M32-D32</f>
        <v>-1.0882249999999942</v>
      </c>
      <c r="W32" s="312"/>
      <c r="X32" s="321">
        <f>O32-F32</f>
        <v>2.0079749999999876</v>
      </c>
      <c r="Y32" s="322">
        <f>O32/F32%-100</f>
        <v>2.293989626650813</v>
      </c>
      <c r="Z32" s="36">
        <f>Q32-H32</f>
        <v>12.573775000000012</v>
      </c>
      <c r="AA32" s="322">
        <f>Q32/H32%-100</f>
        <v>4.3134734133790715</v>
      </c>
      <c r="AB32" s="36">
        <f>S32-J32</f>
        <v>13.49352499999992</v>
      </c>
      <c r="AC32" s="33">
        <f>S32/J32%-100</f>
        <v>3.196056069143708</v>
      </c>
    </row>
    <row r="33" spans="1:29" ht="15.75" customHeight="1">
      <c r="A33" s="47"/>
      <c r="B33" s="38" t="s">
        <v>12</v>
      </c>
      <c r="C33" s="39"/>
      <c r="D33" s="40">
        <f>D32+D31</f>
        <v>59.342999999999996</v>
      </c>
      <c r="E33" s="40"/>
      <c r="F33" s="302">
        <f>F32+F31</f>
        <v>555.2320000000001</v>
      </c>
      <c r="G33" s="303"/>
      <c r="H33" s="40">
        <f>H32+H31</f>
        <v>1204.6709999999998</v>
      </c>
      <c r="I33" s="303"/>
      <c r="J33" s="40">
        <f>J32+J31</f>
        <v>1819.246</v>
      </c>
      <c r="K33" s="41"/>
      <c r="L33" s="42"/>
      <c r="M33" s="40">
        <f>M32+M31</f>
        <v>59.23245</v>
      </c>
      <c r="N33" s="40"/>
      <c r="O33" s="302">
        <f>O32+O31</f>
        <v>571.11915</v>
      </c>
      <c r="P33" s="303"/>
      <c r="Q33" s="40">
        <f>Q32+Q31</f>
        <v>1201.297275</v>
      </c>
      <c r="R33" s="303"/>
      <c r="S33" s="40">
        <f>S32+S31</f>
        <v>1831.6488749999999</v>
      </c>
      <c r="T33" s="41"/>
      <c r="U33" s="42"/>
      <c r="V33" s="40">
        <f>M33-D33</f>
        <v>-0.11054999999999637</v>
      </c>
      <c r="W33" s="313"/>
      <c r="X33" s="327">
        <f>O33-F33</f>
        <v>15.887149999999906</v>
      </c>
      <c r="Y33" s="326">
        <f>O33/F33%-100</f>
        <v>2.861353452250569</v>
      </c>
      <c r="Z33" s="328">
        <f>Q33-H33</f>
        <v>-3.373724999999922</v>
      </c>
      <c r="AA33" s="326">
        <f>Q33/H33%-100</f>
        <v>-0.28005364120160436</v>
      </c>
      <c r="AB33" s="40">
        <f>S33-J33</f>
        <v>12.402874999999767</v>
      </c>
      <c r="AC33" s="43">
        <f>S33/J33%-100</f>
        <v>0.6817590914037908</v>
      </c>
    </row>
    <row r="34" spans="1:29" ht="18" customHeight="1" thickBot="1">
      <c r="A34" s="97" t="s">
        <v>124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</row>
    <row r="35" ht="13.5" thickTop="1"/>
    <row r="36" ht="12.75">
      <c r="N36" s="131"/>
    </row>
  </sheetData>
  <sheetProtection/>
  <mergeCells count="7">
    <mergeCell ref="S4:T5"/>
    <mergeCell ref="A3:A5"/>
    <mergeCell ref="D4:E5"/>
    <mergeCell ref="F4:G5"/>
    <mergeCell ref="J4:K5"/>
    <mergeCell ref="M4:N5"/>
    <mergeCell ref="O4:P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2" r:id="rId1"/>
  <ignoredErrors>
    <ignoredError sqref="W17:W21 W30 X32:X33 AB33 Z33 Z31:AB32 AA33 Y30:Y33 AA21:AA23 Z10 Y6:AA6 AB6:AB7 Z8 Z15:Z16 Z11:AA11 AB11 Z26 Z20 AB20:AB23 Y23:Z23 Z21 Z25 Z28:AB29 Z27 AB27 Z30:AB30 Z9 AB9 X23 AB8 AB10 Z13:AB14 Z12 AB12 Z17:AA17 AA18:AB18 AB19 Z22 W24:W27 Z24 AB24 AB26 AB25 Z7 AB15:AB16 AA9:AA10 AA15 AA20 Y26:Y27 Y20:Y21 S8:S26 J8:J26 W7:W8 AA7:AA8 W22:W23 Y18:Y19 AB17 AA24:AA27 Z18 Y11:Y12 Y16 W10:W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144" customWidth="1"/>
    <col min="2" max="2" width="14.7109375" style="144" customWidth="1"/>
    <col min="3" max="6" width="7.7109375" style="144" customWidth="1"/>
    <col min="7" max="7" width="8.140625" style="144" customWidth="1"/>
    <col min="8" max="8" width="1.7109375" style="144" customWidth="1"/>
    <col min="9" max="10" width="8.7109375" style="144" customWidth="1"/>
    <col min="11" max="16384" width="9.140625" style="144" customWidth="1"/>
  </cols>
  <sheetData>
    <row r="1" spans="1:10" ht="19.5" customHeight="1" thickTop="1">
      <c r="A1" s="179" t="s">
        <v>126</v>
      </c>
      <c r="B1" s="233"/>
      <c r="C1" s="180"/>
      <c r="D1" s="180"/>
      <c r="E1" s="180"/>
      <c r="F1" s="180"/>
      <c r="G1" s="180"/>
      <c r="H1" s="180"/>
      <c r="I1" s="180"/>
      <c r="J1" s="181"/>
    </row>
    <row r="2" spans="1:10" ht="19.5" customHeight="1">
      <c r="A2" s="182" t="s">
        <v>99</v>
      </c>
      <c r="B2" s="234"/>
      <c r="C2" s="183"/>
      <c r="D2" s="183"/>
      <c r="E2" s="183"/>
      <c r="F2" s="183"/>
      <c r="G2" s="183"/>
      <c r="H2" s="183"/>
      <c r="I2" s="183"/>
      <c r="J2" s="184"/>
    </row>
    <row r="3" spans="1:10" ht="25.5">
      <c r="A3" s="235" t="s">
        <v>100</v>
      </c>
      <c r="B3" s="236" t="s">
        <v>101</v>
      </c>
      <c r="C3" s="185" t="s">
        <v>94</v>
      </c>
      <c r="D3" s="237" t="s">
        <v>95</v>
      </c>
      <c r="E3" s="186" t="s">
        <v>102</v>
      </c>
      <c r="F3" s="237" t="s">
        <v>103</v>
      </c>
      <c r="G3" s="187" t="s">
        <v>104</v>
      </c>
      <c r="H3" s="238"/>
      <c r="I3" s="239" t="s">
        <v>105</v>
      </c>
      <c r="J3" s="240" t="s">
        <v>106</v>
      </c>
    </row>
    <row r="4" spans="1:10" ht="24" customHeight="1">
      <c r="A4" s="241" t="s">
        <v>107</v>
      </c>
      <c r="B4" s="242" t="s">
        <v>24</v>
      </c>
      <c r="C4" s="188">
        <v>20.564725</v>
      </c>
      <c r="D4" s="189">
        <v>72.720163</v>
      </c>
      <c r="E4" s="189">
        <v>80.13476</v>
      </c>
      <c r="F4" s="189">
        <v>76.508031</v>
      </c>
      <c r="G4" s="190">
        <v>56.472805</v>
      </c>
      <c r="H4" s="243"/>
      <c r="I4" s="244">
        <v>64.58484</v>
      </c>
      <c r="J4" s="191">
        <v>68.984252</v>
      </c>
    </row>
    <row r="5" spans="1:10" ht="15.75" customHeight="1">
      <c r="A5" s="245"/>
      <c r="B5" s="246" t="s">
        <v>25</v>
      </c>
      <c r="C5" s="188">
        <v>15.20668</v>
      </c>
      <c r="D5" s="189">
        <v>72.438127</v>
      </c>
      <c r="E5" s="189">
        <v>79.281247</v>
      </c>
      <c r="F5" s="189">
        <v>81.147517</v>
      </c>
      <c r="G5" s="190">
        <v>57.033653</v>
      </c>
      <c r="H5" s="243"/>
      <c r="I5" s="244">
        <v>63.968313</v>
      </c>
      <c r="J5" s="191">
        <v>69.374959</v>
      </c>
    </row>
    <row r="6" spans="1:10" ht="15.75" customHeight="1">
      <c r="A6" s="245"/>
      <c r="B6" s="246" t="s">
        <v>26</v>
      </c>
      <c r="C6" s="188">
        <v>16.200013</v>
      </c>
      <c r="D6" s="189">
        <v>77.092</v>
      </c>
      <c r="E6" s="189">
        <v>89.115521</v>
      </c>
      <c r="F6" s="189">
        <v>84.965339</v>
      </c>
      <c r="G6" s="190">
        <v>58.600848</v>
      </c>
      <c r="H6" s="243"/>
      <c r="I6" s="244">
        <v>68.415133</v>
      </c>
      <c r="J6" s="191">
        <v>73.355343</v>
      </c>
    </row>
    <row r="7" spans="1:10" ht="15.75" customHeight="1">
      <c r="A7" s="245"/>
      <c r="B7" s="246" t="s">
        <v>27</v>
      </c>
      <c r="C7" s="188">
        <v>28.384943</v>
      </c>
      <c r="D7" s="189">
        <v>78.960894</v>
      </c>
      <c r="E7" s="189">
        <v>86.42893</v>
      </c>
      <c r="F7" s="189">
        <v>84.119783</v>
      </c>
      <c r="G7" s="190">
        <v>53.869899</v>
      </c>
      <c r="H7" s="243"/>
      <c r="I7" s="244">
        <v>68.592203</v>
      </c>
      <c r="J7" s="191">
        <v>73.886005</v>
      </c>
    </row>
    <row r="8" spans="1:10" ht="15.75" customHeight="1">
      <c r="A8" s="245"/>
      <c r="B8" s="246" t="s">
        <v>28</v>
      </c>
      <c r="C8" s="188">
        <v>16.541037</v>
      </c>
      <c r="D8" s="189">
        <v>77.138336</v>
      </c>
      <c r="E8" s="189">
        <v>81.775755</v>
      </c>
      <c r="F8" s="189">
        <v>80.43334</v>
      </c>
      <c r="G8" s="190">
        <v>48.946758</v>
      </c>
      <c r="H8" s="243"/>
      <c r="I8" s="244">
        <v>64.346141</v>
      </c>
      <c r="J8" s="191">
        <v>69.517032</v>
      </c>
    </row>
    <row r="9" spans="1:10" ht="15.75" customHeight="1">
      <c r="A9" s="245"/>
      <c r="B9" s="246" t="s">
        <v>29</v>
      </c>
      <c r="C9" s="188">
        <v>20.186611</v>
      </c>
      <c r="D9" s="189">
        <v>68.778134</v>
      </c>
      <c r="E9" s="189">
        <v>83.187988</v>
      </c>
      <c r="F9" s="189">
        <v>82.382426</v>
      </c>
      <c r="G9" s="190">
        <v>55.908035</v>
      </c>
      <c r="H9" s="243"/>
      <c r="I9" s="244">
        <v>65.751421</v>
      </c>
      <c r="J9" s="191">
        <v>70.390343</v>
      </c>
    </row>
    <row r="10" spans="1:10" ht="15.75" customHeight="1">
      <c r="A10" s="245"/>
      <c r="B10" s="246" t="s">
        <v>30</v>
      </c>
      <c r="C10" s="188">
        <v>21.55326</v>
      </c>
      <c r="D10" s="189">
        <v>77.884338</v>
      </c>
      <c r="E10" s="189">
        <v>81.115392</v>
      </c>
      <c r="F10" s="189">
        <v>77.725065</v>
      </c>
      <c r="G10" s="190">
        <v>52.170418</v>
      </c>
      <c r="H10" s="243"/>
      <c r="I10" s="244">
        <v>64.286876</v>
      </c>
      <c r="J10" s="191">
        <v>69.012556</v>
      </c>
    </row>
    <row r="11" spans="1:10" ht="15.75" customHeight="1">
      <c r="A11" s="245"/>
      <c r="B11" s="246" t="s">
        <v>31</v>
      </c>
      <c r="C11" s="188">
        <v>19.739755</v>
      </c>
      <c r="D11" s="189">
        <v>78.405046</v>
      </c>
      <c r="E11" s="189">
        <v>76.781889</v>
      </c>
      <c r="F11" s="189">
        <v>83.627513</v>
      </c>
      <c r="G11" s="190">
        <v>58.562661</v>
      </c>
      <c r="H11" s="243"/>
      <c r="I11" s="244">
        <v>66.435832</v>
      </c>
      <c r="J11" s="191">
        <v>70.908183</v>
      </c>
    </row>
    <row r="12" spans="1:10" ht="18" customHeight="1">
      <c r="A12" s="245"/>
      <c r="B12" s="247" t="s">
        <v>35</v>
      </c>
      <c r="C12" s="192">
        <v>20.733177</v>
      </c>
      <c r="D12" s="193">
        <v>72.348054</v>
      </c>
      <c r="E12" s="193">
        <v>82.932222</v>
      </c>
      <c r="F12" s="193">
        <v>81.778061</v>
      </c>
      <c r="G12" s="194">
        <v>55.2566</v>
      </c>
      <c r="H12" s="248"/>
      <c r="I12" s="248">
        <v>65.89485</v>
      </c>
      <c r="J12" s="195">
        <v>70.685686</v>
      </c>
    </row>
    <row r="13" spans="1:10" ht="9.75" customHeight="1" thickBot="1">
      <c r="A13" s="245"/>
      <c r="B13" s="249"/>
      <c r="C13" s="250"/>
      <c r="D13" s="251"/>
      <c r="E13" s="251"/>
      <c r="F13" s="251"/>
      <c r="G13" s="252"/>
      <c r="H13" s="253"/>
      <c r="I13" s="254"/>
      <c r="J13" s="255"/>
    </row>
    <row r="14" spans="1:10" ht="24" customHeight="1">
      <c r="A14" s="256" t="s">
        <v>87</v>
      </c>
      <c r="B14" s="257" t="s">
        <v>24</v>
      </c>
      <c r="C14" s="293">
        <v>25.57596</v>
      </c>
      <c r="D14" s="259">
        <v>75.789316</v>
      </c>
      <c r="E14" s="259">
        <v>85.49209</v>
      </c>
      <c r="F14" s="259">
        <v>85.827272</v>
      </c>
      <c r="G14" s="260">
        <v>65.639126</v>
      </c>
      <c r="H14" s="243"/>
      <c r="I14" s="261">
        <v>71.30155</v>
      </c>
      <c r="J14" s="262">
        <v>76.194726</v>
      </c>
    </row>
    <row r="15" spans="1:10" ht="15.75" customHeight="1">
      <c r="A15" s="245"/>
      <c r="B15" s="246" t="s">
        <v>25</v>
      </c>
      <c r="C15" s="188">
        <v>20.575955</v>
      </c>
      <c r="D15" s="189">
        <v>83.052071</v>
      </c>
      <c r="E15" s="189">
        <v>92.004002</v>
      </c>
      <c r="F15" s="189">
        <v>91.433618</v>
      </c>
      <c r="G15" s="190">
        <v>61.958146</v>
      </c>
      <c r="H15" s="243"/>
      <c r="I15" s="244">
        <v>73.0683</v>
      </c>
      <c r="J15" s="191">
        <v>79.046578</v>
      </c>
    </row>
    <row r="16" spans="1:10" ht="15.75" customHeight="1">
      <c r="A16" s="245"/>
      <c r="B16" s="246" t="s">
        <v>26</v>
      </c>
      <c r="C16" s="188">
        <v>20.849257</v>
      </c>
      <c r="D16" s="189">
        <v>79.121001</v>
      </c>
      <c r="E16" s="189">
        <v>89.900101</v>
      </c>
      <c r="F16" s="189">
        <v>90.028649</v>
      </c>
      <c r="G16" s="190">
        <v>65.650481</v>
      </c>
      <c r="H16" s="243"/>
      <c r="I16" s="244">
        <v>72.71941</v>
      </c>
      <c r="J16" s="191">
        <v>77.387418</v>
      </c>
    </row>
    <row r="17" spans="1:10" ht="15.75" customHeight="1">
      <c r="A17" s="245"/>
      <c r="B17" s="246" t="s">
        <v>27</v>
      </c>
      <c r="C17" s="188">
        <v>34.848788</v>
      </c>
      <c r="D17" s="189">
        <v>88.336329</v>
      </c>
      <c r="E17" s="189">
        <v>93.956196</v>
      </c>
      <c r="F17" s="189">
        <v>92.846766</v>
      </c>
      <c r="G17" s="190">
        <v>65.801166</v>
      </c>
      <c r="H17" s="243"/>
      <c r="I17" s="244">
        <v>77.24512</v>
      </c>
      <c r="J17" s="191">
        <v>83.136084</v>
      </c>
    </row>
    <row r="18" spans="1:10" ht="15.75" customHeight="1">
      <c r="A18" s="245"/>
      <c r="B18" s="246" t="s">
        <v>28</v>
      </c>
      <c r="C18" s="188">
        <v>20.366451</v>
      </c>
      <c r="D18" s="189">
        <v>86.085039</v>
      </c>
      <c r="E18" s="189">
        <v>93.181728</v>
      </c>
      <c r="F18" s="189">
        <v>92.008068</v>
      </c>
      <c r="G18" s="190">
        <v>56.641788</v>
      </c>
      <c r="H18" s="243"/>
      <c r="I18" s="244">
        <v>72.995914</v>
      </c>
      <c r="J18" s="191">
        <v>79.27724</v>
      </c>
    </row>
    <row r="19" spans="1:10" ht="15.75" customHeight="1">
      <c r="A19" s="245"/>
      <c r="B19" s="246" t="s">
        <v>29</v>
      </c>
      <c r="C19" s="188">
        <v>23.569733</v>
      </c>
      <c r="D19" s="189">
        <v>77.211796</v>
      </c>
      <c r="E19" s="189">
        <v>91.11061</v>
      </c>
      <c r="F19" s="189">
        <v>88.080209</v>
      </c>
      <c r="G19" s="190">
        <v>61.950771</v>
      </c>
      <c r="H19" s="243"/>
      <c r="I19" s="244">
        <v>71.800353</v>
      </c>
      <c r="J19" s="191">
        <v>77.105408</v>
      </c>
    </row>
    <row r="20" spans="1:10" ht="15.75" customHeight="1">
      <c r="A20" s="245"/>
      <c r="B20" s="246" t="s">
        <v>30</v>
      </c>
      <c r="C20" s="188">
        <v>25.095976</v>
      </c>
      <c r="D20" s="189">
        <v>88.240132</v>
      </c>
      <c r="E20" s="189">
        <v>90.90565</v>
      </c>
      <c r="F20" s="189">
        <v>88.30497</v>
      </c>
      <c r="G20" s="190">
        <v>59.807675</v>
      </c>
      <c r="H20" s="243"/>
      <c r="I20" s="244">
        <v>73.39533</v>
      </c>
      <c r="J20" s="191">
        <v>79.326469</v>
      </c>
    </row>
    <row r="21" spans="1:10" ht="15.75" customHeight="1">
      <c r="A21" s="245"/>
      <c r="B21" s="246" t="s">
        <v>31</v>
      </c>
      <c r="C21" s="188">
        <v>30.578058</v>
      </c>
      <c r="D21" s="189">
        <v>89.810973</v>
      </c>
      <c r="E21" s="189">
        <v>89.397026</v>
      </c>
      <c r="F21" s="189">
        <v>89.987848</v>
      </c>
      <c r="G21" s="190">
        <v>64.580289</v>
      </c>
      <c r="H21" s="243"/>
      <c r="I21" s="244">
        <v>75.757003</v>
      </c>
      <c r="J21" s="191">
        <v>80.064438</v>
      </c>
    </row>
    <row r="22" spans="1:10" ht="18" customHeight="1">
      <c r="A22" s="245"/>
      <c r="B22" s="247" t="s">
        <v>35</v>
      </c>
      <c r="C22" s="192">
        <v>25.215977</v>
      </c>
      <c r="D22" s="193">
        <v>80.545768</v>
      </c>
      <c r="E22" s="193">
        <v>91.099893</v>
      </c>
      <c r="F22" s="193">
        <v>89.150425</v>
      </c>
      <c r="G22" s="194">
        <v>62.594561</v>
      </c>
      <c r="H22" s="248"/>
      <c r="I22" s="248">
        <v>72.913863</v>
      </c>
      <c r="J22" s="195">
        <v>78.322366</v>
      </c>
    </row>
    <row r="23" spans="1:10" ht="9.75" customHeight="1" thickBot="1">
      <c r="A23" s="245"/>
      <c r="B23" s="263"/>
      <c r="C23" s="250"/>
      <c r="D23" s="251"/>
      <c r="E23" s="251"/>
      <c r="F23" s="251"/>
      <c r="G23" s="252"/>
      <c r="H23" s="253"/>
      <c r="I23" s="254"/>
      <c r="J23" s="255"/>
    </row>
    <row r="24" spans="1:10" ht="24" customHeight="1">
      <c r="A24" s="256" t="s">
        <v>88</v>
      </c>
      <c r="B24" s="264" t="s">
        <v>24</v>
      </c>
      <c r="C24" s="258">
        <v>15.212994</v>
      </c>
      <c r="D24" s="259">
        <v>69.36312</v>
      </c>
      <c r="E24" s="259">
        <v>75.239883</v>
      </c>
      <c r="F24" s="259">
        <v>66.794454</v>
      </c>
      <c r="G24" s="265">
        <v>47.488174</v>
      </c>
      <c r="H24" s="243"/>
      <c r="I24" s="261">
        <v>57.799863</v>
      </c>
      <c r="J24" s="262">
        <v>61.73133</v>
      </c>
    </row>
    <row r="25" spans="1:10" ht="15.75" customHeight="1">
      <c r="A25" s="245"/>
      <c r="B25" s="246" t="s">
        <v>25</v>
      </c>
      <c r="C25" s="188">
        <v>10.160966</v>
      </c>
      <c r="D25" s="189">
        <v>59.008906</v>
      </c>
      <c r="E25" s="189">
        <v>67.498574</v>
      </c>
      <c r="F25" s="189">
        <v>70.786384</v>
      </c>
      <c r="G25" s="190">
        <v>52.130233</v>
      </c>
      <c r="H25" s="243"/>
      <c r="I25" s="244">
        <v>54.765709</v>
      </c>
      <c r="J25" s="191">
        <v>59.565664</v>
      </c>
    </row>
    <row r="26" spans="1:10" ht="15.75" customHeight="1">
      <c r="A26" s="245"/>
      <c r="B26" s="246" t="s">
        <v>26</v>
      </c>
      <c r="C26" s="188">
        <v>12.151836</v>
      </c>
      <c r="D26" s="189">
        <v>73.83659</v>
      </c>
      <c r="E26" s="189">
        <v>88.323464</v>
      </c>
      <c r="F26" s="189">
        <v>81.029676</v>
      </c>
      <c r="G26" s="190">
        <v>51.10521</v>
      </c>
      <c r="H26" s="243"/>
      <c r="I26" s="244">
        <v>64.135636</v>
      </c>
      <c r="J26" s="191">
        <v>69.287231</v>
      </c>
    </row>
    <row r="27" spans="1:10" ht="15.75" customHeight="1">
      <c r="A27" s="245"/>
      <c r="B27" s="246" t="s">
        <v>27</v>
      </c>
      <c r="C27" s="188">
        <v>21.119574</v>
      </c>
      <c r="D27" s="189">
        <v>69.889529</v>
      </c>
      <c r="E27" s="189">
        <v>78.115518</v>
      </c>
      <c r="F27" s="189">
        <v>75.69847</v>
      </c>
      <c r="G27" s="190">
        <v>42.284774</v>
      </c>
      <c r="H27" s="243"/>
      <c r="I27" s="244">
        <v>59.786028</v>
      </c>
      <c r="J27" s="191">
        <v>64.560469</v>
      </c>
    </row>
    <row r="28" spans="1:10" ht="15.75" customHeight="1">
      <c r="A28" s="245"/>
      <c r="B28" s="246" t="s">
        <v>28</v>
      </c>
      <c r="C28" s="188">
        <v>12.06492</v>
      </c>
      <c r="D28" s="189">
        <v>68.5066</v>
      </c>
      <c r="E28" s="189">
        <v>70.97498</v>
      </c>
      <c r="F28" s="189">
        <v>68.217647</v>
      </c>
      <c r="G28" s="190">
        <v>41.554319</v>
      </c>
      <c r="H28" s="243"/>
      <c r="I28" s="244">
        <v>55.606034</v>
      </c>
      <c r="J28" s="191">
        <v>59.751842</v>
      </c>
    </row>
    <row r="29" spans="1:10" ht="15.75" customHeight="1">
      <c r="A29" s="245"/>
      <c r="B29" s="246" t="s">
        <v>29</v>
      </c>
      <c r="C29" s="188">
        <v>16.463447</v>
      </c>
      <c r="D29" s="189">
        <v>60.445429</v>
      </c>
      <c r="E29" s="189">
        <v>75.289164</v>
      </c>
      <c r="F29" s="189">
        <v>76.899342</v>
      </c>
      <c r="G29" s="190">
        <v>50.369267</v>
      </c>
      <c r="H29" s="243"/>
      <c r="I29" s="244">
        <v>59.808773</v>
      </c>
      <c r="J29" s="191">
        <v>63.84208</v>
      </c>
    </row>
    <row r="30" spans="1:10" ht="15.75" customHeight="1">
      <c r="A30" s="245"/>
      <c r="B30" s="246" t="s">
        <v>30</v>
      </c>
      <c r="C30" s="188">
        <v>17.994859</v>
      </c>
      <c r="D30" s="189">
        <v>66.387705</v>
      </c>
      <c r="E30" s="189">
        <v>70.424718</v>
      </c>
      <c r="F30" s="189">
        <v>67.044853</v>
      </c>
      <c r="G30" s="190">
        <v>45.255945</v>
      </c>
      <c r="H30" s="243"/>
      <c r="I30" s="244">
        <v>55.068846</v>
      </c>
      <c r="J30" s="191">
        <v>58.717466</v>
      </c>
    </row>
    <row r="31" spans="1:10" ht="15.75" customHeight="1">
      <c r="A31" s="245"/>
      <c r="B31" s="246" t="s">
        <v>31</v>
      </c>
      <c r="C31" s="188">
        <v>9.388933</v>
      </c>
      <c r="D31" s="189">
        <v>64.917541</v>
      </c>
      <c r="E31" s="189">
        <v>65.230367</v>
      </c>
      <c r="F31" s="189">
        <v>76.77194</v>
      </c>
      <c r="G31" s="190">
        <v>52.82523</v>
      </c>
      <c r="H31" s="243"/>
      <c r="I31" s="244">
        <v>57.01818</v>
      </c>
      <c r="J31" s="191">
        <v>61.518606</v>
      </c>
    </row>
    <row r="32" spans="1:10" ht="18" customHeight="1">
      <c r="A32" s="245"/>
      <c r="B32" s="247" t="s">
        <v>35</v>
      </c>
      <c r="C32" s="266">
        <v>15.897067</v>
      </c>
      <c r="D32" s="267">
        <v>63.902377</v>
      </c>
      <c r="E32" s="267">
        <v>74.807177</v>
      </c>
      <c r="F32" s="267">
        <v>74.56606</v>
      </c>
      <c r="G32" s="194">
        <v>48.323463</v>
      </c>
      <c r="H32" s="268"/>
      <c r="I32" s="268">
        <v>58.902449</v>
      </c>
      <c r="J32" s="269">
        <v>63.120764</v>
      </c>
    </row>
    <row r="33" spans="1:10" ht="9.75" customHeight="1">
      <c r="A33" s="245"/>
      <c r="B33" s="270"/>
      <c r="C33" s="250"/>
      <c r="D33" s="251"/>
      <c r="E33" s="251"/>
      <c r="F33" s="251"/>
      <c r="G33" s="252"/>
      <c r="H33" s="271"/>
      <c r="I33" s="271"/>
      <c r="J33" s="272"/>
    </row>
    <row r="34" spans="1:10" ht="19.5" customHeight="1" thickBot="1">
      <c r="A34" s="97" t="s">
        <v>124</v>
      </c>
      <c r="B34" s="196"/>
      <c r="C34" s="196"/>
      <c r="D34" s="196"/>
      <c r="E34" s="196"/>
      <c r="F34" s="196"/>
      <c r="G34" s="196"/>
      <c r="H34" s="196"/>
      <c r="I34" s="196"/>
      <c r="J34" s="197"/>
    </row>
    <row r="35" ht="13.5" thickTop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9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4.7109375" style="134" customWidth="1"/>
    <col min="2" max="2" width="17.421875" style="134" customWidth="1"/>
    <col min="3" max="5" width="7.7109375" style="134" customWidth="1"/>
    <col min="6" max="6" width="9.140625" style="134" customWidth="1"/>
    <col min="7" max="7" width="4.7109375" style="134" customWidth="1"/>
    <col min="8" max="8" width="17.421875" style="134" customWidth="1"/>
    <col min="9" max="11" width="7.7109375" style="134" customWidth="1"/>
    <col min="12" max="12" width="9.140625" style="134" customWidth="1"/>
    <col min="13" max="13" width="4.7109375" style="134" customWidth="1"/>
    <col min="14" max="14" width="17.421875" style="134" customWidth="1"/>
    <col min="15" max="17" width="7.7109375" style="134" customWidth="1"/>
    <col min="18" max="16384" width="9.140625" style="134" customWidth="1"/>
  </cols>
  <sheetData>
    <row r="1" spans="1:17" ht="15" customHeight="1">
      <c r="A1" s="173" t="s">
        <v>109</v>
      </c>
      <c r="B1" s="132"/>
      <c r="C1" s="133"/>
      <c r="D1" s="133"/>
      <c r="E1" s="133"/>
      <c r="G1" s="173" t="s">
        <v>108</v>
      </c>
      <c r="H1" s="132"/>
      <c r="I1" s="133"/>
      <c r="J1" s="133"/>
      <c r="K1" s="133"/>
      <c r="M1" s="173" t="s">
        <v>248</v>
      </c>
      <c r="N1" s="132"/>
      <c r="O1" s="133"/>
      <c r="P1" s="133"/>
      <c r="Q1" s="133"/>
    </row>
    <row r="2" spans="1:17" ht="15" customHeight="1">
      <c r="A2" s="174" t="s">
        <v>127</v>
      </c>
      <c r="B2" s="135"/>
      <c r="C2" s="133"/>
      <c r="D2" s="133"/>
      <c r="E2" s="133"/>
      <c r="G2" s="174" t="s">
        <v>127</v>
      </c>
      <c r="H2" s="135"/>
      <c r="I2" s="133"/>
      <c r="J2" s="133"/>
      <c r="K2" s="133"/>
      <c r="M2" s="174" t="s">
        <v>127</v>
      </c>
      <c r="N2" s="135"/>
      <c r="O2" s="133"/>
      <c r="P2" s="133"/>
      <c r="Q2" s="133"/>
    </row>
    <row r="3" spans="1:17" ht="18" customHeight="1">
      <c r="A3" s="174" t="s">
        <v>69</v>
      </c>
      <c r="B3" s="159"/>
      <c r="C3" s="159"/>
      <c r="D3" s="159"/>
      <c r="E3" s="159"/>
      <c r="G3" s="174" t="s">
        <v>69</v>
      </c>
      <c r="H3" s="159"/>
      <c r="I3" s="159"/>
      <c r="J3" s="159"/>
      <c r="K3" s="159"/>
      <c r="M3" s="174" t="s">
        <v>69</v>
      </c>
      <c r="N3" s="159"/>
      <c r="O3" s="159"/>
      <c r="P3" s="159"/>
      <c r="Q3" s="159"/>
    </row>
    <row r="4" spans="1:17" ht="15" customHeight="1">
      <c r="A4" s="367" t="s">
        <v>70</v>
      </c>
      <c r="B4" s="369" t="s">
        <v>71</v>
      </c>
      <c r="C4" s="371" t="s">
        <v>72</v>
      </c>
      <c r="D4" s="371"/>
      <c r="E4" s="371"/>
      <c r="G4" s="362" t="s">
        <v>70</v>
      </c>
      <c r="H4" s="364" t="s">
        <v>71</v>
      </c>
      <c r="I4" s="366" t="s">
        <v>110</v>
      </c>
      <c r="J4" s="366"/>
      <c r="K4" s="366"/>
      <c r="M4" s="362" t="s">
        <v>70</v>
      </c>
      <c r="N4" s="364" t="s">
        <v>71</v>
      </c>
      <c r="O4" s="366" t="s">
        <v>110</v>
      </c>
      <c r="P4" s="366"/>
      <c r="Q4" s="366"/>
    </row>
    <row r="5" spans="1:17" s="136" customFormat="1" ht="15" customHeight="1">
      <c r="A5" s="368"/>
      <c r="B5" s="370"/>
      <c r="C5" s="167" t="s">
        <v>91</v>
      </c>
      <c r="D5" s="167" t="s">
        <v>92</v>
      </c>
      <c r="E5" s="167" t="s">
        <v>75</v>
      </c>
      <c r="G5" s="363"/>
      <c r="H5" s="365"/>
      <c r="I5" s="331" t="s">
        <v>91</v>
      </c>
      <c r="J5" s="331" t="s">
        <v>92</v>
      </c>
      <c r="K5" s="331" t="s">
        <v>75</v>
      </c>
      <c r="M5" s="363"/>
      <c r="N5" s="365"/>
      <c r="O5" s="331" t="s">
        <v>91</v>
      </c>
      <c r="P5" s="331" t="s">
        <v>92</v>
      </c>
      <c r="Q5" s="331" t="s">
        <v>75</v>
      </c>
    </row>
    <row r="6" spans="1:17" s="137" customFormat="1" ht="15" customHeight="1">
      <c r="A6" s="161">
        <v>1</v>
      </c>
      <c r="B6" s="162" t="s">
        <v>132</v>
      </c>
      <c r="C6" s="163">
        <v>79.06187484496046</v>
      </c>
      <c r="D6" s="163">
        <v>67.92584225302683</v>
      </c>
      <c r="E6" s="163">
        <v>73.52226135645262</v>
      </c>
      <c r="G6" s="161">
        <v>1</v>
      </c>
      <c r="H6" s="162" t="s">
        <v>132</v>
      </c>
      <c r="I6" s="163">
        <v>84.935957</v>
      </c>
      <c r="J6" s="163">
        <v>73.025549</v>
      </c>
      <c r="K6" s="163">
        <v>78.998664</v>
      </c>
      <c r="M6" s="161">
        <v>1</v>
      </c>
      <c r="N6" s="162" t="s">
        <v>132</v>
      </c>
      <c r="O6" s="163">
        <v>53.847172</v>
      </c>
      <c r="P6" s="163">
        <v>47.002255</v>
      </c>
      <c r="Q6" s="163">
        <v>50.497123</v>
      </c>
    </row>
    <row r="7" spans="1:17" s="137" customFormat="1" ht="12">
      <c r="A7" s="161">
        <v>2</v>
      </c>
      <c r="B7" s="162" t="s">
        <v>146</v>
      </c>
      <c r="C7" s="163">
        <v>77.68913725448374</v>
      </c>
      <c r="D7" s="163">
        <v>67.26475428478635</v>
      </c>
      <c r="E7" s="163">
        <v>72.41740378880986</v>
      </c>
      <c r="G7" s="161">
        <v>2</v>
      </c>
      <c r="H7" s="162" t="s">
        <v>146</v>
      </c>
      <c r="I7" s="163">
        <v>82.775629</v>
      </c>
      <c r="J7" s="163">
        <v>71.379245</v>
      </c>
      <c r="K7" s="163">
        <v>76.989539</v>
      </c>
      <c r="M7" s="161">
        <v>2</v>
      </c>
      <c r="N7" s="162" t="s">
        <v>142</v>
      </c>
      <c r="O7" s="163">
        <v>48.813717</v>
      </c>
      <c r="P7" s="163">
        <v>40.78318</v>
      </c>
      <c r="Q7" s="163">
        <v>44.924155</v>
      </c>
    </row>
    <row r="8" spans="1:17" s="137" customFormat="1" ht="12">
      <c r="A8" s="161">
        <v>3</v>
      </c>
      <c r="B8" s="162" t="s">
        <v>135</v>
      </c>
      <c r="C8" s="163">
        <v>76.1730960068124</v>
      </c>
      <c r="D8" s="163">
        <v>64.57984216786126</v>
      </c>
      <c r="E8" s="163">
        <v>70.39009657861696</v>
      </c>
      <c r="G8" s="161">
        <v>3</v>
      </c>
      <c r="H8" s="162" t="s">
        <v>135</v>
      </c>
      <c r="I8" s="163">
        <v>81.431649</v>
      </c>
      <c r="J8" s="163">
        <v>69.298545</v>
      </c>
      <c r="K8" s="163">
        <v>75.361366</v>
      </c>
      <c r="M8" s="161">
        <v>3</v>
      </c>
      <c r="N8" s="162" t="s">
        <v>135</v>
      </c>
      <c r="O8" s="163">
        <v>50.312865</v>
      </c>
      <c r="P8" s="163">
        <v>37.928755</v>
      </c>
      <c r="Q8" s="163">
        <v>44.324881</v>
      </c>
    </row>
    <row r="9" spans="1:17" s="137" customFormat="1" ht="12">
      <c r="A9" s="161">
        <v>4</v>
      </c>
      <c r="B9" s="162" t="s">
        <v>137</v>
      </c>
      <c r="C9" s="163">
        <v>76.78839780449876</v>
      </c>
      <c r="D9" s="163">
        <v>63.78099953874789</v>
      </c>
      <c r="E9" s="163">
        <v>70.28704220506826</v>
      </c>
      <c r="G9" s="161">
        <v>4</v>
      </c>
      <c r="H9" s="162" t="s">
        <v>137</v>
      </c>
      <c r="I9" s="163">
        <v>81.869401</v>
      </c>
      <c r="J9" s="163">
        <v>67.862294</v>
      </c>
      <c r="K9" s="163">
        <v>74.842744</v>
      </c>
      <c r="M9" s="335">
        <v>4</v>
      </c>
      <c r="N9" s="336" t="s">
        <v>134</v>
      </c>
      <c r="O9" s="337">
        <v>50.557911</v>
      </c>
      <c r="P9" s="337">
        <v>37.702587</v>
      </c>
      <c r="Q9" s="337">
        <v>44.322753</v>
      </c>
    </row>
    <row r="10" spans="1:17" s="137" customFormat="1" ht="12">
      <c r="A10" s="161">
        <v>5</v>
      </c>
      <c r="B10" s="162" t="s">
        <v>148</v>
      </c>
      <c r="C10" s="163">
        <v>74.26854510119063</v>
      </c>
      <c r="D10" s="163">
        <v>65.25104619949661</v>
      </c>
      <c r="E10" s="163">
        <v>69.6899504406089</v>
      </c>
      <c r="G10" s="161">
        <v>5</v>
      </c>
      <c r="H10" s="162" t="s">
        <v>155</v>
      </c>
      <c r="I10" s="163">
        <v>80.802345</v>
      </c>
      <c r="J10" s="163">
        <v>68.44181</v>
      </c>
      <c r="K10" s="163">
        <v>74.600365</v>
      </c>
      <c r="M10" s="161">
        <v>5</v>
      </c>
      <c r="N10" s="162" t="s">
        <v>141</v>
      </c>
      <c r="O10" s="163">
        <v>44.20707</v>
      </c>
      <c r="P10" s="163">
        <v>41.004544</v>
      </c>
      <c r="Q10" s="163">
        <v>42.650157</v>
      </c>
    </row>
    <row r="11" spans="1:17" s="137" customFormat="1" ht="12">
      <c r="A11" s="161">
        <v>6</v>
      </c>
      <c r="B11" s="162" t="s">
        <v>155</v>
      </c>
      <c r="C11" s="163">
        <v>75.2228920091711</v>
      </c>
      <c r="D11" s="163">
        <v>63.87727714830993</v>
      </c>
      <c r="E11" s="163">
        <v>69.5448957294874</v>
      </c>
      <c r="G11" s="161">
        <v>6</v>
      </c>
      <c r="H11" s="162" t="s">
        <v>240</v>
      </c>
      <c r="I11" s="163">
        <v>83.402216</v>
      </c>
      <c r="J11" s="163">
        <v>65.722371</v>
      </c>
      <c r="K11" s="163">
        <v>74.589579</v>
      </c>
      <c r="M11" s="161">
        <v>6</v>
      </c>
      <c r="N11" s="162" t="s">
        <v>160</v>
      </c>
      <c r="O11" s="163">
        <v>51.132035</v>
      </c>
      <c r="P11" s="163">
        <v>33.315389</v>
      </c>
      <c r="Q11" s="163">
        <v>42.524892</v>
      </c>
    </row>
    <row r="12" spans="1:17" s="137" customFormat="1" ht="12">
      <c r="A12" s="161">
        <v>7</v>
      </c>
      <c r="B12" s="162" t="s">
        <v>133</v>
      </c>
      <c r="C12" s="163">
        <v>77.37023042815501</v>
      </c>
      <c r="D12" s="163">
        <v>61.22077761654925</v>
      </c>
      <c r="E12" s="163">
        <v>69.35166849624605</v>
      </c>
      <c r="G12" s="161">
        <v>7</v>
      </c>
      <c r="H12" s="162" t="s">
        <v>148</v>
      </c>
      <c r="I12" s="163">
        <v>79.372636</v>
      </c>
      <c r="J12" s="163">
        <v>69.890854</v>
      </c>
      <c r="K12" s="163">
        <v>74.564998</v>
      </c>
      <c r="M12" s="161">
        <v>7</v>
      </c>
      <c r="N12" s="162" t="s">
        <v>151</v>
      </c>
      <c r="O12" s="163">
        <v>47.677224</v>
      </c>
      <c r="P12" s="163">
        <v>36.969904</v>
      </c>
      <c r="Q12" s="163">
        <v>42.44503</v>
      </c>
    </row>
    <row r="13" spans="1:17" s="137" customFormat="1" ht="12">
      <c r="A13" s="161">
        <v>8</v>
      </c>
      <c r="B13" s="162" t="s">
        <v>144</v>
      </c>
      <c r="C13" s="163">
        <v>77.49064924078162</v>
      </c>
      <c r="D13" s="163">
        <v>60.66035066835249</v>
      </c>
      <c r="E13" s="163">
        <v>69.14760917670803</v>
      </c>
      <c r="G13" s="161">
        <v>8</v>
      </c>
      <c r="H13" s="162" t="s">
        <v>152</v>
      </c>
      <c r="I13" s="163">
        <v>83.314108</v>
      </c>
      <c r="J13" s="163">
        <v>65.358652</v>
      </c>
      <c r="K13" s="163">
        <v>74.303978</v>
      </c>
      <c r="M13" s="161">
        <v>8</v>
      </c>
      <c r="N13" s="162" t="s">
        <v>143</v>
      </c>
      <c r="O13" s="163">
        <v>47.589126</v>
      </c>
      <c r="P13" s="163">
        <v>36.661138</v>
      </c>
      <c r="Q13" s="163">
        <v>42.280146</v>
      </c>
    </row>
    <row r="14" spans="1:17" s="137" customFormat="1" ht="12">
      <c r="A14" s="161">
        <v>9</v>
      </c>
      <c r="B14" s="162" t="s">
        <v>152</v>
      </c>
      <c r="C14" s="163">
        <v>77.07141248130226</v>
      </c>
      <c r="D14" s="163">
        <v>60.90172166800182</v>
      </c>
      <c r="E14" s="163">
        <v>69.00112833738754</v>
      </c>
      <c r="G14" s="161">
        <v>9</v>
      </c>
      <c r="H14" s="162" t="s">
        <v>144</v>
      </c>
      <c r="I14" s="163">
        <v>83.146605</v>
      </c>
      <c r="J14" s="163">
        <v>64.85684</v>
      </c>
      <c r="K14" s="163">
        <v>74.076488</v>
      </c>
      <c r="M14" s="161">
        <v>9</v>
      </c>
      <c r="N14" s="162" t="s">
        <v>145</v>
      </c>
      <c r="O14" s="163">
        <v>44.748521</v>
      </c>
      <c r="P14" s="163">
        <v>39.458285</v>
      </c>
      <c r="Q14" s="163">
        <v>42.198303</v>
      </c>
    </row>
    <row r="15" spans="1:17" s="137" customFormat="1" ht="12">
      <c r="A15" s="161">
        <v>10</v>
      </c>
      <c r="B15" s="162" t="s">
        <v>153</v>
      </c>
      <c r="C15" s="163">
        <v>74.87568671911858</v>
      </c>
      <c r="D15" s="163">
        <v>62.33762403778793</v>
      </c>
      <c r="E15" s="163">
        <v>68.60726482482488</v>
      </c>
      <c r="G15" s="335">
        <v>10</v>
      </c>
      <c r="H15" s="336" t="s">
        <v>134</v>
      </c>
      <c r="I15" s="337">
        <v>83.136084</v>
      </c>
      <c r="J15" s="337">
        <v>64.560469</v>
      </c>
      <c r="K15" s="337">
        <v>73.886005</v>
      </c>
      <c r="M15" s="161">
        <v>10</v>
      </c>
      <c r="N15" s="162" t="s">
        <v>168</v>
      </c>
      <c r="O15" s="163">
        <v>51.434958</v>
      </c>
      <c r="P15" s="163">
        <v>32.237206</v>
      </c>
      <c r="Q15" s="163">
        <v>42.135106</v>
      </c>
    </row>
    <row r="16" spans="1:17" s="137" customFormat="1" ht="12">
      <c r="A16" s="335">
        <v>11</v>
      </c>
      <c r="B16" s="336" t="s">
        <v>134</v>
      </c>
      <c r="C16" s="337">
        <v>77.24533710488896</v>
      </c>
      <c r="D16" s="337">
        <v>59.78604991571817</v>
      </c>
      <c r="E16" s="337">
        <v>68.59231598733824</v>
      </c>
      <c r="G16" s="161">
        <v>11</v>
      </c>
      <c r="H16" s="162" t="s">
        <v>153</v>
      </c>
      <c r="I16" s="163">
        <v>80.55881</v>
      </c>
      <c r="J16" s="163">
        <v>67.0947</v>
      </c>
      <c r="K16" s="163">
        <v>73.829294</v>
      </c>
      <c r="M16" s="161">
        <v>11</v>
      </c>
      <c r="N16" s="162" t="s">
        <v>144</v>
      </c>
      <c r="O16" s="163">
        <v>47.672544</v>
      </c>
      <c r="P16" s="163">
        <v>35.932186</v>
      </c>
      <c r="Q16" s="163">
        <v>42.004345</v>
      </c>
    </row>
    <row r="17" spans="1:17" s="137" customFormat="1" ht="12">
      <c r="A17" s="335">
        <v>12</v>
      </c>
      <c r="B17" s="336" t="s">
        <v>156</v>
      </c>
      <c r="C17" s="337">
        <v>72.72030345190645</v>
      </c>
      <c r="D17" s="337">
        <v>64.13615905255627</v>
      </c>
      <c r="E17" s="337">
        <v>68.41585896229057</v>
      </c>
      <c r="G17" s="161">
        <v>12</v>
      </c>
      <c r="H17" s="162" t="s">
        <v>136</v>
      </c>
      <c r="I17" s="163">
        <v>80.6486</v>
      </c>
      <c r="J17" s="163">
        <v>66.621938</v>
      </c>
      <c r="K17" s="163">
        <v>73.643221</v>
      </c>
      <c r="M17" s="161">
        <v>12</v>
      </c>
      <c r="N17" s="162" t="s">
        <v>136</v>
      </c>
      <c r="O17" s="163">
        <v>46.537737</v>
      </c>
      <c r="P17" s="163">
        <v>36.125309</v>
      </c>
      <c r="Q17" s="163">
        <v>41.463676</v>
      </c>
    </row>
    <row r="18" spans="1:17" s="137" customFormat="1" ht="12">
      <c r="A18" s="161">
        <v>13</v>
      </c>
      <c r="B18" s="162" t="s">
        <v>170</v>
      </c>
      <c r="C18" s="163">
        <v>74.98389243518233</v>
      </c>
      <c r="D18" s="163">
        <v>62.027952847368454</v>
      </c>
      <c r="E18" s="163">
        <v>68.40432715962179</v>
      </c>
      <c r="G18" s="161">
        <v>13</v>
      </c>
      <c r="H18" s="162" t="s">
        <v>241</v>
      </c>
      <c r="I18" s="163">
        <v>81.958957</v>
      </c>
      <c r="J18" s="163">
        <v>65.493883</v>
      </c>
      <c r="K18" s="163">
        <v>73.634728</v>
      </c>
      <c r="M18" s="161">
        <v>13</v>
      </c>
      <c r="N18" s="162" t="s">
        <v>175</v>
      </c>
      <c r="O18" s="163">
        <v>46.307385</v>
      </c>
      <c r="P18" s="163">
        <v>36.172207</v>
      </c>
      <c r="Q18" s="163">
        <v>41.398541</v>
      </c>
    </row>
    <row r="19" spans="1:17" s="137" customFormat="1" ht="12">
      <c r="A19" s="161">
        <v>14</v>
      </c>
      <c r="B19" s="162" t="s">
        <v>139</v>
      </c>
      <c r="C19" s="163">
        <v>75.951806903196</v>
      </c>
      <c r="D19" s="163">
        <v>60.90390078085246</v>
      </c>
      <c r="E19" s="163">
        <v>68.38351332053223</v>
      </c>
      <c r="G19" s="161">
        <v>14</v>
      </c>
      <c r="H19" s="162" t="s">
        <v>170</v>
      </c>
      <c r="I19" s="163">
        <v>81.065128</v>
      </c>
      <c r="J19" s="163">
        <v>66.288049</v>
      </c>
      <c r="K19" s="163">
        <v>73.525806</v>
      </c>
      <c r="M19" s="161">
        <v>14</v>
      </c>
      <c r="N19" s="162" t="s">
        <v>154</v>
      </c>
      <c r="O19" s="163">
        <v>45.279348</v>
      </c>
      <c r="P19" s="163">
        <v>37.306734</v>
      </c>
      <c r="Q19" s="163">
        <v>41.396045</v>
      </c>
    </row>
    <row r="20" spans="1:17" s="137" customFormat="1" ht="12">
      <c r="A20" s="161">
        <v>15</v>
      </c>
      <c r="B20" s="162" t="s">
        <v>136</v>
      </c>
      <c r="C20" s="163">
        <v>74.63985648787609</v>
      </c>
      <c r="D20" s="163">
        <v>61.72404064858683</v>
      </c>
      <c r="E20" s="163">
        <v>68.20564483910026</v>
      </c>
      <c r="G20" s="335">
        <v>15</v>
      </c>
      <c r="H20" s="336" t="s">
        <v>156</v>
      </c>
      <c r="I20" s="337">
        <v>77.387418</v>
      </c>
      <c r="J20" s="337">
        <v>69.287231</v>
      </c>
      <c r="K20" s="337">
        <v>73.355343</v>
      </c>
      <c r="M20" s="161">
        <v>15</v>
      </c>
      <c r="N20" s="162" t="s">
        <v>241</v>
      </c>
      <c r="O20" s="163">
        <v>46.23695</v>
      </c>
      <c r="P20" s="163">
        <v>36.058627</v>
      </c>
      <c r="Q20" s="163">
        <v>41.316971</v>
      </c>
    </row>
    <row r="21" spans="1:17" s="137" customFormat="1" ht="12">
      <c r="A21" s="161">
        <v>16</v>
      </c>
      <c r="B21" s="162" t="s">
        <v>176</v>
      </c>
      <c r="C21" s="163">
        <v>74.91877118735482</v>
      </c>
      <c r="D21" s="163">
        <v>61.71212457715903</v>
      </c>
      <c r="E21" s="163">
        <v>68.20384870418258</v>
      </c>
      <c r="G21" s="161">
        <v>16</v>
      </c>
      <c r="H21" s="162" t="s">
        <v>138</v>
      </c>
      <c r="I21" s="163">
        <v>81.674375</v>
      </c>
      <c r="J21" s="163">
        <v>64.783514</v>
      </c>
      <c r="K21" s="163">
        <v>73.333482</v>
      </c>
      <c r="M21" s="161">
        <v>16</v>
      </c>
      <c r="N21" s="162" t="s">
        <v>240</v>
      </c>
      <c r="O21" s="163">
        <v>49.037406</v>
      </c>
      <c r="P21" s="163">
        <v>32.429808</v>
      </c>
      <c r="Q21" s="163">
        <v>41.058865</v>
      </c>
    </row>
    <row r="22" spans="1:17" s="137" customFormat="1" ht="12">
      <c r="A22" s="161">
        <v>17</v>
      </c>
      <c r="B22" s="162" t="s">
        <v>150</v>
      </c>
      <c r="C22" s="163">
        <v>75.05926381312268</v>
      </c>
      <c r="D22" s="163">
        <v>61.27563684732311</v>
      </c>
      <c r="E22" s="163">
        <v>68.17083351959377</v>
      </c>
      <c r="G22" s="161">
        <v>17</v>
      </c>
      <c r="H22" s="162" t="s">
        <v>145</v>
      </c>
      <c r="I22" s="163">
        <v>79.988982</v>
      </c>
      <c r="J22" s="163">
        <v>65.799841</v>
      </c>
      <c r="K22" s="163">
        <v>73.00728</v>
      </c>
      <c r="M22" s="161">
        <v>17</v>
      </c>
      <c r="N22" s="162" t="s">
        <v>149</v>
      </c>
      <c r="O22" s="163">
        <v>44.691938</v>
      </c>
      <c r="P22" s="163">
        <v>36.895966</v>
      </c>
      <c r="Q22" s="163">
        <v>40.884952</v>
      </c>
    </row>
    <row r="23" spans="1:17" s="137" customFormat="1" ht="12">
      <c r="A23" s="161">
        <v>18</v>
      </c>
      <c r="B23" s="162" t="s">
        <v>145</v>
      </c>
      <c r="C23" s="163">
        <v>74.91294136795918</v>
      </c>
      <c r="D23" s="163">
        <v>60.82238881753831</v>
      </c>
      <c r="E23" s="163">
        <v>67.98366369691756</v>
      </c>
      <c r="G23" s="161">
        <v>18</v>
      </c>
      <c r="H23" s="162" t="s">
        <v>164</v>
      </c>
      <c r="I23" s="163">
        <v>77.07664</v>
      </c>
      <c r="J23" s="163">
        <v>68.794538</v>
      </c>
      <c r="K23" s="163">
        <v>72.915841</v>
      </c>
      <c r="M23" s="161">
        <v>18</v>
      </c>
      <c r="N23" s="162" t="s">
        <v>140</v>
      </c>
      <c r="O23" s="163">
        <v>44.046908</v>
      </c>
      <c r="P23" s="163">
        <v>37.423462</v>
      </c>
      <c r="Q23" s="163">
        <v>40.831378</v>
      </c>
    </row>
    <row r="24" spans="1:17" s="137" customFormat="1" ht="12">
      <c r="A24" s="161">
        <v>19</v>
      </c>
      <c r="B24" s="162" t="s">
        <v>138</v>
      </c>
      <c r="C24" s="163">
        <v>76.19185244076961</v>
      </c>
      <c r="D24" s="163">
        <v>59.514423490604784</v>
      </c>
      <c r="E24" s="163">
        <v>67.90540890820719</v>
      </c>
      <c r="G24" s="161">
        <v>19</v>
      </c>
      <c r="H24" s="162" t="s">
        <v>162</v>
      </c>
      <c r="I24" s="163">
        <v>79.973441</v>
      </c>
      <c r="J24" s="163">
        <v>66.033816</v>
      </c>
      <c r="K24" s="163">
        <v>72.898469</v>
      </c>
      <c r="M24" s="161">
        <v>19</v>
      </c>
      <c r="N24" s="162" t="s">
        <v>158</v>
      </c>
      <c r="O24" s="163">
        <v>44.840237</v>
      </c>
      <c r="P24" s="163">
        <v>35.990803</v>
      </c>
      <c r="Q24" s="163">
        <v>40.524976</v>
      </c>
    </row>
    <row r="25" spans="1:17" s="137" customFormat="1" ht="12">
      <c r="A25" s="161">
        <v>20</v>
      </c>
      <c r="B25" s="162" t="s">
        <v>164</v>
      </c>
      <c r="C25" s="163">
        <v>71.61983749346518</v>
      </c>
      <c r="D25" s="163">
        <v>64.13591695746547</v>
      </c>
      <c r="E25" s="163">
        <v>67.87433046031704</v>
      </c>
      <c r="G25" s="161">
        <v>20</v>
      </c>
      <c r="H25" s="162" t="s">
        <v>150</v>
      </c>
      <c r="I25" s="163">
        <v>81.171405</v>
      </c>
      <c r="J25" s="163">
        <v>64.806304</v>
      </c>
      <c r="K25" s="163">
        <v>72.886478</v>
      </c>
      <c r="M25" s="161">
        <v>20</v>
      </c>
      <c r="N25" s="162" t="s">
        <v>147</v>
      </c>
      <c r="O25" s="163">
        <v>47.428087</v>
      </c>
      <c r="P25" s="163">
        <v>32.120514</v>
      </c>
      <c r="Q25" s="163">
        <v>40.022297</v>
      </c>
    </row>
    <row r="26" spans="1:17" s="137" customFormat="1" ht="12">
      <c r="A26" s="161">
        <v>21</v>
      </c>
      <c r="B26" s="162" t="s">
        <v>169</v>
      </c>
      <c r="C26" s="163">
        <v>72.09589582846644</v>
      </c>
      <c r="D26" s="163">
        <v>63.58658311642771</v>
      </c>
      <c r="E26" s="163">
        <v>67.85886848712201</v>
      </c>
      <c r="G26" s="161">
        <v>21</v>
      </c>
      <c r="H26" s="162" t="s">
        <v>143</v>
      </c>
      <c r="I26" s="163">
        <v>83.418601</v>
      </c>
      <c r="J26" s="163">
        <v>61.950585</v>
      </c>
      <c r="K26" s="163">
        <v>72.751551</v>
      </c>
      <c r="M26" s="335">
        <v>21</v>
      </c>
      <c r="N26" s="336" t="s">
        <v>237</v>
      </c>
      <c r="O26" s="337">
        <v>46.96448</v>
      </c>
      <c r="P26" s="337">
        <v>32.169895</v>
      </c>
      <c r="Q26" s="337">
        <v>39.868911</v>
      </c>
    </row>
    <row r="27" spans="1:17" s="137" customFormat="1" ht="12">
      <c r="A27" s="161">
        <v>22</v>
      </c>
      <c r="B27" s="162" t="s">
        <v>151</v>
      </c>
      <c r="C27" s="163">
        <v>75.37396467861008</v>
      </c>
      <c r="D27" s="163">
        <v>60.19017414774366</v>
      </c>
      <c r="E27" s="163">
        <v>67.79710978763227</v>
      </c>
      <c r="G27" s="161">
        <v>22</v>
      </c>
      <c r="H27" s="162" t="s">
        <v>176</v>
      </c>
      <c r="I27" s="163">
        <v>79.44136</v>
      </c>
      <c r="J27" s="163">
        <v>65.949564</v>
      </c>
      <c r="K27" s="163">
        <v>72.634116</v>
      </c>
      <c r="M27" s="161">
        <v>22</v>
      </c>
      <c r="N27" s="162" t="s">
        <v>162</v>
      </c>
      <c r="O27" s="163">
        <v>42.260234</v>
      </c>
      <c r="P27" s="163">
        <v>36.869712</v>
      </c>
      <c r="Q27" s="163">
        <v>39.649851</v>
      </c>
    </row>
    <row r="28" spans="1:17" s="137" customFormat="1" ht="12">
      <c r="A28" s="161">
        <v>23</v>
      </c>
      <c r="B28" s="162" t="s">
        <v>149</v>
      </c>
      <c r="C28" s="163">
        <v>76.22911670621797</v>
      </c>
      <c r="D28" s="163">
        <v>59.346315085890424</v>
      </c>
      <c r="E28" s="163">
        <v>67.77155714667845</v>
      </c>
      <c r="G28" s="161">
        <v>23</v>
      </c>
      <c r="H28" s="162" t="s">
        <v>238</v>
      </c>
      <c r="I28" s="163">
        <v>80.822503</v>
      </c>
      <c r="J28" s="163">
        <v>63.82598</v>
      </c>
      <c r="K28" s="163">
        <v>72.387394</v>
      </c>
      <c r="M28" s="161">
        <v>23</v>
      </c>
      <c r="N28" s="162" t="s">
        <v>152</v>
      </c>
      <c r="O28" s="163">
        <v>47.896585</v>
      </c>
      <c r="P28" s="163">
        <v>30.550102</v>
      </c>
      <c r="Q28" s="163">
        <v>39.517008</v>
      </c>
    </row>
    <row r="29" spans="1:17" s="137" customFormat="1" ht="12">
      <c r="A29" s="161">
        <v>24</v>
      </c>
      <c r="B29" s="162" t="s">
        <v>162</v>
      </c>
      <c r="C29" s="163">
        <v>73.51620723713746</v>
      </c>
      <c r="D29" s="163">
        <v>61.60897245333754</v>
      </c>
      <c r="E29" s="163">
        <v>67.52602016622504</v>
      </c>
      <c r="G29" s="161">
        <v>24</v>
      </c>
      <c r="H29" s="162" t="s">
        <v>169</v>
      </c>
      <c r="I29" s="163">
        <v>77.428729</v>
      </c>
      <c r="J29" s="163">
        <v>67.25317</v>
      </c>
      <c r="K29" s="163">
        <v>72.31387</v>
      </c>
      <c r="M29" s="161">
        <v>24</v>
      </c>
      <c r="N29" s="162" t="s">
        <v>163</v>
      </c>
      <c r="O29" s="163">
        <v>36.052718</v>
      </c>
      <c r="P29" s="163">
        <v>42.666393</v>
      </c>
      <c r="Q29" s="163">
        <v>39.296148</v>
      </c>
    </row>
    <row r="30" spans="1:17" s="137" customFormat="1" ht="12">
      <c r="A30" s="161">
        <v>25</v>
      </c>
      <c r="B30" s="162" t="s">
        <v>238</v>
      </c>
      <c r="C30" s="163">
        <v>75.36228484455089</v>
      </c>
      <c r="D30" s="163">
        <v>59.347531812593516</v>
      </c>
      <c r="E30" s="163">
        <v>67.38851751423715</v>
      </c>
      <c r="G30" s="161">
        <v>25</v>
      </c>
      <c r="H30" s="162" t="s">
        <v>151</v>
      </c>
      <c r="I30" s="163">
        <v>80.693293</v>
      </c>
      <c r="J30" s="163">
        <v>63.931084</v>
      </c>
      <c r="K30" s="163">
        <v>72.310496</v>
      </c>
      <c r="M30" s="161">
        <v>25</v>
      </c>
      <c r="N30" s="162" t="s">
        <v>146</v>
      </c>
      <c r="O30" s="163">
        <v>44.824545</v>
      </c>
      <c r="P30" s="163">
        <v>33.449035</v>
      </c>
      <c r="Q30" s="163">
        <v>39.286792</v>
      </c>
    </row>
    <row r="31" spans="1:17" s="137" customFormat="1" ht="12">
      <c r="A31" s="161">
        <v>26</v>
      </c>
      <c r="B31" s="162" t="s">
        <v>143</v>
      </c>
      <c r="C31" s="163">
        <v>77.07600478323796</v>
      </c>
      <c r="D31" s="163">
        <v>57.25172010453833</v>
      </c>
      <c r="E31" s="163">
        <v>67.30071826753121</v>
      </c>
      <c r="G31" s="161">
        <v>26</v>
      </c>
      <c r="H31" s="162" t="s">
        <v>149</v>
      </c>
      <c r="I31" s="163">
        <v>81.17529</v>
      </c>
      <c r="J31" s="163">
        <v>63.348565</v>
      </c>
      <c r="K31" s="163">
        <v>72.260002</v>
      </c>
      <c r="M31" s="161">
        <v>26</v>
      </c>
      <c r="N31" s="162" t="s">
        <v>164</v>
      </c>
      <c r="O31" s="163">
        <v>42.5229</v>
      </c>
      <c r="P31" s="163">
        <v>35.843973</v>
      </c>
      <c r="Q31" s="163">
        <v>39.277191</v>
      </c>
    </row>
    <row r="32" spans="1:17" s="137" customFormat="1" ht="12">
      <c r="A32" s="161">
        <v>27</v>
      </c>
      <c r="B32" s="162" t="s">
        <v>141</v>
      </c>
      <c r="C32" s="163">
        <v>76.69480542670766</v>
      </c>
      <c r="D32" s="163">
        <v>57.55560863927831</v>
      </c>
      <c r="E32" s="163">
        <v>67.25542506663493</v>
      </c>
      <c r="G32" s="161">
        <v>27</v>
      </c>
      <c r="H32" s="162" t="s">
        <v>142</v>
      </c>
      <c r="I32" s="163">
        <v>84.84006</v>
      </c>
      <c r="J32" s="163">
        <v>59.208152</v>
      </c>
      <c r="K32" s="163">
        <v>72.160721</v>
      </c>
      <c r="M32" s="161">
        <v>27</v>
      </c>
      <c r="N32" s="162" t="s">
        <v>138</v>
      </c>
      <c r="O32" s="163">
        <v>39.154763</v>
      </c>
      <c r="P32" s="163">
        <v>38.442308</v>
      </c>
      <c r="Q32" s="163">
        <v>38.808377</v>
      </c>
    </row>
    <row r="33" spans="1:17" s="137" customFormat="1" ht="12">
      <c r="A33" s="161">
        <v>28</v>
      </c>
      <c r="B33" s="162" t="s">
        <v>142</v>
      </c>
      <c r="C33" s="163">
        <v>78.58357371244274</v>
      </c>
      <c r="D33" s="163">
        <v>55.03939207092924</v>
      </c>
      <c r="E33" s="163">
        <v>66.98067967709976</v>
      </c>
      <c r="G33" s="161">
        <v>28</v>
      </c>
      <c r="H33" s="162" t="s">
        <v>141</v>
      </c>
      <c r="I33" s="163">
        <v>83.172351</v>
      </c>
      <c r="J33" s="163">
        <v>60.804704</v>
      </c>
      <c r="K33" s="163">
        <v>71.931955</v>
      </c>
      <c r="M33" s="161">
        <v>28</v>
      </c>
      <c r="N33" s="162" t="s">
        <v>161</v>
      </c>
      <c r="O33" s="163">
        <v>46.987664</v>
      </c>
      <c r="P33" s="163">
        <v>29.876835</v>
      </c>
      <c r="Q33" s="163">
        <v>38.769836</v>
      </c>
    </row>
    <row r="34" spans="1:17" s="137" customFormat="1" ht="12">
      <c r="A34" s="161">
        <v>29</v>
      </c>
      <c r="B34" s="162" t="s">
        <v>183</v>
      </c>
      <c r="C34" s="163">
        <v>74.1402304910203</v>
      </c>
      <c r="D34" s="163">
        <v>59.525876424693635</v>
      </c>
      <c r="E34" s="163">
        <v>66.78299323950824</v>
      </c>
      <c r="G34" s="161">
        <v>29</v>
      </c>
      <c r="H34" s="162" t="s">
        <v>165</v>
      </c>
      <c r="I34" s="163">
        <v>78.944451</v>
      </c>
      <c r="J34" s="163">
        <v>64.405684</v>
      </c>
      <c r="K34" s="163">
        <v>71.72247</v>
      </c>
      <c r="M34" s="161">
        <v>29</v>
      </c>
      <c r="N34" s="162" t="s">
        <v>137</v>
      </c>
      <c r="O34" s="163">
        <v>42.470621</v>
      </c>
      <c r="P34" s="163">
        <v>34.36167</v>
      </c>
      <c r="Q34" s="163">
        <v>38.53473</v>
      </c>
    </row>
    <row r="35" spans="1:17" s="137" customFormat="1" ht="12">
      <c r="A35" s="161">
        <v>30</v>
      </c>
      <c r="B35" s="162" t="s">
        <v>168</v>
      </c>
      <c r="C35" s="163">
        <v>75.19260372532109</v>
      </c>
      <c r="D35" s="163">
        <v>58.12841831727486</v>
      </c>
      <c r="E35" s="163">
        <v>66.72683172017778</v>
      </c>
      <c r="G35" s="161">
        <v>30</v>
      </c>
      <c r="H35" s="162" t="s">
        <v>168</v>
      </c>
      <c r="I35" s="163">
        <v>80.485624</v>
      </c>
      <c r="J35" s="163">
        <v>62.772018</v>
      </c>
      <c r="K35" s="163">
        <v>71.716971</v>
      </c>
      <c r="M35" s="161">
        <v>30</v>
      </c>
      <c r="N35" s="162" t="s">
        <v>243</v>
      </c>
      <c r="O35" s="163">
        <v>46.758506</v>
      </c>
      <c r="P35" s="163">
        <v>29.711053</v>
      </c>
      <c r="Q35" s="163">
        <v>38.514306</v>
      </c>
    </row>
    <row r="36" spans="1:17" s="137" customFormat="1" ht="12">
      <c r="A36" s="161">
        <v>31</v>
      </c>
      <c r="B36" s="162" t="s">
        <v>147</v>
      </c>
      <c r="C36" s="163">
        <v>76.37449474433295</v>
      </c>
      <c r="D36" s="163">
        <v>57.125980414928094</v>
      </c>
      <c r="E36" s="163">
        <v>66.7206859651467</v>
      </c>
      <c r="G36" s="161">
        <v>31</v>
      </c>
      <c r="H36" s="162" t="s">
        <v>175</v>
      </c>
      <c r="I36" s="163">
        <v>81.422</v>
      </c>
      <c r="J36" s="163">
        <v>61.870061</v>
      </c>
      <c r="K36" s="163">
        <v>71.706146</v>
      </c>
      <c r="M36" s="161">
        <v>31</v>
      </c>
      <c r="N36" s="162" t="s">
        <v>165</v>
      </c>
      <c r="O36" s="163">
        <v>41.085777</v>
      </c>
      <c r="P36" s="163">
        <v>35.671925</v>
      </c>
      <c r="Q36" s="163">
        <v>38.428754</v>
      </c>
    </row>
    <row r="37" spans="1:17" s="137" customFormat="1" ht="12">
      <c r="A37" s="161">
        <v>32</v>
      </c>
      <c r="B37" s="162" t="s">
        <v>175</v>
      </c>
      <c r="C37" s="163">
        <v>75.82773725158427</v>
      </c>
      <c r="D37" s="163">
        <v>57.43926995218014</v>
      </c>
      <c r="E37" s="163">
        <v>66.69732408559234</v>
      </c>
      <c r="G37" s="161">
        <v>32</v>
      </c>
      <c r="H37" s="162" t="s">
        <v>183</v>
      </c>
      <c r="I37" s="163">
        <v>78.587637</v>
      </c>
      <c r="J37" s="163">
        <v>63.944932</v>
      </c>
      <c r="K37" s="163">
        <v>71.258209</v>
      </c>
      <c r="M37" s="161">
        <v>32</v>
      </c>
      <c r="N37" s="162" t="s">
        <v>244</v>
      </c>
      <c r="O37" s="163">
        <v>39.914978</v>
      </c>
      <c r="P37" s="163">
        <v>36.529306</v>
      </c>
      <c r="Q37" s="163">
        <v>38.288306</v>
      </c>
    </row>
    <row r="38" spans="1:17" s="137" customFormat="1" ht="12">
      <c r="A38" s="161">
        <v>33</v>
      </c>
      <c r="B38" s="162" t="s">
        <v>165</v>
      </c>
      <c r="C38" s="163">
        <v>73.55001540401877</v>
      </c>
      <c r="D38" s="163">
        <v>59.67463259265193</v>
      </c>
      <c r="E38" s="163">
        <v>66.64225730863532</v>
      </c>
      <c r="G38" s="161">
        <v>33</v>
      </c>
      <c r="H38" s="162" t="s">
        <v>147</v>
      </c>
      <c r="I38" s="163">
        <v>81.783254</v>
      </c>
      <c r="J38" s="163">
        <v>60.936159</v>
      </c>
      <c r="K38" s="163">
        <v>71.255148</v>
      </c>
      <c r="M38" s="335">
        <v>33</v>
      </c>
      <c r="N38" s="336" t="s">
        <v>167</v>
      </c>
      <c r="O38" s="337">
        <v>52.955829</v>
      </c>
      <c r="P38" s="337">
        <v>21.936308</v>
      </c>
      <c r="Q38" s="337">
        <v>38.177629</v>
      </c>
    </row>
    <row r="39" spans="1:17" s="137" customFormat="1" ht="12">
      <c r="A39" s="161">
        <v>34</v>
      </c>
      <c r="B39" s="162" t="s">
        <v>157</v>
      </c>
      <c r="C39" s="163">
        <v>72.34764830106428</v>
      </c>
      <c r="D39" s="163">
        <v>60.64498904406314</v>
      </c>
      <c r="E39" s="163">
        <v>66.5636170698649</v>
      </c>
      <c r="G39" s="161">
        <v>34</v>
      </c>
      <c r="H39" s="162" t="s">
        <v>161</v>
      </c>
      <c r="I39" s="163">
        <v>81.136441</v>
      </c>
      <c r="J39" s="163">
        <v>60.65084</v>
      </c>
      <c r="K39" s="163">
        <v>71.103425</v>
      </c>
      <c r="M39" s="161">
        <v>34</v>
      </c>
      <c r="N39" s="162" t="s">
        <v>169</v>
      </c>
      <c r="O39" s="163">
        <v>40.964695</v>
      </c>
      <c r="P39" s="163">
        <v>35.076283</v>
      </c>
      <c r="Q39" s="163">
        <v>38.152797</v>
      </c>
    </row>
    <row r="40" spans="1:17" s="137" customFormat="1" ht="12">
      <c r="A40" s="335">
        <v>35</v>
      </c>
      <c r="B40" s="336" t="s">
        <v>167</v>
      </c>
      <c r="C40" s="337">
        <v>75.75701301125342</v>
      </c>
      <c r="D40" s="337">
        <v>57.01826921332479</v>
      </c>
      <c r="E40" s="337">
        <v>66.43588746765168</v>
      </c>
      <c r="G40" s="335">
        <v>35</v>
      </c>
      <c r="H40" s="336" t="s">
        <v>167</v>
      </c>
      <c r="I40" s="337">
        <v>80.064438</v>
      </c>
      <c r="J40" s="337">
        <v>61.518606</v>
      </c>
      <c r="K40" s="337">
        <v>70.908183</v>
      </c>
      <c r="M40" s="335">
        <v>35</v>
      </c>
      <c r="N40" s="336" t="s">
        <v>193</v>
      </c>
      <c r="O40" s="337">
        <v>41.717791</v>
      </c>
      <c r="P40" s="337">
        <v>33.554448</v>
      </c>
      <c r="Q40" s="337">
        <v>37.769911</v>
      </c>
    </row>
    <row r="41" spans="1:17" s="137" customFormat="1" ht="12">
      <c r="A41" s="161">
        <v>36</v>
      </c>
      <c r="B41" s="162" t="s">
        <v>161</v>
      </c>
      <c r="C41" s="163">
        <v>76.14475242882838</v>
      </c>
      <c r="D41" s="163">
        <v>56.16494755705321</v>
      </c>
      <c r="E41" s="163">
        <v>66.3198418859645</v>
      </c>
      <c r="G41" s="161">
        <v>36</v>
      </c>
      <c r="H41" s="162" t="s">
        <v>157</v>
      </c>
      <c r="I41" s="163">
        <v>77.771704</v>
      </c>
      <c r="J41" s="163">
        <v>63.836853</v>
      </c>
      <c r="K41" s="163">
        <v>70.821502</v>
      </c>
      <c r="M41" s="161">
        <v>36</v>
      </c>
      <c r="N41" s="162" t="s">
        <v>155</v>
      </c>
      <c r="O41" s="163">
        <v>40.671704</v>
      </c>
      <c r="P41" s="163">
        <v>34.508461</v>
      </c>
      <c r="Q41" s="163">
        <v>37.693746</v>
      </c>
    </row>
    <row r="42" spans="1:17" s="137" customFormat="1" ht="12">
      <c r="A42" s="161">
        <v>37</v>
      </c>
      <c r="B42" s="162" t="s">
        <v>158</v>
      </c>
      <c r="C42" s="163">
        <v>76.42124038724292</v>
      </c>
      <c r="D42" s="163">
        <v>55.44695475454482</v>
      </c>
      <c r="E42" s="163">
        <v>66.09122655186846</v>
      </c>
      <c r="G42" s="161">
        <v>37</v>
      </c>
      <c r="H42" s="162" t="s">
        <v>140</v>
      </c>
      <c r="I42" s="163">
        <v>82.627253</v>
      </c>
      <c r="J42" s="163">
        <v>58.584263</v>
      </c>
      <c r="K42" s="163">
        <v>70.788689</v>
      </c>
      <c r="M42" s="161">
        <v>37</v>
      </c>
      <c r="N42" s="162" t="s">
        <v>157</v>
      </c>
      <c r="O42" s="163">
        <v>39.688388</v>
      </c>
      <c r="P42" s="163">
        <v>35.149787</v>
      </c>
      <c r="Q42" s="163">
        <v>37.497446</v>
      </c>
    </row>
    <row r="43" spans="1:17" s="137" customFormat="1" ht="12">
      <c r="A43" s="335">
        <v>38</v>
      </c>
      <c r="B43" s="336" t="s">
        <v>184</v>
      </c>
      <c r="C43" s="337">
        <v>71.80035675993149</v>
      </c>
      <c r="D43" s="337">
        <v>59.8088070552253</v>
      </c>
      <c r="E43" s="337">
        <v>65.75139406686736</v>
      </c>
      <c r="G43" s="161">
        <v>38</v>
      </c>
      <c r="H43" s="162" t="s">
        <v>158</v>
      </c>
      <c r="I43" s="163">
        <v>81.171697</v>
      </c>
      <c r="J43" s="163">
        <v>59.418538</v>
      </c>
      <c r="K43" s="163">
        <v>70.503514</v>
      </c>
      <c r="M43" s="161">
        <v>38</v>
      </c>
      <c r="N43" s="162" t="s">
        <v>150</v>
      </c>
      <c r="O43" s="163">
        <v>42.291233</v>
      </c>
      <c r="P43" s="163">
        <v>31.15029</v>
      </c>
      <c r="Q43" s="163">
        <v>36.93536</v>
      </c>
    </row>
    <row r="44" spans="1:17" s="137" customFormat="1" ht="12">
      <c r="A44" s="161">
        <v>39</v>
      </c>
      <c r="B44" s="162" t="s">
        <v>140</v>
      </c>
      <c r="C44" s="163">
        <v>76.27223665431224</v>
      </c>
      <c r="D44" s="163">
        <v>54.780910760394676</v>
      </c>
      <c r="E44" s="163">
        <v>65.71978025767193</v>
      </c>
      <c r="G44" s="335">
        <v>39</v>
      </c>
      <c r="H44" s="336" t="s">
        <v>184</v>
      </c>
      <c r="I44" s="337">
        <v>77.105408</v>
      </c>
      <c r="J44" s="337">
        <v>63.84208</v>
      </c>
      <c r="K44" s="337">
        <v>70.390343</v>
      </c>
      <c r="M44" s="161">
        <v>39</v>
      </c>
      <c r="N44" s="162" t="s">
        <v>176</v>
      </c>
      <c r="O44" s="163">
        <v>40.217936</v>
      </c>
      <c r="P44" s="163">
        <v>32.898456</v>
      </c>
      <c r="Q44" s="163">
        <v>36.632799</v>
      </c>
    </row>
    <row r="45" spans="1:17" s="137" customFormat="1" ht="12">
      <c r="A45" s="161">
        <v>40</v>
      </c>
      <c r="B45" s="162" t="s">
        <v>166</v>
      </c>
      <c r="C45" s="163">
        <v>72.40762731800103</v>
      </c>
      <c r="D45" s="163">
        <v>59.04395548924724</v>
      </c>
      <c r="E45" s="163">
        <v>65.71812687354937</v>
      </c>
      <c r="G45" s="161">
        <v>40</v>
      </c>
      <c r="H45" s="162" t="s">
        <v>173</v>
      </c>
      <c r="I45" s="163">
        <v>77.748296</v>
      </c>
      <c r="J45" s="163">
        <v>63.239814</v>
      </c>
      <c r="K45" s="163">
        <v>70.258754</v>
      </c>
      <c r="M45" s="161">
        <v>40</v>
      </c>
      <c r="N45" s="162" t="s">
        <v>171</v>
      </c>
      <c r="O45" s="163">
        <v>44.263417</v>
      </c>
      <c r="P45" s="163">
        <v>28.350842</v>
      </c>
      <c r="Q45" s="163">
        <v>36.534782</v>
      </c>
    </row>
    <row r="46" spans="1:17" s="137" customFormat="1" ht="12">
      <c r="A46" s="161">
        <v>41</v>
      </c>
      <c r="B46" s="162" t="s">
        <v>180</v>
      </c>
      <c r="C46" s="163">
        <v>73.09115008495071</v>
      </c>
      <c r="D46" s="163">
        <v>57.88055388050913</v>
      </c>
      <c r="E46" s="163">
        <v>65.44935671407202</v>
      </c>
      <c r="G46" s="161">
        <v>41</v>
      </c>
      <c r="H46" s="162" t="s">
        <v>166</v>
      </c>
      <c r="I46" s="163">
        <v>77.383925</v>
      </c>
      <c r="J46" s="163">
        <v>63.017917</v>
      </c>
      <c r="K46" s="163">
        <v>70.185024</v>
      </c>
      <c r="M46" s="161">
        <v>41</v>
      </c>
      <c r="N46" s="162" t="s">
        <v>194</v>
      </c>
      <c r="O46" s="163">
        <v>43.813404</v>
      </c>
      <c r="P46" s="163">
        <v>28.742277</v>
      </c>
      <c r="Q46" s="163">
        <v>36.501616</v>
      </c>
    </row>
    <row r="47" spans="1:17" s="137" customFormat="1" ht="12">
      <c r="A47" s="161">
        <v>42</v>
      </c>
      <c r="B47" s="162" t="s">
        <v>173</v>
      </c>
      <c r="C47" s="163">
        <v>71.0504043975542</v>
      </c>
      <c r="D47" s="163">
        <v>59.709802685391764</v>
      </c>
      <c r="E47" s="163">
        <v>65.29845829671669</v>
      </c>
      <c r="G47" s="161">
        <v>42</v>
      </c>
      <c r="H47" s="162" t="s">
        <v>180</v>
      </c>
      <c r="I47" s="163">
        <v>78.102319</v>
      </c>
      <c r="J47" s="163">
        <v>62.190156</v>
      </c>
      <c r="K47" s="163">
        <v>70.096349</v>
      </c>
      <c r="M47" s="161">
        <v>42</v>
      </c>
      <c r="N47" s="162" t="s">
        <v>166</v>
      </c>
      <c r="O47" s="163">
        <v>36.072467</v>
      </c>
      <c r="P47" s="163">
        <v>36.048466</v>
      </c>
      <c r="Q47" s="163">
        <v>36.06217</v>
      </c>
    </row>
    <row r="48" spans="1:17" s="137" customFormat="1" ht="12">
      <c r="A48" s="161">
        <v>43</v>
      </c>
      <c r="B48" s="162" t="s">
        <v>160</v>
      </c>
      <c r="C48" s="163">
        <v>73.39622046414004</v>
      </c>
      <c r="D48" s="163">
        <v>56.564211916979055</v>
      </c>
      <c r="E48" s="163">
        <v>65.03810514222026</v>
      </c>
      <c r="G48" s="161">
        <v>43</v>
      </c>
      <c r="H48" s="162" t="s">
        <v>160</v>
      </c>
      <c r="I48" s="163">
        <v>78.983255</v>
      </c>
      <c r="J48" s="163">
        <v>61.038936</v>
      </c>
      <c r="K48" s="163">
        <v>70.074834</v>
      </c>
      <c r="M48" s="161">
        <v>43</v>
      </c>
      <c r="N48" s="162" t="s">
        <v>186</v>
      </c>
      <c r="O48" s="163">
        <v>37.133312</v>
      </c>
      <c r="P48" s="163">
        <v>34.825022</v>
      </c>
      <c r="Q48" s="163">
        <v>36.020167</v>
      </c>
    </row>
    <row r="49" spans="1:17" s="137" customFormat="1" ht="12">
      <c r="A49" s="161">
        <v>44</v>
      </c>
      <c r="B49" s="162" t="s">
        <v>171</v>
      </c>
      <c r="C49" s="163">
        <v>72.93582041946686</v>
      </c>
      <c r="D49" s="163">
        <v>57.03132164556194</v>
      </c>
      <c r="E49" s="163">
        <v>64.97860140789811</v>
      </c>
      <c r="G49" s="161">
        <v>44</v>
      </c>
      <c r="H49" s="162" t="s">
        <v>171</v>
      </c>
      <c r="I49" s="163">
        <v>78.782659</v>
      </c>
      <c r="J49" s="163">
        <v>61.208777</v>
      </c>
      <c r="K49" s="163">
        <v>69.940303</v>
      </c>
      <c r="M49" s="335">
        <v>44</v>
      </c>
      <c r="N49" s="336" t="s">
        <v>178</v>
      </c>
      <c r="O49" s="337">
        <v>38.114925</v>
      </c>
      <c r="P49" s="337">
        <v>32.991066000000004</v>
      </c>
      <c r="Q49" s="337">
        <v>35.631959</v>
      </c>
    </row>
    <row r="50" spans="1:17" s="137" customFormat="1" ht="12">
      <c r="A50" s="161">
        <v>45</v>
      </c>
      <c r="B50" s="162" t="s">
        <v>174</v>
      </c>
      <c r="C50" s="163">
        <v>73.42964080025662</v>
      </c>
      <c r="D50" s="163">
        <v>56.15771082609113</v>
      </c>
      <c r="E50" s="163">
        <v>64.79115828117756</v>
      </c>
      <c r="G50" s="161">
        <v>45</v>
      </c>
      <c r="H50" s="162" t="s">
        <v>243</v>
      </c>
      <c r="I50" s="163">
        <v>78.857258</v>
      </c>
      <c r="J50" s="163">
        <v>60.445498</v>
      </c>
      <c r="K50" s="163">
        <v>69.669454</v>
      </c>
      <c r="M50" s="335">
        <v>45</v>
      </c>
      <c r="N50" s="336" t="s">
        <v>184</v>
      </c>
      <c r="O50" s="337">
        <v>41.373262</v>
      </c>
      <c r="P50" s="337">
        <v>29.32808</v>
      </c>
      <c r="Q50" s="337">
        <v>35.542898</v>
      </c>
    </row>
    <row r="51" spans="1:17" s="137" customFormat="1" ht="12">
      <c r="A51" s="161">
        <v>46</v>
      </c>
      <c r="B51" s="162" t="s">
        <v>186</v>
      </c>
      <c r="C51" s="163">
        <v>71.43974506373759</v>
      </c>
      <c r="D51" s="163">
        <v>58.10738008153269</v>
      </c>
      <c r="E51" s="163">
        <v>64.74014184387207</v>
      </c>
      <c r="G51" s="335">
        <v>46</v>
      </c>
      <c r="H51" s="336" t="s">
        <v>178</v>
      </c>
      <c r="I51" s="337">
        <v>79.27724</v>
      </c>
      <c r="J51" s="337">
        <v>59.751842</v>
      </c>
      <c r="K51" s="337">
        <v>69.517032</v>
      </c>
      <c r="M51" s="161">
        <v>46</v>
      </c>
      <c r="N51" s="162" t="s">
        <v>170</v>
      </c>
      <c r="O51" s="163">
        <v>40.131331</v>
      </c>
      <c r="P51" s="163">
        <v>29.861311</v>
      </c>
      <c r="Q51" s="163">
        <v>35.168961</v>
      </c>
    </row>
    <row r="52" spans="1:17" s="137" customFormat="1" ht="12">
      <c r="A52" s="335">
        <v>47</v>
      </c>
      <c r="B52" s="336" t="s">
        <v>193</v>
      </c>
      <c r="C52" s="337">
        <v>71.30146733061764</v>
      </c>
      <c r="D52" s="337">
        <v>57.799889534104935</v>
      </c>
      <c r="E52" s="337">
        <v>64.58482335208157</v>
      </c>
      <c r="G52" s="335">
        <v>47</v>
      </c>
      <c r="H52" s="336" t="s">
        <v>177</v>
      </c>
      <c r="I52" s="337">
        <v>79.046578</v>
      </c>
      <c r="J52" s="337">
        <v>59.565664</v>
      </c>
      <c r="K52" s="337">
        <v>69.374959</v>
      </c>
      <c r="M52" s="161">
        <v>47</v>
      </c>
      <c r="N52" s="162" t="s">
        <v>172</v>
      </c>
      <c r="O52" s="163">
        <v>45.377082</v>
      </c>
      <c r="P52" s="163">
        <v>24.27173</v>
      </c>
      <c r="Q52" s="163">
        <v>35.160287</v>
      </c>
    </row>
    <row r="53" spans="1:17" s="137" customFormat="1" ht="12">
      <c r="A53" s="161">
        <v>48</v>
      </c>
      <c r="B53" s="162" t="s">
        <v>154</v>
      </c>
      <c r="C53" s="163">
        <v>73.07504870105896</v>
      </c>
      <c r="D53" s="163">
        <v>55.85849555445215</v>
      </c>
      <c r="E53" s="163">
        <v>64.42912692743153</v>
      </c>
      <c r="G53" s="161">
        <v>48</v>
      </c>
      <c r="H53" s="162" t="s">
        <v>154</v>
      </c>
      <c r="I53" s="163">
        <v>78.346861</v>
      </c>
      <c r="J53" s="163">
        <v>60.092669</v>
      </c>
      <c r="K53" s="163">
        <v>69.156939</v>
      </c>
      <c r="M53" s="161">
        <v>48</v>
      </c>
      <c r="N53" s="162" t="s">
        <v>153</v>
      </c>
      <c r="O53" s="163">
        <v>38.178394</v>
      </c>
      <c r="P53" s="163">
        <v>30.841499</v>
      </c>
      <c r="Q53" s="163">
        <v>34.63705</v>
      </c>
    </row>
    <row r="54" spans="1:17" s="137" customFormat="1" ht="12">
      <c r="A54" s="161">
        <v>49</v>
      </c>
      <c r="B54" s="162" t="s">
        <v>188</v>
      </c>
      <c r="C54" s="163">
        <v>70.4644407697738</v>
      </c>
      <c r="D54" s="163">
        <v>58.471997914592365</v>
      </c>
      <c r="E54" s="163">
        <v>64.4112253048576</v>
      </c>
      <c r="G54" s="161">
        <v>49</v>
      </c>
      <c r="H54" s="162" t="s">
        <v>186</v>
      </c>
      <c r="I54" s="163">
        <v>77.220262</v>
      </c>
      <c r="J54" s="163">
        <v>61.317426</v>
      </c>
      <c r="K54" s="163">
        <v>69.121371</v>
      </c>
      <c r="M54" s="161">
        <v>49</v>
      </c>
      <c r="N54" s="162" t="s">
        <v>238</v>
      </c>
      <c r="O54" s="163">
        <v>40.093785</v>
      </c>
      <c r="P54" s="163">
        <v>28.821884</v>
      </c>
      <c r="Q54" s="163">
        <v>34.626287</v>
      </c>
    </row>
    <row r="55" spans="1:17" s="137" customFormat="1" ht="12">
      <c r="A55" s="161">
        <v>50</v>
      </c>
      <c r="B55" s="162" t="s">
        <v>163</v>
      </c>
      <c r="C55" s="163">
        <v>70.62804913840091</v>
      </c>
      <c r="D55" s="163">
        <v>58.10618358814488</v>
      </c>
      <c r="E55" s="163">
        <v>64.37738861340608</v>
      </c>
      <c r="G55" s="335">
        <v>50</v>
      </c>
      <c r="H55" s="336" t="s">
        <v>237</v>
      </c>
      <c r="I55" s="337">
        <v>79.326469</v>
      </c>
      <c r="J55" s="337">
        <v>58.717466</v>
      </c>
      <c r="K55" s="337">
        <v>69.012556</v>
      </c>
      <c r="M55" s="335">
        <v>50</v>
      </c>
      <c r="N55" s="336" t="s">
        <v>156</v>
      </c>
      <c r="O55" s="337">
        <v>40.785371</v>
      </c>
      <c r="P55" s="337">
        <v>27.927364</v>
      </c>
      <c r="Q55" s="337">
        <v>34.548295</v>
      </c>
    </row>
    <row r="56" spans="1:17" s="137" customFormat="1" ht="12">
      <c r="A56" s="335">
        <v>51</v>
      </c>
      <c r="B56" s="336" t="s">
        <v>178</v>
      </c>
      <c r="C56" s="337">
        <v>72.99579966794023</v>
      </c>
      <c r="D56" s="337">
        <v>55.605790359802654</v>
      </c>
      <c r="E56" s="337">
        <v>64.346397427436</v>
      </c>
      <c r="G56" s="335">
        <v>51</v>
      </c>
      <c r="H56" s="336" t="s">
        <v>193</v>
      </c>
      <c r="I56" s="337">
        <v>76.194726</v>
      </c>
      <c r="J56" s="337">
        <v>61.73133</v>
      </c>
      <c r="K56" s="337">
        <v>68.984252</v>
      </c>
      <c r="M56" s="161">
        <v>51</v>
      </c>
      <c r="N56" s="162" t="s">
        <v>148</v>
      </c>
      <c r="O56" s="163">
        <v>35.157315</v>
      </c>
      <c r="P56" s="163">
        <v>32.930621</v>
      </c>
      <c r="Q56" s="163">
        <v>34.075766</v>
      </c>
    </row>
    <row r="57" spans="1:17" s="137" customFormat="1" ht="12">
      <c r="A57" s="335">
        <v>52</v>
      </c>
      <c r="B57" s="336" t="s">
        <v>237</v>
      </c>
      <c r="C57" s="337">
        <v>73.39586233108022</v>
      </c>
      <c r="D57" s="337">
        <v>55.06863426583048</v>
      </c>
      <c r="E57" s="337">
        <v>64.28705981048256</v>
      </c>
      <c r="G57" s="161">
        <v>52</v>
      </c>
      <c r="H57" s="162" t="s">
        <v>188</v>
      </c>
      <c r="I57" s="163">
        <v>75.536458</v>
      </c>
      <c r="J57" s="163">
        <v>62.480919</v>
      </c>
      <c r="K57" s="163">
        <v>68.91949</v>
      </c>
      <c r="M57" s="161">
        <v>52</v>
      </c>
      <c r="N57" s="162" t="s">
        <v>183</v>
      </c>
      <c r="O57" s="163">
        <v>44.376424</v>
      </c>
      <c r="P57" s="163">
        <v>22.554334</v>
      </c>
      <c r="Q57" s="163">
        <v>33.824214</v>
      </c>
    </row>
    <row r="58" spans="1:17" s="137" customFormat="1" ht="12">
      <c r="A58" s="161">
        <v>53</v>
      </c>
      <c r="B58" s="162" t="s">
        <v>182</v>
      </c>
      <c r="C58" s="163">
        <v>72.51618078100816</v>
      </c>
      <c r="D58" s="163">
        <v>56.08140822821218</v>
      </c>
      <c r="E58" s="163">
        <v>64.19881801316701</v>
      </c>
      <c r="G58" s="161">
        <v>53</v>
      </c>
      <c r="H58" s="162" t="s">
        <v>182</v>
      </c>
      <c r="I58" s="163">
        <v>77.886044</v>
      </c>
      <c r="J58" s="163">
        <v>60.169381</v>
      </c>
      <c r="K58" s="163">
        <v>68.910156</v>
      </c>
      <c r="M58" s="161">
        <v>53</v>
      </c>
      <c r="N58" s="162" t="s">
        <v>182</v>
      </c>
      <c r="O58" s="163">
        <v>42.060422</v>
      </c>
      <c r="P58" s="163">
        <v>24.12475</v>
      </c>
      <c r="Q58" s="163">
        <v>33.368928</v>
      </c>
    </row>
    <row r="59" spans="1:17" s="137" customFormat="1" ht="12">
      <c r="A59" s="161">
        <v>54</v>
      </c>
      <c r="B59" s="162" t="s">
        <v>181</v>
      </c>
      <c r="C59" s="163">
        <v>69.1226929876098</v>
      </c>
      <c r="D59" s="163">
        <v>59.14805710789223</v>
      </c>
      <c r="E59" s="163">
        <v>64.06499793528596</v>
      </c>
      <c r="G59" s="161">
        <v>54</v>
      </c>
      <c r="H59" s="162" t="s">
        <v>159</v>
      </c>
      <c r="I59" s="163">
        <v>77.942497</v>
      </c>
      <c r="J59" s="163">
        <v>59.770629</v>
      </c>
      <c r="K59" s="163">
        <v>68.73129</v>
      </c>
      <c r="M59" s="161">
        <v>54</v>
      </c>
      <c r="N59" s="162" t="s">
        <v>180</v>
      </c>
      <c r="O59" s="163">
        <v>40.826388</v>
      </c>
      <c r="P59" s="163">
        <v>25.145299</v>
      </c>
      <c r="Q59" s="163">
        <v>33.254939</v>
      </c>
    </row>
    <row r="60" spans="1:17" s="137" customFormat="1" ht="12">
      <c r="A60" s="335">
        <v>55</v>
      </c>
      <c r="B60" s="336" t="s">
        <v>177</v>
      </c>
      <c r="C60" s="337">
        <v>73.06792652703774</v>
      </c>
      <c r="D60" s="337">
        <v>54.76495752510295</v>
      </c>
      <c r="E60" s="337">
        <v>63.96821433570533</v>
      </c>
      <c r="G60" s="161">
        <v>55</v>
      </c>
      <c r="H60" s="162" t="s">
        <v>181</v>
      </c>
      <c r="I60" s="163">
        <v>75.15935</v>
      </c>
      <c r="J60" s="163">
        <v>62.409717</v>
      </c>
      <c r="K60" s="163">
        <v>68.601864</v>
      </c>
      <c r="M60" s="335">
        <v>55</v>
      </c>
      <c r="N60" s="336" t="s">
        <v>177</v>
      </c>
      <c r="O60" s="337">
        <v>41.59442</v>
      </c>
      <c r="P60" s="337">
        <v>23.213781</v>
      </c>
      <c r="Q60" s="337">
        <v>32.770717</v>
      </c>
    </row>
    <row r="61" spans="1:17" s="137" customFormat="1" ht="12">
      <c r="A61" s="161">
        <v>56</v>
      </c>
      <c r="B61" s="162" t="s">
        <v>159</v>
      </c>
      <c r="C61" s="163">
        <v>72.24425647924646</v>
      </c>
      <c r="D61" s="163">
        <v>55.864123488681095</v>
      </c>
      <c r="E61" s="163">
        <v>63.94952436742466</v>
      </c>
      <c r="G61" s="161">
        <v>56</v>
      </c>
      <c r="H61" s="162" t="s">
        <v>190</v>
      </c>
      <c r="I61" s="163">
        <v>75.950291</v>
      </c>
      <c r="J61" s="163">
        <v>61.236713</v>
      </c>
      <c r="K61" s="163">
        <v>68.417885</v>
      </c>
      <c r="M61" s="161">
        <v>56</v>
      </c>
      <c r="N61" s="162" t="s">
        <v>189</v>
      </c>
      <c r="O61" s="163">
        <v>34.577987</v>
      </c>
      <c r="P61" s="163">
        <v>30.824561</v>
      </c>
      <c r="Q61" s="163">
        <v>32.767258</v>
      </c>
    </row>
    <row r="62" spans="1:17" s="137" customFormat="1" ht="12">
      <c r="A62" s="161">
        <v>57</v>
      </c>
      <c r="B62" s="162" t="s">
        <v>190</v>
      </c>
      <c r="C62" s="163">
        <v>70.43630338520424</v>
      </c>
      <c r="D62" s="163">
        <v>57.312284852857374</v>
      </c>
      <c r="E62" s="163">
        <v>63.75199622860032</v>
      </c>
      <c r="G62" s="161">
        <v>57</v>
      </c>
      <c r="H62" s="162" t="s">
        <v>163</v>
      </c>
      <c r="I62" s="163">
        <v>76.199744</v>
      </c>
      <c r="J62" s="163">
        <v>60.254777</v>
      </c>
      <c r="K62" s="163">
        <v>68.080238</v>
      </c>
      <c r="M62" s="161">
        <v>57</v>
      </c>
      <c r="N62" s="162" t="s">
        <v>185</v>
      </c>
      <c r="O62" s="163">
        <v>38.553277</v>
      </c>
      <c r="P62" s="163">
        <v>26.158232</v>
      </c>
      <c r="Q62" s="163">
        <v>32.555108</v>
      </c>
    </row>
    <row r="63" spans="1:17" s="137" customFormat="1" ht="12">
      <c r="A63" s="161">
        <v>58</v>
      </c>
      <c r="B63" s="162" t="s">
        <v>172</v>
      </c>
      <c r="C63" s="163">
        <v>74.3240042919784</v>
      </c>
      <c r="D63" s="163">
        <v>52.07479131120996</v>
      </c>
      <c r="E63" s="163">
        <v>63.16337725105432</v>
      </c>
      <c r="G63" s="161">
        <v>58</v>
      </c>
      <c r="H63" s="162" t="s">
        <v>172</v>
      </c>
      <c r="I63" s="163">
        <v>79.577446</v>
      </c>
      <c r="J63" s="163">
        <v>55.952896</v>
      </c>
      <c r="K63" s="163">
        <v>67.783787</v>
      </c>
      <c r="M63" s="161">
        <v>58</v>
      </c>
      <c r="N63" s="162" t="s">
        <v>192</v>
      </c>
      <c r="O63" s="163">
        <v>33.613619</v>
      </c>
      <c r="P63" s="163">
        <v>29.99125</v>
      </c>
      <c r="Q63" s="163">
        <v>31.856996</v>
      </c>
    </row>
    <row r="64" spans="1:17" s="137" customFormat="1" ht="12">
      <c r="A64" s="161">
        <v>59</v>
      </c>
      <c r="B64" s="162" t="s">
        <v>185</v>
      </c>
      <c r="C64" s="163">
        <v>70.38308795784526</v>
      </c>
      <c r="D64" s="163">
        <v>54.69343556067737</v>
      </c>
      <c r="E64" s="163">
        <v>62.48032383812914</v>
      </c>
      <c r="G64" s="161">
        <v>59</v>
      </c>
      <c r="H64" s="162" t="s">
        <v>185</v>
      </c>
      <c r="I64" s="163">
        <v>75.031356</v>
      </c>
      <c r="J64" s="163">
        <v>58.652883</v>
      </c>
      <c r="K64" s="163">
        <v>66.793267</v>
      </c>
      <c r="M64" s="161">
        <v>59</v>
      </c>
      <c r="N64" s="162" t="s">
        <v>214</v>
      </c>
      <c r="O64" s="163">
        <v>36.12836</v>
      </c>
      <c r="P64" s="163">
        <v>26.214668</v>
      </c>
      <c r="Q64" s="163">
        <v>31.375653</v>
      </c>
    </row>
    <row r="65" spans="1:17" s="137" customFormat="1" ht="12">
      <c r="A65" s="161">
        <v>60</v>
      </c>
      <c r="B65" s="162" t="s">
        <v>179</v>
      </c>
      <c r="C65" s="163">
        <v>69.5450664298644</v>
      </c>
      <c r="D65" s="163">
        <v>54.084095885027786</v>
      </c>
      <c r="E65" s="163">
        <v>62.04135586487054</v>
      </c>
      <c r="G65" s="161">
        <v>60</v>
      </c>
      <c r="H65" s="162" t="s">
        <v>179</v>
      </c>
      <c r="I65" s="163">
        <v>75.594366</v>
      </c>
      <c r="J65" s="163">
        <v>57.105653</v>
      </c>
      <c r="K65" s="163">
        <v>66.476536</v>
      </c>
      <c r="M65" s="161">
        <v>60</v>
      </c>
      <c r="N65" s="162" t="s">
        <v>179</v>
      </c>
      <c r="O65" s="163">
        <v>35.161391</v>
      </c>
      <c r="P65" s="163">
        <v>26.667435</v>
      </c>
      <c r="Q65" s="163">
        <v>31.123651</v>
      </c>
    </row>
    <row r="66" spans="1:17" s="137" customFormat="1" ht="12">
      <c r="A66" s="161">
        <v>61</v>
      </c>
      <c r="B66" s="162" t="s">
        <v>195</v>
      </c>
      <c r="C66" s="163">
        <v>70.27610226070861</v>
      </c>
      <c r="D66" s="163">
        <v>53.78510810888712</v>
      </c>
      <c r="E66" s="163">
        <v>62.01684866107795</v>
      </c>
      <c r="G66" s="161">
        <v>61</v>
      </c>
      <c r="H66" s="162" t="s">
        <v>244</v>
      </c>
      <c r="I66" s="163">
        <v>74.184013</v>
      </c>
      <c r="J66" s="163">
        <v>57.59564</v>
      </c>
      <c r="K66" s="163">
        <v>65.92428</v>
      </c>
      <c r="M66" s="161">
        <v>61</v>
      </c>
      <c r="N66" s="162" t="s">
        <v>173</v>
      </c>
      <c r="O66" s="163">
        <v>31.774956</v>
      </c>
      <c r="P66" s="163">
        <v>29.631963</v>
      </c>
      <c r="Q66" s="163">
        <v>30.731882</v>
      </c>
    </row>
    <row r="67" spans="1:17" s="137" customFormat="1" ht="12">
      <c r="A67" s="161">
        <v>62</v>
      </c>
      <c r="B67" s="162" t="s">
        <v>192</v>
      </c>
      <c r="C67" s="163">
        <v>69.86020931897924</v>
      </c>
      <c r="D67" s="163">
        <v>52.4279256812453</v>
      </c>
      <c r="E67" s="163">
        <v>61.13000073289988</v>
      </c>
      <c r="G67" s="161">
        <v>62</v>
      </c>
      <c r="H67" s="162" t="s">
        <v>192</v>
      </c>
      <c r="I67" s="163">
        <v>75.635838</v>
      </c>
      <c r="J67" s="163">
        <v>55.301956</v>
      </c>
      <c r="K67" s="163">
        <v>65.310073</v>
      </c>
      <c r="M67" s="161">
        <v>62</v>
      </c>
      <c r="N67" s="162" t="s">
        <v>188</v>
      </c>
      <c r="O67" s="163">
        <v>32.647313</v>
      </c>
      <c r="P67" s="163">
        <v>27.778947</v>
      </c>
      <c r="Q67" s="163">
        <v>30.314087</v>
      </c>
    </row>
    <row r="68" spans="1:17" s="137" customFormat="1" ht="12">
      <c r="A68" s="161">
        <v>63</v>
      </c>
      <c r="B68" s="162" t="s">
        <v>194</v>
      </c>
      <c r="C68" s="163">
        <v>71.5476377093882</v>
      </c>
      <c r="D68" s="163">
        <v>49.91492998838719</v>
      </c>
      <c r="E68" s="163">
        <v>60.73272513024609</v>
      </c>
      <c r="G68" s="161">
        <v>63</v>
      </c>
      <c r="H68" s="162" t="s">
        <v>187</v>
      </c>
      <c r="I68" s="163">
        <v>75.159461</v>
      </c>
      <c r="J68" s="163">
        <v>55.551599</v>
      </c>
      <c r="K68" s="163">
        <v>65.163691</v>
      </c>
      <c r="M68" s="161">
        <v>63</v>
      </c>
      <c r="N68" s="162" t="s">
        <v>207</v>
      </c>
      <c r="O68" s="163">
        <v>38.511802</v>
      </c>
      <c r="P68" s="163">
        <v>20.460066</v>
      </c>
      <c r="Q68" s="163">
        <v>29.800662</v>
      </c>
    </row>
    <row r="69" spans="1:17" s="137" customFormat="1" ht="12">
      <c r="A69" s="161">
        <v>64</v>
      </c>
      <c r="B69" s="162" t="s">
        <v>187</v>
      </c>
      <c r="C69" s="163">
        <v>69.02080867891955</v>
      </c>
      <c r="D69" s="163">
        <v>52.0683169815099</v>
      </c>
      <c r="E69" s="163">
        <v>60.47152763539214</v>
      </c>
      <c r="G69" s="161">
        <v>64</v>
      </c>
      <c r="H69" s="162" t="s">
        <v>194</v>
      </c>
      <c r="I69" s="163">
        <v>76.065238</v>
      </c>
      <c r="J69" s="163">
        <v>53.810566</v>
      </c>
      <c r="K69" s="163">
        <v>64.999756</v>
      </c>
      <c r="M69" s="161">
        <v>64</v>
      </c>
      <c r="N69" s="162" t="s">
        <v>190</v>
      </c>
      <c r="O69" s="163">
        <v>31.045912</v>
      </c>
      <c r="P69" s="163">
        <v>28.300763</v>
      </c>
      <c r="Q69" s="163">
        <v>29.718921</v>
      </c>
    </row>
    <row r="70" spans="1:17" s="137" customFormat="1" ht="12">
      <c r="A70" s="161">
        <v>65</v>
      </c>
      <c r="B70" s="162" t="s">
        <v>191</v>
      </c>
      <c r="C70" s="163">
        <v>68.36114436003889</v>
      </c>
      <c r="D70" s="163">
        <v>51.27994121345255</v>
      </c>
      <c r="E70" s="163">
        <v>59.64114318781988</v>
      </c>
      <c r="G70" s="161">
        <v>65</v>
      </c>
      <c r="H70" s="162" t="s">
        <v>191</v>
      </c>
      <c r="I70" s="163">
        <v>74.171908</v>
      </c>
      <c r="J70" s="163">
        <v>54.495142</v>
      </c>
      <c r="K70" s="163">
        <v>64.002674</v>
      </c>
      <c r="M70" s="161">
        <v>65</v>
      </c>
      <c r="N70" s="162" t="s">
        <v>181</v>
      </c>
      <c r="O70" s="163">
        <v>33.032223</v>
      </c>
      <c r="P70" s="163">
        <v>25.273854</v>
      </c>
      <c r="Q70" s="163">
        <v>29.28248</v>
      </c>
    </row>
    <row r="71" spans="1:17" s="137" customFormat="1" ht="12">
      <c r="A71" s="161">
        <v>66</v>
      </c>
      <c r="B71" s="162" t="s">
        <v>207</v>
      </c>
      <c r="C71" s="163">
        <v>67.29455931616035</v>
      </c>
      <c r="D71" s="163">
        <v>50.65016699744196</v>
      </c>
      <c r="E71" s="163">
        <v>58.95330535857591</v>
      </c>
      <c r="G71" s="161">
        <v>66</v>
      </c>
      <c r="H71" s="162" t="s">
        <v>207</v>
      </c>
      <c r="I71" s="163">
        <v>71.664856</v>
      </c>
      <c r="J71" s="163">
        <v>53.942344</v>
      </c>
      <c r="K71" s="163">
        <v>62.785045</v>
      </c>
      <c r="M71" s="161">
        <v>66</v>
      </c>
      <c r="N71" s="162" t="s">
        <v>209</v>
      </c>
      <c r="O71" s="163">
        <v>28.813916</v>
      </c>
      <c r="P71" s="163">
        <v>29.176426</v>
      </c>
      <c r="Q71" s="163">
        <v>28.990605</v>
      </c>
    </row>
    <row r="72" spans="1:17" s="137" customFormat="1" ht="12">
      <c r="A72" s="161">
        <v>67</v>
      </c>
      <c r="B72" s="162" t="s">
        <v>189</v>
      </c>
      <c r="C72" s="163">
        <v>68.59798804974436</v>
      </c>
      <c r="D72" s="163">
        <v>47.97631136717645</v>
      </c>
      <c r="E72" s="163">
        <v>58.42504497268991</v>
      </c>
      <c r="G72" s="161">
        <v>67</v>
      </c>
      <c r="H72" s="162" t="s">
        <v>189</v>
      </c>
      <c r="I72" s="163">
        <v>73.490618</v>
      </c>
      <c r="J72" s="163">
        <v>50.782691</v>
      </c>
      <c r="K72" s="163">
        <v>62.209348</v>
      </c>
      <c r="M72" s="161">
        <v>67</v>
      </c>
      <c r="N72" s="162" t="s">
        <v>200</v>
      </c>
      <c r="O72" s="163">
        <v>26.853655</v>
      </c>
      <c r="P72" s="163">
        <v>30.462438</v>
      </c>
      <c r="Q72" s="163">
        <v>28.594149</v>
      </c>
    </row>
    <row r="73" spans="1:17" s="137" customFormat="1" ht="12">
      <c r="A73" s="161">
        <v>68</v>
      </c>
      <c r="B73" s="162" t="s">
        <v>198</v>
      </c>
      <c r="C73" s="163">
        <v>72.57635901420761</v>
      </c>
      <c r="D73" s="163">
        <v>42.79685103389479</v>
      </c>
      <c r="E73" s="163">
        <v>57.5839375133554</v>
      </c>
      <c r="G73" s="161">
        <v>68</v>
      </c>
      <c r="H73" s="162" t="s">
        <v>198</v>
      </c>
      <c r="I73" s="163">
        <v>78.851874</v>
      </c>
      <c r="J73" s="163">
        <v>45.205149</v>
      </c>
      <c r="K73" s="163">
        <v>61.664286</v>
      </c>
      <c r="M73" s="161">
        <v>68</v>
      </c>
      <c r="N73" s="162" t="s">
        <v>196</v>
      </c>
      <c r="O73" s="163">
        <v>34.222998</v>
      </c>
      <c r="P73" s="163">
        <v>22.330813</v>
      </c>
      <c r="Q73" s="163">
        <v>28.579548</v>
      </c>
    </row>
    <row r="74" spans="1:17" s="137" customFormat="1" ht="12">
      <c r="A74" s="161">
        <v>69</v>
      </c>
      <c r="B74" s="162" t="s">
        <v>196</v>
      </c>
      <c r="C74" s="163">
        <v>66.22443186515788</v>
      </c>
      <c r="D74" s="163">
        <v>48.34641755403647</v>
      </c>
      <c r="E74" s="163">
        <v>57.385606906439236</v>
      </c>
      <c r="G74" s="161">
        <v>69</v>
      </c>
      <c r="H74" s="162" t="s">
        <v>196</v>
      </c>
      <c r="I74" s="163">
        <v>70.543199</v>
      </c>
      <c r="J74" s="163">
        <v>51.972514</v>
      </c>
      <c r="K74" s="163">
        <v>61.438165</v>
      </c>
      <c r="M74" s="161">
        <v>69</v>
      </c>
      <c r="N74" s="162" t="s">
        <v>159</v>
      </c>
      <c r="O74" s="163">
        <v>32.045882</v>
      </c>
      <c r="P74" s="163">
        <v>24.663785</v>
      </c>
      <c r="Q74" s="163">
        <v>28.483008</v>
      </c>
    </row>
    <row r="75" spans="1:17" s="137" customFormat="1" ht="12">
      <c r="A75" s="161">
        <v>70</v>
      </c>
      <c r="B75" s="162" t="s">
        <v>200</v>
      </c>
      <c r="C75" s="163">
        <v>65.68634946607825</v>
      </c>
      <c r="D75" s="163">
        <v>46.115373287558036</v>
      </c>
      <c r="E75" s="163">
        <v>55.91739796548447</v>
      </c>
      <c r="G75" s="161">
        <v>70</v>
      </c>
      <c r="H75" s="162" t="s">
        <v>199</v>
      </c>
      <c r="I75" s="163">
        <v>73.728348</v>
      </c>
      <c r="J75" s="163">
        <v>46.838992</v>
      </c>
      <c r="K75" s="163">
        <v>60.183164</v>
      </c>
      <c r="M75" s="161">
        <v>70</v>
      </c>
      <c r="N75" s="162" t="s">
        <v>187</v>
      </c>
      <c r="O75" s="163">
        <v>34.194156</v>
      </c>
      <c r="P75" s="163">
        <v>22.229056</v>
      </c>
      <c r="Q75" s="163">
        <v>28.46247</v>
      </c>
    </row>
    <row r="76" spans="1:17" s="137" customFormat="1" ht="12">
      <c r="A76" s="161">
        <v>71</v>
      </c>
      <c r="B76" s="162" t="s">
        <v>199</v>
      </c>
      <c r="C76" s="163">
        <v>68.5705969777377</v>
      </c>
      <c r="D76" s="163">
        <v>42.76269655262851</v>
      </c>
      <c r="E76" s="163">
        <v>55.482588823539395</v>
      </c>
      <c r="G76" s="161">
        <v>71</v>
      </c>
      <c r="H76" s="162" t="s">
        <v>200</v>
      </c>
      <c r="I76" s="163">
        <v>70.344455</v>
      </c>
      <c r="J76" s="163">
        <v>49.177803</v>
      </c>
      <c r="K76" s="163">
        <v>59.743018</v>
      </c>
      <c r="M76" s="161">
        <v>71</v>
      </c>
      <c r="N76" s="162" t="s">
        <v>205</v>
      </c>
      <c r="O76" s="163">
        <v>28.953742</v>
      </c>
      <c r="P76" s="163">
        <v>27.861545</v>
      </c>
      <c r="Q76" s="163">
        <v>28.430231</v>
      </c>
    </row>
    <row r="77" spans="1:17" s="137" customFormat="1" ht="12">
      <c r="A77" s="161">
        <v>72</v>
      </c>
      <c r="B77" s="162" t="s">
        <v>197</v>
      </c>
      <c r="C77" s="163">
        <v>65.70475391504739</v>
      </c>
      <c r="D77" s="163">
        <v>42.76230097130439</v>
      </c>
      <c r="E77" s="163">
        <v>54.32642731399394</v>
      </c>
      <c r="G77" s="161">
        <v>72</v>
      </c>
      <c r="H77" s="162" t="s">
        <v>197</v>
      </c>
      <c r="I77" s="163">
        <v>70.613717</v>
      </c>
      <c r="J77" s="163">
        <v>46.08215</v>
      </c>
      <c r="K77" s="163">
        <v>58.452709</v>
      </c>
      <c r="M77" s="161">
        <v>72</v>
      </c>
      <c r="N77" s="162" t="s">
        <v>213</v>
      </c>
      <c r="O77" s="163">
        <v>34.815398</v>
      </c>
      <c r="P77" s="163">
        <v>21.448623</v>
      </c>
      <c r="Q77" s="163">
        <v>28.382657</v>
      </c>
    </row>
    <row r="78" spans="1:17" s="137" customFormat="1" ht="12">
      <c r="A78" s="161">
        <v>73</v>
      </c>
      <c r="B78" s="164" t="s">
        <v>210</v>
      </c>
      <c r="C78" s="163">
        <v>62.26716808316161</v>
      </c>
      <c r="D78" s="163">
        <v>45.54140992604121</v>
      </c>
      <c r="E78" s="163">
        <v>53.967269967562835</v>
      </c>
      <c r="G78" s="161">
        <v>73</v>
      </c>
      <c r="H78" s="164" t="s">
        <v>210</v>
      </c>
      <c r="I78" s="163">
        <v>66.43304</v>
      </c>
      <c r="J78" s="163">
        <v>48.689921</v>
      </c>
      <c r="K78" s="163">
        <v>57.609176</v>
      </c>
      <c r="M78" s="161">
        <v>73</v>
      </c>
      <c r="N78" s="164" t="s">
        <v>191</v>
      </c>
      <c r="O78" s="163">
        <v>35.432562</v>
      </c>
      <c r="P78" s="163">
        <v>19.994509</v>
      </c>
      <c r="Q78" s="163">
        <v>27.944065</v>
      </c>
    </row>
    <row r="79" spans="1:17" s="137" customFormat="1" ht="12">
      <c r="A79" s="161">
        <v>74</v>
      </c>
      <c r="B79" s="162" t="s">
        <v>215</v>
      </c>
      <c r="C79" s="163">
        <v>60.040566523378544</v>
      </c>
      <c r="D79" s="163">
        <v>47.73406187323108</v>
      </c>
      <c r="E79" s="163">
        <v>53.84527585638524</v>
      </c>
      <c r="G79" s="161">
        <v>74</v>
      </c>
      <c r="H79" s="162" t="s">
        <v>214</v>
      </c>
      <c r="I79" s="163">
        <v>71.825936</v>
      </c>
      <c r="J79" s="163">
        <v>42.223795</v>
      </c>
      <c r="K79" s="163">
        <v>57.080678</v>
      </c>
      <c r="M79" s="161">
        <v>74</v>
      </c>
      <c r="N79" s="162" t="s">
        <v>198</v>
      </c>
      <c r="O79" s="163">
        <v>35.331935</v>
      </c>
      <c r="P79" s="163">
        <v>19.458459</v>
      </c>
      <c r="Q79" s="163">
        <v>27.612204</v>
      </c>
    </row>
    <row r="80" spans="1:17" s="137" customFormat="1" ht="12">
      <c r="A80" s="161">
        <v>75</v>
      </c>
      <c r="B80" s="162" t="s">
        <v>214</v>
      </c>
      <c r="C80" s="163">
        <v>66.77211229180962</v>
      </c>
      <c r="D80" s="163">
        <v>39.70100579267569</v>
      </c>
      <c r="E80" s="163">
        <v>53.35241490738384</v>
      </c>
      <c r="G80" s="161">
        <v>75</v>
      </c>
      <c r="H80" s="162" t="s">
        <v>215</v>
      </c>
      <c r="I80" s="163">
        <v>64.019634</v>
      </c>
      <c r="J80" s="163">
        <v>50.246367</v>
      </c>
      <c r="K80" s="163">
        <v>57.031625</v>
      </c>
      <c r="M80" s="161">
        <v>75</v>
      </c>
      <c r="N80" s="162" t="s">
        <v>199</v>
      </c>
      <c r="O80" s="163">
        <v>34.572946</v>
      </c>
      <c r="P80" s="163">
        <v>18.570315</v>
      </c>
      <c r="Q80" s="163">
        <v>26.802758</v>
      </c>
    </row>
    <row r="81" spans="1:17" s="137" customFormat="1" ht="12">
      <c r="A81" s="161">
        <v>76</v>
      </c>
      <c r="B81" s="162" t="s">
        <v>206</v>
      </c>
      <c r="C81" s="163">
        <v>59.663416249937185</v>
      </c>
      <c r="D81" s="163">
        <v>46.61320741930285</v>
      </c>
      <c r="E81" s="163">
        <v>53.23169232185154</v>
      </c>
      <c r="G81" s="161">
        <v>76</v>
      </c>
      <c r="H81" s="162" t="s">
        <v>206</v>
      </c>
      <c r="I81" s="163">
        <v>62.529284</v>
      </c>
      <c r="J81" s="163">
        <v>50.268134</v>
      </c>
      <c r="K81" s="163">
        <v>56.568237</v>
      </c>
      <c r="M81" s="161">
        <v>76</v>
      </c>
      <c r="N81" s="162" t="s">
        <v>206</v>
      </c>
      <c r="O81" s="163">
        <v>24.408704</v>
      </c>
      <c r="P81" s="163">
        <v>28.93459</v>
      </c>
      <c r="Q81" s="163">
        <v>26.55671</v>
      </c>
    </row>
    <row r="82" spans="1:17" s="137" customFormat="1" ht="12">
      <c r="A82" s="161">
        <v>77</v>
      </c>
      <c r="B82" s="162" t="s">
        <v>213</v>
      </c>
      <c r="C82" s="163">
        <v>62.41352101791164</v>
      </c>
      <c r="D82" s="163">
        <v>40.11596248315398</v>
      </c>
      <c r="E82" s="163">
        <v>51.31533256544799</v>
      </c>
      <c r="G82" s="161">
        <v>77</v>
      </c>
      <c r="H82" s="162" t="s">
        <v>213</v>
      </c>
      <c r="I82" s="163">
        <v>67.303118</v>
      </c>
      <c r="J82" s="163">
        <v>43.129981</v>
      </c>
      <c r="K82" s="163">
        <v>55.27545</v>
      </c>
      <c r="M82" s="161">
        <v>77</v>
      </c>
      <c r="N82" s="162" t="s">
        <v>222</v>
      </c>
      <c r="O82" s="163">
        <v>31.970758</v>
      </c>
      <c r="P82" s="163">
        <v>20.226069</v>
      </c>
      <c r="Q82" s="163">
        <v>26.362414</v>
      </c>
    </row>
    <row r="83" spans="1:17" s="137" customFormat="1" ht="12">
      <c r="A83" s="161">
        <v>78</v>
      </c>
      <c r="B83" s="164" t="s">
        <v>219</v>
      </c>
      <c r="C83" s="163">
        <v>61.27869001521429</v>
      </c>
      <c r="D83" s="163">
        <v>40.6929320634364</v>
      </c>
      <c r="E83" s="163">
        <v>51.17664680514864</v>
      </c>
      <c r="G83" s="161">
        <v>78</v>
      </c>
      <c r="H83" s="164" t="s">
        <v>217</v>
      </c>
      <c r="I83" s="163">
        <v>66.770211</v>
      </c>
      <c r="J83" s="163">
        <v>42.013251</v>
      </c>
      <c r="K83" s="163">
        <v>54.485491</v>
      </c>
      <c r="M83" s="161">
        <v>78</v>
      </c>
      <c r="N83" s="164" t="s">
        <v>210</v>
      </c>
      <c r="O83" s="163">
        <v>30.432735</v>
      </c>
      <c r="P83" s="163">
        <v>21.269832</v>
      </c>
      <c r="Q83" s="163">
        <v>26.011412</v>
      </c>
    </row>
    <row r="84" spans="1:17" s="137" customFormat="1" ht="12" customHeight="1">
      <c r="A84" s="161">
        <v>79</v>
      </c>
      <c r="B84" s="162" t="s">
        <v>217</v>
      </c>
      <c r="C84" s="163">
        <v>62.027449465875804</v>
      </c>
      <c r="D84" s="163">
        <v>39.92383403241623</v>
      </c>
      <c r="E84" s="163">
        <v>51.16112472279476</v>
      </c>
      <c r="G84" s="161">
        <v>79</v>
      </c>
      <c r="H84" s="162" t="s">
        <v>245</v>
      </c>
      <c r="I84" s="163">
        <v>65.137995</v>
      </c>
      <c r="J84" s="163">
        <v>43.039463</v>
      </c>
      <c r="K84" s="163">
        <v>54.295363</v>
      </c>
      <c r="M84" s="161">
        <v>79</v>
      </c>
      <c r="N84" s="162" t="s">
        <v>245</v>
      </c>
      <c r="O84" s="163">
        <v>27.194641</v>
      </c>
      <c r="P84" s="163">
        <v>23.68693</v>
      </c>
      <c r="Q84" s="163">
        <v>25.518433</v>
      </c>
    </row>
    <row r="85" spans="1:17" s="137" customFormat="1" ht="12">
      <c r="A85" s="161">
        <v>80</v>
      </c>
      <c r="B85" s="162" t="s">
        <v>204</v>
      </c>
      <c r="C85" s="163">
        <v>62.33237671719557</v>
      </c>
      <c r="D85" s="163">
        <v>37.99561909162146</v>
      </c>
      <c r="E85" s="163">
        <v>50.060718615146705</v>
      </c>
      <c r="G85" s="161">
        <v>80</v>
      </c>
      <c r="H85" s="162" t="s">
        <v>204</v>
      </c>
      <c r="I85" s="163">
        <v>67.928354</v>
      </c>
      <c r="J85" s="163">
        <v>40.923031</v>
      </c>
      <c r="K85" s="163">
        <v>54.218883</v>
      </c>
      <c r="M85" s="161">
        <v>80</v>
      </c>
      <c r="N85" s="162" t="s">
        <v>227</v>
      </c>
      <c r="O85" s="163">
        <v>29.577831</v>
      </c>
      <c r="P85" s="163">
        <v>20.030524</v>
      </c>
      <c r="Q85" s="163">
        <v>24.904119</v>
      </c>
    </row>
    <row r="86" spans="1:17" s="137" customFormat="1" ht="12">
      <c r="A86" s="161">
        <v>81</v>
      </c>
      <c r="B86" s="162" t="s">
        <v>203</v>
      </c>
      <c r="C86" s="163">
        <v>61.983303500348185</v>
      </c>
      <c r="D86" s="163">
        <v>37.77677739375186</v>
      </c>
      <c r="E86" s="163">
        <v>49.95560871871105</v>
      </c>
      <c r="G86" s="161">
        <v>81</v>
      </c>
      <c r="H86" s="162" t="s">
        <v>203</v>
      </c>
      <c r="I86" s="163">
        <v>66.910972</v>
      </c>
      <c r="J86" s="163">
        <v>40.667884</v>
      </c>
      <c r="K86" s="163">
        <v>53.862133</v>
      </c>
      <c r="M86" s="161">
        <v>81</v>
      </c>
      <c r="N86" s="162" t="s">
        <v>204</v>
      </c>
      <c r="O86" s="163">
        <v>28.905448</v>
      </c>
      <c r="P86" s="163">
        <v>20.612866</v>
      </c>
      <c r="Q86" s="163">
        <v>24.882451</v>
      </c>
    </row>
    <row r="87" spans="1:17" s="137" customFormat="1" ht="12">
      <c r="A87" s="161">
        <v>82</v>
      </c>
      <c r="B87" s="162" t="s">
        <v>205</v>
      </c>
      <c r="C87" s="163">
        <v>55.41275638752475</v>
      </c>
      <c r="D87" s="163">
        <v>43.75904255278962</v>
      </c>
      <c r="E87" s="163">
        <v>49.68434070295679</v>
      </c>
      <c r="G87" s="161">
        <v>82</v>
      </c>
      <c r="H87" s="162" t="s">
        <v>205</v>
      </c>
      <c r="I87" s="163">
        <v>59.916539</v>
      </c>
      <c r="J87" s="163">
        <v>46.924658</v>
      </c>
      <c r="K87" s="163">
        <v>53.498606</v>
      </c>
      <c r="M87" s="161">
        <v>82</v>
      </c>
      <c r="N87" s="162" t="s">
        <v>215</v>
      </c>
      <c r="O87" s="163">
        <v>24.637263</v>
      </c>
      <c r="P87" s="163">
        <v>24.714681</v>
      </c>
      <c r="Q87" s="163">
        <v>24.672331</v>
      </c>
    </row>
    <row r="88" spans="1:17" s="137" customFormat="1" ht="12">
      <c r="A88" s="161">
        <v>83</v>
      </c>
      <c r="B88" s="162" t="s">
        <v>221</v>
      </c>
      <c r="C88" s="163">
        <v>60.574347705600914</v>
      </c>
      <c r="D88" s="163">
        <v>37.052521010733926</v>
      </c>
      <c r="E88" s="163">
        <v>48.84826886388336</v>
      </c>
      <c r="G88" s="161">
        <v>83</v>
      </c>
      <c r="H88" s="162" t="s">
        <v>222</v>
      </c>
      <c r="I88" s="163">
        <v>64.407974</v>
      </c>
      <c r="J88" s="163">
        <v>40.309776</v>
      </c>
      <c r="K88" s="163">
        <v>52.455755</v>
      </c>
      <c r="M88" s="161">
        <v>83</v>
      </c>
      <c r="N88" s="162" t="s">
        <v>202</v>
      </c>
      <c r="O88" s="163">
        <v>30.300384</v>
      </c>
      <c r="P88" s="163">
        <v>17.477987</v>
      </c>
      <c r="Q88" s="163">
        <v>24.136889</v>
      </c>
    </row>
    <row r="89" spans="1:17" s="137" customFormat="1" ht="12">
      <c r="A89" s="161">
        <v>84</v>
      </c>
      <c r="B89" s="162" t="s">
        <v>209</v>
      </c>
      <c r="C89" s="163">
        <v>59.76365702798395</v>
      </c>
      <c r="D89" s="163">
        <v>37.44059357300405</v>
      </c>
      <c r="E89" s="163">
        <v>48.457567078464066</v>
      </c>
      <c r="G89" s="161">
        <v>84</v>
      </c>
      <c r="H89" s="162" t="s">
        <v>209</v>
      </c>
      <c r="I89" s="163">
        <v>63.992778</v>
      </c>
      <c r="J89" s="163">
        <v>40.972087</v>
      </c>
      <c r="K89" s="163">
        <v>52.421623</v>
      </c>
      <c r="M89" s="161">
        <v>84</v>
      </c>
      <c r="N89" s="162" t="s">
        <v>221</v>
      </c>
      <c r="O89" s="163">
        <v>28.533564</v>
      </c>
      <c r="P89" s="163">
        <v>19.235039</v>
      </c>
      <c r="Q89" s="163">
        <v>24.082587</v>
      </c>
    </row>
    <row r="90" spans="1:17" s="137" customFormat="1" ht="12">
      <c r="A90" s="161">
        <v>85</v>
      </c>
      <c r="B90" s="162" t="s">
        <v>202</v>
      </c>
      <c r="C90" s="163">
        <v>61.25124597661422</v>
      </c>
      <c r="D90" s="163">
        <v>35.305879298620916</v>
      </c>
      <c r="E90" s="163">
        <v>48.33681454907294</v>
      </c>
      <c r="G90" s="161">
        <v>85</v>
      </c>
      <c r="H90" s="162" t="s">
        <v>202</v>
      </c>
      <c r="I90" s="163">
        <v>66.60629</v>
      </c>
      <c r="J90" s="163">
        <v>37.971136</v>
      </c>
      <c r="K90" s="163">
        <v>52.226455</v>
      </c>
      <c r="M90" s="161">
        <v>85</v>
      </c>
      <c r="N90" s="162" t="s">
        <v>230</v>
      </c>
      <c r="O90" s="163">
        <v>26.151709</v>
      </c>
      <c r="P90" s="163">
        <v>21.339302</v>
      </c>
      <c r="Q90" s="163">
        <v>23.806566</v>
      </c>
    </row>
    <row r="91" spans="1:17" s="137" customFormat="1" ht="15" customHeight="1">
      <c r="A91" s="161">
        <v>86</v>
      </c>
      <c r="B91" s="162" t="s">
        <v>222</v>
      </c>
      <c r="C91" s="163">
        <v>58.69125738167047</v>
      </c>
      <c r="D91" s="163">
        <v>37.279422186026494</v>
      </c>
      <c r="E91" s="163">
        <v>48.141058974954724</v>
      </c>
      <c r="G91" s="161">
        <v>86</v>
      </c>
      <c r="H91" s="162" t="s">
        <v>221</v>
      </c>
      <c r="I91" s="163">
        <v>63.832467</v>
      </c>
      <c r="J91" s="163">
        <v>39.877527</v>
      </c>
      <c r="K91" s="163">
        <v>52.005709</v>
      </c>
      <c r="M91" s="161">
        <v>86</v>
      </c>
      <c r="N91" s="343" t="s">
        <v>208</v>
      </c>
      <c r="O91" s="163">
        <v>26.40782</v>
      </c>
      <c r="P91" s="163">
        <v>20.149145</v>
      </c>
      <c r="Q91" s="163">
        <v>23.372571</v>
      </c>
    </row>
    <row r="92" spans="1:17" s="137" customFormat="1" ht="12">
      <c r="A92" s="161">
        <v>87</v>
      </c>
      <c r="B92" s="162" t="s">
        <v>212</v>
      </c>
      <c r="C92" s="163">
        <v>58.303059522460785</v>
      </c>
      <c r="D92" s="163">
        <v>35.23220123890441</v>
      </c>
      <c r="E92" s="163">
        <v>46.73327867111655</v>
      </c>
      <c r="G92" s="161">
        <v>87</v>
      </c>
      <c r="H92" s="162" t="s">
        <v>212</v>
      </c>
      <c r="I92" s="163">
        <v>63.389622</v>
      </c>
      <c r="J92" s="163">
        <v>37.978441</v>
      </c>
      <c r="K92" s="163">
        <v>50.598042</v>
      </c>
      <c r="M92" s="161">
        <v>87</v>
      </c>
      <c r="N92" s="162" t="s">
        <v>203</v>
      </c>
      <c r="O92" s="163">
        <v>29.025922</v>
      </c>
      <c r="P92" s="163">
        <v>17.015166</v>
      </c>
      <c r="Q92" s="163">
        <v>23.272825</v>
      </c>
    </row>
    <row r="93" spans="1:17" s="137" customFormat="1" ht="12">
      <c r="A93" s="161">
        <v>88</v>
      </c>
      <c r="B93" s="162" t="s">
        <v>230</v>
      </c>
      <c r="C93" s="163">
        <v>58.14507281428104</v>
      </c>
      <c r="D93" s="163">
        <v>32.78002947537069</v>
      </c>
      <c r="E93" s="163">
        <v>45.47230479014518</v>
      </c>
      <c r="G93" s="161">
        <v>88</v>
      </c>
      <c r="H93" s="162" t="s">
        <v>230</v>
      </c>
      <c r="I93" s="163">
        <v>63.389141</v>
      </c>
      <c r="J93" s="163">
        <v>34.555725</v>
      </c>
      <c r="K93" s="163">
        <v>48.647652</v>
      </c>
      <c r="M93" s="161">
        <v>88</v>
      </c>
      <c r="N93" s="162" t="s">
        <v>197</v>
      </c>
      <c r="O93" s="163">
        <v>27.573888</v>
      </c>
      <c r="P93" s="163">
        <v>18.135583</v>
      </c>
      <c r="Q93" s="163">
        <v>23.090914</v>
      </c>
    </row>
    <row r="94" spans="1:17" s="137" customFormat="1" ht="12">
      <c r="A94" s="161">
        <v>89</v>
      </c>
      <c r="B94" s="162" t="s">
        <v>227</v>
      </c>
      <c r="C94" s="163">
        <v>55.912004658253835</v>
      </c>
      <c r="D94" s="163">
        <v>34.93760701944442</v>
      </c>
      <c r="E94" s="163">
        <v>45.323328904366726</v>
      </c>
      <c r="G94" s="161">
        <v>89</v>
      </c>
      <c r="H94" s="162" t="s">
        <v>227</v>
      </c>
      <c r="I94" s="163">
        <v>59.943555</v>
      </c>
      <c r="J94" s="163">
        <v>37.554502</v>
      </c>
      <c r="K94" s="163">
        <v>48.633625</v>
      </c>
      <c r="M94" s="161">
        <v>89</v>
      </c>
      <c r="N94" s="162" t="s">
        <v>236</v>
      </c>
      <c r="O94" s="163">
        <v>31.813715</v>
      </c>
      <c r="P94" s="163">
        <v>11.540746</v>
      </c>
      <c r="Q94" s="163">
        <v>22.633843</v>
      </c>
    </row>
    <row r="95" spans="1:17" s="137" customFormat="1" ht="12" customHeight="1">
      <c r="A95" s="161">
        <v>90</v>
      </c>
      <c r="B95" s="162" t="s">
        <v>220</v>
      </c>
      <c r="C95" s="163">
        <v>55.04403591363945</v>
      </c>
      <c r="D95" s="163">
        <v>33.71532760200484</v>
      </c>
      <c r="E95" s="163">
        <v>44.17936663439745</v>
      </c>
      <c r="G95" s="161">
        <v>90</v>
      </c>
      <c r="H95" s="162" t="s">
        <v>211</v>
      </c>
      <c r="I95" s="163">
        <v>59.66679</v>
      </c>
      <c r="J95" s="163">
        <v>36.535295</v>
      </c>
      <c r="K95" s="163">
        <v>48.004097</v>
      </c>
      <c r="M95" s="161">
        <v>90</v>
      </c>
      <c r="N95" s="162" t="s">
        <v>220</v>
      </c>
      <c r="O95" s="163">
        <v>25.662117</v>
      </c>
      <c r="P95" s="163">
        <v>17.722053</v>
      </c>
      <c r="Q95" s="163">
        <v>21.805649</v>
      </c>
    </row>
    <row r="96" spans="1:17" s="137" customFormat="1" ht="12" customHeight="1">
      <c r="A96" s="161">
        <v>91</v>
      </c>
      <c r="B96" s="162" t="s">
        <v>208</v>
      </c>
      <c r="C96" s="163">
        <v>58.179028739374964</v>
      </c>
      <c r="D96" s="163">
        <v>29.041289527404384</v>
      </c>
      <c r="E96" s="163">
        <v>43.61523007049119</v>
      </c>
      <c r="G96" s="161">
        <v>91</v>
      </c>
      <c r="H96" s="162" t="s">
        <v>208</v>
      </c>
      <c r="I96" s="163">
        <v>63.976221</v>
      </c>
      <c r="J96" s="163">
        <v>31.987918</v>
      </c>
      <c r="K96" s="163">
        <v>47.974806</v>
      </c>
      <c r="M96" s="161">
        <v>91</v>
      </c>
      <c r="N96" s="162" t="s">
        <v>229</v>
      </c>
      <c r="O96" s="163">
        <v>24.278174</v>
      </c>
      <c r="P96" s="163">
        <v>19.132948</v>
      </c>
      <c r="Q96" s="163">
        <v>21.78969</v>
      </c>
    </row>
    <row r="97" spans="1:17" s="137" customFormat="1" ht="12">
      <c r="A97" s="161">
        <v>92</v>
      </c>
      <c r="B97" s="162" t="s">
        <v>211</v>
      </c>
      <c r="C97" s="163">
        <v>54.110021471744076</v>
      </c>
      <c r="D97" s="163">
        <v>32.94991965139359</v>
      </c>
      <c r="E97" s="163">
        <v>43.43840119827457</v>
      </c>
      <c r="G97" s="161">
        <v>92</v>
      </c>
      <c r="H97" s="162" t="s">
        <v>220</v>
      </c>
      <c r="I97" s="163">
        <v>59.376453</v>
      </c>
      <c r="J97" s="163">
        <v>36.505959</v>
      </c>
      <c r="K97" s="163">
        <v>47.736795</v>
      </c>
      <c r="M97" s="161">
        <v>92</v>
      </c>
      <c r="N97" s="162" t="s">
        <v>234</v>
      </c>
      <c r="O97" s="163">
        <v>26.410826</v>
      </c>
      <c r="P97" s="163">
        <v>16.80307</v>
      </c>
      <c r="Q97" s="163">
        <v>21.716411</v>
      </c>
    </row>
    <row r="98" spans="1:17" s="137" customFormat="1" ht="12" customHeight="1">
      <c r="A98" s="161">
        <v>93</v>
      </c>
      <c r="B98" s="162" t="s">
        <v>231</v>
      </c>
      <c r="C98" s="163">
        <v>54.387964106263595</v>
      </c>
      <c r="D98" s="163">
        <v>31.504705750414214</v>
      </c>
      <c r="E98" s="163">
        <v>42.89047760978092</v>
      </c>
      <c r="G98" s="161">
        <v>93</v>
      </c>
      <c r="H98" s="162" t="s">
        <v>216</v>
      </c>
      <c r="I98" s="163">
        <v>65.384639</v>
      </c>
      <c r="J98" s="163">
        <v>28.237177</v>
      </c>
      <c r="K98" s="163">
        <v>46.29621</v>
      </c>
      <c r="M98" s="161">
        <v>93</v>
      </c>
      <c r="N98" s="162" t="s">
        <v>231</v>
      </c>
      <c r="O98" s="163">
        <v>23.646135</v>
      </c>
      <c r="P98" s="163">
        <v>17.263533</v>
      </c>
      <c r="Q98" s="163">
        <v>20.538983</v>
      </c>
    </row>
    <row r="99" spans="1:17" s="137" customFormat="1" ht="12">
      <c r="A99" s="161">
        <v>94</v>
      </c>
      <c r="B99" s="162" t="s">
        <v>216</v>
      </c>
      <c r="C99" s="163">
        <v>59.39595120181823</v>
      </c>
      <c r="D99" s="163">
        <v>26.29200188896358</v>
      </c>
      <c r="E99" s="163">
        <v>42.63504769327726</v>
      </c>
      <c r="G99" s="161">
        <v>94</v>
      </c>
      <c r="H99" s="162" t="s">
        <v>231</v>
      </c>
      <c r="I99" s="163">
        <v>58.132011</v>
      </c>
      <c r="J99" s="163">
        <v>33.888505</v>
      </c>
      <c r="K99" s="163">
        <v>45.972204</v>
      </c>
      <c r="M99" s="161">
        <v>94</v>
      </c>
      <c r="N99" s="162" t="s">
        <v>216</v>
      </c>
      <c r="O99" s="163">
        <v>27.280063</v>
      </c>
      <c r="P99" s="163">
        <v>12.930433</v>
      </c>
      <c r="Q99" s="163">
        <v>20.292516</v>
      </c>
    </row>
    <row r="100" spans="1:17" s="137" customFormat="1" ht="12">
      <c r="A100" s="161">
        <v>95</v>
      </c>
      <c r="B100" s="162" t="s">
        <v>201</v>
      </c>
      <c r="C100" s="163">
        <v>50.676506832780944</v>
      </c>
      <c r="D100" s="163">
        <v>32.43351616249803</v>
      </c>
      <c r="E100" s="163">
        <v>41.59513929504352</v>
      </c>
      <c r="G100" s="161">
        <v>95</v>
      </c>
      <c r="H100" s="162" t="s">
        <v>201</v>
      </c>
      <c r="I100" s="163">
        <v>55.413429</v>
      </c>
      <c r="J100" s="163">
        <v>34.98977</v>
      </c>
      <c r="K100" s="163">
        <v>45.187939</v>
      </c>
      <c r="M100" s="161">
        <v>95</v>
      </c>
      <c r="N100" s="162" t="s">
        <v>212</v>
      </c>
      <c r="O100" s="163">
        <v>24.112763</v>
      </c>
      <c r="P100" s="163">
        <v>15.881525</v>
      </c>
      <c r="Q100" s="163">
        <v>20.126674</v>
      </c>
    </row>
    <row r="101" spans="1:17" s="137" customFormat="1" ht="12">
      <c r="A101" s="161">
        <v>96</v>
      </c>
      <c r="B101" s="162" t="s">
        <v>234</v>
      </c>
      <c r="C101" s="163">
        <v>50.952138456709726</v>
      </c>
      <c r="D101" s="163">
        <v>32.28512314152846</v>
      </c>
      <c r="E101" s="163">
        <v>41.481326067316445</v>
      </c>
      <c r="G101" s="161">
        <v>96</v>
      </c>
      <c r="H101" s="162" t="s">
        <v>224</v>
      </c>
      <c r="I101" s="163">
        <v>57.895093</v>
      </c>
      <c r="J101" s="163">
        <v>32.517148</v>
      </c>
      <c r="K101" s="163">
        <v>45.070398</v>
      </c>
      <c r="M101" s="161">
        <v>96</v>
      </c>
      <c r="N101" s="162" t="s">
        <v>246</v>
      </c>
      <c r="O101" s="163">
        <v>24.127224</v>
      </c>
      <c r="P101" s="163">
        <v>15.527711</v>
      </c>
      <c r="Q101" s="163">
        <v>19.925617</v>
      </c>
    </row>
    <row r="102" spans="1:17" s="137" customFormat="1" ht="12">
      <c r="A102" s="161">
        <v>97</v>
      </c>
      <c r="B102" s="162" t="s">
        <v>224</v>
      </c>
      <c r="C102" s="163">
        <v>52.90359222152416</v>
      </c>
      <c r="D102" s="163">
        <v>29.974141419048355</v>
      </c>
      <c r="E102" s="163">
        <v>41.36235491044633</v>
      </c>
      <c r="G102" s="161">
        <v>97</v>
      </c>
      <c r="H102" s="162" t="s">
        <v>234</v>
      </c>
      <c r="I102" s="163">
        <v>54.975731</v>
      </c>
      <c r="J102" s="163">
        <v>34.900262</v>
      </c>
      <c r="K102" s="163">
        <v>44.802352</v>
      </c>
      <c r="M102" s="161">
        <v>97</v>
      </c>
      <c r="N102" s="162" t="s">
        <v>224</v>
      </c>
      <c r="O102" s="163">
        <v>20.507145</v>
      </c>
      <c r="P102" s="163">
        <v>17.628658</v>
      </c>
      <c r="Q102" s="163">
        <v>19.099583</v>
      </c>
    </row>
    <row r="103" spans="1:17" s="137" customFormat="1" ht="12" customHeight="1">
      <c r="A103" s="161">
        <v>98</v>
      </c>
      <c r="B103" s="162" t="s">
        <v>229</v>
      </c>
      <c r="C103" s="163">
        <v>53.591149467186916</v>
      </c>
      <c r="D103" s="163">
        <v>26.74541206078419</v>
      </c>
      <c r="E103" s="163">
        <v>40.18299816741611</v>
      </c>
      <c r="G103" s="161">
        <v>98</v>
      </c>
      <c r="H103" s="162" t="s">
        <v>229</v>
      </c>
      <c r="I103" s="163">
        <v>58.426139</v>
      </c>
      <c r="J103" s="163">
        <v>28.990233</v>
      </c>
      <c r="K103" s="163">
        <v>43.732461</v>
      </c>
      <c r="M103" s="161">
        <v>98</v>
      </c>
      <c r="N103" s="162" t="s">
        <v>217</v>
      </c>
      <c r="O103" s="163">
        <v>21.15727</v>
      </c>
      <c r="P103" s="163">
        <v>14.944983</v>
      </c>
      <c r="Q103" s="163">
        <v>18.208746</v>
      </c>
    </row>
    <row r="104" spans="1:17" s="137" customFormat="1" ht="12" customHeight="1">
      <c r="A104" s="161">
        <v>99</v>
      </c>
      <c r="B104" s="162" t="s">
        <v>228</v>
      </c>
      <c r="C104" s="163">
        <v>53.930636410766105</v>
      </c>
      <c r="D104" s="163">
        <v>26.36850530935424</v>
      </c>
      <c r="E104" s="163">
        <v>40.014180912193254</v>
      </c>
      <c r="G104" s="161">
        <v>99</v>
      </c>
      <c r="H104" s="162" t="s">
        <v>228</v>
      </c>
      <c r="I104" s="163">
        <v>59.064666</v>
      </c>
      <c r="J104" s="163">
        <v>28.449377</v>
      </c>
      <c r="K104" s="163">
        <v>43.482016</v>
      </c>
      <c r="M104" s="161">
        <v>99</v>
      </c>
      <c r="N104" s="162" t="s">
        <v>228</v>
      </c>
      <c r="O104" s="163">
        <v>24.530313</v>
      </c>
      <c r="P104" s="163">
        <v>11.038593</v>
      </c>
      <c r="Q104" s="163">
        <v>17.996289</v>
      </c>
    </row>
    <row r="105" spans="1:17" s="137" customFormat="1" ht="12">
      <c r="A105" s="161">
        <v>100</v>
      </c>
      <c r="B105" s="162" t="s">
        <v>223</v>
      </c>
      <c r="C105" s="163">
        <v>51.09668639271452</v>
      </c>
      <c r="D105" s="163">
        <v>28.941236651232593</v>
      </c>
      <c r="E105" s="163">
        <v>39.867486593000756</v>
      </c>
      <c r="G105" s="161">
        <v>100</v>
      </c>
      <c r="H105" s="162" t="s">
        <v>246</v>
      </c>
      <c r="I105" s="163">
        <v>54.972061</v>
      </c>
      <c r="J105" s="163">
        <v>31.993991</v>
      </c>
      <c r="K105" s="163">
        <v>43.256673</v>
      </c>
      <c r="M105" s="161">
        <v>100</v>
      </c>
      <c r="N105" s="162" t="s">
        <v>218</v>
      </c>
      <c r="O105" s="163">
        <v>24.015167</v>
      </c>
      <c r="P105" s="163">
        <v>10.690622</v>
      </c>
      <c r="Q105" s="163">
        <v>17.56209</v>
      </c>
    </row>
    <row r="106" spans="1:17" s="137" customFormat="1" ht="12">
      <c r="A106" s="161">
        <v>101</v>
      </c>
      <c r="B106" s="162" t="s">
        <v>226</v>
      </c>
      <c r="C106" s="163">
        <v>50.05270880178912</v>
      </c>
      <c r="D106" s="163">
        <v>29.500723509823935</v>
      </c>
      <c r="E106" s="163">
        <v>39.661482649354035</v>
      </c>
      <c r="G106" s="161">
        <v>101</v>
      </c>
      <c r="H106" s="162" t="s">
        <v>223</v>
      </c>
      <c r="I106" s="163">
        <v>55.482638</v>
      </c>
      <c r="J106" s="163">
        <v>31.284646</v>
      </c>
      <c r="K106" s="163">
        <v>43.193473</v>
      </c>
      <c r="M106" s="161">
        <v>101</v>
      </c>
      <c r="N106" s="162" t="s">
        <v>235</v>
      </c>
      <c r="O106" s="163">
        <v>22.842691</v>
      </c>
      <c r="P106" s="163">
        <v>10.608291</v>
      </c>
      <c r="Q106" s="163">
        <v>16.898332</v>
      </c>
    </row>
    <row r="107" spans="1:17" s="137" customFormat="1" ht="12">
      <c r="A107" s="161">
        <v>102</v>
      </c>
      <c r="B107" s="162" t="s">
        <v>225</v>
      </c>
      <c r="C107" s="163">
        <v>50.272804230674176</v>
      </c>
      <c r="D107" s="163">
        <v>28.767460469527688</v>
      </c>
      <c r="E107" s="163">
        <v>39.350450796091984</v>
      </c>
      <c r="G107" s="161">
        <v>102</v>
      </c>
      <c r="H107" s="162" t="s">
        <v>218</v>
      </c>
      <c r="I107" s="163">
        <v>58.870843</v>
      </c>
      <c r="J107" s="163">
        <v>27.005348</v>
      </c>
      <c r="K107" s="163">
        <v>42.752556</v>
      </c>
      <c r="M107" s="161">
        <v>102</v>
      </c>
      <c r="N107" s="162" t="s">
        <v>211</v>
      </c>
      <c r="O107" s="163">
        <v>26.131205</v>
      </c>
      <c r="P107" s="163">
        <v>7.402443</v>
      </c>
      <c r="Q107" s="163">
        <v>16.842649</v>
      </c>
    </row>
    <row r="108" spans="1:17" s="137" customFormat="1" ht="12">
      <c r="A108" s="161">
        <v>103</v>
      </c>
      <c r="B108" s="162" t="s">
        <v>236</v>
      </c>
      <c r="C108" s="163">
        <v>53.51825921373911</v>
      </c>
      <c r="D108" s="163">
        <v>24.140281325525336</v>
      </c>
      <c r="E108" s="163">
        <v>39.287706288156734</v>
      </c>
      <c r="G108" s="161">
        <v>103</v>
      </c>
      <c r="H108" s="162" t="s">
        <v>225</v>
      </c>
      <c r="I108" s="163">
        <v>54.65525</v>
      </c>
      <c r="J108" s="163">
        <v>31.072334</v>
      </c>
      <c r="K108" s="163">
        <v>42.633908</v>
      </c>
      <c r="M108" s="161">
        <v>103</v>
      </c>
      <c r="N108" s="162" t="s">
        <v>233</v>
      </c>
      <c r="O108" s="163">
        <v>22.132981</v>
      </c>
      <c r="P108" s="163">
        <v>11.301874</v>
      </c>
      <c r="Q108" s="163">
        <v>16.833094</v>
      </c>
    </row>
    <row r="109" spans="1:17" s="137" customFormat="1" ht="12">
      <c r="A109" s="161">
        <v>104</v>
      </c>
      <c r="B109" s="175" t="s">
        <v>218</v>
      </c>
      <c r="C109" s="163">
        <v>54.22185775354941</v>
      </c>
      <c r="D109" s="163">
        <v>24.5830852718316</v>
      </c>
      <c r="E109" s="163">
        <v>39.20477490546096</v>
      </c>
      <c r="G109" s="161">
        <v>104</v>
      </c>
      <c r="H109" s="175" t="s">
        <v>236</v>
      </c>
      <c r="I109" s="163">
        <v>58.57736</v>
      </c>
      <c r="J109" s="163">
        <v>25.746461</v>
      </c>
      <c r="K109" s="163">
        <v>42.461231</v>
      </c>
      <c r="M109" s="161">
        <v>104</v>
      </c>
      <c r="N109" s="175" t="s">
        <v>223</v>
      </c>
      <c r="O109" s="163">
        <v>19.524652</v>
      </c>
      <c r="P109" s="163">
        <v>13.330185</v>
      </c>
      <c r="Q109" s="163">
        <v>16.493877</v>
      </c>
    </row>
    <row r="110" spans="1:17" ht="11.25" customHeight="1">
      <c r="A110" s="161">
        <v>105</v>
      </c>
      <c r="B110" s="176" t="s">
        <v>235</v>
      </c>
      <c r="C110" s="165">
        <v>54.356520975669184</v>
      </c>
      <c r="D110" s="165">
        <v>23.58255915752434</v>
      </c>
      <c r="E110" s="165">
        <v>38.81675292174173</v>
      </c>
      <c r="G110" s="161">
        <v>105</v>
      </c>
      <c r="H110" s="176" t="s">
        <v>235</v>
      </c>
      <c r="I110" s="165">
        <v>58.711657</v>
      </c>
      <c r="J110" s="165">
        <v>25.970288</v>
      </c>
      <c r="K110" s="165">
        <v>42.267232</v>
      </c>
      <c r="M110" s="161">
        <v>105</v>
      </c>
      <c r="N110" s="176" t="s">
        <v>232</v>
      </c>
      <c r="O110" s="165">
        <v>19.519706</v>
      </c>
      <c r="P110" s="165">
        <v>12.927938</v>
      </c>
      <c r="Q110" s="165">
        <v>16.357468</v>
      </c>
    </row>
    <row r="111" spans="1:17" ht="11.25" customHeight="1">
      <c r="A111" s="161">
        <v>106</v>
      </c>
      <c r="B111" s="176" t="s">
        <v>233</v>
      </c>
      <c r="C111" s="165">
        <v>52.14729803993989</v>
      </c>
      <c r="D111" s="165">
        <v>25.572659679282356</v>
      </c>
      <c r="E111" s="165">
        <v>38.65100455181329</v>
      </c>
      <c r="G111" s="161">
        <v>106</v>
      </c>
      <c r="H111" s="176" t="s">
        <v>233</v>
      </c>
      <c r="I111" s="165">
        <v>57.205804</v>
      </c>
      <c r="J111" s="165">
        <v>27.800192</v>
      </c>
      <c r="K111" s="165">
        <v>42.211751</v>
      </c>
      <c r="M111" s="161">
        <v>106</v>
      </c>
      <c r="N111" s="176" t="s">
        <v>225</v>
      </c>
      <c r="O111" s="165">
        <v>19.73889</v>
      </c>
      <c r="P111" s="165">
        <v>12.144776</v>
      </c>
      <c r="Q111" s="165">
        <v>16.030032</v>
      </c>
    </row>
    <row r="112" spans="1:17" ht="11.25" customHeight="1">
      <c r="A112" s="161">
        <v>107</v>
      </c>
      <c r="B112" s="176" t="s">
        <v>232</v>
      </c>
      <c r="C112" s="165">
        <v>50.71238007915435</v>
      </c>
      <c r="D112" s="165">
        <v>26.113534920048103</v>
      </c>
      <c r="E112" s="165">
        <v>38.383280093710695</v>
      </c>
      <c r="G112" s="161">
        <v>107</v>
      </c>
      <c r="H112" s="176" t="s">
        <v>232</v>
      </c>
      <c r="I112" s="165">
        <v>55.477229</v>
      </c>
      <c r="J112" s="165">
        <v>28.571089</v>
      </c>
      <c r="K112" s="165">
        <v>41.966211</v>
      </c>
      <c r="M112" s="161">
        <v>107</v>
      </c>
      <c r="N112" s="176" t="s">
        <v>201</v>
      </c>
      <c r="O112" s="165">
        <v>16.376195</v>
      </c>
      <c r="P112" s="165">
        <v>13.312259</v>
      </c>
      <c r="Q112" s="165">
        <v>14.912538</v>
      </c>
    </row>
    <row r="113" spans="1:17" ht="15" customHeight="1">
      <c r="A113" s="139"/>
      <c r="B113" s="171" t="s">
        <v>76</v>
      </c>
      <c r="C113" s="177">
        <v>67.6322095509779</v>
      </c>
      <c r="D113" s="177">
        <v>49.48759969531984</v>
      </c>
      <c r="E113" s="177">
        <v>58.530578874932615</v>
      </c>
      <c r="G113" s="139"/>
      <c r="H113" s="171" t="s">
        <v>76</v>
      </c>
      <c r="I113" s="177">
        <v>72.916849</v>
      </c>
      <c r="J113" s="177">
        <v>53.140011</v>
      </c>
      <c r="K113" s="177">
        <v>62.966507</v>
      </c>
      <c r="M113" s="139"/>
      <c r="N113" s="171" t="s">
        <v>76</v>
      </c>
      <c r="O113" s="177">
        <v>34.993883</v>
      </c>
      <c r="P113" s="177">
        <v>26.332427</v>
      </c>
      <c r="Q113" s="177">
        <v>30.795624</v>
      </c>
    </row>
    <row r="114" spans="1:17" ht="9" customHeight="1">
      <c r="A114" s="139"/>
      <c r="B114" s="139"/>
      <c r="C114" s="139"/>
      <c r="D114" s="139"/>
      <c r="E114" s="139"/>
      <c r="G114" s="139"/>
      <c r="H114" s="139"/>
      <c r="I114" s="139"/>
      <c r="J114" s="139"/>
      <c r="K114" s="139"/>
      <c r="M114" s="139"/>
      <c r="N114" s="139"/>
      <c r="O114" s="139"/>
      <c r="P114" s="139"/>
      <c r="Q114" s="139"/>
    </row>
    <row r="115" spans="1:17" ht="9" customHeight="1">
      <c r="A115" s="139"/>
      <c r="B115" s="139"/>
      <c r="C115" s="139"/>
      <c r="D115" s="139"/>
      <c r="E115" s="139"/>
      <c r="G115" s="139"/>
      <c r="H115" s="139"/>
      <c r="I115" s="139"/>
      <c r="J115" s="139"/>
      <c r="K115" s="139"/>
      <c r="M115" s="139"/>
      <c r="N115" s="139"/>
      <c r="O115" s="139"/>
      <c r="P115" s="139"/>
      <c r="Q115" s="139"/>
    </row>
    <row r="116" spans="1:5" ht="9" customHeight="1">
      <c r="A116" s="139"/>
      <c r="B116" s="139"/>
      <c r="C116" s="139"/>
      <c r="D116" s="139"/>
      <c r="E116" s="139"/>
    </row>
    <row r="117" spans="1:5" ht="9" customHeight="1">
      <c r="A117" s="139"/>
      <c r="B117" s="139"/>
      <c r="C117" s="139"/>
      <c r="D117" s="139"/>
      <c r="E117" s="139"/>
    </row>
    <row r="118" spans="1:5" ht="9" customHeight="1">
      <c r="A118" s="139"/>
      <c r="B118" s="139"/>
      <c r="C118" s="139"/>
      <c r="D118" s="139"/>
      <c r="E118" s="139"/>
    </row>
    <row r="119" spans="1:5" ht="9" customHeight="1">
      <c r="A119" s="139"/>
      <c r="B119" s="139"/>
      <c r="C119" s="139"/>
      <c r="D119" s="139"/>
      <c r="E119" s="139"/>
    </row>
    <row r="120" spans="1:5" ht="9" customHeight="1">
      <c r="A120" s="139"/>
      <c r="B120" s="139"/>
      <c r="C120" s="139"/>
      <c r="D120" s="139"/>
      <c r="E120" s="139"/>
    </row>
    <row r="121" spans="1:5" ht="9" customHeight="1">
      <c r="A121" s="139"/>
      <c r="B121" s="139"/>
      <c r="C121" s="139"/>
      <c r="D121" s="139"/>
      <c r="E121" s="139"/>
    </row>
    <row r="122" spans="1:5" ht="9" customHeight="1">
      <c r="A122" s="139"/>
      <c r="B122" s="139"/>
      <c r="C122" s="139"/>
      <c r="D122" s="139"/>
      <c r="E122" s="139"/>
    </row>
    <row r="123" spans="1:5" ht="9" customHeight="1">
      <c r="A123" s="139"/>
      <c r="B123" s="139"/>
      <c r="C123" s="139"/>
      <c r="D123" s="139"/>
      <c r="E123" s="139"/>
    </row>
    <row r="124" spans="1:5" ht="9" customHeight="1">
      <c r="A124" s="139"/>
      <c r="B124" s="139"/>
      <c r="C124" s="139"/>
      <c r="D124" s="139"/>
      <c r="E124" s="139"/>
    </row>
    <row r="125" spans="1:5" ht="9" customHeight="1">
      <c r="A125" s="139"/>
      <c r="B125" s="139"/>
      <c r="C125" s="139"/>
      <c r="D125" s="139"/>
      <c r="E125" s="139"/>
    </row>
    <row r="126" spans="1:5" ht="9" customHeight="1">
      <c r="A126" s="139"/>
      <c r="B126" s="139"/>
      <c r="C126" s="139"/>
      <c r="D126" s="139"/>
      <c r="E126" s="139"/>
    </row>
    <row r="127" spans="1:5" ht="9" customHeight="1">
      <c r="A127" s="139"/>
      <c r="B127" s="139"/>
      <c r="C127" s="139"/>
      <c r="D127" s="139"/>
      <c r="E127" s="139"/>
    </row>
    <row r="128" spans="1:5" ht="9" customHeight="1">
      <c r="A128" s="139"/>
      <c r="B128" s="139"/>
      <c r="C128" s="139"/>
      <c r="D128" s="139"/>
      <c r="E128" s="139"/>
    </row>
    <row r="129" spans="1:5" ht="9" customHeight="1">
      <c r="A129" s="139"/>
      <c r="B129" s="139"/>
      <c r="C129" s="139"/>
      <c r="D129" s="139"/>
      <c r="E129" s="139"/>
    </row>
    <row r="130" spans="1:5" ht="9" customHeight="1">
      <c r="A130" s="139"/>
      <c r="B130" s="139"/>
      <c r="C130" s="139"/>
      <c r="D130" s="139"/>
      <c r="E130" s="139"/>
    </row>
    <row r="131" spans="1:5" ht="9" customHeight="1">
      <c r="A131" s="139"/>
      <c r="B131" s="139"/>
      <c r="C131" s="139"/>
      <c r="D131" s="139"/>
      <c r="E131" s="139"/>
    </row>
    <row r="132" spans="1:5" ht="9" customHeight="1">
      <c r="A132" s="139"/>
      <c r="B132" s="139"/>
      <c r="C132" s="139"/>
      <c r="D132" s="139"/>
      <c r="E132" s="139"/>
    </row>
    <row r="133" spans="1:5" ht="9" customHeight="1">
      <c r="A133" s="139"/>
      <c r="B133" s="139"/>
      <c r="C133" s="139"/>
      <c r="D133" s="139"/>
      <c r="E133" s="139"/>
    </row>
    <row r="134" spans="1:5" ht="9" customHeight="1">
      <c r="A134" s="139"/>
      <c r="B134" s="139"/>
      <c r="C134" s="139"/>
      <c r="D134" s="139"/>
      <c r="E134" s="139"/>
    </row>
    <row r="135" spans="1:5" ht="9" customHeight="1">
      <c r="A135" s="139"/>
      <c r="B135" s="139"/>
      <c r="C135" s="139"/>
      <c r="D135" s="139"/>
      <c r="E135" s="139"/>
    </row>
    <row r="136" spans="1:5" ht="9" customHeight="1">
      <c r="A136" s="139"/>
      <c r="B136" s="139"/>
      <c r="C136" s="139"/>
      <c r="D136" s="139"/>
      <c r="E136" s="139"/>
    </row>
    <row r="137" spans="1:5" ht="9" customHeight="1">
      <c r="A137" s="139"/>
      <c r="B137" s="139"/>
      <c r="C137" s="139"/>
      <c r="D137" s="139"/>
      <c r="E137" s="139"/>
    </row>
    <row r="138" spans="1:5" ht="9" customHeight="1">
      <c r="A138" s="139"/>
      <c r="B138" s="139"/>
      <c r="C138" s="139"/>
      <c r="D138" s="139"/>
      <c r="E138" s="139"/>
    </row>
    <row r="139" spans="1:5" ht="9" customHeight="1">
      <c r="A139" s="139"/>
      <c r="B139" s="139"/>
      <c r="C139" s="139"/>
      <c r="D139" s="139"/>
      <c r="E139" s="139"/>
    </row>
    <row r="140" spans="1:5" ht="9" customHeight="1">
      <c r="A140" s="139"/>
      <c r="B140" s="139"/>
      <c r="C140" s="139"/>
      <c r="D140" s="139"/>
      <c r="E140" s="139"/>
    </row>
    <row r="141" spans="1:5" ht="9" customHeight="1">
      <c r="A141" s="139"/>
      <c r="B141" s="139"/>
      <c r="C141" s="139"/>
      <c r="D141" s="139"/>
      <c r="E141" s="139"/>
    </row>
    <row r="142" spans="1:5" ht="9" customHeight="1">
      <c r="A142" s="139"/>
      <c r="B142" s="139"/>
      <c r="C142" s="139"/>
      <c r="D142" s="139"/>
      <c r="E142" s="139"/>
    </row>
    <row r="143" spans="1:5" ht="9" customHeight="1">
      <c r="A143" s="139"/>
      <c r="B143" s="139"/>
      <c r="C143" s="139"/>
      <c r="D143" s="139"/>
      <c r="E143" s="139"/>
    </row>
    <row r="144" spans="1:5" ht="9" customHeight="1">
      <c r="A144" s="139"/>
      <c r="B144" s="139"/>
      <c r="C144" s="139"/>
      <c r="D144" s="139"/>
      <c r="E144" s="139"/>
    </row>
    <row r="145" spans="1:5" ht="9" customHeight="1">
      <c r="A145" s="139"/>
      <c r="B145" s="139"/>
      <c r="C145" s="139"/>
      <c r="D145" s="139"/>
      <c r="E145" s="139"/>
    </row>
    <row r="146" spans="1:5" ht="9" customHeight="1">
      <c r="A146" s="139"/>
      <c r="B146" s="139"/>
      <c r="C146" s="139"/>
      <c r="D146" s="139"/>
      <c r="E146" s="139"/>
    </row>
    <row r="147" spans="1:5" ht="9" customHeight="1">
      <c r="A147" s="139"/>
      <c r="B147" s="139"/>
      <c r="C147" s="139"/>
      <c r="D147" s="139"/>
      <c r="E147" s="139"/>
    </row>
    <row r="148" spans="1:5" ht="9" customHeight="1">
      <c r="A148" s="139"/>
      <c r="B148" s="139"/>
      <c r="C148" s="139"/>
      <c r="D148" s="139"/>
      <c r="E148" s="139"/>
    </row>
    <row r="149" spans="1:5" ht="9" customHeight="1">
      <c r="A149" s="139"/>
      <c r="B149" s="139"/>
      <c r="C149" s="139"/>
      <c r="D149" s="139"/>
      <c r="E149" s="139"/>
    </row>
    <row r="150" spans="1:5" ht="9" customHeight="1">
      <c r="A150" s="139"/>
      <c r="B150" s="139"/>
      <c r="C150" s="139"/>
      <c r="D150" s="139"/>
      <c r="E150" s="139"/>
    </row>
    <row r="151" spans="1:5" ht="9" customHeight="1">
      <c r="A151" s="139"/>
      <c r="B151" s="139"/>
      <c r="C151" s="139"/>
      <c r="D151" s="139"/>
      <c r="E151" s="139"/>
    </row>
    <row r="152" spans="1:5" ht="9" customHeight="1">
      <c r="A152" s="139"/>
      <c r="B152" s="139"/>
      <c r="C152" s="139"/>
      <c r="D152" s="139"/>
      <c r="E152" s="139"/>
    </row>
    <row r="153" spans="1:5" ht="9" customHeight="1">
      <c r="A153" s="139"/>
      <c r="B153" s="139"/>
      <c r="C153" s="139"/>
      <c r="D153" s="139"/>
      <c r="E153" s="139"/>
    </row>
    <row r="154" spans="1:5" ht="9" customHeight="1">
      <c r="A154" s="139"/>
      <c r="B154" s="139"/>
      <c r="C154" s="139"/>
      <c r="D154" s="139"/>
      <c r="E154" s="139"/>
    </row>
    <row r="155" spans="1:5" ht="9" customHeight="1">
      <c r="A155" s="139"/>
      <c r="B155" s="139"/>
      <c r="C155" s="139"/>
      <c r="D155" s="139"/>
      <c r="E155" s="139"/>
    </row>
    <row r="156" spans="1:5" ht="9" customHeight="1">
      <c r="A156" s="139"/>
      <c r="B156" s="139"/>
      <c r="C156" s="139"/>
      <c r="D156" s="139"/>
      <c r="E156" s="139"/>
    </row>
    <row r="157" spans="1:5" ht="9" customHeight="1">
      <c r="A157" s="139"/>
      <c r="B157" s="139"/>
      <c r="C157" s="139"/>
      <c r="D157" s="139"/>
      <c r="E157" s="139"/>
    </row>
    <row r="158" spans="1:5" ht="9" customHeight="1">
      <c r="A158" s="139"/>
      <c r="B158" s="139"/>
      <c r="C158" s="139"/>
      <c r="D158" s="139"/>
      <c r="E158" s="139"/>
    </row>
    <row r="159" spans="1:5" ht="9" customHeight="1">
      <c r="A159" s="139"/>
      <c r="B159" s="139"/>
      <c r="C159" s="139"/>
      <c r="D159" s="139"/>
      <c r="E159" s="139"/>
    </row>
  </sheetData>
  <sheetProtection/>
  <mergeCells count="9">
    <mergeCell ref="M4:M5"/>
    <mergeCell ref="N4:N5"/>
    <mergeCell ref="O4:Q4"/>
    <mergeCell ref="A4:A5"/>
    <mergeCell ref="B4:B5"/>
    <mergeCell ref="C4:E4"/>
    <mergeCell ref="G4:G5"/>
    <mergeCell ref="H4:H5"/>
    <mergeCell ref="I4:K4"/>
  </mergeCells>
  <printOptions gridLines="1"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5" r:id="rId1"/>
  <headerFooter alignWithMargins="0"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140625" style="0" customWidth="1"/>
    <col min="3" max="7" width="6.7109375" style="0" customWidth="1"/>
    <col min="8" max="8" width="5.28125" style="0" customWidth="1"/>
    <col min="9" max="9" width="6.7109375" style="0" customWidth="1"/>
    <col min="10" max="10" width="5.28125" style="0" customWidth="1"/>
    <col min="11" max="11" width="6.7109375" style="0" customWidth="1"/>
    <col min="12" max="12" width="5.28125" style="0" customWidth="1"/>
    <col min="13" max="13" width="6.7109375" style="0" customWidth="1"/>
  </cols>
  <sheetData>
    <row r="1" spans="1:13" ht="19.5" customHeigh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4"/>
    </row>
    <row r="2" spans="1:13" ht="19.5" customHeight="1">
      <c r="A2" s="141" t="s">
        <v>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5"/>
    </row>
    <row r="3" spans="1:13" ht="12.75">
      <c r="A3" s="350" t="s">
        <v>41</v>
      </c>
      <c r="B3" s="344" t="s">
        <v>123</v>
      </c>
      <c r="C3" s="345"/>
      <c r="D3" s="346"/>
      <c r="E3" s="344" t="s">
        <v>125</v>
      </c>
      <c r="F3" s="345"/>
      <c r="G3" s="346"/>
      <c r="H3" s="67" t="s">
        <v>23</v>
      </c>
      <c r="I3" s="67"/>
      <c r="J3" s="67"/>
      <c r="K3" s="67"/>
      <c r="L3" s="67"/>
      <c r="M3" s="68"/>
    </row>
    <row r="4" spans="1:13" ht="12.75">
      <c r="A4" s="351"/>
      <c r="B4" s="347"/>
      <c r="C4" s="348"/>
      <c r="D4" s="349"/>
      <c r="E4" s="347"/>
      <c r="F4" s="348"/>
      <c r="G4" s="349"/>
      <c r="H4" s="67" t="s">
        <v>87</v>
      </c>
      <c r="I4" s="70"/>
      <c r="J4" s="67" t="s">
        <v>88</v>
      </c>
      <c r="K4" s="71"/>
      <c r="L4" s="67" t="s">
        <v>6</v>
      </c>
      <c r="M4" s="68"/>
    </row>
    <row r="5" spans="1:13" ht="12.75">
      <c r="A5" s="352"/>
      <c r="B5" s="72" t="s">
        <v>44</v>
      </c>
      <c r="C5" s="72" t="s">
        <v>39</v>
      </c>
      <c r="D5" s="73" t="s">
        <v>45</v>
      </c>
      <c r="E5" s="72" t="s">
        <v>44</v>
      </c>
      <c r="F5" s="72" t="s">
        <v>39</v>
      </c>
      <c r="G5" s="73" t="s">
        <v>45</v>
      </c>
      <c r="H5" s="74" t="s">
        <v>9</v>
      </c>
      <c r="I5" s="75"/>
      <c r="J5" s="74" t="s">
        <v>10</v>
      </c>
      <c r="K5" s="75"/>
      <c r="L5" s="74" t="s">
        <v>9</v>
      </c>
      <c r="M5" s="76"/>
    </row>
    <row r="6" spans="1:13" ht="18" customHeight="1">
      <c r="A6" s="69"/>
      <c r="B6" s="332" t="s">
        <v>251</v>
      </c>
      <c r="C6" s="104"/>
      <c r="D6" s="105"/>
      <c r="E6" s="104"/>
      <c r="F6" s="104"/>
      <c r="G6" s="105"/>
      <c r="H6" s="77"/>
      <c r="I6" s="78"/>
      <c r="J6" s="77"/>
      <c r="K6" s="78"/>
      <c r="L6" s="77"/>
      <c r="M6" s="79"/>
    </row>
    <row r="7" spans="1:13" ht="12.75">
      <c r="A7" s="69"/>
      <c r="B7" s="102"/>
      <c r="C7" s="102"/>
      <c r="D7" s="103"/>
      <c r="E7" s="102"/>
      <c r="F7" s="102"/>
      <c r="G7" s="103"/>
      <c r="H7" s="77"/>
      <c r="I7" s="78"/>
      <c r="J7" s="77"/>
      <c r="K7" s="78"/>
      <c r="L7" s="77"/>
      <c r="M7" s="79"/>
    </row>
    <row r="8" spans="1:13" ht="12.75">
      <c r="A8" s="89" t="s">
        <v>24</v>
      </c>
      <c r="B8" s="100">
        <v>12.864</v>
      </c>
      <c r="C8" s="100">
        <v>9.648</v>
      </c>
      <c r="D8" s="101">
        <v>22.512</v>
      </c>
      <c r="E8" s="100">
        <v>10.504925</v>
      </c>
      <c r="F8" s="100">
        <v>8.65225</v>
      </c>
      <c r="G8" s="101">
        <v>19.157175</v>
      </c>
      <c r="H8" s="106">
        <f aca="true" t="shared" si="0" ref="H8:H16">E8-B8</f>
        <v>-2.3590750000000007</v>
      </c>
      <c r="I8" s="87">
        <f>E8/B8%-100</f>
        <v>-18.33858053482588</v>
      </c>
      <c r="J8" s="106">
        <f aca="true" t="shared" si="1" ref="J8:J16">F8-C8</f>
        <v>-0.9957499999999992</v>
      </c>
      <c r="K8" s="87"/>
      <c r="L8" s="106">
        <f aca="true" t="shared" si="2" ref="L8:L16">G8-D8</f>
        <v>-3.3548250000000017</v>
      </c>
      <c r="M8" s="88">
        <f>G8/D8%-100</f>
        <v>-14.902385394456303</v>
      </c>
    </row>
    <row r="9" spans="1:13" ht="15" customHeight="1">
      <c r="A9" s="69" t="s">
        <v>25</v>
      </c>
      <c r="B9" s="84">
        <v>4.639</v>
      </c>
      <c r="C9" s="84">
        <v>4.423</v>
      </c>
      <c r="D9" s="85">
        <v>9.062</v>
      </c>
      <c r="E9" s="84">
        <v>3.9658</v>
      </c>
      <c r="F9" s="84">
        <v>4.002275</v>
      </c>
      <c r="G9" s="85">
        <v>7.968075</v>
      </c>
      <c r="H9" s="86">
        <f t="shared" si="0"/>
        <v>-0.6732</v>
      </c>
      <c r="I9" s="87"/>
      <c r="J9" s="86">
        <f t="shared" si="1"/>
        <v>-0.420725</v>
      </c>
      <c r="K9" s="87"/>
      <c r="L9" s="86">
        <f t="shared" si="2"/>
        <v>-1.0939249999999996</v>
      </c>
      <c r="M9" s="88"/>
    </row>
    <row r="10" spans="1:13" ht="15" customHeight="1">
      <c r="A10" s="69" t="s">
        <v>26</v>
      </c>
      <c r="B10" s="84">
        <v>3.168</v>
      </c>
      <c r="C10" s="84">
        <v>2.644</v>
      </c>
      <c r="D10" s="85">
        <v>5.812</v>
      </c>
      <c r="E10" s="84">
        <v>2.9551</v>
      </c>
      <c r="F10" s="84">
        <v>2.3057</v>
      </c>
      <c r="G10" s="85">
        <v>5.2608</v>
      </c>
      <c r="H10" s="86">
        <f t="shared" si="0"/>
        <v>-0.2129000000000003</v>
      </c>
      <c r="I10" s="87"/>
      <c r="J10" s="86">
        <f t="shared" si="1"/>
        <v>-0.33830000000000027</v>
      </c>
      <c r="K10" s="87"/>
      <c r="L10" s="86">
        <f t="shared" si="2"/>
        <v>-0.5512000000000006</v>
      </c>
      <c r="M10" s="88"/>
    </row>
    <row r="11" spans="1:13" ht="15" customHeight="1">
      <c r="A11" s="69" t="s">
        <v>27</v>
      </c>
      <c r="B11" s="84">
        <v>8.251</v>
      </c>
      <c r="C11" s="84">
        <v>8.653</v>
      </c>
      <c r="D11" s="85">
        <v>16.904</v>
      </c>
      <c r="E11" s="84">
        <v>5.8835</v>
      </c>
      <c r="F11" s="84">
        <v>5.957075</v>
      </c>
      <c r="G11" s="85">
        <v>11.840575</v>
      </c>
      <c r="H11" s="86">
        <f t="shared" si="0"/>
        <v>-2.3674999999999997</v>
      </c>
      <c r="I11" s="87">
        <f>E11/B11%-100</f>
        <v>-28.693491697976</v>
      </c>
      <c r="J11" s="86">
        <f t="shared" si="1"/>
        <v>-2.695925000000001</v>
      </c>
      <c r="K11" s="87">
        <f>F11/C11%-100</f>
        <v>-31.155957471397215</v>
      </c>
      <c r="L11" s="86">
        <f t="shared" si="2"/>
        <v>-5.0634250000000005</v>
      </c>
      <c r="M11" s="88">
        <f>G11/D11%-100</f>
        <v>-29.954004969238056</v>
      </c>
    </row>
    <row r="12" spans="1:13" ht="15" customHeight="1">
      <c r="A12" s="69" t="s">
        <v>28</v>
      </c>
      <c r="B12" s="84">
        <v>8.748</v>
      </c>
      <c r="C12" s="84">
        <v>10.008</v>
      </c>
      <c r="D12" s="85">
        <v>18.756</v>
      </c>
      <c r="E12" s="84">
        <v>5.829675</v>
      </c>
      <c r="F12" s="84">
        <v>8.417275</v>
      </c>
      <c r="G12" s="85">
        <v>14.24695</v>
      </c>
      <c r="H12" s="86">
        <f t="shared" si="0"/>
        <v>-2.9183249999999994</v>
      </c>
      <c r="I12" s="87">
        <f>E12/B12%-100</f>
        <v>-33.35991083676268</v>
      </c>
      <c r="J12" s="86">
        <f t="shared" si="1"/>
        <v>-1.590724999999999</v>
      </c>
      <c r="K12" s="87">
        <f>F12/C12%-100</f>
        <v>-15.894534372501994</v>
      </c>
      <c r="L12" s="86">
        <f t="shared" si="2"/>
        <v>-4.50905</v>
      </c>
      <c r="M12" s="88">
        <f>G12/D12%-100</f>
        <v>-24.040573683088084</v>
      </c>
    </row>
    <row r="13" spans="1:13" ht="15" customHeight="1">
      <c r="A13" s="69" t="s">
        <v>29</v>
      </c>
      <c r="B13" s="84">
        <v>46.483</v>
      </c>
      <c r="C13" s="84">
        <v>50.595</v>
      </c>
      <c r="D13" s="85">
        <v>97.079</v>
      </c>
      <c r="E13" s="84">
        <v>49.6112</v>
      </c>
      <c r="F13" s="84">
        <v>46.459325</v>
      </c>
      <c r="G13" s="85">
        <v>96.070525</v>
      </c>
      <c r="H13" s="86">
        <f t="shared" si="0"/>
        <v>3.1281999999999996</v>
      </c>
      <c r="I13" s="87">
        <f>E13/B13%-100</f>
        <v>6.729772174773572</v>
      </c>
      <c r="J13" s="86">
        <f t="shared" si="1"/>
        <v>-4.135674999999999</v>
      </c>
      <c r="K13" s="87">
        <f>F13/C13%-100</f>
        <v>-8.174078466251615</v>
      </c>
      <c r="L13" s="86">
        <f t="shared" si="2"/>
        <v>-1.00847499999999</v>
      </c>
      <c r="M13" s="88"/>
    </row>
    <row r="14" spans="1:13" ht="15" customHeight="1">
      <c r="A14" s="69" t="s">
        <v>30</v>
      </c>
      <c r="B14" s="84">
        <v>2.043</v>
      </c>
      <c r="C14" s="84">
        <v>2.812</v>
      </c>
      <c r="D14" s="85">
        <v>4.855</v>
      </c>
      <c r="E14" s="84">
        <v>1.866375</v>
      </c>
      <c r="F14" s="84">
        <v>2.04255</v>
      </c>
      <c r="G14" s="85">
        <v>3.908925</v>
      </c>
      <c r="H14" s="86">
        <f t="shared" si="0"/>
        <v>-0.17662500000000025</v>
      </c>
      <c r="I14" s="87"/>
      <c r="J14" s="86">
        <f t="shared" si="1"/>
        <v>-0.76945</v>
      </c>
      <c r="K14" s="87"/>
      <c r="L14" s="86">
        <f t="shared" si="2"/>
        <v>-0.9460750000000004</v>
      </c>
      <c r="M14" s="88"/>
    </row>
    <row r="15" spans="1:13" ht="15" customHeight="1">
      <c r="A15" s="69" t="s">
        <v>31</v>
      </c>
      <c r="B15" s="84">
        <v>3.401</v>
      </c>
      <c r="C15" s="84">
        <v>3.991</v>
      </c>
      <c r="D15" s="85">
        <v>7.392</v>
      </c>
      <c r="E15" s="84">
        <v>2.7927</v>
      </c>
      <c r="F15" s="84">
        <v>2.741</v>
      </c>
      <c r="G15" s="85">
        <v>5.5337</v>
      </c>
      <c r="H15" s="86">
        <f t="shared" si="0"/>
        <v>-0.6082999999999998</v>
      </c>
      <c r="I15" s="87"/>
      <c r="J15" s="86">
        <f t="shared" si="1"/>
        <v>-1.25</v>
      </c>
      <c r="K15" s="87"/>
      <c r="L15" s="86">
        <f t="shared" si="2"/>
        <v>-1.8583000000000007</v>
      </c>
      <c r="M15" s="88">
        <f>G15/D15%-100</f>
        <v>-25.13933982683983</v>
      </c>
    </row>
    <row r="16" spans="1:13" ht="19.5" customHeight="1">
      <c r="A16" s="110" t="s">
        <v>35</v>
      </c>
      <c r="B16" s="111">
        <f aca="true" t="shared" si="3" ref="B16:G16">SUM(B8:B15)</f>
        <v>89.597</v>
      </c>
      <c r="C16" s="111">
        <f t="shared" si="3"/>
        <v>92.774</v>
      </c>
      <c r="D16" s="112">
        <f t="shared" si="3"/>
        <v>182.37199999999999</v>
      </c>
      <c r="E16" s="111">
        <f t="shared" si="3"/>
        <v>83.40927500000001</v>
      </c>
      <c r="F16" s="111">
        <f t="shared" si="3"/>
        <v>80.57745</v>
      </c>
      <c r="G16" s="112">
        <f t="shared" si="3"/>
        <v>163.98672500000004</v>
      </c>
      <c r="H16" s="81">
        <f t="shared" si="0"/>
        <v>-6.187724999999986</v>
      </c>
      <c r="I16" s="82">
        <f>E16/B16%-100</f>
        <v>-6.9061743138721</v>
      </c>
      <c r="J16" s="81">
        <f t="shared" si="1"/>
        <v>-12.196550000000002</v>
      </c>
      <c r="K16" s="82">
        <f>F16/C16%-100</f>
        <v>-13.146517343221163</v>
      </c>
      <c r="L16" s="81">
        <f t="shared" si="2"/>
        <v>-18.38527499999995</v>
      </c>
      <c r="M16" s="83">
        <f>G16/D16%-100</f>
        <v>-10.081193933279195</v>
      </c>
    </row>
    <row r="17" spans="1:13" ht="12.75">
      <c r="A17" s="69"/>
      <c r="B17" s="84"/>
      <c r="C17" s="84"/>
      <c r="D17" s="85"/>
      <c r="E17" s="84"/>
      <c r="F17" s="84"/>
      <c r="G17" s="85"/>
      <c r="H17" s="86"/>
      <c r="I17" s="87"/>
      <c r="J17" s="86"/>
      <c r="K17" s="87"/>
      <c r="L17" s="86"/>
      <c r="M17" s="88"/>
    </row>
    <row r="18" spans="1:13" ht="18" customHeight="1">
      <c r="A18" s="69"/>
      <c r="B18" s="332" t="s">
        <v>122</v>
      </c>
      <c r="C18" s="104"/>
      <c r="D18" s="104"/>
      <c r="E18" s="104"/>
      <c r="F18" s="104"/>
      <c r="G18" s="105"/>
      <c r="H18" s="108"/>
      <c r="I18" s="273" t="s">
        <v>116</v>
      </c>
      <c r="J18" s="274"/>
      <c r="K18" s="273"/>
      <c r="L18" s="274"/>
      <c r="M18" s="275"/>
    </row>
    <row r="19" spans="1:13" ht="12.75">
      <c r="A19" s="69"/>
      <c r="B19" s="102"/>
      <c r="C19" s="102"/>
      <c r="D19" s="103"/>
      <c r="E19" s="102"/>
      <c r="F19" s="102"/>
      <c r="G19" s="103"/>
      <c r="H19" s="86"/>
      <c r="I19" s="278"/>
      <c r="J19" s="285"/>
      <c r="K19" s="286"/>
      <c r="L19" s="281"/>
      <c r="M19" s="282"/>
    </row>
    <row r="20" spans="1:19" ht="12.75">
      <c r="A20" s="89" t="s">
        <v>24</v>
      </c>
      <c r="B20" s="94">
        <f>B8/'F.lav genere'!B8%</f>
        <v>11.961059610038216</v>
      </c>
      <c r="C20" s="94">
        <f>C8/'F.lav genere'!C8%</f>
        <v>11.21951786773342</v>
      </c>
      <c r="D20" s="87">
        <f>D8/'F.lav genere'!D8%</f>
        <v>11.631583842266796</v>
      </c>
      <c r="E20" s="94">
        <f>E8/'F.lav genere'!E8%</f>
        <v>9.803311779269464</v>
      </c>
      <c r="F20" s="94">
        <f>F8/'F.lav genere'!F8%</f>
        <v>10.319256181073145</v>
      </c>
      <c r="G20" s="87">
        <f>G8/'F.lav genere'!G8%</f>
        <v>10.029799336474914</v>
      </c>
      <c r="H20" s="86"/>
      <c r="I20" s="229">
        <f aca="true" t="shared" si="4" ref="I20:I28">E20-B20</f>
        <v>-2.157747830768752</v>
      </c>
      <c r="J20" s="283"/>
      <c r="K20" s="284">
        <f aca="true" t="shared" si="5" ref="K20:K28">F20-C20</f>
        <v>-0.9002616866602757</v>
      </c>
      <c r="L20" s="229"/>
      <c r="M20" s="230">
        <f aca="true" t="shared" si="6" ref="M20:M28">G20-D20</f>
        <v>-1.6017845057918816</v>
      </c>
      <c r="P20" s="294"/>
      <c r="Q20" s="334"/>
      <c r="R20" s="140"/>
      <c r="S20" s="140"/>
    </row>
    <row r="21" spans="1:19" ht="15" customHeight="1">
      <c r="A21" s="69" t="s">
        <v>25</v>
      </c>
      <c r="B21" s="94">
        <f>B9/'F.lav genere'!B9%</f>
        <v>8.426425444571594</v>
      </c>
      <c r="C21" s="94">
        <f>C9/'F.lav genere'!C9%</f>
        <v>10.099787637293632</v>
      </c>
      <c r="D21" s="87">
        <f>D9/'F.lav genere'!D9%</f>
        <v>9.16779637011108</v>
      </c>
      <c r="E21" s="94">
        <f>E9/'F.lav genere'!E9%</f>
        <v>7.314878902307043</v>
      </c>
      <c r="F21" s="94">
        <f>F9/'F.lav genere'!F9%</f>
        <v>9.790965507076374</v>
      </c>
      <c r="G21" s="87">
        <f>G9/'F.lav genere'!G9%</f>
        <v>8.379266558176097</v>
      </c>
      <c r="H21" s="86"/>
      <c r="I21" s="229">
        <f t="shared" si="4"/>
        <v>-1.1115465422645512</v>
      </c>
      <c r="J21" s="283"/>
      <c r="K21" s="284">
        <f t="shared" si="5"/>
        <v>-0.30882213021725846</v>
      </c>
      <c r="L21" s="229"/>
      <c r="M21" s="230">
        <f t="shared" si="6"/>
        <v>-0.7885298119349837</v>
      </c>
      <c r="P21" s="294"/>
      <c r="Q21" s="334"/>
      <c r="R21" s="140"/>
      <c r="S21" s="140"/>
    </row>
    <row r="22" spans="1:19" ht="15" customHeight="1">
      <c r="A22" s="69" t="s">
        <v>26</v>
      </c>
      <c r="B22" s="94">
        <f>B10/'F.lav genere'!B10%</f>
        <v>7.3635032424517135</v>
      </c>
      <c r="C22" s="94">
        <f>C10/'F.lav genere'!C10%</f>
        <v>6.991564640241162</v>
      </c>
      <c r="D22" s="87">
        <f>D10/'F.lav genere'!D10%</f>
        <v>7.189421209534767</v>
      </c>
      <c r="E22" s="94">
        <f>E10/'F.lav genere'!E10%</f>
        <v>6.742258785601714</v>
      </c>
      <c r="F22" s="94">
        <f>F10/'F.lav genere'!F10%</f>
        <v>6.1606204706968395</v>
      </c>
      <c r="G22" s="87">
        <f>G10/'F.lav genere'!G10%</f>
        <v>6.474356647113226</v>
      </c>
      <c r="H22" s="86"/>
      <c r="I22" s="229">
        <f t="shared" si="4"/>
        <v>-0.6212444568499995</v>
      </c>
      <c r="J22" s="283"/>
      <c r="K22" s="284">
        <f t="shared" si="5"/>
        <v>-0.8309441695443223</v>
      </c>
      <c r="L22" s="229"/>
      <c r="M22" s="230">
        <f t="shared" si="6"/>
        <v>-0.7150645624215404</v>
      </c>
      <c r="P22" s="294"/>
      <c r="Q22" s="334"/>
      <c r="R22" s="140"/>
      <c r="S22" s="140"/>
    </row>
    <row r="23" spans="1:19" ht="15" customHeight="1">
      <c r="A23" s="69" t="s">
        <v>27</v>
      </c>
      <c r="B23" s="94">
        <f>B11/'F.lav genere'!B11%</f>
        <v>5.214824739922387</v>
      </c>
      <c r="C23" s="94">
        <f>C11/'F.lav genere'!C11%</f>
        <v>7.294107729916547</v>
      </c>
      <c r="D23" s="87">
        <f>D11/'F.lav genere'!D11%</f>
        <v>6.105789374828429</v>
      </c>
      <c r="E23" s="94">
        <f>E11/'F.lav genere'!E11%</f>
        <v>3.7646659846735506</v>
      </c>
      <c r="F23" s="94">
        <f>F11/'F.lav genere'!F11%</f>
        <v>5.125914389186409</v>
      </c>
      <c r="G23" s="87">
        <f>G11/'F.lav genere'!G11%</f>
        <v>4.345212974821741</v>
      </c>
      <c r="H23" s="86"/>
      <c r="I23" s="229">
        <f t="shared" si="4"/>
        <v>-1.450158755248836</v>
      </c>
      <c r="J23" s="283"/>
      <c r="K23" s="284">
        <f t="shared" si="5"/>
        <v>-2.168193340730138</v>
      </c>
      <c r="L23" s="229"/>
      <c r="M23" s="230">
        <f t="shared" si="6"/>
        <v>-1.7605764000066886</v>
      </c>
      <c r="P23" s="294"/>
      <c r="Q23" s="334"/>
      <c r="R23" s="140"/>
      <c r="S23" s="140"/>
    </row>
    <row r="24" spans="1:19" ht="15" customHeight="1">
      <c r="A24" s="69" t="s">
        <v>28</v>
      </c>
      <c r="B24" s="94">
        <f>B12/'F.lav genere'!B12%</f>
        <v>9.530657602300952</v>
      </c>
      <c r="C24" s="94">
        <f>C12/'F.lav genere'!C12%</f>
        <v>13.105480259281084</v>
      </c>
      <c r="D24" s="87">
        <f>D12/'F.lav genere'!D12%</f>
        <v>11.15412749103495</v>
      </c>
      <c r="E24" s="94">
        <f>E12/'F.lav genere'!E12%</f>
        <v>6.247198717270369</v>
      </c>
      <c r="F24" s="94">
        <f>F12/'F.lav genere'!F12%</f>
        <v>11.338985802146079</v>
      </c>
      <c r="G24" s="87">
        <f>G12/'F.lav genere'!G12%</f>
        <v>8.503120044846401</v>
      </c>
      <c r="H24" s="86"/>
      <c r="I24" s="229">
        <f t="shared" si="4"/>
        <v>-3.2834588850305826</v>
      </c>
      <c r="J24" s="283"/>
      <c r="K24" s="284">
        <f t="shared" si="5"/>
        <v>-1.7664944571350052</v>
      </c>
      <c r="L24" s="229"/>
      <c r="M24" s="230">
        <f t="shared" si="6"/>
        <v>-2.651007446188549</v>
      </c>
      <c r="P24" s="294"/>
      <c r="Q24" s="334"/>
      <c r="R24" s="140"/>
      <c r="S24" s="140"/>
    </row>
    <row r="25" spans="1:19" ht="15" customHeight="1">
      <c r="A25" s="69" t="s">
        <v>29</v>
      </c>
      <c r="B25" s="94">
        <f>B13/'F.lav genere'!B13%</f>
        <v>8.366526693581337</v>
      </c>
      <c r="C25" s="94">
        <f>C13/'F.lav genere'!C13%</f>
        <v>10.541876847875685</v>
      </c>
      <c r="D25" s="87">
        <f>D13/'F.lav genere'!D13%</f>
        <v>9.374849110500362</v>
      </c>
      <c r="E25" s="94">
        <f>E13/'F.lav genere'!E13%</f>
        <v>8.75473830366975</v>
      </c>
      <c r="F25" s="94">
        <f>F13/'F.lav genere'!F13%</f>
        <v>9.767168120769867</v>
      </c>
      <c r="G25" s="87">
        <f>G13/'F.lav genere'!G13%</f>
        <v>9.21675429267002</v>
      </c>
      <c r="H25" s="86"/>
      <c r="I25" s="229">
        <f t="shared" si="4"/>
        <v>0.38821161008841365</v>
      </c>
      <c r="J25" s="283"/>
      <c r="K25" s="284">
        <f t="shared" si="5"/>
        <v>-0.7747087271058177</v>
      </c>
      <c r="L25" s="229"/>
      <c r="M25" s="230">
        <f t="shared" si="6"/>
        <v>-0.1580948178303423</v>
      </c>
      <c r="P25" s="294"/>
      <c r="Q25" s="334"/>
      <c r="R25" s="140"/>
      <c r="S25" s="140"/>
    </row>
    <row r="26" spans="1:19" ht="15" customHeight="1">
      <c r="A26" s="69" t="s">
        <v>30</v>
      </c>
      <c r="B26" s="94">
        <f>B14/'F.lav genere'!B14%</f>
        <v>5.176607712968124</v>
      </c>
      <c r="C26" s="94">
        <f>C14/'F.lav genere'!C14%</f>
        <v>8.920753759279233</v>
      </c>
      <c r="D26" s="87">
        <f>D14/'F.lav genere'!D14%</f>
        <v>6.839184087451401</v>
      </c>
      <c r="E26" s="94">
        <f>E14/'F.lav genere'!E14%</f>
        <v>4.752359151163916</v>
      </c>
      <c r="F26" s="94">
        <f>F14/'F.lav genere'!F14%</f>
        <v>6.918551085940358</v>
      </c>
      <c r="G26" s="87">
        <f>G14/'F.lav genere'!G14%</f>
        <v>5.681956933167044</v>
      </c>
      <c r="H26" s="86"/>
      <c r="I26" s="229">
        <f t="shared" si="4"/>
        <v>-0.424248561804208</v>
      </c>
      <c r="J26" s="283"/>
      <c r="K26" s="284">
        <f t="shared" si="5"/>
        <v>-2.002202673338875</v>
      </c>
      <c r="L26" s="229"/>
      <c r="M26" s="230">
        <f t="shared" si="6"/>
        <v>-1.1572271542843575</v>
      </c>
      <c r="P26" s="294"/>
      <c r="Q26" s="334"/>
      <c r="R26" s="140"/>
      <c r="S26" s="140"/>
    </row>
    <row r="27" spans="1:19" ht="15" customHeight="1">
      <c r="A27" s="69" t="s">
        <v>31</v>
      </c>
      <c r="B27" s="94">
        <f>B15/'F.lav genere'!B15%</f>
        <v>7.952579151662534</v>
      </c>
      <c r="C27" s="94">
        <f>C15/'F.lav genere'!C15%</f>
        <v>11.70278274638595</v>
      </c>
      <c r="D27" s="87">
        <f>D15/'F.lav genere'!D15%</f>
        <v>9.61636030129181</v>
      </c>
      <c r="E27" s="94">
        <f>E15/'F.lav genere'!E15%</f>
        <v>6.339157525578967</v>
      </c>
      <c r="F27" s="94">
        <f>F15/'F.lav genere'!F15%</f>
        <v>8.295778868009043</v>
      </c>
      <c r="G27" s="87">
        <f>G15/'F.lav genere'!G15%</f>
        <v>7.1777071728430855</v>
      </c>
      <c r="H27" s="86"/>
      <c r="I27" s="229">
        <f t="shared" si="4"/>
        <v>-1.613421626083567</v>
      </c>
      <c r="J27" s="283"/>
      <c r="K27" s="284">
        <f t="shared" si="5"/>
        <v>-3.4070038783769068</v>
      </c>
      <c r="L27" s="229"/>
      <c r="M27" s="230">
        <f t="shared" si="6"/>
        <v>-2.438653128448724</v>
      </c>
      <c r="P27" s="294"/>
      <c r="Q27" s="334"/>
      <c r="R27" s="140"/>
      <c r="S27" s="140"/>
    </row>
    <row r="28" spans="1:13" ht="19.5" customHeight="1">
      <c r="A28" s="110" t="s">
        <v>35</v>
      </c>
      <c r="B28" s="91">
        <f>B16/'F.lav genere'!B16%</f>
        <v>8.193973204078832</v>
      </c>
      <c r="C28" s="113">
        <f>C16/'F.lav genere'!C16%</f>
        <v>10.215533283562698</v>
      </c>
      <c r="D28" s="82">
        <f>D16/'F.lav genere'!D16%</f>
        <v>9.111233567660545</v>
      </c>
      <c r="E28" s="91">
        <f>E16/'F.lav genere'!E16%</f>
        <v>7.549673921354497</v>
      </c>
      <c r="F28" s="113">
        <f>F16/'F.lav genere'!F16%</f>
        <v>9.045218007681665</v>
      </c>
      <c r="G28" s="82">
        <f>G16/'F.lav genere'!G16%</f>
        <v>8.21726797216887</v>
      </c>
      <c r="H28" s="92"/>
      <c r="I28" s="287">
        <f t="shared" si="4"/>
        <v>-0.6442992827243348</v>
      </c>
      <c r="J28" s="288"/>
      <c r="K28" s="289">
        <f t="shared" si="5"/>
        <v>-1.1703152758810322</v>
      </c>
      <c r="L28" s="287"/>
      <c r="M28" s="290">
        <f t="shared" si="6"/>
        <v>-0.8939655954916752</v>
      </c>
    </row>
    <row r="29" spans="1:13" ht="7.5" customHeight="1">
      <c r="A29" s="110"/>
      <c r="B29" s="338"/>
      <c r="C29" s="339"/>
      <c r="D29" s="340"/>
      <c r="E29" s="91"/>
      <c r="F29" s="113"/>
      <c r="G29" s="82"/>
      <c r="H29" s="92"/>
      <c r="I29" s="287"/>
      <c r="J29" s="287"/>
      <c r="K29" s="287"/>
      <c r="L29" s="287"/>
      <c r="M29" s="290"/>
    </row>
    <row r="30" spans="1:13" ht="18" customHeight="1">
      <c r="A30" s="69"/>
      <c r="B30" s="332" t="s">
        <v>239</v>
      </c>
      <c r="C30" s="104"/>
      <c r="D30" s="104"/>
      <c r="E30" s="104"/>
      <c r="F30" s="104"/>
      <c r="G30" s="105"/>
      <c r="H30" s="108"/>
      <c r="I30" s="273" t="s">
        <v>116</v>
      </c>
      <c r="J30" s="274"/>
      <c r="K30" s="273"/>
      <c r="L30" s="274"/>
      <c r="M30" s="275"/>
    </row>
    <row r="31" spans="1:13" ht="12.75">
      <c r="A31" s="69"/>
      <c r="B31" s="102"/>
      <c r="C31" s="102"/>
      <c r="D31" s="103"/>
      <c r="E31" s="102"/>
      <c r="F31" s="102"/>
      <c r="G31" s="103"/>
      <c r="H31" s="86"/>
      <c r="I31" s="278"/>
      <c r="J31" s="285"/>
      <c r="K31" s="286"/>
      <c r="L31" s="281"/>
      <c r="M31" s="282"/>
    </row>
    <row r="32" spans="1:19" ht="12.75">
      <c r="A32" s="89" t="s">
        <v>24</v>
      </c>
      <c r="B32" s="94">
        <v>37.44856</v>
      </c>
      <c r="C32" s="94">
        <v>39.9754</v>
      </c>
      <c r="D32" s="87">
        <v>38.461538</v>
      </c>
      <c r="E32" s="94">
        <v>31.351755</v>
      </c>
      <c r="F32" s="94">
        <v>36.202595</v>
      </c>
      <c r="G32" s="87">
        <v>33.168271</v>
      </c>
      <c r="H32" s="86"/>
      <c r="I32" s="229">
        <f aca="true" t="shared" si="7" ref="I32:I40">E32-B32</f>
        <v>-6.096805</v>
      </c>
      <c r="J32" s="283"/>
      <c r="K32" s="284">
        <f aca="true" t="shared" si="8" ref="K32:K40">F32-C32</f>
        <v>-3.772804999999998</v>
      </c>
      <c r="L32" s="229"/>
      <c r="M32" s="230">
        <f aca="true" t="shared" si="9" ref="M32:M40">G32-D32</f>
        <v>-5.293267</v>
      </c>
      <c r="P32" s="294"/>
      <c r="Q32" s="294"/>
      <c r="R32" s="140"/>
      <c r="S32" s="140"/>
    </row>
    <row r="33" spans="1:19" ht="15" customHeight="1">
      <c r="A33" s="69" t="s">
        <v>25</v>
      </c>
      <c r="B33" s="94">
        <v>23.55989</v>
      </c>
      <c r="C33" s="94">
        <v>37.108095</v>
      </c>
      <c r="D33" s="87">
        <v>28.903654</v>
      </c>
      <c r="E33" s="94">
        <v>29.208103</v>
      </c>
      <c r="F33" s="94">
        <v>38.898972</v>
      </c>
      <c r="G33" s="87">
        <v>32.875458</v>
      </c>
      <c r="H33" s="86"/>
      <c r="I33" s="229">
        <f t="shared" si="7"/>
        <v>5.648213000000002</v>
      </c>
      <c r="J33" s="283"/>
      <c r="K33" s="284">
        <f t="shared" si="8"/>
        <v>1.7908770000000018</v>
      </c>
      <c r="L33" s="229"/>
      <c r="M33" s="230">
        <f t="shared" si="9"/>
        <v>3.9718040000000023</v>
      </c>
      <c r="P33" s="294"/>
      <c r="Q33" s="294"/>
      <c r="R33" s="140"/>
      <c r="S33" s="140"/>
    </row>
    <row r="34" spans="1:19" ht="15" customHeight="1">
      <c r="A34" s="69" t="s">
        <v>26</v>
      </c>
      <c r="B34" s="94">
        <v>27.498705</v>
      </c>
      <c r="C34" s="94">
        <v>21.357112</v>
      </c>
      <c r="D34" s="87">
        <v>24.16647</v>
      </c>
      <c r="E34" s="94">
        <v>36.672399</v>
      </c>
      <c r="F34" s="94">
        <v>49.435318</v>
      </c>
      <c r="G34" s="87">
        <v>42.466074</v>
      </c>
      <c r="H34" s="86"/>
      <c r="I34" s="229">
        <f t="shared" si="7"/>
        <v>9.173693999999998</v>
      </c>
      <c r="J34" s="283"/>
      <c r="K34" s="284">
        <f t="shared" si="8"/>
        <v>28.078206</v>
      </c>
      <c r="L34" s="229"/>
      <c r="M34" s="230">
        <f t="shared" si="9"/>
        <v>18.299604</v>
      </c>
      <c r="P34" s="294"/>
      <c r="Q34" s="294"/>
      <c r="R34" s="140"/>
      <c r="S34" s="140"/>
    </row>
    <row r="35" spans="1:19" ht="15" customHeight="1">
      <c r="A35" s="69" t="s">
        <v>27</v>
      </c>
      <c r="B35" s="94">
        <v>24.023077</v>
      </c>
      <c r="C35" s="94">
        <v>21.321558</v>
      </c>
      <c r="D35" s="87">
        <v>23.138573</v>
      </c>
      <c r="E35" s="94">
        <v>17.885795</v>
      </c>
      <c r="F35" s="94">
        <v>23.23742</v>
      </c>
      <c r="G35" s="87">
        <v>19.844358</v>
      </c>
      <c r="H35" s="86"/>
      <c r="I35" s="229">
        <f t="shared" si="7"/>
        <v>-6.137281999999999</v>
      </c>
      <c r="J35" s="283"/>
      <c r="K35" s="284">
        <f t="shared" si="8"/>
        <v>1.9158620000000006</v>
      </c>
      <c r="L35" s="229"/>
      <c r="M35" s="230">
        <f t="shared" si="9"/>
        <v>-3.2942150000000012</v>
      </c>
      <c r="P35" s="294"/>
      <c r="Q35" s="294"/>
      <c r="R35" s="140"/>
      <c r="S35" s="140"/>
    </row>
    <row r="36" spans="1:19" ht="15" customHeight="1">
      <c r="A36" s="69" t="s">
        <v>28</v>
      </c>
      <c r="B36" s="94">
        <v>26.023325</v>
      </c>
      <c r="C36" s="94">
        <v>43.016489</v>
      </c>
      <c r="D36" s="87">
        <v>34.25915</v>
      </c>
      <c r="E36" s="94">
        <v>30.986979</v>
      </c>
      <c r="F36" s="94">
        <v>32.148094</v>
      </c>
      <c r="G36" s="87">
        <v>31.381587</v>
      </c>
      <c r="H36" s="86"/>
      <c r="I36" s="229">
        <f t="shared" si="7"/>
        <v>4.963654000000002</v>
      </c>
      <c r="J36" s="283"/>
      <c r="K36" s="284">
        <f t="shared" si="8"/>
        <v>-10.868395</v>
      </c>
      <c r="L36" s="229"/>
      <c r="M36" s="230">
        <f t="shared" si="9"/>
        <v>-2.8775629999999985</v>
      </c>
      <c r="P36" s="294"/>
      <c r="Q36" s="294"/>
      <c r="R36" s="140"/>
      <c r="S36" s="140"/>
    </row>
    <row r="37" spans="1:19" ht="15" customHeight="1">
      <c r="A37" s="69" t="s">
        <v>29</v>
      </c>
      <c r="B37" s="94">
        <v>30.992888</v>
      </c>
      <c r="C37" s="94">
        <v>42.335196</v>
      </c>
      <c r="D37" s="87">
        <v>35.898165</v>
      </c>
      <c r="E37" s="94">
        <v>31.086604</v>
      </c>
      <c r="F37" s="94">
        <v>35.640424</v>
      </c>
      <c r="G37" s="87">
        <v>32.930549</v>
      </c>
      <c r="H37" s="86"/>
      <c r="I37" s="229">
        <f t="shared" si="7"/>
        <v>0.09371600000000058</v>
      </c>
      <c r="J37" s="283"/>
      <c r="K37" s="284">
        <f t="shared" si="8"/>
        <v>-6.694772</v>
      </c>
      <c r="L37" s="229"/>
      <c r="M37" s="230">
        <f t="shared" si="9"/>
        <v>-2.9676159999999996</v>
      </c>
      <c r="P37" s="294"/>
      <c r="Q37" s="294"/>
      <c r="R37" s="140"/>
      <c r="S37" s="140"/>
    </row>
    <row r="38" spans="1:19" ht="15" customHeight="1">
      <c r="A38" s="69" t="s">
        <v>30</v>
      </c>
      <c r="B38" s="94">
        <v>18.028169</v>
      </c>
      <c r="C38" s="94">
        <v>34.691408</v>
      </c>
      <c r="D38" s="87">
        <v>26.984816</v>
      </c>
      <c r="E38" s="94">
        <v>8.596582</v>
      </c>
      <c r="F38" s="94">
        <v>18.814433</v>
      </c>
      <c r="G38" s="87">
        <v>13.124641</v>
      </c>
      <c r="H38" s="86"/>
      <c r="I38" s="229">
        <f t="shared" si="7"/>
        <v>-9.431586999999999</v>
      </c>
      <c r="J38" s="283"/>
      <c r="K38" s="284">
        <f t="shared" si="8"/>
        <v>-15.876975000000002</v>
      </c>
      <c r="L38" s="229"/>
      <c r="M38" s="230">
        <f t="shared" si="9"/>
        <v>-13.860174999999998</v>
      </c>
      <c r="P38" s="294"/>
      <c r="Q38" s="294"/>
      <c r="R38" s="140"/>
      <c r="S38" s="140"/>
    </row>
    <row r="39" spans="1:19" ht="15" customHeight="1">
      <c r="A39" s="69" t="s">
        <v>31</v>
      </c>
      <c r="B39" s="94">
        <v>30.012351</v>
      </c>
      <c r="C39" s="94">
        <v>71.752739</v>
      </c>
      <c r="D39" s="87">
        <v>44.402482</v>
      </c>
      <c r="E39" s="94">
        <v>16.341097</v>
      </c>
      <c r="F39" s="94">
        <v>35.874439</v>
      </c>
      <c r="G39" s="87">
        <v>22.081017</v>
      </c>
      <c r="H39" s="86"/>
      <c r="I39" s="229">
        <f t="shared" si="7"/>
        <v>-13.671253999999998</v>
      </c>
      <c r="J39" s="283"/>
      <c r="K39" s="284">
        <f t="shared" si="8"/>
        <v>-35.8783</v>
      </c>
      <c r="L39" s="229"/>
      <c r="M39" s="230">
        <f t="shared" si="9"/>
        <v>-22.321465</v>
      </c>
      <c r="P39" s="294"/>
      <c r="Q39" s="294"/>
      <c r="R39" s="140"/>
      <c r="S39" s="140"/>
    </row>
    <row r="40" spans="1:13" ht="19.5" customHeight="1">
      <c r="A40" s="110" t="s">
        <v>35</v>
      </c>
      <c r="B40" s="91">
        <v>28.932218</v>
      </c>
      <c r="C40" s="113">
        <v>38.48982</v>
      </c>
      <c r="D40" s="82">
        <v>32.941732</v>
      </c>
      <c r="E40" s="91">
        <v>27.640687</v>
      </c>
      <c r="F40" s="113">
        <v>33.582909</v>
      </c>
      <c r="G40" s="82">
        <v>29.952213</v>
      </c>
      <c r="H40" s="92"/>
      <c r="I40" s="287">
        <f t="shared" si="7"/>
        <v>-1.291530999999999</v>
      </c>
      <c r="J40" s="288"/>
      <c r="K40" s="289">
        <f t="shared" si="8"/>
        <v>-4.906911000000001</v>
      </c>
      <c r="L40" s="287"/>
      <c r="M40" s="290">
        <f t="shared" si="9"/>
        <v>-2.9895190000000014</v>
      </c>
    </row>
    <row r="41" spans="1:13" ht="12.75">
      <c r="A41" s="90"/>
      <c r="B41" s="96"/>
      <c r="C41" s="95"/>
      <c r="D41" s="341"/>
      <c r="E41" s="96"/>
      <c r="F41" s="95"/>
      <c r="G41" s="78"/>
      <c r="H41" s="86"/>
      <c r="I41" s="92"/>
      <c r="J41" s="77"/>
      <c r="K41" s="92"/>
      <c r="L41" s="86"/>
      <c r="M41" s="93"/>
    </row>
    <row r="42" spans="1:13" ht="18" customHeight="1">
      <c r="A42" s="69"/>
      <c r="B42" s="332" t="s">
        <v>121</v>
      </c>
      <c r="C42" s="104"/>
      <c r="D42" s="104"/>
      <c r="E42" s="104"/>
      <c r="F42" s="104"/>
      <c r="G42" s="105"/>
      <c r="H42" s="108"/>
      <c r="I42" s="273" t="s">
        <v>116</v>
      </c>
      <c r="J42" s="274"/>
      <c r="K42" s="273"/>
      <c r="L42" s="274"/>
      <c r="M42" s="275"/>
    </row>
    <row r="43" spans="1:13" ht="12.75">
      <c r="A43" s="69"/>
      <c r="B43" s="102"/>
      <c r="C43" s="102"/>
      <c r="D43" s="103"/>
      <c r="E43" s="102"/>
      <c r="F43" s="102"/>
      <c r="G43" s="103"/>
      <c r="H43" s="86"/>
      <c r="I43" s="278"/>
      <c r="J43" s="285"/>
      <c r="K43" s="286"/>
      <c r="L43" s="281"/>
      <c r="M43" s="282"/>
    </row>
    <row r="44" spans="1:19" ht="12.75">
      <c r="A44" s="89" t="s">
        <v>24</v>
      </c>
      <c r="B44" s="94">
        <v>34.511198</v>
      </c>
      <c r="C44" s="94">
        <v>27.321594</v>
      </c>
      <c r="D44" s="87">
        <v>31.491928</v>
      </c>
      <c r="E44" s="94">
        <v>23.835724</v>
      </c>
      <c r="F44" s="94">
        <v>18.084808</v>
      </c>
      <c r="G44" s="87">
        <v>21.472062</v>
      </c>
      <c r="H44" s="86"/>
      <c r="I44" s="229">
        <f aca="true" t="shared" si="10" ref="I44:I52">E44-B44</f>
        <v>-10.675474000000001</v>
      </c>
      <c r="J44" s="283"/>
      <c r="K44" s="284">
        <f aca="true" t="shared" si="11" ref="K44:K52">F44-C44</f>
        <v>-9.236786000000002</v>
      </c>
      <c r="L44" s="229"/>
      <c r="M44" s="230">
        <f aca="true" t="shared" si="12" ref="M44:M52">G44-D44</f>
        <v>-10.019866</v>
      </c>
      <c r="P44" s="294"/>
      <c r="Q44" s="294"/>
      <c r="R44" s="140"/>
      <c r="S44" s="140"/>
    </row>
    <row r="45" spans="1:19" ht="15" customHeight="1">
      <c r="A45" s="69" t="s">
        <v>25</v>
      </c>
      <c r="B45" s="94">
        <v>18.431122</v>
      </c>
      <c r="C45" s="94">
        <v>27.406887</v>
      </c>
      <c r="D45" s="87">
        <v>22.206621</v>
      </c>
      <c r="E45" s="94">
        <v>20.831266</v>
      </c>
      <c r="F45" s="94">
        <v>27.192205</v>
      </c>
      <c r="G45" s="87">
        <v>23.115458</v>
      </c>
      <c r="H45" s="86"/>
      <c r="I45" s="229">
        <f t="shared" si="10"/>
        <v>2.400144000000001</v>
      </c>
      <c r="J45" s="283"/>
      <c r="K45" s="284">
        <f t="shared" si="11"/>
        <v>-0.21468199999999982</v>
      </c>
      <c r="L45" s="229"/>
      <c r="M45" s="230">
        <f t="shared" si="12"/>
        <v>0.9088370000000019</v>
      </c>
      <c r="P45" s="294"/>
      <c r="Q45" s="294"/>
      <c r="R45" s="140"/>
      <c r="S45" s="140"/>
    </row>
    <row r="46" spans="1:19" ht="15" customHeight="1">
      <c r="A46" s="69" t="s">
        <v>26</v>
      </c>
      <c r="B46" s="94">
        <v>18.234094</v>
      </c>
      <c r="C46" s="94">
        <v>14.32377</v>
      </c>
      <c r="D46" s="87">
        <v>16.376205</v>
      </c>
      <c r="E46" s="94">
        <v>20.720721</v>
      </c>
      <c r="F46" s="94">
        <v>25.364571</v>
      </c>
      <c r="G46" s="87">
        <v>22.608865</v>
      </c>
      <c r="H46" s="86"/>
      <c r="I46" s="229">
        <f t="shared" si="10"/>
        <v>2.486627000000002</v>
      </c>
      <c r="J46" s="283"/>
      <c r="K46" s="284">
        <f t="shared" si="11"/>
        <v>11.040801000000002</v>
      </c>
      <c r="L46" s="229"/>
      <c r="M46" s="230">
        <f t="shared" si="12"/>
        <v>6.232660000000003</v>
      </c>
      <c r="P46" s="294"/>
      <c r="Q46" s="294"/>
      <c r="R46" s="140"/>
      <c r="S46" s="140"/>
    </row>
    <row r="47" spans="1:19" ht="15" customHeight="1">
      <c r="A47" s="69" t="s">
        <v>27</v>
      </c>
      <c r="B47" s="94">
        <v>17.124232</v>
      </c>
      <c r="C47" s="94">
        <v>17.409672</v>
      </c>
      <c r="D47" s="87">
        <v>17.23838</v>
      </c>
      <c r="E47" s="94">
        <v>11.306424</v>
      </c>
      <c r="F47" s="94">
        <v>12.600242</v>
      </c>
      <c r="G47" s="87">
        <v>11.844842</v>
      </c>
      <c r="H47" s="86"/>
      <c r="I47" s="229">
        <f t="shared" si="10"/>
        <v>-5.817807999999999</v>
      </c>
      <c r="J47" s="283"/>
      <c r="K47" s="284">
        <f t="shared" si="11"/>
        <v>-4.809430000000001</v>
      </c>
      <c r="L47" s="229"/>
      <c r="M47" s="230">
        <f t="shared" si="12"/>
        <v>-5.3935379999999995</v>
      </c>
      <c r="P47" s="294"/>
      <c r="Q47" s="294"/>
      <c r="R47" s="140"/>
      <c r="S47" s="140"/>
    </row>
    <row r="48" spans="1:19" ht="15" customHeight="1">
      <c r="A48" s="69" t="s">
        <v>28</v>
      </c>
      <c r="B48" s="94">
        <v>18.504164</v>
      </c>
      <c r="C48" s="94">
        <v>30.261322</v>
      </c>
      <c r="D48" s="87">
        <v>24.02972</v>
      </c>
      <c r="E48" s="94">
        <v>18.89427</v>
      </c>
      <c r="F48" s="94">
        <v>18.32466</v>
      </c>
      <c r="G48" s="87">
        <v>18.639979</v>
      </c>
      <c r="H48" s="86"/>
      <c r="I48" s="229">
        <f t="shared" si="10"/>
        <v>0.3901059999999994</v>
      </c>
      <c r="J48" s="283"/>
      <c r="K48" s="284">
        <f t="shared" si="11"/>
        <v>-11.936661999999998</v>
      </c>
      <c r="L48" s="229"/>
      <c r="M48" s="230">
        <f t="shared" si="12"/>
        <v>-5.389741000000001</v>
      </c>
      <c r="P48" s="294"/>
      <c r="Q48" s="294"/>
      <c r="R48" s="140"/>
      <c r="S48" s="140"/>
    </row>
    <row r="49" spans="1:19" ht="15" customHeight="1">
      <c r="A49" s="69" t="s">
        <v>29</v>
      </c>
      <c r="B49" s="94">
        <v>20.317503</v>
      </c>
      <c r="C49" s="94">
        <v>29.976156</v>
      </c>
      <c r="D49" s="87">
        <v>24.751399</v>
      </c>
      <c r="E49" s="94">
        <v>19.266584</v>
      </c>
      <c r="F49" s="94">
        <v>27.198177</v>
      </c>
      <c r="G49" s="87">
        <v>22.633396</v>
      </c>
      <c r="H49" s="86"/>
      <c r="I49" s="229">
        <f t="shared" si="10"/>
        <v>-1.0509189999999968</v>
      </c>
      <c r="J49" s="283"/>
      <c r="K49" s="284">
        <f t="shared" si="11"/>
        <v>-2.7779789999999984</v>
      </c>
      <c r="L49" s="229"/>
      <c r="M49" s="230">
        <f t="shared" si="12"/>
        <v>-2.118002999999998</v>
      </c>
      <c r="P49" s="294"/>
      <c r="Q49" s="294"/>
      <c r="R49" s="140"/>
      <c r="S49" s="140"/>
    </row>
    <row r="50" spans="1:19" ht="15" customHeight="1">
      <c r="A50" s="69" t="s">
        <v>30</v>
      </c>
      <c r="B50" s="94">
        <v>11.783228</v>
      </c>
      <c r="C50" s="94">
        <v>27.933958</v>
      </c>
      <c r="D50" s="87">
        <v>18.668569</v>
      </c>
      <c r="E50" s="94">
        <v>8.894358</v>
      </c>
      <c r="F50" s="94">
        <v>13.324503</v>
      </c>
      <c r="G50" s="87">
        <v>10.661454</v>
      </c>
      <c r="H50" s="86"/>
      <c r="I50" s="229">
        <f t="shared" si="10"/>
        <v>-2.888869999999999</v>
      </c>
      <c r="J50" s="283"/>
      <c r="K50" s="284">
        <f t="shared" si="11"/>
        <v>-14.609455</v>
      </c>
      <c r="L50" s="229"/>
      <c r="M50" s="230">
        <f t="shared" si="12"/>
        <v>-8.007115</v>
      </c>
      <c r="P50" s="294"/>
      <c r="Q50" s="294"/>
      <c r="R50" s="140"/>
      <c r="S50" s="140"/>
    </row>
    <row r="51" spans="1:19" ht="15" customHeight="1">
      <c r="A51" s="69" t="s">
        <v>31</v>
      </c>
      <c r="B51" s="94">
        <v>17.196946</v>
      </c>
      <c r="C51" s="94">
        <v>39.896104</v>
      </c>
      <c r="D51" s="87">
        <v>25.821411</v>
      </c>
      <c r="E51" s="94">
        <v>11.207017</v>
      </c>
      <c r="F51" s="94">
        <v>31.15693</v>
      </c>
      <c r="G51" s="87">
        <v>17.734682</v>
      </c>
      <c r="H51" s="86"/>
      <c r="I51" s="229">
        <f t="shared" si="10"/>
        <v>-5.989929</v>
      </c>
      <c r="J51" s="283"/>
      <c r="K51" s="284">
        <f t="shared" si="11"/>
        <v>-8.739174000000002</v>
      </c>
      <c r="L51" s="229"/>
      <c r="M51" s="230">
        <f t="shared" si="12"/>
        <v>-8.086729000000002</v>
      </c>
      <c r="P51" s="294"/>
      <c r="Q51" s="294"/>
      <c r="R51" s="140"/>
      <c r="S51" s="140"/>
    </row>
    <row r="52" spans="1:13" ht="19.5" customHeight="1">
      <c r="A52" s="110" t="s">
        <v>35</v>
      </c>
      <c r="B52" s="91">
        <v>20.361368</v>
      </c>
      <c r="C52" s="113">
        <v>27.401367</v>
      </c>
      <c r="D52" s="82">
        <v>23.46934</v>
      </c>
      <c r="E52" s="91">
        <v>17.823006</v>
      </c>
      <c r="F52" s="113">
        <v>22.866289</v>
      </c>
      <c r="G52" s="82">
        <v>19.918326</v>
      </c>
      <c r="H52" s="92"/>
      <c r="I52" s="287">
        <f t="shared" si="10"/>
        <v>-2.5383619999999993</v>
      </c>
      <c r="J52" s="288"/>
      <c r="K52" s="289">
        <f t="shared" si="11"/>
        <v>-4.535078000000002</v>
      </c>
      <c r="L52" s="287"/>
      <c r="M52" s="290">
        <f t="shared" si="12"/>
        <v>-3.5510139999999986</v>
      </c>
    </row>
    <row r="53" spans="1:13" ht="12.75">
      <c r="A53" s="90"/>
      <c r="B53" s="96"/>
      <c r="C53" s="95"/>
      <c r="D53" s="78"/>
      <c r="E53" s="96"/>
      <c r="F53" s="95"/>
      <c r="G53" s="78"/>
      <c r="H53" s="86"/>
      <c r="I53" s="92"/>
      <c r="J53" s="77"/>
      <c r="K53" s="92"/>
      <c r="L53" s="86"/>
      <c r="M53" s="93"/>
    </row>
    <row r="54" spans="1:13" ht="19.5" customHeight="1" thickBot="1">
      <c r="A54" s="97" t="s">
        <v>124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9"/>
    </row>
    <row r="55" ht="13.5" thickTop="1"/>
  </sheetData>
  <sheetProtection/>
  <mergeCells count="3">
    <mergeCell ref="A3:A5"/>
    <mergeCell ref="B3:D4"/>
    <mergeCell ref="E3:G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44" customWidth="1"/>
    <col min="2" max="13" width="7.7109375" style="144" customWidth="1"/>
    <col min="14" max="16384" width="9.140625" style="144" customWidth="1"/>
  </cols>
  <sheetData>
    <row r="1" spans="1:13" ht="19.5" customHeight="1" thickTop="1">
      <c r="A1" s="179" t="s">
        <v>126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19.5" customHeight="1">
      <c r="A2" s="182" t="s">
        <v>96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3" ht="12.75">
      <c r="A3" s="372" t="s">
        <v>41</v>
      </c>
      <c r="B3" s="198" t="s">
        <v>6</v>
      </c>
      <c r="C3" s="199"/>
      <c r="D3" s="199"/>
      <c r="E3" s="200"/>
      <c r="F3" s="198" t="s">
        <v>87</v>
      </c>
      <c r="G3" s="199"/>
      <c r="H3" s="199"/>
      <c r="I3" s="200"/>
      <c r="J3" s="198" t="s">
        <v>88</v>
      </c>
      <c r="K3" s="201"/>
      <c r="L3" s="201"/>
      <c r="M3" s="202"/>
    </row>
    <row r="4" spans="1:13" ht="25.5">
      <c r="A4" s="373"/>
      <c r="B4" s="185" t="s">
        <v>94</v>
      </c>
      <c r="C4" s="186" t="s">
        <v>95</v>
      </c>
      <c r="D4" s="187" t="s">
        <v>97</v>
      </c>
      <c r="E4" s="203" t="s">
        <v>12</v>
      </c>
      <c r="F4" s="185" t="s">
        <v>94</v>
      </c>
      <c r="G4" s="186" t="s">
        <v>95</v>
      </c>
      <c r="H4" s="187" t="s">
        <v>97</v>
      </c>
      <c r="I4" s="204" t="s">
        <v>12</v>
      </c>
      <c r="J4" s="185" t="s">
        <v>94</v>
      </c>
      <c r="K4" s="186" t="s">
        <v>95</v>
      </c>
      <c r="L4" s="205" t="s">
        <v>97</v>
      </c>
      <c r="M4" s="206" t="s">
        <v>12</v>
      </c>
    </row>
    <row r="5" spans="1:13" ht="19.5" customHeight="1">
      <c r="A5" s="207" t="s">
        <v>98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208"/>
      <c r="M5" s="202"/>
    </row>
    <row r="6" spans="1:13" ht="24" customHeight="1">
      <c r="A6" s="209" t="s">
        <v>24</v>
      </c>
      <c r="B6" s="188">
        <v>33.168271</v>
      </c>
      <c r="C6" s="189">
        <v>12.85808</v>
      </c>
      <c r="D6" s="190">
        <v>7.748383</v>
      </c>
      <c r="E6" s="210">
        <v>10.029685</v>
      </c>
      <c r="F6" s="211">
        <v>31.351755</v>
      </c>
      <c r="G6" s="212">
        <v>13.723598</v>
      </c>
      <c r="H6" s="190">
        <v>7.228727</v>
      </c>
      <c r="I6" s="210">
        <v>9.803373</v>
      </c>
      <c r="J6" s="211">
        <v>36.202595</v>
      </c>
      <c r="K6" s="189">
        <v>11.806375</v>
      </c>
      <c r="L6" s="211">
        <v>8.40783</v>
      </c>
      <c r="M6" s="191">
        <v>10.318918</v>
      </c>
    </row>
    <row r="7" spans="1:13" ht="15.75" customHeight="1">
      <c r="A7" s="213" t="s">
        <v>25</v>
      </c>
      <c r="B7" s="188">
        <v>32.875458</v>
      </c>
      <c r="C7" s="189">
        <v>13.323281</v>
      </c>
      <c r="D7" s="190">
        <v>5.830467</v>
      </c>
      <c r="E7" s="210">
        <v>8.379166</v>
      </c>
      <c r="F7" s="211">
        <v>29.208103</v>
      </c>
      <c r="G7" s="189">
        <v>10.23215</v>
      </c>
      <c r="H7" s="190">
        <v>5.149341</v>
      </c>
      <c r="I7" s="210">
        <v>7.315184</v>
      </c>
      <c r="J7" s="211">
        <v>38.898972</v>
      </c>
      <c r="K7" s="189">
        <v>18.331226</v>
      </c>
      <c r="L7" s="211">
        <v>6.6845</v>
      </c>
      <c r="M7" s="191">
        <v>9.790347</v>
      </c>
    </row>
    <row r="8" spans="1:13" ht="15.75" customHeight="1">
      <c r="A8" s="213" t="s">
        <v>26</v>
      </c>
      <c r="B8" s="188">
        <v>42.466074</v>
      </c>
      <c r="C8" s="189">
        <v>7.146378</v>
      </c>
      <c r="D8" s="190">
        <v>3.974818</v>
      </c>
      <c r="E8" s="210">
        <v>6.474599</v>
      </c>
      <c r="F8" s="211">
        <v>36.672399</v>
      </c>
      <c r="G8" s="189">
        <v>6.843066</v>
      </c>
      <c r="H8" s="190">
        <v>4.661267</v>
      </c>
      <c r="I8" s="210">
        <v>6.741958</v>
      </c>
      <c r="J8" s="211">
        <v>49.435318</v>
      </c>
      <c r="K8" s="189">
        <v>7.663261</v>
      </c>
      <c r="L8" s="211">
        <v>3.221849</v>
      </c>
      <c r="M8" s="191">
        <v>6.161492</v>
      </c>
    </row>
    <row r="9" spans="1:13" ht="15.75" customHeight="1">
      <c r="A9" s="213" t="s">
        <v>27</v>
      </c>
      <c r="B9" s="188">
        <v>19.844358</v>
      </c>
      <c r="C9" s="189">
        <v>4.346619</v>
      </c>
      <c r="D9" s="190">
        <v>2.807134</v>
      </c>
      <c r="E9" s="210">
        <v>4.345369</v>
      </c>
      <c r="F9" s="211">
        <v>17.885795</v>
      </c>
      <c r="G9" s="189">
        <v>4.0217</v>
      </c>
      <c r="H9" s="190">
        <v>2.154953</v>
      </c>
      <c r="I9" s="210">
        <v>3.764989</v>
      </c>
      <c r="J9" s="211">
        <v>23.23742</v>
      </c>
      <c r="K9" s="189">
        <v>4.741001</v>
      </c>
      <c r="L9" s="211">
        <v>3.685164</v>
      </c>
      <c r="M9" s="191">
        <v>5.125844</v>
      </c>
    </row>
    <row r="10" spans="1:13" ht="15.75" customHeight="1">
      <c r="A10" s="213" t="s">
        <v>28</v>
      </c>
      <c r="B10" s="188">
        <v>31.381587</v>
      </c>
      <c r="C10" s="189">
        <v>7.745941</v>
      </c>
      <c r="D10" s="190">
        <v>7.260208</v>
      </c>
      <c r="E10" s="210">
        <v>8.503133</v>
      </c>
      <c r="F10" s="211">
        <v>30.986979</v>
      </c>
      <c r="G10" s="189">
        <v>5.417158</v>
      </c>
      <c r="H10" s="190">
        <v>4.610679</v>
      </c>
      <c r="I10" s="210">
        <v>6.247522</v>
      </c>
      <c r="J10" s="211">
        <v>32.148094</v>
      </c>
      <c r="K10" s="189">
        <v>10.420084</v>
      </c>
      <c r="L10" s="211">
        <v>10.575117</v>
      </c>
      <c r="M10" s="191">
        <v>11.338623</v>
      </c>
    </row>
    <row r="11" spans="1:13" ht="15.75" customHeight="1">
      <c r="A11" s="213" t="s">
        <v>29</v>
      </c>
      <c r="B11" s="188">
        <v>32.930549</v>
      </c>
      <c r="C11" s="189">
        <v>13.219382</v>
      </c>
      <c r="D11" s="190">
        <v>6.498856</v>
      </c>
      <c r="E11" s="210">
        <v>9.216796</v>
      </c>
      <c r="F11" s="211">
        <v>31.086604</v>
      </c>
      <c r="G11" s="189">
        <v>11.217493</v>
      </c>
      <c r="H11" s="190">
        <v>6.31818</v>
      </c>
      <c r="I11" s="210">
        <v>8.754707</v>
      </c>
      <c r="J11" s="211">
        <v>35.640424</v>
      </c>
      <c r="K11" s="189">
        <v>15.622037</v>
      </c>
      <c r="L11" s="211">
        <v>6.710133</v>
      </c>
      <c r="M11" s="191">
        <v>9.767106</v>
      </c>
    </row>
    <row r="12" spans="1:13" ht="15.75" customHeight="1">
      <c r="A12" s="213" t="s">
        <v>30</v>
      </c>
      <c r="B12" s="188">
        <v>13.124641</v>
      </c>
      <c r="C12" s="189">
        <v>6.589415</v>
      </c>
      <c r="D12" s="190">
        <v>5.002791</v>
      </c>
      <c r="E12" s="210">
        <v>5.682099</v>
      </c>
      <c r="F12" s="211">
        <v>8.596582</v>
      </c>
      <c r="G12" s="189">
        <v>6.397208</v>
      </c>
      <c r="H12" s="190">
        <v>4.139312</v>
      </c>
      <c r="I12" s="210">
        <v>4.751356</v>
      </c>
      <c r="J12" s="211">
        <v>18.814433</v>
      </c>
      <c r="K12" s="189">
        <v>6.872999</v>
      </c>
      <c r="L12" s="211">
        <v>6.136735</v>
      </c>
      <c r="M12" s="191">
        <v>6.920028</v>
      </c>
    </row>
    <row r="13" spans="1:13" ht="15.75" customHeight="1">
      <c r="A13" s="213" t="s">
        <v>31</v>
      </c>
      <c r="B13" s="188">
        <v>22.081017</v>
      </c>
      <c r="C13" s="189">
        <v>9.448251</v>
      </c>
      <c r="D13" s="190">
        <v>5.700205</v>
      </c>
      <c r="E13" s="210">
        <v>7.178064</v>
      </c>
      <c r="F13" s="211">
        <v>16.341097</v>
      </c>
      <c r="G13" s="189">
        <v>6.233454</v>
      </c>
      <c r="H13" s="190">
        <v>5.558914</v>
      </c>
      <c r="I13" s="210">
        <v>6.339803</v>
      </c>
      <c r="J13" s="211">
        <v>35.874439</v>
      </c>
      <c r="K13" s="189">
        <v>14.259993</v>
      </c>
      <c r="L13" s="211">
        <v>5.877669</v>
      </c>
      <c r="M13" s="191">
        <v>8.295754</v>
      </c>
    </row>
    <row r="14" spans="1:13" ht="24" customHeight="1">
      <c r="A14" s="214" t="s">
        <v>35</v>
      </c>
      <c r="B14" s="192">
        <v>29.952213</v>
      </c>
      <c r="C14" s="193">
        <v>10.878241</v>
      </c>
      <c r="D14" s="194">
        <v>5.973472</v>
      </c>
      <c r="E14" s="215">
        <v>8.21728</v>
      </c>
      <c r="F14" s="216">
        <v>27.640687</v>
      </c>
      <c r="G14" s="193">
        <v>9.34536</v>
      </c>
      <c r="H14" s="194">
        <v>5.453252</v>
      </c>
      <c r="I14" s="215">
        <v>7.549651</v>
      </c>
      <c r="J14" s="216">
        <v>33.582909</v>
      </c>
      <c r="K14" s="193">
        <v>12.793192</v>
      </c>
      <c r="L14" s="216">
        <v>6.606601</v>
      </c>
      <c r="M14" s="195">
        <v>9.04517</v>
      </c>
    </row>
    <row r="15" spans="1:13" ht="12.75">
      <c r="A15" s="217"/>
      <c r="B15" s="218"/>
      <c r="C15" s="219"/>
      <c r="D15" s="220"/>
      <c r="E15" s="221"/>
      <c r="F15" s="222"/>
      <c r="G15" s="223"/>
      <c r="H15" s="224"/>
      <c r="I15" s="225"/>
      <c r="J15" s="222"/>
      <c r="K15" s="223"/>
      <c r="L15" s="226"/>
      <c r="M15" s="227"/>
    </row>
    <row r="16" spans="1:13" ht="19.5" customHeight="1" thickBot="1">
      <c r="A16" s="97" t="s">
        <v>124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</row>
    <row r="17" ht="13.5" thickTop="1"/>
    <row r="18" spans="2:6" ht="12.75">
      <c r="B18" s="228"/>
      <c r="C18" s="228"/>
      <c r="D18" s="228"/>
      <c r="E18" s="228"/>
      <c r="F18" s="228"/>
    </row>
  </sheetData>
  <sheetProtection/>
  <mergeCells count="1">
    <mergeCell ref="A3:A4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mfdurando</dc:creator>
  <cp:keywords/>
  <dc:description/>
  <cp:lastModifiedBy>04077DM</cp:lastModifiedBy>
  <cp:lastPrinted>2019-03-13T13:08:01Z</cp:lastPrinted>
  <dcterms:created xsi:type="dcterms:W3CDTF">2006-04-18T12:06:24Z</dcterms:created>
  <dcterms:modified xsi:type="dcterms:W3CDTF">2019-03-15T08:43:55Z</dcterms:modified>
  <cp:category/>
  <cp:version/>
  <cp:contentType/>
  <cp:contentStatus/>
</cp:coreProperties>
</file>