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gestione Rifiuti urbani indifferenziati" sheetId="1" r:id="rId1"/>
    <sheet name="Discariche" sheetId="2" r:id="rId2"/>
    <sheet name="TMB" sheetId="3" r:id="rId3"/>
    <sheet name="INC" sheetId="4" r:id="rId4"/>
    <sheet name="comp_dig" sheetId="5" r:id="rId5"/>
  </sheets>
  <definedNames/>
  <calcPr fullCalcOnLoad="1"/>
</workbook>
</file>

<file path=xl/sharedStrings.xml><?xml version="1.0" encoding="utf-8"?>
<sst xmlns="http://schemas.openxmlformats.org/spreadsheetml/2006/main" count="379" uniqueCount="218">
  <si>
    <t>Gestione dei Rifiuti urbani indifferenziati</t>
  </si>
  <si>
    <t>anno</t>
  </si>
  <si>
    <t>Discarica</t>
  </si>
  <si>
    <t>Termovalorizzazione</t>
  </si>
  <si>
    <t>TMB</t>
  </si>
  <si>
    <t>tot 
R_IND</t>
  </si>
  <si>
    <t>Agg 2017</t>
  </si>
  <si>
    <t>%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</si>
  <si>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</si>
  <si>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</si>
  <si>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</si>
  <si>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</si>
  <si>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</si>
  <si>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</si>
  <si>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</si>
  <si>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</si>
  <si>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</si>
  <si>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</si>
  <si>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</si>
  <si>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</si>
  <si>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</si>
  <si>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</si>
  <si>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Nel 2017 i rifiuti indifferenziati prodotti in Piemonte e avviati a trattamento negli impianti piemontesi sono stati 840.863 t: di questi il 52% sono stati destinati al recupero energetico, il 41 % sono stati trattati negli impianti di trattamento meccanico biologico e  solo una piccola parte è stata inviata direttamente in discarica (7%).</t>
  </si>
  <si>
    <t>Discariche del servizio Pubblico per Rifiuti Non pericolosi, ai sensi del dlgs 36/2003</t>
  </si>
  <si>
    <t>Prov</t>
  </si>
  <si>
    <t>Comune</t>
  </si>
  <si>
    <t>Quantità totale 
Smaltità 2017 
(t)</t>
  </si>
  <si>
    <t>Capacità residua 31/12/2017 
(mc)</t>
  </si>
  <si>
    <t>Al</t>
  </si>
  <si>
    <t xml:space="preserve">Casale Monferrato  </t>
  </si>
  <si>
    <t>9. 389 t</t>
  </si>
  <si>
    <t>Solero</t>
  </si>
  <si>
    <t>82.370 t</t>
  </si>
  <si>
    <t xml:space="preserve">Novi Ligure                   </t>
  </si>
  <si>
    <t>65.527 t</t>
  </si>
  <si>
    <t xml:space="preserve">Tortona                       </t>
  </si>
  <si>
    <t>93.114 t</t>
  </si>
  <si>
    <t>Totale Alessandria</t>
  </si>
  <si>
    <t>250.401 t</t>
  </si>
  <si>
    <t>At</t>
  </si>
  <si>
    <t>Cerro Tanaro</t>
  </si>
  <si>
    <t>34.930 t</t>
  </si>
  <si>
    <t>Totale Asti</t>
  </si>
  <si>
    <t>Bi</t>
  </si>
  <si>
    <t>Cavaglia'</t>
  </si>
  <si>
    <t>10.902 t</t>
  </si>
  <si>
    <t>Totale Biella</t>
  </si>
  <si>
    <t>Cn</t>
  </si>
  <si>
    <t>Magliano Alpi</t>
  </si>
  <si>
    <t>26.087 t</t>
  </si>
  <si>
    <t xml:space="preserve">Sommariva Perno  </t>
  </si>
  <si>
    <t>13.345 t</t>
  </si>
  <si>
    <t>Villafaletto</t>
  </si>
  <si>
    <t>53.864 t</t>
  </si>
  <si>
    <t>Totale Cuneo</t>
  </si>
  <si>
    <t>93.296 t</t>
  </si>
  <si>
    <t>No</t>
  </si>
  <si>
    <t>Barengo</t>
  </si>
  <si>
    <t>56.336 t</t>
  </si>
  <si>
    <t>nd 
Chiusa aprile 2018</t>
  </si>
  <si>
    <t>Totale Novara</t>
  </si>
  <si>
    <t>To</t>
  </si>
  <si>
    <t>Castellamonte</t>
  </si>
  <si>
    <t>556 t</t>
  </si>
  <si>
    <t>Chivasso</t>
  </si>
  <si>
    <t>1.842 t</t>
  </si>
  <si>
    <t xml:space="preserve">Grosso </t>
  </si>
  <si>
    <t>41.963 t</t>
  </si>
  <si>
    <t xml:space="preserve">Pinerolo                      </t>
  </si>
  <si>
    <t>17.901 t</t>
  </si>
  <si>
    <t>Totale Torino</t>
  </si>
  <si>
    <t>102.220 t</t>
  </si>
  <si>
    <t>Totale Regione</t>
  </si>
  <si>
    <r>
      <rPr>
        <b/>
        <sz val="11"/>
        <rFont val="Arial"/>
        <family val="2"/>
      </rPr>
      <t xml:space="preserve">508.090 t
 </t>
    </r>
    <r>
      <rPr>
        <b/>
        <sz val="8"/>
        <rFont val="Arial"/>
        <family val="0"/>
      </rPr>
      <t>di cui codice eer 20*</t>
    </r>
    <r>
      <rPr>
        <b/>
        <sz val="11"/>
        <rFont val="Arial"/>
        <family val="0"/>
      </rPr>
      <t xml:space="preserve"> 58.835 t</t>
    </r>
  </si>
  <si>
    <t>Trattamento meccanico Biologico</t>
  </si>
  <si>
    <t>Potenzialità autorizzata</t>
  </si>
  <si>
    <t>Quantità in ingresso 2017 
(t)</t>
  </si>
  <si>
    <r>
      <rPr>
        <b/>
        <sz val="11"/>
        <rFont val="Arial"/>
        <family val="0"/>
      </rPr>
      <t xml:space="preserve">Tipologia impianto </t>
    </r>
    <r>
      <rPr>
        <b/>
        <vertAlign val="superscript"/>
        <sz val="11"/>
        <color indexed="60"/>
        <rFont val="Arial"/>
        <family val="0"/>
      </rPr>
      <t>(1)</t>
    </r>
  </si>
  <si>
    <r>
      <rPr>
        <b/>
        <sz val="11"/>
        <rFont val="Arial"/>
        <family val="0"/>
      </rPr>
      <t xml:space="preserve">Flussi principali di Rifiuti in uscita </t>
    </r>
    <r>
      <rPr>
        <b/>
        <vertAlign val="superscript"/>
        <sz val="11"/>
        <color indexed="60"/>
        <rFont val="Arial"/>
        <family val="0"/>
      </rPr>
      <t xml:space="preserve">(2)
</t>
    </r>
    <r>
      <rPr>
        <b/>
        <sz val="11"/>
        <rFont val="Arial"/>
        <family val="0"/>
      </rPr>
      <t xml:space="preserve">
</t>
    </r>
    <r>
      <rPr>
        <b/>
        <sz val="11"/>
        <rFont val="Calibri"/>
        <family val="2"/>
      </rPr>
      <t xml:space="preserve"> →</t>
    </r>
    <r>
      <rPr>
        <b/>
        <sz val="11"/>
        <rFont val="Arial"/>
        <family val="0"/>
      </rPr>
      <t xml:space="preserve"> destinazione</t>
    </r>
  </si>
  <si>
    <t>Destinazione</t>
  </si>
  <si>
    <t>AL</t>
  </si>
  <si>
    <t>Alessandria</t>
  </si>
  <si>
    <t>220.000 t/a</t>
  </si>
  <si>
    <r>
      <rPr>
        <b/>
        <sz val="11"/>
        <rFont val="Arial"/>
        <family val="0"/>
      </rPr>
      <t xml:space="preserve">199.920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105.630 t</t>
    </r>
  </si>
  <si>
    <t>S + BS + CSS (CSS chiusa 07/17)</t>
  </si>
  <si>
    <t>SOVV</t>
  </si>
  <si>
    <r>
      <rPr>
        <sz val="10"/>
        <rFont val="Arial"/>
        <family val="0"/>
      </rPr>
      <t xml:space="preserve">Discarica Solero
</t>
    </r>
    <r>
      <rPr>
        <sz val="10"/>
        <color indexed="8"/>
        <rFont val="Arial"/>
        <family val="0"/>
      </rPr>
      <t>Incenerimento fuori regione</t>
    </r>
  </si>
  <si>
    <t>BS</t>
  </si>
  <si>
    <r>
      <rPr>
        <sz val="10"/>
        <rFont val="Arial"/>
        <family val="0"/>
      </rPr>
      <t xml:space="preserve">Infrastrato in discarica di Novi Ligure
Infrastrato/copertura discarica fuori reg
</t>
    </r>
    <r>
      <rPr>
        <sz val="10"/>
        <color indexed="8"/>
        <rFont val="Arial"/>
        <family val="0"/>
      </rPr>
      <t>Incenerimento fuori regione</t>
    </r>
  </si>
  <si>
    <t>CSS</t>
  </si>
  <si>
    <t>Inc fuori reg</t>
  </si>
  <si>
    <t>Casale Monferrato</t>
  </si>
  <si>
    <t>32.000 t/a</t>
  </si>
  <si>
    <r>
      <rPr>
        <b/>
        <sz val="11"/>
        <rFont val="Arial"/>
        <family val="0"/>
      </rPr>
      <t xml:space="preserve">11.427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11.106 t</t>
    </r>
  </si>
  <si>
    <t>S + BS</t>
  </si>
  <si>
    <t>discarica Casale Monf. + Novi Ligure</t>
  </si>
  <si>
    <t>infrastato in discarica Casale Monf.</t>
  </si>
  <si>
    <t>AT</t>
  </si>
  <si>
    <t>Asti - Valterza</t>
  </si>
  <si>
    <t xml:space="preserve">44.000 t/a 
Linea RSU </t>
  </si>
  <si>
    <r>
      <rPr>
        <b/>
        <sz val="11"/>
        <rFont val="Arial"/>
        <family val="0"/>
      </rPr>
      <t xml:space="preserve">42.301 t </t>
    </r>
    <r>
      <rPr>
        <sz val="11"/>
        <rFont val="Arial"/>
        <family val="0"/>
      </rPr>
      <t>(</t>
    </r>
    <r>
      <rPr>
        <sz val="8"/>
        <rFont val="Arial"/>
        <family val="0"/>
      </rPr>
      <t>codice eer 200301 )</t>
    </r>
  </si>
  <si>
    <t>discariche Cerro Tanaro -  Druento – Tortona</t>
  </si>
  <si>
    <t>Infrastrato discarica di Cerro Tanaro – Tortona</t>
  </si>
  <si>
    <t>BI</t>
  </si>
  <si>
    <t>130.000 t/a
(linea RU+RS)</t>
  </si>
  <si>
    <r>
      <rPr>
        <b/>
        <sz val="11"/>
        <rFont val="Arial"/>
        <family val="0"/>
      </rPr>
      <t xml:space="preserve">111.278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104.629 t</t>
    </r>
  </si>
  <si>
    <t>S +  BE</t>
  </si>
  <si>
    <t>BE</t>
  </si>
  <si>
    <t>infrastato in discarica Cavaglià – Grosso
Incenerimento fuori regione</t>
  </si>
  <si>
    <t>CN</t>
  </si>
  <si>
    <t>Villafalletto</t>
  </si>
  <si>
    <r>
      <rPr>
        <sz val="11"/>
        <color indexed="8"/>
        <rFont val="Arial"/>
        <family val="0"/>
      </rPr>
      <t xml:space="preserve">80.000 t/a 
</t>
    </r>
    <r>
      <rPr>
        <sz val="9"/>
        <color indexed="8"/>
        <rFont val="Arial"/>
        <family val="0"/>
      </rPr>
      <t>65.000 t/a RSU + 15.000 t/a RS linea CSS</t>
    </r>
  </si>
  <si>
    <r>
      <rPr>
        <b/>
        <sz val="11"/>
        <rFont val="Arial"/>
        <family val="0"/>
      </rPr>
      <t xml:space="preserve">68.122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49.207 t</t>
    </r>
  </si>
  <si>
    <t>BE + CSS</t>
  </si>
  <si>
    <t>discarica Villafalletto</t>
  </si>
  <si>
    <t>coincenerimento Robilante
Incenerimento fuori regione</t>
  </si>
  <si>
    <t>50.000 t/a</t>
  </si>
  <si>
    <r>
      <rPr>
        <b/>
        <sz val="11"/>
        <rFont val="Arial"/>
        <family val="0"/>
      </rPr>
      <t>22.898 t</t>
    </r>
    <r>
      <rPr>
        <sz val="8"/>
        <rFont val="Arial"/>
        <family val="0"/>
      </rPr>
      <t xml:space="preserve"> codice eer 200301 </t>
    </r>
  </si>
  <si>
    <t>prod CSS Roccavione</t>
  </si>
  <si>
    <t>discarica Magliano Alpi</t>
  </si>
  <si>
    <t>Sommariva Bosco</t>
  </si>
  <si>
    <r>
      <rPr>
        <sz val="11"/>
        <color indexed="8"/>
        <rFont val="Arial"/>
        <family val="0"/>
      </rPr>
      <t xml:space="preserve">62.500 t/a 
</t>
    </r>
    <r>
      <rPr>
        <sz val="9"/>
        <color indexed="8"/>
        <rFont val="Arial"/>
        <family val="0"/>
      </rPr>
      <t>58.500 t/a RSU + 4.000 t/a RS linea CSS</t>
    </r>
  </si>
  <si>
    <r>
      <rPr>
        <b/>
        <sz val="11"/>
        <rFont val="Arial"/>
        <family val="0"/>
      </rPr>
      <t xml:space="preserve">39.000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33.155 t</t>
    </r>
  </si>
  <si>
    <t>S + BS + CSS</t>
  </si>
  <si>
    <t>infrastrato indiscarica Sommariva Perno</t>
  </si>
  <si>
    <t>CSS (rocket)</t>
  </si>
  <si>
    <t xml:space="preserve">coincenerimento Robilante </t>
  </si>
  <si>
    <t>Borgo San Dalmazzo</t>
  </si>
  <si>
    <t>63.000 t/a</t>
  </si>
  <si>
    <r>
      <rPr>
        <b/>
        <sz val="11"/>
        <rFont val="Arial"/>
        <family val="0"/>
      </rPr>
      <t xml:space="preserve">23.948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 xml:space="preserve"> 22.283 t</t>
    </r>
  </si>
  <si>
    <t>prod CSS Roccavione
Incenerimento fuori regione</t>
  </si>
  <si>
    <t>Roccavione</t>
  </si>
  <si>
    <r>
      <rPr>
        <sz val="11"/>
        <color indexed="8"/>
        <rFont val="Arial"/>
        <family val="0"/>
      </rPr>
      <t xml:space="preserve">29.500 t/a
</t>
    </r>
    <r>
      <rPr>
        <sz val="9"/>
        <color indexed="8"/>
        <rFont val="Arial"/>
        <family val="0"/>
      </rPr>
      <t>24.000 t/a di CSS</t>
    </r>
  </si>
  <si>
    <r>
      <rPr>
        <b/>
        <sz val="11"/>
        <rFont val="Arial"/>
        <family val="0"/>
      </rPr>
      <t xml:space="preserve">18.503 t 
</t>
    </r>
    <r>
      <rPr>
        <sz val="8"/>
        <rFont val="Arial"/>
        <family val="0"/>
      </rPr>
      <t>FS proveniente dagli impianti TMB di CN</t>
    </r>
  </si>
  <si>
    <t>coincenerimento Robilante</t>
  </si>
  <si>
    <t>TO</t>
  </si>
  <si>
    <t>Pinerolo</t>
  </si>
  <si>
    <r>
      <rPr>
        <sz val="11"/>
        <color indexed="8"/>
        <rFont val="Arial"/>
        <family val="0"/>
      </rPr>
      <t xml:space="preserve">31.000 t/a
</t>
    </r>
    <r>
      <rPr>
        <sz val="10"/>
        <color indexed="8"/>
        <rFont val="Arial"/>
        <family val="0"/>
      </rPr>
      <t xml:space="preserve">Linea prod CSS </t>
    </r>
  </si>
  <si>
    <r>
      <rPr>
        <b/>
        <sz val="11"/>
        <rFont val="Arial"/>
        <family val="0"/>
      </rPr>
      <t xml:space="preserve">34.117 t 
</t>
    </r>
    <r>
      <rPr>
        <sz val="8"/>
        <rFont val="Arial"/>
        <family val="0"/>
      </rPr>
      <t xml:space="preserve">di cui codice eer 200301 </t>
    </r>
    <r>
      <rPr>
        <b/>
        <sz val="11"/>
        <rFont val="Arial"/>
        <family val="0"/>
      </rPr>
      <t>31.111 t</t>
    </r>
  </si>
  <si>
    <t>S + CSS</t>
  </si>
  <si>
    <t xml:space="preserve">impianti dedicati fuori regione </t>
  </si>
  <si>
    <t>NB : sul totale dei  rifiuti urbani in ingresso agli impianti 89.468 t provengono dalla Regione Liguria. I conferimenti liguri hanno interessato gli impianti di Alessandria, Asti, Cavaglià, Villafalletto, Magliano Alpi, Borgo San Dalmazzo</t>
  </si>
  <si>
    <r>
      <rPr>
        <b/>
        <sz val="10"/>
        <color indexed="10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= selezione, </t>
    </r>
    <r>
      <rPr>
        <b/>
        <sz val="10"/>
        <color indexed="8"/>
        <rFont val="Times New Roman"/>
        <family val="1"/>
      </rPr>
      <t>BS</t>
    </r>
    <r>
      <rPr>
        <sz val="10"/>
        <color indexed="8"/>
        <rFont val="Times New Roman"/>
        <family val="1"/>
      </rPr>
      <t xml:space="preserve">= biostabilizzazione, </t>
    </r>
    <r>
      <rPr>
        <b/>
        <sz val="10"/>
        <color indexed="8"/>
        <rFont val="Times New Roman"/>
        <family val="1"/>
      </rPr>
      <t>BE</t>
    </r>
    <r>
      <rPr>
        <sz val="10"/>
        <color indexed="8"/>
        <rFont val="Times New Roman"/>
        <family val="1"/>
      </rPr>
      <t>= bioessiccazione, produzione CSS (</t>
    </r>
    <r>
      <rPr>
        <b/>
        <sz val="10"/>
        <color indexed="8"/>
        <rFont val="Times New Roman"/>
        <family val="1"/>
      </rPr>
      <t>CSS</t>
    </r>
    <r>
      <rPr>
        <sz val="10"/>
        <color indexed="8"/>
        <rFont val="Times New Roman"/>
        <family val="1"/>
      </rPr>
      <t xml:space="preserve">= rifiuto, </t>
    </r>
    <r>
      <rPr>
        <b/>
        <sz val="10"/>
        <color indexed="8"/>
        <rFont val="Times New Roman"/>
        <family val="1"/>
      </rPr>
      <t>CSS</t>
    </r>
    <r>
      <rPr>
        <sz val="10"/>
        <color indexed="8"/>
        <rFont val="Times New Roman"/>
        <family val="1"/>
      </rPr>
      <t>= end of waste)</t>
    </r>
  </si>
  <si>
    <r>
      <rPr>
        <b/>
        <sz val="10"/>
        <color indexed="10"/>
        <rFont val="Times New Roman"/>
        <family val="1"/>
      </rPr>
      <t xml:space="preserve">(2) </t>
    </r>
    <r>
      <rPr>
        <b/>
        <sz val="10"/>
        <color indexed="8"/>
        <rFont val="Times New Roman"/>
        <family val="1"/>
      </rPr>
      <t>BS</t>
    </r>
    <r>
      <rPr>
        <sz val="10"/>
        <color indexed="8"/>
        <rFont val="Times New Roman"/>
        <family val="1"/>
      </rPr>
      <t xml:space="preserve">= biostabilizzato, </t>
    </r>
    <r>
      <rPr>
        <b/>
        <sz val="10"/>
        <color indexed="8"/>
        <rFont val="Times New Roman"/>
        <family val="1"/>
      </rPr>
      <t>BE</t>
    </r>
    <r>
      <rPr>
        <sz val="10"/>
        <color indexed="8"/>
        <rFont val="Times New Roman"/>
        <family val="1"/>
      </rPr>
      <t xml:space="preserve">= bioessiccato, </t>
    </r>
    <r>
      <rPr>
        <b/>
        <sz val="10"/>
        <color indexed="8"/>
        <rFont val="Times New Roman"/>
        <family val="1"/>
      </rPr>
      <t>FS</t>
    </r>
    <r>
      <rPr>
        <sz val="10"/>
        <color indexed="8"/>
        <rFont val="Times New Roman"/>
        <family val="1"/>
      </rPr>
      <t xml:space="preserve">= frazione secca, </t>
    </r>
    <r>
      <rPr>
        <b/>
        <sz val="10"/>
        <color indexed="8"/>
        <rFont val="Times New Roman"/>
        <family val="1"/>
      </rPr>
      <t>CSS =</t>
    </r>
    <r>
      <rPr>
        <sz val="10"/>
        <color indexed="8"/>
        <rFont val="Times New Roman"/>
        <family val="1"/>
      </rPr>
      <t>Combustibile solido secondario (rifiuto),</t>
    </r>
    <r>
      <rPr>
        <b/>
        <sz val="10"/>
        <color indexed="8"/>
        <rFont val="Times New Roman"/>
        <family val="1"/>
      </rPr>
      <t xml:space="preserve"> Sovv= </t>
    </r>
    <r>
      <rPr>
        <sz val="10"/>
        <color indexed="8"/>
        <rFont val="Times New Roman"/>
        <family val="1"/>
      </rPr>
      <t>sovvallo della selezione</t>
    </r>
  </si>
  <si>
    <t>Termovalorizzatore</t>
  </si>
  <si>
    <t>Quantità  2017 
(t)</t>
  </si>
  <si>
    <t>Tecnologia</t>
  </si>
  <si>
    <t>n° linee</t>
  </si>
  <si>
    <t>Carico termico (MW)</t>
  </si>
  <si>
    <t>Produzione energia</t>
  </si>
  <si>
    <t>Torino</t>
  </si>
  <si>
    <r>
      <rPr>
        <b/>
        <sz val="11"/>
        <rFont val="Arial"/>
        <family val="0"/>
      </rPr>
      <t xml:space="preserve">510.971 t 
</t>
    </r>
    <r>
      <rPr>
        <sz val="8"/>
        <rFont val="Arial"/>
        <family val="0"/>
      </rPr>
      <t>di cui codice eer 200301</t>
    </r>
    <r>
      <rPr>
        <b/>
        <sz val="11"/>
        <rFont val="Arial"/>
        <family val="0"/>
      </rPr>
      <t xml:space="preserve"> 454.640 t</t>
    </r>
  </si>
  <si>
    <t>griglia</t>
  </si>
  <si>
    <r>
      <rPr>
        <b/>
        <sz val="11"/>
        <color indexed="8"/>
        <rFont val="Arial"/>
        <family val="0"/>
      </rPr>
      <t xml:space="preserve">397.073 mwh
</t>
    </r>
    <r>
      <rPr>
        <sz val="8"/>
        <color indexed="8"/>
        <rFont val="Tahoma"/>
        <family val="2"/>
      </rPr>
      <t xml:space="preserve"> di cui 333.460 mwh ceduti alla rete </t>
    </r>
  </si>
  <si>
    <t>Inoltre in provincia di Cuneo è operativo iun Cementificio, impianto di co-incenerimento, che sostituisce parte del combustibile fossile con CSS derivato dal trattamento dei rifiuti urbani degli impianti cuneesi: nel 2017 i quantitativi di CSS trattati sono stati 57.187 t</t>
  </si>
  <si>
    <t>Compostaggio /Digestione Anaerobica della Frazione Organica</t>
  </si>
  <si>
    <r>
      <rPr>
        <b/>
        <sz val="11"/>
        <rFont val="Arial"/>
        <family val="2"/>
      </rPr>
      <t xml:space="preserve">Tipologia
 Linea </t>
    </r>
    <r>
      <rPr>
        <b/>
        <vertAlign val="superscript"/>
        <sz val="11"/>
        <color indexed="60"/>
        <rFont val="Arial"/>
        <family val="2"/>
      </rPr>
      <t>(1)</t>
    </r>
  </si>
  <si>
    <t>Rifiuti in ingresso</t>
  </si>
  <si>
    <r>
      <rPr>
        <b/>
        <sz val="11"/>
        <rFont val="Arial"/>
        <family val="2"/>
      </rPr>
      <t xml:space="preserve">Prodotti in uscita </t>
    </r>
    <r>
      <rPr>
        <b/>
        <vertAlign val="superscript"/>
        <sz val="11"/>
        <color indexed="60"/>
        <rFont val="Arial"/>
        <family val="2"/>
      </rPr>
      <t>(2)</t>
    </r>
  </si>
  <si>
    <t>Quantità in ingresso (t)</t>
  </si>
  <si>
    <t>Tipologie</t>
  </si>
  <si>
    <t>Fraz. umida
(20 01 08)</t>
  </si>
  <si>
    <t>Verde
(20 02 01)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</si>
  <si>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Fanghi </t>
    </r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</si>
  <si>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Altro</t>
    </r>
  </si>
  <si>
    <t>Novi Ligure</t>
  </si>
  <si>
    <t>18.000 t/a</t>
  </si>
  <si>
    <t>D</t>
  </si>
  <si>
    <t>x</t>
  </si>
  <si>
    <t>Tortona</t>
  </si>
  <si>
    <t>14.300 t/a</t>
  </si>
  <si>
    <t>C</t>
  </si>
  <si>
    <r>
      <rPr>
        <sz val="11"/>
        <color indexed="8"/>
        <rFont val="Arial"/>
        <family val="2"/>
      </rPr>
      <t xml:space="preserve">x
</t>
    </r>
    <r>
      <rPr>
        <sz val="9"/>
        <color indexed="8"/>
        <rFont val="Arial"/>
        <family val="2"/>
      </rPr>
      <t>Digestato 
Novi Ligure</t>
    </r>
  </si>
  <si>
    <t>ACM</t>
  </si>
  <si>
    <t>Casal Cermelli</t>
  </si>
  <si>
    <t>126.000 t/a</t>
  </si>
  <si>
    <r>
      <rPr>
        <sz val="11"/>
        <color indexed="8"/>
        <rFont val="Arial"/>
        <family val="0"/>
      </rPr>
      <t xml:space="preserve">60.000 t/a
</t>
    </r>
    <r>
      <rPr>
        <sz val="9"/>
        <color indexed="8"/>
        <rFont val="Arial"/>
        <family val="0"/>
      </rPr>
      <t>tot linea di Dig.An.</t>
    </r>
  </si>
  <si>
    <t>25465,63 di cui trattati 19.337,69</t>
  </si>
  <si>
    <t>San damiano d'asti</t>
  </si>
  <si>
    <t>24.600  t/a</t>
  </si>
  <si>
    <t>Vigliano biellese</t>
  </si>
  <si>
    <r>
      <rPr>
        <sz val="11"/>
        <color indexed="8"/>
        <rFont val="Arial"/>
        <family val="2"/>
      </rPr>
      <t xml:space="preserve">12.000 t/a
</t>
    </r>
    <r>
      <rPr>
        <sz val="9"/>
        <color indexed="8"/>
        <rFont val="Arial"/>
        <family val="2"/>
      </rPr>
      <t>di cui 2.000 t/a comp.</t>
    </r>
  </si>
  <si>
    <t>ACV</t>
  </si>
  <si>
    <r>
      <rPr>
        <sz val="11"/>
        <color indexed="8"/>
        <rFont val="Arial"/>
        <family val="2"/>
      </rPr>
      <t xml:space="preserve">35.000 t/a
</t>
    </r>
    <r>
      <rPr>
        <sz val="8"/>
        <color indexed="8"/>
        <rFont val="Arial"/>
        <family val="2"/>
      </rPr>
      <t>qtà max linea comp.</t>
    </r>
  </si>
  <si>
    <t>Fossano</t>
  </si>
  <si>
    <r>
      <rPr>
        <sz val="11"/>
        <color indexed="8"/>
        <rFont val="Arial"/>
        <family val="2"/>
      </rPr>
      <t xml:space="preserve">60.000 t/a
</t>
    </r>
    <r>
      <rPr>
        <sz val="9"/>
        <color indexed="8"/>
        <rFont val="Arial"/>
        <family val="0"/>
      </rPr>
      <t>Tot linea di Dig.An.</t>
    </r>
  </si>
  <si>
    <t>Magliano alfieri</t>
  </si>
  <si>
    <t>42.000 t/a</t>
  </si>
  <si>
    <t>Saluzzo</t>
  </si>
  <si>
    <t>22.800 t/a</t>
  </si>
  <si>
    <t>42.500 t/a</t>
  </si>
  <si>
    <t>Sommariva Perno</t>
  </si>
  <si>
    <t>30.000 t/a</t>
  </si>
  <si>
    <t>NO</t>
  </si>
  <si>
    <t>Novara</t>
  </si>
  <si>
    <t>19.500 t/a</t>
  </si>
  <si>
    <r>
      <rPr>
        <sz val="11"/>
        <color indexed="8"/>
        <rFont val="Arial"/>
        <family val="2"/>
      </rPr>
      <t xml:space="preserve">9.353
</t>
    </r>
    <r>
      <rPr>
        <sz val="9"/>
        <color indexed="8"/>
        <rFont val="Arial"/>
        <family val="2"/>
      </rPr>
      <t xml:space="preserve">Solo R13 </t>
    </r>
  </si>
  <si>
    <t>x
Solo R13</t>
  </si>
  <si>
    <t>San Nazzaro Sesia</t>
  </si>
  <si>
    <r>
      <rPr>
        <sz val="11"/>
        <color indexed="8"/>
        <rFont val="Arial"/>
        <family val="2"/>
      </rPr>
      <t xml:space="preserve">
83.400 t/a
</t>
    </r>
    <r>
      <rPr>
        <sz val="9"/>
        <color indexed="8"/>
        <rFont val="Arial"/>
        <family val="2"/>
      </rPr>
      <t>(attuale 77.158 t/a-fase 1 in aut.)</t>
    </r>
  </si>
  <si>
    <r>
      <rPr>
        <sz val="11"/>
        <color indexed="8"/>
        <rFont val="Arial"/>
        <family val="2"/>
      </rPr>
      <t xml:space="preserve">80.627
</t>
    </r>
    <r>
      <rPr>
        <sz val="9"/>
        <color indexed="8"/>
        <rFont val="Arial"/>
        <family val="2"/>
      </rPr>
      <t>Di cui 69.066 trattati in impianto</t>
    </r>
  </si>
  <si>
    <t>Albiano d'Ivrea</t>
  </si>
  <si>
    <t>7.000 t/a</t>
  </si>
  <si>
    <t>Druento</t>
  </si>
  <si>
    <r>
      <rPr>
        <sz val="11"/>
        <color indexed="8"/>
        <rFont val="Arial"/>
        <family val="2"/>
      </rPr>
      <t xml:space="preserve">8.200 t/a 
</t>
    </r>
    <r>
      <rPr>
        <sz val="9"/>
        <color indexed="8"/>
        <rFont val="Arial"/>
        <family val="2"/>
      </rPr>
      <t>Linea comp</t>
    </r>
  </si>
  <si>
    <r>
      <rPr>
        <sz val="11"/>
        <color indexed="8"/>
        <rFont val="Arial"/>
        <family val="2"/>
      </rPr>
      <t>27.681 t</t>
    </r>
    <r>
      <rPr>
        <sz val="9"/>
        <color indexed="8"/>
        <rFont val="Arial"/>
        <family val="2"/>
      </rPr>
      <t xml:space="preserve"> 
Di cui 7610 t trattati</t>
    </r>
  </si>
  <si>
    <t>AC con fanghi</t>
  </si>
  <si>
    <r>
      <rPr>
        <sz val="11"/>
        <color indexed="8"/>
        <rFont val="Arial"/>
        <family val="2"/>
      </rPr>
      <t xml:space="preserve">90.000 t/a
</t>
    </r>
    <r>
      <rPr>
        <sz val="9"/>
        <color indexed="8"/>
        <rFont val="Arial"/>
        <family val="2"/>
      </rPr>
      <t xml:space="preserve"> linea dig. An.</t>
    </r>
  </si>
  <si>
    <r>
      <rPr>
        <sz val="11"/>
        <color indexed="8"/>
        <rFont val="Arial"/>
        <family val="2"/>
      </rPr>
      <t xml:space="preserve">20.000 t/a
</t>
    </r>
    <r>
      <rPr>
        <sz val="9"/>
        <color indexed="8"/>
        <rFont val="Arial"/>
        <family val="2"/>
      </rPr>
      <t xml:space="preserve"> Linea comp</t>
    </r>
  </si>
  <si>
    <t>Riva presso Chieri</t>
  </si>
  <si>
    <r>
      <rPr>
        <sz val="11"/>
        <color indexed="8"/>
        <rFont val="Arial"/>
        <family val="2"/>
      </rPr>
      <t xml:space="preserve">17.244 t/a
</t>
    </r>
    <r>
      <rPr>
        <sz val="9"/>
        <color indexed="8"/>
        <rFont val="Arial"/>
        <family val="2"/>
      </rPr>
      <t>Compreso 3060 linea R13</t>
    </r>
  </si>
  <si>
    <t>24.700 t/a</t>
  </si>
  <si>
    <t>VC</t>
  </si>
  <si>
    <t>Santhia'</t>
  </si>
  <si>
    <r>
      <rPr>
        <sz val="11"/>
        <color indexed="8"/>
        <rFont val="Arial"/>
        <family val="2"/>
      </rPr>
      <t xml:space="preserve">36.000 t/a
 </t>
    </r>
    <r>
      <rPr>
        <sz val="9"/>
        <color indexed="8"/>
        <rFont val="Arial"/>
        <family val="2"/>
      </rPr>
      <t>(con la futura  linea di digestione anaerobica 50.000 t)</t>
    </r>
  </si>
  <si>
    <t>inattiva</t>
  </si>
  <si>
    <r>
      <rPr>
        <b/>
        <sz val="10"/>
        <color indexed="10"/>
        <rFont val="Times New Roman"/>
        <family val="1"/>
      </rPr>
      <t xml:space="preserve">(1)  </t>
    </r>
    <r>
      <rPr>
        <b/>
        <sz val="10"/>
        <color indexed="8"/>
        <rFont val="Times New Roman"/>
        <family val="1"/>
      </rPr>
      <t xml:space="preserve">D= </t>
    </r>
    <r>
      <rPr>
        <sz val="10"/>
        <color indexed="8"/>
        <rFont val="Times New Roman"/>
        <family val="1"/>
      </rPr>
      <t xml:space="preserve">digestione anaerobica, </t>
    </r>
    <r>
      <rPr>
        <b/>
        <sz val="10"/>
        <color indexed="8"/>
        <rFont val="Times New Roman"/>
        <family val="1"/>
      </rPr>
      <t>C=</t>
    </r>
    <r>
      <rPr>
        <sz val="10"/>
        <color indexed="8"/>
        <rFont val="Times New Roman"/>
        <family val="1"/>
      </rPr>
      <t xml:space="preserve"> compostaggio</t>
    </r>
  </si>
  <si>
    <r>
      <rPr>
        <b/>
        <sz val="10"/>
        <color indexed="8"/>
        <rFont val="Times New Roman"/>
        <family val="1"/>
      </rPr>
      <t xml:space="preserve">(2) D= </t>
    </r>
    <r>
      <rPr>
        <sz val="10"/>
        <color indexed="8"/>
        <rFont val="Times New Roman"/>
        <family val="1"/>
      </rPr>
      <t xml:space="preserve">digestione anaerobica, </t>
    </r>
    <r>
      <rPr>
        <b/>
        <sz val="10"/>
        <color indexed="8"/>
        <rFont val="Times New Roman"/>
        <family val="1"/>
      </rPr>
      <t xml:space="preserve">ACM= </t>
    </r>
    <r>
      <rPr>
        <sz val="10"/>
        <color indexed="8"/>
        <rFont val="Times New Roman"/>
        <family val="1"/>
      </rPr>
      <t>Ammendante compostato misto</t>
    </r>
    <r>
      <rPr>
        <b/>
        <sz val="10"/>
        <color indexed="8"/>
        <rFont val="Times New Roman"/>
        <family val="1"/>
      </rPr>
      <t xml:space="preserve">, ACV= </t>
    </r>
    <r>
      <rPr>
        <sz val="10"/>
        <color indexed="8"/>
        <rFont val="Times New Roman"/>
        <family val="1"/>
      </rPr>
      <t>Ammendante compostato verde,</t>
    </r>
    <r>
      <rPr>
        <b/>
        <sz val="10"/>
        <color indexed="8"/>
        <rFont val="Times New Roman"/>
        <family val="1"/>
      </rPr>
      <t xml:space="preserve"> AC con fanghi= </t>
    </r>
    <r>
      <rPr>
        <sz val="10"/>
        <color indexed="8"/>
        <rFont val="Times New Roman"/>
        <family val="1"/>
      </rPr>
      <t>ammendante compostato con fanghi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</si>
</sst>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* #,##0\ ;\-* #,##0\ ;* &quot;- &quot;;@\ "/>
    <numFmt numFmtId="166" formatCode="* #,##0.00\ ;\-* #,##0.00\ ;* \-#\ ;@\ "/>
    <numFmt numFmtId="167" formatCode="* #,##0\ ;\-* #,##0\ ;* \-#\ ;@\ "/>
    <numFmt numFmtId="168" formatCode="@"/>
    <numFmt numFmtId="169" formatCode="0"/>
    <numFmt numFmtId="170" formatCode="#,##0.00"/>
    <numFmt numFmtId="171" formatCode="#,##0"/>
    <numFmt numFmtId="172" formatCode="#,##0\ ;\-#,##0\ "/>
  </numFmts>
  <fonts count="23">
    <font>
      <sz val="10"/>
      <name val="Arial"/>
      <family val="2"/>
    </font>
    <font>
      <sz val="10"/>
      <color indexed="8"/>
      <name val="Arial"/>
      <family val="0"/>
    </font>
    <font>
      <sz val="10"/>
      <name val="MS Sans Serif"/>
      <family val="2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u val="single"/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vertAlign val="superscript"/>
      <sz val="11"/>
      <color indexed="60"/>
      <name val="Arial"/>
      <family val="0"/>
    </font>
    <font>
      <b/>
      <sz val="11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ahoma"/>
      <family val="2"/>
    </font>
    <font>
      <sz val="11"/>
      <color indexed="25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19">
    <xf numFmtId="164" fontId="0" fillId="0" borderId="0" xfId="0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7" fontId="4" fillId="0" borderId="1" xfId="15" applyNumberFormat="1" applyFont="1" applyFill="1" applyBorder="1" applyAlignment="1" applyProtection="1">
      <alignment/>
      <protection/>
    </xf>
    <xf numFmtId="167" fontId="0" fillId="3" borderId="1" xfId="15" applyNumberFormat="1" applyFont="1" applyFill="1" applyBorder="1" applyAlignment="1" applyProtection="1">
      <alignment horizontal="center" vertical="center" wrapText="1"/>
      <protection/>
    </xf>
    <xf numFmtId="168" fontId="4" fillId="0" borderId="1" xfId="15" applyNumberFormat="1" applyFont="1" applyFill="1" applyBorder="1" applyAlignment="1" applyProtection="1">
      <alignment/>
      <protection/>
    </xf>
    <xf numFmtId="167" fontId="0" fillId="0" borderId="1" xfId="0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4" fontId="4" fillId="4" borderId="2" xfId="0" applyFont="1" applyFill="1" applyBorder="1" applyAlignment="1">
      <alignment horizontal="center"/>
    </xf>
    <xf numFmtId="165" fontId="0" fillId="0" borderId="2" xfId="16" applyFont="1" applyFill="1" applyBorder="1" applyAlignment="1" applyProtection="1">
      <alignment/>
      <protection/>
    </xf>
    <xf numFmtId="165" fontId="0" fillId="0" borderId="2" xfId="0" applyNumberFormat="1" applyBorder="1" applyAlignment="1">
      <alignment/>
    </xf>
    <xf numFmtId="169" fontId="4" fillId="0" borderId="2" xfId="0" applyNumberFormat="1" applyFont="1" applyBorder="1" applyAlignment="1">
      <alignment horizontal="center"/>
    </xf>
    <xf numFmtId="165" fontId="0" fillId="0" borderId="0" xfId="16" applyFont="1" applyFill="1" applyBorder="1" applyAlignment="1" applyProtection="1">
      <alignment/>
      <protection/>
    </xf>
    <xf numFmtId="168" fontId="4" fillId="0" borderId="3" xfId="15" applyNumberFormat="1" applyFont="1" applyFill="1" applyBorder="1" applyAlignment="1" applyProtection="1">
      <alignment/>
      <protection/>
    </xf>
    <xf numFmtId="167" fontId="0" fillId="0" borderId="3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8" fontId="4" fillId="0" borderId="4" xfId="15" applyNumberFormat="1" applyFont="1" applyFill="1" applyBorder="1" applyAlignment="1" applyProtection="1">
      <alignment/>
      <protection/>
    </xf>
    <xf numFmtId="167" fontId="1" fillId="0" borderId="4" xfId="0" applyNumberFormat="1" applyFont="1" applyFill="1" applyBorder="1" applyAlignment="1">
      <alignment/>
    </xf>
    <xf numFmtId="167" fontId="0" fillId="0" borderId="4" xfId="0" applyNumberFormat="1" applyFont="1" applyFill="1" applyBorder="1" applyAlignment="1">
      <alignment/>
    </xf>
    <xf numFmtId="165" fontId="0" fillId="0" borderId="1" xfId="16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0" fillId="0" borderId="4" xfId="16" applyFont="1" applyFill="1" applyBorder="1" applyAlignment="1" applyProtection="1">
      <alignment/>
      <protection/>
    </xf>
    <xf numFmtId="165" fontId="0" fillId="0" borderId="4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9" fillId="5" borderId="5" xfId="0" applyFont="1" applyFill="1" applyBorder="1" applyAlignment="1">
      <alignment horizontal="center" vertical="center"/>
    </xf>
    <xf numFmtId="164" fontId="9" fillId="5" borderId="5" xfId="0" applyFont="1" applyFill="1" applyBorder="1" applyAlignment="1">
      <alignment horizontal="left" vertical="center"/>
    </xf>
    <xf numFmtId="164" fontId="9" fillId="5" borderId="5" xfId="0" applyFont="1" applyFill="1" applyBorder="1" applyAlignment="1">
      <alignment horizontal="center" vertical="center" wrapText="1"/>
    </xf>
    <xf numFmtId="168" fontId="10" fillId="6" borderId="6" xfId="0" applyNumberFormat="1" applyFont="1" applyFill="1" applyBorder="1" applyAlignment="1">
      <alignment horizontal="center" vertical="center" wrapText="1"/>
    </xf>
    <xf numFmtId="168" fontId="10" fillId="6" borderId="6" xfId="0" applyNumberFormat="1" applyFont="1" applyFill="1" applyBorder="1" applyAlignment="1">
      <alignment horizontal="left" vertical="center" wrapText="1"/>
    </xf>
    <xf numFmtId="171" fontId="9" fillId="6" borderId="6" xfId="16" applyNumberFormat="1" applyFont="1" applyFill="1" applyBorder="1" applyAlignment="1" applyProtection="1">
      <alignment horizontal="center" vertical="center" wrapText="1"/>
      <protection/>
    </xf>
    <xf numFmtId="171" fontId="6" fillId="6" borderId="6" xfId="16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/>
    </xf>
    <xf numFmtId="168" fontId="10" fillId="6" borderId="6" xfId="0" applyNumberFormat="1" applyFont="1" applyFill="1" applyBorder="1" applyAlignment="1">
      <alignment horizontal="left" wrapText="1"/>
    </xf>
    <xf numFmtId="168" fontId="9" fillId="5" borderId="5" xfId="0" applyNumberFormat="1" applyFont="1" applyFill="1" applyBorder="1" applyAlignment="1">
      <alignment horizontal="left" vertical="center" wrapText="1"/>
    </xf>
    <xf numFmtId="171" fontId="9" fillId="5" borderId="5" xfId="16" applyNumberFormat="1" applyFont="1" applyFill="1" applyBorder="1" applyAlignment="1" applyProtection="1">
      <alignment horizontal="center" vertical="center" wrapText="1"/>
      <protection/>
    </xf>
    <xf numFmtId="171" fontId="9" fillId="6" borderId="6" xfId="23" applyNumberFormat="1" applyFont="1" applyFill="1" applyBorder="1" applyAlignment="1">
      <alignment horizontal="center" vertical="center" wrapText="1"/>
      <protection/>
    </xf>
    <xf numFmtId="171" fontId="9" fillId="7" borderId="5" xfId="23" applyNumberFormat="1" applyFont="1" applyFill="1" applyBorder="1" applyAlignment="1">
      <alignment horizontal="left" vertical="center" wrapText="1"/>
      <protection/>
    </xf>
    <xf numFmtId="171" fontId="9" fillId="7" borderId="5" xfId="23" applyNumberFormat="1" applyFont="1" applyFill="1" applyBorder="1" applyAlignment="1">
      <alignment horizontal="center" vertical="center" wrapText="1"/>
      <protection/>
    </xf>
    <xf numFmtId="164" fontId="3" fillId="6" borderId="0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center" vertical="center" wrapText="1"/>
    </xf>
    <xf numFmtId="164" fontId="14" fillId="6" borderId="2" xfId="24" applyFont="1" applyFill="1" applyBorder="1" applyAlignment="1">
      <alignment horizontal="center" vertical="center" wrapText="1"/>
      <protection/>
    </xf>
    <xf numFmtId="164" fontId="14" fillId="6" borderId="2" xfId="24" applyFont="1" applyFill="1" applyBorder="1" applyAlignment="1">
      <alignment horizontal="left" vertical="center" wrapText="1"/>
      <protection/>
    </xf>
    <xf numFmtId="171" fontId="14" fillId="6" borderId="2" xfId="24" applyNumberFormat="1" applyFont="1" applyFill="1" applyBorder="1" applyAlignment="1">
      <alignment horizontal="center" vertical="center" wrapText="1"/>
      <protection/>
    </xf>
    <xf numFmtId="171" fontId="9" fillId="6" borderId="2" xfId="23" applyNumberFormat="1" applyFont="1" applyFill="1" applyBorder="1" applyAlignment="1">
      <alignment horizontal="center" vertical="center" wrapText="1"/>
      <protection/>
    </xf>
    <xf numFmtId="164" fontId="0" fillId="6" borderId="2" xfId="0" applyFont="1" applyFill="1" applyBorder="1" applyAlignment="1">
      <alignment horizontal="left" vertical="center" wrapText="1"/>
    </xf>
    <xf numFmtId="164" fontId="0" fillId="6" borderId="2" xfId="0" applyFont="1" applyFill="1" applyBorder="1" applyAlignment="1">
      <alignment horizontal="left" vertical="center"/>
    </xf>
    <xf numFmtId="164" fontId="14" fillId="0" borderId="2" xfId="24" applyFont="1" applyFill="1" applyBorder="1" applyAlignment="1">
      <alignment horizontal="center" vertical="center" wrapText="1"/>
      <protection/>
    </xf>
    <xf numFmtId="164" fontId="14" fillId="0" borderId="2" xfId="24" applyFont="1" applyFill="1" applyBorder="1" applyAlignment="1">
      <alignment horizontal="left" vertical="center" wrapText="1"/>
      <protection/>
    </xf>
    <xf numFmtId="164" fontId="10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center" vertical="center" wrapText="1"/>
    </xf>
    <xf numFmtId="171" fontId="14" fillId="0" borderId="2" xfId="24" applyNumberFormat="1" applyFont="1" applyFill="1" applyBorder="1" applyAlignment="1">
      <alignment horizontal="center" vertical="center" wrapText="1"/>
      <protection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71" fontId="14" fillId="0" borderId="2" xfId="24" applyNumberFormat="1" applyFont="1" applyFill="1" applyBorder="1" applyAlignment="1">
      <alignment horizontal="center" vertical="center" wrapText="1"/>
      <protection/>
    </xf>
    <xf numFmtId="164" fontId="0" fillId="6" borderId="2" xfId="0" applyFont="1" applyFill="1" applyBorder="1" applyAlignment="1">
      <alignment horizontal="left" vertical="center" wrapText="1"/>
    </xf>
    <xf numFmtId="164" fontId="1" fillId="0" borderId="2" xfId="24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center" vertical="center"/>
    </xf>
    <xf numFmtId="164" fontId="9" fillId="6" borderId="2" xfId="23" applyFont="1" applyFill="1" applyBorder="1" applyAlignment="1">
      <alignment horizontal="center" vertical="center" wrapText="1"/>
      <protection/>
    </xf>
    <xf numFmtId="164" fontId="9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6" borderId="0" xfId="22" applyFont="1" applyFill="1" applyBorder="1" applyAlignment="1" applyProtection="1">
      <alignment horizontal="left" vertical="center" wrapText="1"/>
      <protection/>
    </xf>
    <xf numFmtId="164" fontId="17" fillId="6" borderId="0" xfId="22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71" fontId="9" fillId="6" borderId="6" xfId="23" applyNumberFormat="1" applyFont="1" applyFill="1" applyBorder="1" applyAlignment="1">
      <alignment horizontal="center" vertical="center" wrapText="1"/>
      <protection/>
    </xf>
    <xf numFmtId="171" fontId="10" fillId="6" borderId="7" xfId="23" applyNumberFormat="1" applyFont="1" applyFill="1" applyBorder="1" applyAlignment="1">
      <alignment horizontal="center" vertical="center" wrapText="1"/>
      <protection/>
    </xf>
    <xf numFmtId="171" fontId="10" fillId="6" borderId="7" xfId="23" applyNumberFormat="1" applyFont="1" applyFill="1" applyBorder="1" applyAlignment="1">
      <alignment horizontal="right" vertical="center" wrapText="1"/>
      <protection/>
    </xf>
    <xf numFmtId="171" fontId="6" fillId="6" borderId="7" xfId="23" applyNumberFormat="1" applyFont="1" applyFill="1" applyBorder="1" applyAlignment="1">
      <alignment horizontal="center" vertical="center" wrapText="1"/>
      <protection/>
    </xf>
    <xf numFmtId="164" fontId="9" fillId="0" borderId="0" xfId="0" applyFont="1" applyBorder="1" applyAlignment="1">
      <alignment horizontal="left" vertical="center" wrapText="1"/>
    </xf>
    <xf numFmtId="164" fontId="9" fillId="5" borderId="0" xfId="0" applyFont="1" applyFill="1" applyBorder="1" applyAlignment="1">
      <alignment horizontal="center" vertical="center" wrapText="1"/>
    </xf>
    <xf numFmtId="164" fontId="9" fillId="5" borderId="6" xfId="0" applyFont="1" applyFill="1" applyBorder="1" applyAlignment="1">
      <alignment horizontal="center" vertical="center" wrapText="1"/>
    </xf>
    <xf numFmtId="170" fontId="19" fillId="5" borderId="5" xfId="22" applyNumberFormat="1" applyFont="1" applyFill="1" applyBorder="1" applyAlignment="1" applyProtection="1">
      <alignment horizontal="center" vertical="center" wrapText="1"/>
      <protection/>
    </xf>
    <xf numFmtId="170" fontId="17" fillId="5" borderId="5" xfId="22" applyNumberFormat="1" applyFont="1" applyFill="1" applyBorder="1" applyAlignment="1" applyProtection="1">
      <alignment horizontal="center" vertical="center" wrapText="1"/>
      <protection/>
    </xf>
    <xf numFmtId="165" fontId="14" fillId="0" borderId="2" xfId="20" applyFont="1" applyFill="1" applyBorder="1" applyAlignment="1" applyProtection="1">
      <alignment horizontal="center" vertical="center"/>
      <protection/>
    </xf>
    <xf numFmtId="164" fontId="14" fillId="0" borderId="2" xfId="25" applyFont="1" applyFill="1" applyBorder="1" applyAlignment="1">
      <alignment horizontal="left" vertical="center" wrapText="1"/>
      <protection/>
    </xf>
    <xf numFmtId="165" fontId="14" fillId="0" borderId="2" xfId="16" applyFont="1" applyFill="1" applyBorder="1" applyAlignment="1" applyProtection="1">
      <alignment horizontal="center" wrapText="1"/>
      <protection/>
    </xf>
    <xf numFmtId="165" fontId="14" fillId="0" borderId="2" xfId="20" applyNumberFormat="1" applyFont="1" applyFill="1" applyBorder="1" applyAlignment="1" applyProtection="1">
      <alignment horizontal="center" vertical="center"/>
      <protection/>
    </xf>
    <xf numFmtId="172" fontId="14" fillId="0" borderId="2" xfId="20" applyNumberFormat="1" applyFont="1" applyFill="1" applyBorder="1" applyAlignment="1" applyProtection="1">
      <alignment horizontal="center" vertical="center" wrapText="1"/>
      <protection/>
    </xf>
    <xf numFmtId="171" fontId="14" fillId="0" borderId="2" xfId="20" applyNumberFormat="1" applyFont="1" applyFill="1" applyBorder="1" applyAlignment="1" applyProtection="1">
      <alignment horizontal="center" vertical="center"/>
      <protection/>
    </xf>
    <xf numFmtId="165" fontId="14" fillId="0" borderId="2" xfId="20" applyNumberFormat="1" applyFont="1" applyFill="1" applyBorder="1" applyAlignment="1" applyProtection="1">
      <alignment horizontal="center" vertical="center" wrapText="1"/>
      <protection/>
    </xf>
    <xf numFmtId="165" fontId="14" fillId="0" borderId="2" xfId="16" applyFont="1" applyFill="1" applyBorder="1" applyAlignment="1" applyProtection="1">
      <alignment horizontal="center" vertical="center" wrapText="1"/>
      <protection/>
    </xf>
    <xf numFmtId="171" fontId="14" fillId="0" borderId="2" xfId="20" applyNumberFormat="1" applyFont="1" applyFill="1" applyBorder="1" applyAlignment="1" applyProtection="1">
      <alignment horizontal="center" vertical="center" wrapText="1"/>
      <protection/>
    </xf>
    <xf numFmtId="165" fontId="14" fillId="6" borderId="2" xfId="20" applyFont="1" applyFill="1" applyBorder="1" applyAlignment="1" applyProtection="1">
      <alignment horizontal="center" vertical="center"/>
      <protection/>
    </xf>
    <xf numFmtId="164" fontId="14" fillId="6" borderId="2" xfId="25" applyFont="1" applyFill="1" applyBorder="1" applyAlignment="1">
      <alignment horizontal="left" vertical="center" wrapText="1"/>
      <protection/>
    </xf>
    <xf numFmtId="168" fontId="14" fillId="6" borderId="2" xfId="25" applyNumberFormat="1" applyFont="1" applyFill="1" applyBorder="1" applyAlignment="1">
      <alignment horizontal="center" vertical="center"/>
      <protection/>
    </xf>
    <xf numFmtId="165" fontId="14" fillId="6" borderId="2" xfId="20" applyNumberFormat="1" applyFont="1" applyFill="1" applyBorder="1" applyAlignment="1" applyProtection="1">
      <alignment horizontal="center" vertical="center"/>
      <protection/>
    </xf>
    <xf numFmtId="172" fontId="14" fillId="6" borderId="1" xfId="20" applyNumberFormat="1" applyFont="1" applyFill="1" applyBorder="1" applyAlignment="1" applyProtection="1">
      <alignment horizontal="center" vertical="center"/>
      <protection/>
    </xf>
    <xf numFmtId="171" fontId="14" fillId="6" borderId="1" xfId="20" applyNumberFormat="1" applyFont="1" applyFill="1" applyBorder="1" applyAlignment="1" applyProtection="1">
      <alignment horizontal="center" vertical="center"/>
      <protection/>
    </xf>
    <xf numFmtId="170" fontId="14" fillId="6" borderId="1" xfId="20" applyNumberFormat="1" applyFont="1" applyFill="1" applyBorder="1" applyAlignment="1" applyProtection="1">
      <alignment horizontal="center" vertical="center"/>
      <protection/>
    </xf>
    <xf numFmtId="165" fontId="14" fillId="6" borderId="1" xfId="20" applyNumberFormat="1" applyFont="1" applyFill="1" applyBorder="1" applyAlignment="1" applyProtection="1">
      <alignment horizontal="center" vertical="center" wrapText="1"/>
      <protection/>
    </xf>
    <xf numFmtId="172" fontId="14" fillId="0" borderId="1" xfId="20" applyNumberFormat="1" applyFont="1" applyFill="1" applyBorder="1" applyAlignment="1" applyProtection="1">
      <alignment horizontal="center" vertical="center"/>
      <protection/>
    </xf>
    <xf numFmtId="171" fontId="21" fillId="0" borderId="1" xfId="20" applyNumberFormat="1" applyFont="1" applyFill="1" applyBorder="1" applyAlignment="1" applyProtection="1">
      <alignment horizontal="center" vertical="center"/>
      <protection/>
    </xf>
    <xf numFmtId="171" fontId="21" fillId="6" borderId="1" xfId="20" applyNumberFormat="1" applyFont="1" applyFill="1" applyBorder="1" applyAlignment="1" applyProtection="1">
      <alignment horizontal="center" vertical="center"/>
      <protection/>
    </xf>
    <xf numFmtId="165" fontId="14" fillId="0" borderId="2" xfId="16" applyFont="1" applyFill="1" applyBorder="1" applyAlignment="1" applyProtection="1">
      <alignment horizontal="center" vertical="center" wrapText="1"/>
      <protection/>
    </xf>
    <xf numFmtId="172" fontId="14" fillId="0" borderId="2" xfId="20" applyNumberFormat="1" applyFont="1" applyFill="1" applyBorder="1" applyAlignment="1" applyProtection="1">
      <alignment horizontal="center" vertical="center"/>
      <protection/>
    </xf>
    <xf numFmtId="165" fontId="14" fillId="6" borderId="2" xfId="16" applyFont="1" applyFill="1" applyBorder="1" applyAlignment="1" applyProtection="1">
      <alignment horizontal="center"/>
      <protection/>
    </xf>
    <xf numFmtId="172" fontId="14" fillId="6" borderId="2" xfId="20" applyNumberFormat="1" applyFont="1" applyFill="1" applyBorder="1" applyAlignment="1" applyProtection="1">
      <alignment horizontal="center" vertical="center"/>
      <protection/>
    </xf>
    <xf numFmtId="171" fontId="14" fillId="6" borderId="2" xfId="20" applyNumberFormat="1" applyFont="1" applyFill="1" applyBorder="1" applyAlignment="1" applyProtection="1">
      <alignment horizontal="center" vertical="center"/>
      <protection/>
    </xf>
    <xf numFmtId="165" fontId="14" fillId="6" borderId="2" xfId="20" applyNumberFormat="1" applyFont="1" applyFill="1" applyBorder="1" applyAlignment="1" applyProtection="1">
      <alignment horizontal="center" vertical="center" wrapText="1"/>
      <protection/>
    </xf>
    <xf numFmtId="171" fontId="14" fillId="0" borderId="2" xfId="21" applyNumberFormat="1" applyFont="1" applyFill="1" applyBorder="1" applyAlignment="1" applyProtection="1">
      <alignment horizontal="center" vertical="center"/>
      <protection/>
    </xf>
    <xf numFmtId="172" fontId="14" fillId="0" borderId="2" xfId="21" applyNumberFormat="1" applyFont="1" applyFill="1" applyBorder="1" applyAlignment="1" applyProtection="1">
      <alignment horizontal="center" vertical="center"/>
      <protection/>
    </xf>
    <xf numFmtId="170" fontId="14" fillId="6" borderId="2" xfId="20" applyNumberFormat="1" applyFont="1" applyFill="1" applyBorder="1" applyAlignment="1" applyProtection="1">
      <alignment horizontal="center" vertical="center" wrapText="1"/>
      <protection/>
    </xf>
    <xf numFmtId="165" fontId="14" fillId="6" borderId="2" xfId="20" applyFont="1" applyFill="1" applyBorder="1" applyAlignment="1" applyProtection="1">
      <alignment horizontal="center" vertical="center" wrapText="1"/>
      <protection/>
    </xf>
    <xf numFmtId="165" fontId="14" fillId="0" borderId="2" xfId="20" applyFont="1" applyFill="1" applyBorder="1" applyAlignment="1" applyProtection="1">
      <alignment horizontal="center" vertical="center" wrapText="1"/>
      <protection/>
    </xf>
    <xf numFmtId="165" fontId="14" fillId="6" borderId="2" xfId="16" applyFont="1" applyFill="1" applyBorder="1" applyAlignment="1" applyProtection="1">
      <alignment horizontal="center" wrapText="1"/>
      <protection/>
    </xf>
    <xf numFmtId="170" fontId="14" fillId="0" borderId="2" xfId="20" applyNumberFormat="1" applyFont="1" applyFill="1" applyBorder="1" applyAlignment="1" applyProtection="1">
      <alignment horizontal="center" vertical="center" wrapText="1"/>
      <protection/>
    </xf>
    <xf numFmtId="171" fontId="14" fillId="6" borderId="2" xfId="20" applyNumberFormat="1" applyFont="1" applyFill="1" applyBorder="1" applyAlignment="1" applyProtection="1">
      <alignment horizontal="center" vertical="center" wrapText="1"/>
      <protection/>
    </xf>
    <xf numFmtId="170" fontId="14" fillId="0" borderId="2" xfId="20" applyNumberFormat="1" applyFont="1" applyFill="1" applyBorder="1" applyAlignment="1" applyProtection="1">
      <alignment horizontal="center" vertical="center"/>
      <protection/>
    </xf>
    <xf numFmtId="165" fontId="14" fillId="0" borderId="2" xfId="16" applyFont="1" applyFill="1" applyBorder="1" applyAlignment="1" applyProtection="1">
      <alignment horizontal="center"/>
      <protection/>
    </xf>
    <xf numFmtId="164" fontId="19" fillId="6" borderId="0" xfId="22" applyNumberFormat="1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[0]_Scheda_2 compostaggio 2007" xfId="20"/>
    <cellStyle name="Migliaia [0]_Scheda_2 compostaggio 2007_Compost_Dig IN AGG 2015" xfId="21"/>
    <cellStyle name="Normale 2" xfId="22"/>
    <cellStyle name="Normale_Foglio1" xfId="23"/>
    <cellStyle name="Normale_Format_SchedeRapportoRifiuti2011_Dati Anno2010_rev14_07_2011" xfId="24"/>
    <cellStyle name="Normale_visualizza dati 200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1925"/>
          <c:w val="0.96125"/>
          <c:h val="0.9"/>
        </c:manualLayout>
      </c:layout>
      <c:areaChart>
        <c:grouping val="stacked"/>
        <c:varyColors val="0"/>
        <c:ser>
          <c:idx val="0"/>
          <c:order val="0"/>
          <c:tx>
            <c:strRef>
              <c:f>'gestione Rifiuti urbani indifferenziati'!$B$3</c:f>
            </c:strRef>
          </c:tx>
          <c:spPr>
            <a:solidFill>
              <a:srgbClr val="FFFF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'gestione Rifiuti urbani indifferenziati'!$A$4:$A$19</c:f>
              <c:strCache/>
            </c:strRef>
          </c:cat>
          <c:val>
            <c:numRef>
              <c:f>'gestione Rifiuti urbani indifferenziati'!$B$4:$B$19</c:f>
              <c:numCache/>
            </c:numRef>
          </c:val>
        </c:ser>
        <c:ser>
          <c:idx val="1"/>
          <c:order val="1"/>
          <c:tx>
            <c:strRef>
              <c:f>'gestione Rifiuti urbani indifferenziati'!$C$3</c:f>
            </c:strRef>
          </c:tx>
          <c:spPr>
            <a:solidFill>
              <a:srgbClr val="FF6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'gestione Rifiuti urbani indifferenziati'!$A$4:$A$19</c:f>
              <c:strCache/>
            </c:strRef>
          </c:cat>
          <c:val>
            <c:numRef>
              <c:f>'gestione Rifiuti urbani indifferenziati'!$C$4:$C$19</c:f>
              <c:numCache/>
            </c:numRef>
          </c:val>
        </c:ser>
        <c:ser>
          <c:idx val="2"/>
          <c:order val="2"/>
          <c:tx>
            <c:strRef>
              <c:f>'gestione Rifiuti urbani indifferenziati'!$D$3</c:f>
            </c:strRef>
          </c:tx>
          <c:spPr>
            <a:solidFill>
              <a:srgbClr val="66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'gestione Rifiuti urbani indifferenziati'!$A$4:$A$19</c:f>
              <c:strCache/>
            </c:strRef>
          </c:cat>
          <c:val>
            <c:numRef>
              <c:f>'gestione Rifiuti urbani indifferenziati'!$D$4:$D$19</c:f>
              <c:numCache/>
            </c:numRef>
          </c:val>
        </c:ser>
        <c:axId val="53898999"/>
        <c:axId val="15328944"/>
      </c:areaChart>
      <c:date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At val="0"/>
        <c:auto val="0"/>
        <c:noMultiLvlLbl val="0"/>
      </c:date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tonnellate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02125"/>
          <c:w val="0.472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27</xdr:row>
      <xdr:rowOff>28575</xdr:rowOff>
    </xdr:from>
    <xdr:to>
      <xdr:col>12</xdr:col>
      <xdr:colOff>114300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838200" y="7953375"/>
        <a:ext cx="94297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847725</xdr:colOff>
      <xdr:row>30</xdr:row>
      <xdr:rowOff>38100</xdr:rowOff>
    </xdr:from>
    <xdr:to>
      <xdr:col>11</xdr:col>
      <xdr:colOff>438150</xdr:colOff>
      <xdr:row>37</xdr:row>
      <xdr:rowOff>123825</xdr:rowOff>
    </xdr:to>
    <xdr:sp>
      <xdr:nvSpPr>
        <xdr:cNvPr id="2" name="Linea 4"/>
        <xdr:cNvSpPr>
          <a:spLocks/>
        </xdr:cNvSpPr>
      </xdr:nvSpPr>
      <xdr:spPr>
        <a:xfrm>
          <a:off x="2895600" y="8448675"/>
          <a:ext cx="7096125" cy="1219200"/>
        </a:xfrm>
        <a:prstGeom prst="line">
          <a:avLst/>
        </a:prstGeom>
        <a:noFill/>
        <a:ln w="36000" cmpd="sng">
          <a:solidFill>
            <a:srgbClr val="99999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47</xdr:row>
      <xdr:rowOff>38100</xdr:rowOff>
    </xdr:from>
    <xdr:to>
      <xdr:col>1</xdr:col>
      <xdr:colOff>114300</xdr:colOff>
      <xdr:row>47</xdr:row>
      <xdr:rowOff>38100</xdr:rowOff>
    </xdr:to>
    <xdr:sp>
      <xdr:nvSpPr>
        <xdr:cNvPr id="3" name="Linea 5"/>
        <xdr:cNvSpPr>
          <a:spLocks/>
        </xdr:cNvSpPr>
      </xdr:nvSpPr>
      <xdr:spPr>
        <a:xfrm>
          <a:off x="904875" y="11201400"/>
          <a:ext cx="38100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1095375</xdr:colOff>
      <xdr:row>28</xdr:row>
      <xdr:rowOff>95250</xdr:rowOff>
    </xdr:from>
    <xdr:to>
      <xdr:col>2</xdr:col>
      <xdr:colOff>990600</xdr:colOff>
      <xdr:row>30</xdr:row>
      <xdr:rowOff>76200</xdr:rowOff>
    </xdr:to>
    <xdr:sp fLocksText="0">
      <xdr:nvSpPr>
        <xdr:cNvPr id="4" name="Text 6"/>
        <xdr:cNvSpPr txBox="1">
          <a:spLocks noChangeArrowheads="1"/>
        </xdr:cNvSpPr>
      </xdr:nvSpPr>
      <xdr:spPr>
        <a:xfrm>
          <a:off x="1924050" y="8181975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999999"/>
              </a:solidFill>
            </a:rPr>
            <a:t>tot RIND 
1.617.134 t</a:t>
          </a:r>
        </a:p>
      </xdr:txBody>
    </xdr:sp>
    <xdr:clientData/>
  </xdr:twoCellAnchor>
  <xdr:twoCellAnchor editAs="absolute">
    <xdr:from>
      <xdr:col>6</xdr:col>
      <xdr:colOff>85725</xdr:colOff>
      <xdr:row>32</xdr:row>
      <xdr:rowOff>123825</xdr:rowOff>
    </xdr:from>
    <xdr:to>
      <xdr:col>6</xdr:col>
      <xdr:colOff>628650</xdr:colOff>
      <xdr:row>34</xdr:row>
      <xdr:rowOff>104775</xdr:rowOff>
    </xdr:to>
    <xdr:sp fLocksText="0">
      <xdr:nvSpPr>
        <xdr:cNvPr id="5" name="Text 7"/>
        <xdr:cNvSpPr txBox="1">
          <a:spLocks noChangeArrowheads="1"/>
        </xdr:cNvSpPr>
      </xdr:nvSpPr>
      <xdr:spPr>
        <a:xfrm>
          <a:off x="5781675" y="8858250"/>
          <a:ext cx="542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999999"/>
              </a:solidFill>
            </a:rPr>
            <a:t>-48%</a:t>
          </a:r>
        </a:p>
      </xdr:txBody>
    </xdr:sp>
    <xdr:clientData/>
  </xdr:twoCellAnchor>
  <xdr:twoCellAnchor editAs="absolute">
    <xdr:from>
      <xdr:col>10</xdr:col>
      <xdr:colOff>323850</xdr:colOff>
      <xdr:row>33</xdr:row>
      <xdr:rowOff>123825</xdr:rowOff>
    </xdr:from>
    <xdr:to>
      <xdr:col>11</xdr:col>
      <xdr:colOff>247650</xdr:colOff>
      <xdr:row>35</xdr:row>
      <xdr:rowOff>104775</xdr:rowOff>
    </xdr:to>
    <xdr:sp fLocksText="0">
      <xdr:nvSpPr>
        <xdr:cNvPr id="6" name="Text 8"/>
        <xdr:cNvSpPr txBox="1">
          <a:spLocks noChangeArrowheads="1"/>
        </xdr:cNvSpPr>
      </xdr:nvSpPr>
      <xdr:spPr>
        <a:xfrm>
          <a:off x="9201150" y="9020175"/>
          <a:ext cx="600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sng" baseline="0">
              <a:solidFill>
                <a:srgbClr val="999999"/>
              </a:solidFill>
            </a:rPr>
            <a:t>tot RIND
840.863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A1">
      <selection activeCell="A1" sqref="A1"/>
    </sheetView>
  </sheetViews>
  <sheetFormatPr defaultColWidth="8.00390625" defaultRowHeight="12.75" customHeight="1"/>
  <cols>
    <col min="1" max="1" width="12.421875" style="0" customWidth="1"/>
    <col min="2" max="2" width="18.28125" style="0" customWidth="1"/>
    <col min="3" max="3" width="16.140625" style="0" customWidth="1"/>
    <col min="4" max="4" width="19.421875" style="0" customWidth="1"/>
    <col min="5" max="5" width="10.140625" style="0" customWidth="1"/>
    <col min="6" max="6" width="9.00390625" style="0" customWidth="1"/>
    <col min="7" max="7" width="12.140625" style="0" customWidth="1"/>
    <col min="8" max="8" width="10.421875" style="0" customWidth="1"/>
    <col min="9" max="9" width="14.7109375" style="0" customWidth="1"/>
    <col min="10" max="10" width="10.421875" style="0" customWidth="1"/>
    <col min="11" max="11" width="10.140625" style="0" customWidth="1"/>
    <col min="12" max="16384" width="9.00390625" style="0" customWidth="1"/>
  </cols>
  <sheetData>
    <row r="1" spans="2:4" ht="28.5" customHeight="1">
      <c r="B1" s="1" t="s">
        <v>0</v>
      </c>
      <c r="C1" s="1"/>
      <c r="D1" s="1"/>
    </row>
    <row r="3" spans="1:11" ht="37.5" customHeight="1">
      <c r="A3" s="2" t="s">
        <v>1</v>
      </c>
      <c r="B3" s="3" t="s">
        <v>2</v>
      </c>
      <c r="C3" s="3" t="s">
        <v>3</v>
      </c>
      <c r="D3" s="3" t="s">
        <v>4</v>
      </c>
      <c r="H3" s="3" t="s">
        <v>2</v>
      </c>
      <c r="I3" s="3" t="s">
        <v>3</v>
      </c>
      <c r="J3" s="3" t="s">
        <v>4</v>
      </c>
      <c r="K3" s="3" t="s">
        <v>5</v>
      </c>
    </row>
    <row r="4" spans="1:11" ht="21" customHeight="1">
      <c r="A4" s="4">
        <v>2002</v>
      </c>
      <c r="B4" s="5">
        <f>1449047668/1000</f>
        <v>1449047.668</v>
      </c>
      <c r="C4" s="5">
        <f>86123681/1000</f>
        <v>86123.681</v>
      </c>
      <c r="D4" s="5">
        <f>81962347/1000</f>
        <v>81962.347</v>
      </c>
      <c r="E4" s="6">
        <f aca="true" t="shared" si="0" ref="E4:E19">SUM(B4:D4)</f>
        <v>1617133.696</v>
      </c>
      <c r="G4" s="7" t="s">
        <v>6</v>
      </c>
      <c r="H4" s="8">
        <f>B19</f>
        <v>55741.88</v>
      </c>
      <c r="I4" s="8">
        <f>C19</f>
        <v>438695.404</v>
      </c>
      <c r="J4" s="8">
        <f>D19</f>
        <v>346425.486</v>
      </c>
      <c r="K4" s="9">
        <f aca="true" t="shared" si="1" ref="K4:K5">SUM(H4:J4)</f>
        <v>840862.7699999999</v>
      </c>
    </row>
    <row r="5" spans="1:15" ht="21" customHeight="1">
      <c r="A5" s="4">
        <v>2003</v>
      </c>
      <c r="B5" s="5">
        <v>1121090.067</v>
      </c>
      <c r="C5" s="5">
        <v>79615.177</v>
      </c>
      <c r="D5" s="5">
        <v>305643.769</v>
      </c>
      <c r="E5" s="6">
        <f t="shared" si="0"/>
        <v>1506349.013</v>
      </c>
      <c r="G5" s="7" t="s">
        <v>7</v>
      </c>
      <c r="H5" s="10">
        <f>H4/$K$4*100</f>
        <v>6.629129269214761</v>
      </c>
      <c r="I5" s="10">
        <f>I4/$K$4*100</f>
        <v>52.17205704088909</v>
      </c>
      <c r="J5" s="10">
        <f>J4/$K$4*100</f>
        <v>41.198813689896156</v>
      </c>
      <c r="K5" s="10">
        <f t="shared" si="1"/>
        <v>100</v>
      </c>
      <c r="M5" s="11"/>
      <c r="N5" s="11"/>
      <c r="O5" s="11"/>
    </row>
    <row r="6" spans="1:5" ht="21" customHeight="1">
      <c r="A6" s="4" t="s">
        <v>8</v>
      </c>
      <c r="B6" s="5">
        <v>989787.499</v>
      </c>
      <c r="C6" s="5">
        <v>82609.215</v>
      </c>
      <c r="D6" s="5">
        <v>392303.507</v>
      </c>
      <c r="E6" s="6">
        <f t="shared" si="0"/>
        <v>1464700.221</v>
      </c>
    </row>
    <row r="7" spans="1:5" ht="21" customHeight="1">
      <c r="A7" s="12" t="s">
        <v>9</v>
      </c>
      <c r="B7" s="13">
        <v>932086.958999999</v>
      </c>
      <c r="C7" s="13">
        <v>97119.241</v>
      </c>
      <c r="D7" s="13">
        <v>342458.585</v>
      </c>
      <c r="E7" s="6">
        <f t="shared" si="0"/>
        <v>1371664.784999999</v>
      </c>
    </row>
    <row r="8" spans="1:5" ht="21" customHeight="1">
      <c r="A8" s="4" t="s">
        <v>10</v>
      </c>
      <c r="B8" s="14">
        <v>869222.5</v>
      </c>
      <c r="C8" s="14">
        <v>94219.732</v>
      </c>
      <c r="D8" s="14">
        <v>349049.563</v>
      </c>
      <c r="E8" s="15">
        <f t="shared" si="0"/>
        <v>1312491.795</v>
      </c>
    </row>
    <row r="9" spans="1:5" ht="21" customHeight="1">
      <c r="A9" s="16" t="s">
        <v>11</v>
      </c>
      <c r="B9" s="17">
        <v>695426.55</v>
      </c>
      <c r="C9" s="17">
        <v>92667.058</v>
      </c>
      <c r="D9" s="17">
        <v>421087.825</v>
      </c>
      <c r="E9" s="15">
        <f t="shared" si="0"/>
        <v>1209181.4330000002</v>
      </c>
    </row>
    <row r="10" spans="1:5" ht="21" customHeight="1">
      <c r="A10" s="4" t="s">
        <v>12</v>
      </c>
      <c r="B10" s="18">
        <v>663917.136</v>
      </c>
      <c r="C10" s="17">
        <v>74551.058</v>
      </c>
      <c r="D10" s="18">
        <v>388716.962</v>
      </c>
      <c r="E10" s="15">
        <f t="shared" si="0"/>
        <v>1127185.156</v>
      </c>
    </row>
    <row r="11" spans="1:5" ht="21" customHeight="1">
      <c r="A11" s="16" t="s">
        <v>13</v>
      </c>
      <c r="B11" s="18">
        <v>657206.18</v>
      </c>
      <c r="C11" s="17">
        <v>85056.195</v>
      </c>
      <c r="D11" s="18">
        <v>343938.014</v>
      </c>
      <c r="E11" s="15">
        <f t="shared" si="0"/>
        <v>1086200.389</v>
      </c>
    </row>
    <row r="12" spans="1:5" ht="21" customHeight="1">
      <c r="A12" s="16" t="s">
        <v>14</v>
      </c>
      <c r="B12" s="18">
        <v>639816.945</v>
      </c>
      <c r="C12" s="17">
        <v>86330.901</v>
      </c>
      <c r="D12" s="18">
        <v>337245.625</v>
      </c>
      <c r="E12" s="15">
        <f t="shared" si="0"/>
        <v>1063393.471</v>
      </c>
    </row>
    <row r="13" spans="1:5" ht="21" customHeight="1">
      <c r="A13" s="16" t="s">
        <v>15</v>
      </c>
      <c r="B13" s="19">
        <v>561747.517</v>
      </c>
      <c r="C13" s="19">
        <v>76558.651</v>
      </c>
      <c r="D13" s="19">
        <v>349113.257</v>
      </c>
      <c r="E13" s="20">
        <f t="shared" si="0"/>
        <v>987419.425</v>
      </c>
    </row>
    <row r="14" spans="1:5" ht="21" customHeight="1">
      <c r="A14" s="16" t="s">
        <v>16</v>
      </c>
      <c r="B14" s="21">
        <v>527061</v>
      </c>
      <c r="C14" s="21">
        <v>34815</v>
      </c>
      <c r="D14" s="21">
        <v>358550</v>
      </c>
      <c r="E14" s="22">
        <f t="shared" si="0"/>
        <v>920426</v>
      </c>
    </row>
    <row r="15" spans="1:5" ht="21" customHeight="1">
      <c r="A15" s="16" t="s">
        <v>17</v>
      </c>
      <c r="B15" s="21">
        <v>461652.777</v>
      </c>
      <c r="C15" s="21">
        <v>126115.964</v>
      </c>
      <c r="D15" s="21">
        <v>319709.807</v>
      </c>
      <c r="E15" s="22">
        <f t="shared" si="0"/>
        <v>907478.548</v>
      </c>
    </row>
    <row r="16" spans="1:5" ht="21" customHeight="1">
      <c r="A16" s="16" t="s">
        <v>18</v>
      </c>
      <c r="B16" s="21">
        <v>196140.742</v>
      </c>
      <c r="C16" s="21">
        <v>362347.814</v>
      </c>
      <c r="D16" s="21">
        <v>340134.108</v>
      </c>
      <c r="E16" s="22">
        <f t="shared" si="0"/>
        <v>898622.664</v>
      </c>
    </row>
    <row r="17" spans="1:5" ht="21" customHeight="1">
      <c r="A17" s="16" t="s">
        <v>19</v>
      </c>
      <c r="B17" s="21">
        <v>105667.472</v>
      </c>
      <c r="C17" s="21">
        <v>409977.289</v>
      </c>
      <c r="D17" s="21">
        <v>339141.591</v>
      </c>
      <c r="E17" s="22">
        <f t="shared" si="0"/>
        <v>854786.352</v>
      </c>
    </row>
    <row r="18" spans="1:5" ht="21" customHeight="1">
      <c r="A18" s="16" t="s">
        <v>20</v>
      </c>
      <c r="B18" s="21">
        <v>112011.045</v>
      </c>
      <c r="C18" s="21">
        <v>389090.97</v>
      </c>
      <c r="D18" s="21">
        <v>352879.763</v>
      </c>
      <c r="E18" s="22">
        <f t="shared" si="0"/>
        <v>853981.778</v>
      </c>
    </row>
    <row r="19" spans="1:5" ht="21" customHeight="1">
      <c r="A19" s="16" t="s">
        <v>21</v>
      </c>
      <c r="B19" s="21">
        <v>55741.88</v>
      </c>
      <c r="C19" s="21">
        <v>438695.404</v>
      </c>
      <c r="D19" s="21">
        <v>346425.486</v>
      </c>
      <c r="E19" s="22">
        <f t="shared" si="0"/>
        <v>840862.7699999999</v>
      </c>
    </row>
    <row r="20" spans="2:4" ht="21" customHeight="1">
      <c r="B20" s="23"/>
      <c r="C20" s="23"/>
      <c r="D20" s="23"/>
    </row>
    <row r="25" spans="2:12" s="24" customFormat="1" ht="111.75" customHeight="1">
      <c r="B25" s="25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B1:D1"/>
    <mergeCell ref="B25:L25"/>
  </mergeCells>
  <printOptions/>
  <pageMargins left="0.7875" right="0.7875" top="0.7875" bottom="1.0527777777777778" header="0.5118055555555555" footer="0.7875"/>
  <pageSetup horizontalDpi="300" verticalDpi="300" orientation="portrait" paperSize="9" scale="53"/>
  <headerFooter alignWithMargins="0"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C24" sqref="C24"/>
    </sheetView>
  </sheetViews>
  <sheetFormatPr defaultColWidth="10.28125" defaultRowHeight="14.25" customHeight="1"/>
  <cols>
    <col min="1" max="1" width="12.140625" style="0" customWidth="1"/>
    <col min="2" max="2" width="23.00390625" style="26" customWidth="1"/>
    <col min="3" max="3" width="17.57421875" style="0" customWidth="1"/>
    <col min="4" max="4" width="16.7109375" style="0" customWidth="1"/>
    <col min="5" max="5" width="29.8515625" style="0" customWidth="1"/>
    <col min="6" max="6" width="14.57421875" style="0" customWidth="1"/>
    <col min="7" max="7" width="14.00390625" style="0" customWidth="1"/>
    <col min="8" max="8" width="13.00390625" style="0" customWidth="1"/>
    <col min="9" max="16384" width="11.421875" style="0" customWidth="1"/>
  </cols>
  <sheetData>
    <row r="1" spans="1:5" s="27" customFormat="1" ht="45.75" customHeight="1">
      <c r="A1" s="1" t="s">
        <v>23</v>
      </c>
      <c r="B1" s="1"/>
      <c r="C1" s="1"/>
      <c r="D1" s="1"/>
      <c r="E1" s="1"/>
    </row>
    <row r="2" spans="1:5" s="27" customFormat="1" ht="12.75" customHeight="1">
      <c r="A2" s="28"/>
      <c r="B2" s="28"/>
      <c r="C2" s="28"/>
      <c r="D2" s="28"/>
      <c r="E2" s="28"/>
    </row>
    <row r="3" spans="1:5" s="27" customFormat="1" ht="60" customHeight="1">
      <c r="A3" s="29" t="s">
        <v>24</v>
      </c>
      <c r="B3" s="30" t="s">
        <v>25</v>
      </c>
      <c r="C3" s="31" t="s">
        <v>26</v>
      </c>
      <c r="D3" s="31"/>
      <c r="E3" s="31" t="s">
        <v>27</v>
      </c>
    </row>
    <row r="4" spans="1:5" s="36" customFormat="1" ht="33.75" customHeight="1">
      <c r="A4" s="32" t="s">
        <v>28</v>
      </c>
      <c r="B4" s="33" t="s">
        <v>29</v>
      </c>
      <c r="C4" s="34" t="s">
        <v>30</v>
      </c>
      <c r="D4" s="34"/>
      <c r="E4" s="35">
        <v>6392</v>
      </c>
    </row>
    <row r="5" spans="1:5" s="36" customFormat="1" ht="33.75" customHeight="1">
      <c r="A5" s="32" t="s">
        <v>28</v>
      </c>
      <c r="B5" s="33" t="s">
        <v>31</v>
      </c>
      <c r="C5" s="34" t="s">
        <v>32</v>
      </c>
      <c r="D5" s="34"/>
      <c r="E5" s="35">
        <v>120000</v>
      </c>
    </row>
    <row r="6" spans="1:5" s="36" customFormat="1" ht="33.75" customHeight="1">
      <c r="A6" s="32" t="s">
        <v>28</v>
      </c>
      <c r="B6" s="37" t="s">
        <v>33</v>
      </c>
      <c r="C6" s="34" t="s">
        <v>34</v>
      </c>
      <c r="D6" s="34"/>
      <c r="E6" s="35">
        <v>63700</v>
      </c>
    </row>
    <row r="7" spans="1:5" s="36" customFormat="1" ht="33.75" customHeight="1">
      <c r="A7" s="32" t="s">
        <v>28</v>
      </c>
      <c r="B7" s="33" t="s">
        <v>35</v>
      </c>
      <c r="C7" s="34" t="s">
        <v>36</v>
      </c>
      <c r="D7" s="34"/>
      <c r="E7" s="35">
        <v>149000</v>
      </c>
    </row>
    <row r="8" spans="1:5" s="36" customFormat="1" ht="33.75" customHeight="1">
      <c r="A8" s="38" t="s">
        <v>37</v>
      </c>
      <c r="B8" s="38"/>
      <c r="C8" s="39" t="s">
        <v>38</v>
      </c>
      <c r="D8" s="39"/>
      <c r="E8" s="39">
        <f>SUM(E4:E7)</f>
        <v>339092</v>
      </c>
    </row>
    <row r="9" spans="1:5" s="36" customFormat="1" ht="33.75" customHeight="1">
      <c r="A9" s="32" t="s">
        <v>39</v>
      </c>
      <c r="B9" s="33" t="s">
        <v>40</v>
      </c>
      <c r="C9" s="34" t="s">
        <v>41</v>
      </c>
      <c r="D9" s="34"/>
      <c r="E9" s="35">
        <v>60000</v>
      </c>
    </row>
    <row r="10" spans="1:5" s="36" customFormat="1" ht="33.75" customHeight="1">
      <c r="A10" s="38" t="s">
        <v>42</v>
      </c>
      <c r="B10" s="38"/>
      <c r="C10" s="39" t="s">
        <v>41</v>
      </c>
      <c r="D10" s="39"/>
      <c r="E10" s="39">
        <f>SUM(E9)</f>
        <v>60000</v>
      </c>
    </row>
    <row r="11" spans="1:5" s="36" customFormat="1" ht="33.75" customHeight="1">
      <c r="A11" s="32" t="s">
        <v>43</v>
      </c>
      <c r="B11" s="33" t="s">
        <v>44</v>
      </c>
      <c r="C11" s="34" t="s">
        <v>45</v>
      </c>
      <c r="D11" s="34"/>
      <c r="E11" s="35">
        <v>6500</v>
      </c>
    </row>
    <row r="12" spans="1:5" s="36" customFormat="1" ht="33.75" customHeight="1">
      <c r="A12" s="38" t="s">
        <v>46</v>
      </c>
      <c r="B12" s="38"/>
      <c r="C12" s="39" t="s">
        <v>45</v>
      </c>
      <c r="D12" s="39"/>
      <c r="E12" s="39">
        <f>SUM(E11)</f>
        <v>6500</v>
      </c>
    </row>
    <row r="13" spans="1:5" s="36" customFormat="1" ht="33.75" customHeight="1">
      <c r="A13" s="32" t="s">
        <v>47</v>
      </c>
      <c r="B13" s="33" t="s">
        <v>48</v>
      </c>
      <c r="C13" s="34" t="s">
        <v>49</v>
      </c>
      <c r="D13" s="34"/>
      <c r="E13" s="35">
        <v>20319</v>
      </c>
    </row>
    <row r="14" spans="1:5" s="36" customFormat="1" ht="28.5" customHeight="1">
      <c r="A14" s="32" t="s">
        <v>47</v>
      </c>
      <c r="B14" s="33" t="s">
        <v>50</v>
      </c>
      <c r="C14" s="34" t="s">
        <v>51</v>
      </c>
      <c r="D14" s="34"/>
      <c r="E14" s="35">
        <v>32500</v>
      </c>
    </row>
    <row r="15" spans="1:5" s="24" customFormat="1" ht="28.5" customHeight="1">
      <c r="A15" s="32" t="s">
        <v>47</v>
      </c>
      <c r="B15" s="33" t="s">
        <v>52</v>
      </c>
      <c r="C15" s="34" t="s">
        <v>53</v>
      </c>
      <c r="D15" s="34"/>
      <c r="E15" s="35">
        <v>460000</v>
      </c>
    </row>
    <row r="16" spans="1:5" s="36" customFormat="1" ht="33.75" customHeight="1">
      <c r="A16" s="38" t="s">
        <v>54</v>
      </c>
      <c r="B16" s="38"/>
      <c r="C16" s="39" t="s">
        <v>55</v>
      </c>
      <c r="D16" s="39"/>
      <c r="E16" s="39">
        <f>SUM(E13:E15)</f>
        <v>512819</v>
      </c>
    </row>
    <row r="17" spans="1:5" s="24" customFormat="1" ht="32.25" customHeight="1">
      <c r="A17" s="32" t="s">
        <v>56</v>
      </c>
      <c r="B17" s="33" t="s">
        <v>57</v>
      </c>
      <c r="C17" s="34" t="s">
        <v>58</v>
      </c>
      <c r="D17" s="34"/>
      <c r="E17" s="35" t="s">
        <v>59</v>
      </c>
    </row>
    <row r="18" spans="1:5" s="36" customFormat="1" ht="33.75" customHeight="1">
      <c r="A18" s="38" t="s">
        <v>60</v>
      </c>
      <c r="B18" s="38"/>
      <c r="C18" s="39" t="s">
        <v>58</v>
      </c>
      <c r="D18" s="39"/>
      <c r="E18" s="39"/>
    </row>
    <row r="19" spans="1:5" s="24" customFormat="1" ht="25.5" customHeight="1">
      <c r="A19" s="32" t="s">
        <v>61</v>
      </c>
      <c r="B19" s="33" t="s">
        <v>62</v>
      </c>
      <c r="C19" s="40" t="s">
        <v>63</v>
      </c>
      <c r="D19" s="40"/>
      <c r="E19" s="35">
        <v>100000</v>
      </c>
    </row>
    <row r="20" spans="1:5" s="24" customFormat="1" ht="27.75" customHeight="1">
      <c r="A20" s="32" t="s">
        <v>61</v>
      </c>
      <c r="B20" s="33" t="s">
        <v>64</v>
      </c>
      <c r="C20" s="40" t="s">
        <v>65</v>
      </c>
      <c r="D20" s="40"/>
      <c r="E20" s="35">
        <v>26750</v>
      </c>
    </row>
    <row r="21" spans="1:5" s="24" customFormat="1" ht="27.75" customHeight="1">
      <c r="A21" s="32" t="s">
        <v>61</v>
      </c>
      <c r="B21" s="33" t="s">
        <v>66</v>
      </c>
      <c r="C21" s="40" t="s">
        <v>67</v>
      </c>
      <c r="D21" s="40"/>
      <c r="E21" s="35">
        <v>23453</v>
      </c>
    </row>
    <row r="22" spans="1:5" s="24" customFormat="1" ht="27.75" customHeight="1">
      <c r="A22" s="32" t="s">
        <v>61</v>
      </c>
      <c r="B22" s="33" t="s">
        <v>68</v>
      </c>
      <c r="C22" s="40" t="s">
        <v>69</v>
      </c>
      <c r="D22" s="40"/>
      <c r="E22" s="35">
        <v>3400</v>
      </c>
    </row>
    <row r="23" spans="1:5" s="36" customFormat="1" ht="33.75" customHeight="1">
      <c r="A23" s="38" t="s">
        <v>70</v>
      </c>
      <c r="B23" s="38"/>
      <c r="C23" s="39" t="s">
        <v>71</v>
      </c>
      <c r="D23" s="39"/>
      <c r="E23" s="39">
        <f>SUM(E19:E22)</f>
        <v>153603</v>
      </c>
    </row>
    <row r="24" spans="1:5" s="24" customFormat="1" ht="32.25" customHeight="1">
      <c r="A24" s="41" t="s">
        <v>72</v>
      </c>
      <c r="B24" s="41"/>
      <c r="C24" s="42" t="s">
        <v>73</v>
      </c>
      <c r="D24" s="42"/>
      <c r="E24" s="42">
        <f>E8+E10+E12+E16+E18+E23</f>
        <v>1072014</v>
      </c>
    </row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1:E1"/>
    <mergeCell ref="A2:E2"/>
    <mergeCell ref="C3:D3"/>
    <mergeCell ref="C4:D4"/>
    <mergeCell ref="C5:D5"/>
    <mergeCell ref="C6:D6"/>
    <mergeCell ref="C7:D7"/>
    <mergeCell ref="A8:B8"/>
    <mergeCell ref="C8:D8"/>
    <mergeCell ref="C9:D9"/>
    <mergeCell ref="A10:B10"/>
    <mergeCell ref="C10:D10"/>
    <mergeCell ref="C11:D11"/>
    <mergeCell ref="A12:B12"/>
    <mergeCell ref="C12:D12"/>
    <mergeCell ref="C13:D13"/>
    <mergeCell ref="C14:D14"/>
    <mergeCell ref="C15:D15"/>
    <mergeCell ref="A16:B16"/>
    <mergeCell ref="C16:D16"/>
    <mergeCell ref="C17:D17"/>
    <mergeCell ref="A18:B18"/>
    <mergeCell ref="C18:D18"/>
    <mergeCell ref="C19:D19"/>
    <mergeCell ref="C20:D20"/>
    <mergeCell ref="C21:D21"/>
    <mergeCell ref="C22:D22"/>
    <mergeCell ref="A23:B23"/>
    <mergeCell ref="C23:D23"/>
    <mergeCell ref="A24:B24"/>
    <mergeCell ref="C24:D24"/>
  </mergeCells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 scale="86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D21" sqref="D21"/>
    </sheetView>
  </sheetViews>
  <sheetFormatPr defaultColWidth="10.28125" defaultRowHeight="14.25" customHeight="1"/>
  <cols>
    <col min="1" max="1" width="12.140625" style="0" customWidth="1"/>
    <col min="2" max="2" width="23.00390625" style="26" customWidth="1"/>
    <col min="3" max="3" width="17.57421875" style="0" customWidth="1"/>
    <col min="4" max="4" width="16.7109375" style="0" customWidth="1"/>
    <col min="5" max="5" width="17.00390625" style="0" customWidth="1"/>
    <col min="6" max="6" width="17.57421875" style="0" customWidth="1"/>
    <col min="7" max="7" width="13.28125" style="0" customWidth="1"/>
    <col min="8" max="8" width="14.28125" style="0" customWidth="1"/>
    <col min="9" max="9" width="14.57421875" style="0" customWidth="1"/>
    <col min="10" max="10" width="14.00390625" style="0" customWidth="1"/>
    <col min="11" max="16384" width="11.421875" style="0" customWidth="1"/>
  </cols>
  <sheetData>
    <row r="1" spans="1:10" ht="12.7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39.75" customHeight="1">
      <c r="A3" s="29" t="s">
        <v>24</v>
      </c>
      <c r="B3" s="30" t="s">
        <v>25</v>
      </c>
      <c r="C3" s="31" t="s">
        <v>75</v>
      </c>
      <c r="D3" s="31" t="s">
        <v>76</v>
      </c>
      <c r="E3" s="31"/>
      <c r="F3" s="44" t="s">
        <v>77</v>
      </c>
      <c r="G3" s="44" t="s">
        <v>78</v>
      </c>
      <c r="H3" s="44" t="s">
        <v>79</v>
      </c>
      <c r="I3" s="44"/>
      <c r="J3" s="44"/>
    </row>
    <row r="4" spans="1:10" ht="28.5" customHeight="1">
      <c r="A4" s="45" t="s">
        <v>80</v>
      </c>
      <c r="B4" s="46" t="s">
        <v>81</v>
      </c>
      <c r="C4" s="47" t="s">
        <v>82</v>
      </c>
      <c r="D4" s="48" t="s">
        <v>83</v>
      </c>
      <c r="E4" s="48"/>
      <c r="F4" s="45" t="s">
        <v>84</v>
      </c>
      <c r="G4" s="45" t="s">
        <v>85</v>
      </c>
      <c r="H4" s="49" t="s">
        <v>86</v>
      </c>
      <c r="I4" s="49"/>
      <c r="J4" s="49"/>
    </row>
    <row r="5" spans="1:10" ht="36" customHeight="1">
      <c r="A5" s="45"/>
      <c r="B5" s="46"/>
      <c r="C5" s="47"/>
      <c r="D5" s="47"/>
      <c r="E5" s="48"/>
      <c r="F5" s="45"/>
      <c r="G5" s="45" t="s">
        <v>87</v>
      </c>
      <c r="H5" s="49" t="s">
        <v>88</v>
      </c>
      <c r="I5" s="49"/>
      <c r="J5" s="49"/>
    </row>
    <row r="6" spans="1:10" ht="15.75" customHeight="1">
      <c r="A6" s="45"/>
      <c r="B6" s="46"/>
      <c r="C6" s="47"/>
      <c r="D6" s="48"/>
      <c r="E6" s="48"/>
      <c r="F6" s="45"/>
      <c r="G6" s="45" t="s">
        <v>89</v>
      </c>
      <c r="H6" s="50" t="s">
        <v>90</v>
      </c>
      <c r="I6" s="50"/>
      <c r="J6" s="50"/>
    </row>
    <row r="7" spans="1:10" ht="15.75" customHeight="1">
      <c r="A7" s="51" t="s">
        <v>80</v>
      </c>
      <c r="B7" s="52" t="s">
        <v>91</v>
      </c>
      <c r="C7" s="53" t="s">
        <v>92</v>
      </c>
      <c r="D7" s="48" t="s">
        <v>93</v>
      </c>
      <c r="E7" s="48"/>
      <c r="F7" s="54" t="s">
        <v>94</v>
      </c>
      <c r="G7" s="45" t="s">
        <v>85</v>
      </c>
      <c r="H7" s="55" t="s">
        <v>95</v>
      </c>
      <c r="I7" s="55"/>
      <c r="J7" s="55"/>
    </row>
    <row r="8" spans="1:10" ht="15.75" customHeight="1">
      <c r="A8" s="51"/>
      <c r="B8" s="52"/>
      <c r="C8" s="53"/>
      <c r="D8" s="48"/>
      <c r="E8" s="48"/>
      <c r="F8" s="54"/>
      <c r="G8" s="45" t="s">
        <v>87</v>
      </c>
      <c r="H8" s="55" t="s">
        <v>96</v>
      </c>
      <c r="I8" s="55"/>
      <c r="J8" s="55"/>
    </row>
    <row r="9" spans="1:10" ht="15.75" customHeight="1">
      <c r="A9" s="51" t="s">
        <v>97</v>
      </c>
      <c r="B9" s="52" t="s">
        <v>98</v>
      </c>
      <c r="C9" s="56" t="s">
        <v>99</v>
      </c>
      <c r="D9" s="48" t="s">
        <v>100</v>
      </c>
      <c r="E9" s="48"/>
      <c r="F9" s="54" t="s">
        <v>94</v>
      </c>
      <c r="G9" s="45" t="s">
        <v>85</v>
      </c>
      <c r="H9" s="55" t="s">
        <v>101</v>
      </c>
      <c r="I9" s="55"/>
      <c r="J9" s="55"/>
    </row>
    <row r="10" spans="1:10" ht="15.75" customHeight="1">
      <c r="A10" s="51"/>
      <c r="B10" s="52"/>
      <c r="C10" s="56"/>
      <c r="D10" s="48"/>
      <c r="E10" s="48"/>
      <c r="F10" s="54"/>
      <c r="G10" s="45" t="s">
        <v>87</v>
      </c>
      <c r="H10" s="55" t="s">
        <v>102</v>
      </c>
      <c r="I10" s="55"/>
      <c r="J10" s="55"/>
    </row>
    <row r="11" spans="1:10" ht="15.75" customHeight="1">
      <c r="A11" s="51" t="s">
        <v>103</v>
      </c>
      <c r="B11" s="52" t="s">
        <v>44</v>
      </c>
      <c r="C11" s="57" t="s">
        <v>104</v>
      </c>
      <c r="D11" s="48" t="s">
        <v>105</v>
      </c>
      <c r="E11" s="48"/>
      <c r="F11" s="58" t="s">
        <v>106</v>
      </c>
      <c r="G11" s="45" t="s">
        <v>107</v>
      </c>
      <c r="H11" s="59" t="s">
        <v>108</v>
      </c>
      <c r="I11" s="59"/>
      <c r="J11" s="59"/>
    </row>
    <row r="12" spans="1:10" ht="15.75" customHeight="1">
      <c r="A12" s="51"/>
      <c r="B12" s="52"/>
      <c r="C12" s="57"/>
      <c r="D12" s="48"/>
      <c r="E12" s="48"/>
      <c r="F12" s="58"/>
      <c r="G12" s="45"/>
      <c r="H12" s="59"/>
      <c r="I12" s="59"/>
      <c r="J12" s="59"/>
    </row>
    <row r="13" spans="1:10" ht="18.75" customHeight="1">
      <c r="A13" s="51" t="s">
        <v>109</v>
      </c>
      <c r="B13" s="52" t="s">
        <v>110</v>
      </c>
      <c r="C13" s="60" t="s">
        <v>111</v>
      </c>
      <c r="D13" s="48" t="s">
        <v>112</v>
      </c>
      <c r="E13" s="48"/>
      <c r="F13" s="58" t="s">
        <v>113</v>
      </c>
      <c r="G13" s="53" t="s">
        <v>107</v>
      </c>
      <c r="H13" s="61" t="s">
        <v>114</v>
      </c>
      <c r="I13" s="61"/>
      <c r="J13" s="61"/>
    </row>
    <row r="14" spans="1:10" ht="26.25" customHeight="1">
      <c r="A14" s="51"/>
      <c r="B14" s="52"/>
      <c r="C14" s="60"/>
      <c r="D14" s="48"/>
      <c r="E14" s="48"/>
      <c r="F14" s="58"/>
      <c r="G14" s="53" t="s">
        <v>89</v>
      </c>
      <c r="H14" s="61" t="s">
        <v>115</v>
      </c>
      <c r="I14" s="61"/>
      <c r="J14" s="61"/>
    </row>
    <row r="15" spans="1:10" ht="15.75" customHeight="1">
      <c r="A15" s="51" t="s">
        <v>109</v>
      </c>
      <c r="B15" s="52" t="s">
        <v>48</v>
      </c>
      <c r="C15" s="53" t="s">
        <v>116</v>
      </c>
      <c r="D15" s="48" t="s">
        <v>117</v>
      </c>
      <c r="E15" s="48"/>
      <c r="F15" s="62" t="s">
        <v>94</v>
      </c>
      <c r="G15" s="45" t="s">
        <v>85</v>
      </c>
      <c r="H15" s="63" t="s">
        <v>118</v>
      </c>
      <c r="I15" s="63"/>
      <c r="J15" s="63"/>
    </row>
    <row r="16" spans="1:10" ht="15.75" customHeight="1">
      <c r="A16" s="51"/>
      <c r="B16" s="52"/>
      <c r="C16" s="53"/>
      <c r="D16" s="48"/>
      <c r="E16" s="48"/>
      <c r="F16" s="62"/>
      <c r="G16" s="45" t="s">
        <v>87</v>
      </c>
      <c r="H16" s="63" t="s">
        <v>119</v>
      </c>
      <c r="I16" s="63"/>
      <c r="J16" s="63"/>
    </row>
    <row r="17" spans="1:10" ht="28.5" customHeight="1">
      <c r="A17" s="45" t="s">
        <v>109</v>
      </c>
      <c r="B17" s="46" t="s">
        <v>120</v>
      </c>
      <c r="C17" s="60" t="s">
        <v>121</v>
      </c>
      <c r="D17" s="48" t="s">
        <v>122</v>
      </c>
      <c r="E17" s="48"/>
      <c r="F17" s="45" t="s">
        <v>123</v>
      </c>
      <c r="G17" s="45" t="s">
        <v>87</v>
      </c>
      <c r="H17" s="61" t="s">
        <v>124</v>
      </c>
      <c r="I17" s="61"/>
      <c r="J17" s="61"/>
    </row>
    <row r="18" spans="1:10" ht="36" customHeight="1">
      <c r="A18" s="45"/>
      <c r="B18" s="46"/>
      <c r="C18" s="60"/>
      <c r="D18" s="60"/>
      <c r="E18" s="48"/>
      <c r="F18" s="45"/>
      <c r="G18" s="45" t="s">
        <v>125</v>
      </c>
      <c r="H18" s="61" t="s">
        <v>126</v>
      </c>
      <c r="I18" s="61"/>
      <c r="J18" s="61"/>
    </row>
    <row r="19" spans="1:10" ht="28.5" customHeight="1">
      <c r="A19" s="51" t="s">
        <v>109</v>
      </c>
      <c r="B19" s="52" t="s">
        <v>127</v>
      </c>
      <c r="C19" s="64" t="s">
        <v>128</v>
      </c>
      <c r="D19" s="65" t="s">
        <v>129</v>
      </c>
      <c r="E19" s="65"/>
      <c r="F19" s="54" t="s">
        <v>94</v>
      </c>
      <c r="G19" s="45" t="s">
        <v>85</v>
      </c>
      <c r="H19" s="59" t="s">
        <v>130</v>
      </c>
      <c r="I19" s="59"/>
      <c r="J19" s="59"/>
    </row>
    <row r="20" spans="1:10" ht="15.75" customHeight="1">
      <c r="A20" s="51"/>
      <c r="B20" s="52"/>
      <c r="C20" s="64"/>
      <c r="D20" s="65"/>
      <c r="E20" s="65"/>
      <c r="F20" s="54"/>
      <c r="G20" s="45" t="s">
        <v>87</v>
      </c>
      <c r="H20" s="63" t="s">
        <v>119</v>
      </c>
      <c r="I20" s="63"/>
      <c r="J20" s="63"/>
    </row>
    <row r="21" spans="1:10" ht="15.75" customHeight="1">
      <c r="A21" s="51" t="s">
        <v>109</v>
      </c>
      <c r="B21" s="52" t="s">
        <v>131</v>
      </c>
      <c r="C21" s="60" t="s">
        <v>132</v>
      </c>
      <c r="D21" s="48" t="s">
        <v>133</v>
      </c>
      <c r="E21" s="48"/>
      <c r="F21" s="58" t="s">
        <v>89</v>
      </c>
      <c r="G21" s="45" t="s">
        <v>89</v>
      </c>
      <c r="H21" s="59" t="s">
        <v>134</v>
      </c>
      <c r="I21" s="59"/>
      <c r="J21" s="59"/>
    </row>
    <row r="22" spans="1:10" ht="15.75" customHeight="1">
      <c r="A22" s="51"/>
      <c r="B22" s="52"/>
      <c r="C22" s="60"/>
      <c r="D22" s="48"/>
      <c r="E22" s="48"/>
      <c r="F22" s="58"/>
      <c r="G22" s="45"/>
      <c r="H22" s="59"/>
      <c r="I22" s="59"/>
      <c r="J22" s="59"/>
    </row>
    <row r="23" spans="1:10" ht="15.75" customHeight="1">
      <c r="A23" s="51" t="s">
        <v>135</v>
      </c>
      <c r="B23" s="52" t="s">
        <v>136</v>
      </c>
      <c r="C23" s="60" t="s">
        <v>137</v>
      </c>
      <c r="D23" s="48" t="s">
        <v>138</v>
      </c>
      <c r="E23" s="48"/>
      <c r="F23" s="58" t="s">
        <v>139</v>
      </c>
      <c r="G23" s="45" t="s">
        <v>89</v>
      </c>
      <c r="H23" s="55" t="s">
        <v>140</v>
      </c>
      <c r="I23" s="55"/>
      <c r="J23" s="55"/>
    </row>
    <row r="24" spans="1:10" ht="14.25" customHeight="1">
      <c r="A24" s="51"/>
      <c r="B24" s="52"/>
      <c r="C24" s="60"/>
      <c r="D24" s="60"/>
      <c r="E24" s="48"/>
      <c r="F24" s="58"/>
      <c r="G24" s="58"/>
      <c r="H24" s="58"/>
      <c r="I24" s="55"/>
      <c r="J24" s="55"/>
    </row>
    <row r="25" ht="14.25" customHeight="1">
      <c r="C25" s="26"/>
    </row>
    <row r="26" spans="1:10" ht="36" customHeight="1">
      <c r="A26" s="66" t="s">
        <v>141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4.25" customHeight="1">
      <c r="A27" s="67"/>
      <c r="B27" s="68"/>
      <c r="C27" s="68"/>
      <c r="D27" s="67"/>
      <c r="E27" s="67"/>
      <c r="F27" s="67"/>
      <c r="G27" s="67"/>
      <c r="H27" s="67"/>
      <c r="I27" s="67"/>
      <c r="J27" s="67"/>
    </row>
    <row r="28" spans="1:10" ht="14.25" customHeight="1">
      <c r="A28" s="69" t="s">
        <v>142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4.25" customHeight="1">
      <c r="A29" s="70" t="s">
        <v>143</v>
      </c>
      <c r="B29" s="70"/>
      <c r="C29" s="70"/>
      <c r="D29" s="70"/>
      <c r="E29" s="70"/>
      <c r="F29" s="70"/>
      <c r="G29" s="70"/>
      <c r="H29" s="70"/>
      <c r="I29" s="70"/>
      <c r="J29" s="70"/>
    </row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8">
    <mergeCell ref="A1:J1"/>
    <mergeCell ref="A2:J2"/>
    <mergeCell ref="D3:E3"/>
    <mergeCell ref="G3:J3"/>
    <mergeCell ref="A4:A6"/>
    <mergeCell ref="B4:B6"/>
    <mergeCell ref="C4:C6"/>
    <mergeCell ref="D4:E6"/>
    <mergeCell ref="F4:F6"/>
    <mergeCell ref="H4:J4"/>
    <mergeCell ref="H5:J5"/>
    <mergeCell ref="H6:J6"/>
    <mergeCell ref="A7:A8"/>
    <mergeCell ref="B7:B8"/>
    <mergeCell ref="C7:C8"/>
    <mergeCell ref="D7:E8"/>
    <mergeCell ref="F7:F8"/>
    <mergeCell ref="H7:J7"/>
    <mergeCell ref="H8:J8"/>
    <mergeCell ref="A9:A10"/>
    <mergeCell ref="B9:B10"/>
    <mergeCell ref="C9:C10"/>
    <mergeCell ref="D9:E10"/>
    <mergeCell ref="F9:F10"/>
    <mergeCell ref="H9:J9"/>
    <mergeCell ref="H10:J10"/>
    <mergeCell ref="A11:A12"/>
    <mergeCell ref="B11:B12"/>
    <mergeCell ref="C11:C12"/>
    <mergeCell ref="D11:E12"/>
    <mergeCell ref="F11:F12"/>
    <mergeCell ref="G11:G12"/>
    <mergeCell ref="H11:J12"/>
    <mergeCell ref="A13:A14"/>
    <mergeCell ref="B13:B14"/>
    <mergeCell ref="C13:C14"/>
    <mergeCell ref="D13:E14"/>
    <mergeCell ref="F13:F14"/>
    <mergeCell ref="H13:J13"/>
    <mergeCell ref="H14:J14"/>
    <mergeCell ref="A15:A16"/>
    <mergeCell ref="B15:B16"/>
    <mergeCell ref="C15:C16"/>
    <mergeCell ref="D15:E16"/>
    <mergeCell ref="F15:F16"/>
    <mergeCell ref="H15:J15"/>
    <mergeCell ref="H16:J16"/>
    <mergeCell ref="A17:A18"/>
    <mergeCell ref="B17:B18"/>
    <mergeCell ref="C17:C18"/>
    <mergeCell ref="D17:E18"/>
    <mergeCell ref="F17:F18"/>
    <mergeCell ref="H17:J17"/>
    <mergeCell ref="H18:J18"/>
    <mergeCell ref="A19:A20"/>
    <mergeCell ref="B19:B20"/>
    <mergeCell ref="C19:C20"/>
    <mergeCell ref="D19:E20"/>
    <mergeCell ref="F19:F20"/>
    <mergeCell ref="H19:J19"/>
    <mergeCell ref="H20:J20"/>
    <mergeCell ref="A21:A22"/>
    <mergeCell ref="B21:B22"/>
    <mergeCell ref="C21:C22"/>
    <mergeCell ref="D21:E22"/>
    <mergeCell ref="F21:F22"/>
    <mergeCell ref="G21:G22"/>
    <mergeCell ref="H21:J22"/>
    <mergeCell ref="A23:A24"/>
    <mergeCell ref="B23:B24"/>
    <mergeCell ref="C23:C24"/>
    <mergeCell ref="D23:E24"/>
    <mergeCell ref="F23:F24"/>
    <mergeCell ref="G23:G24"/>
    <mergeCell ref="H23:J24"/>
    <mergeCell ref="A26:J26"/>
    <mergeCell ref="A28:J28"/>
    <mergeCell ref="A29:J29"/>
  </mergeCells>
  <printOptions/>
  <pageMargins left="0.7875" right="0.7875" top="0.7875" bottom="1.0527777777777778" header="0.5118055555555555" footer="0.7875"/>
  <pageSetup horizontalDpi="300" verticalDpi="300" orientation="portrait" paperSize="9" scale="54"/>
  <headerFooter alignWithMargins="0"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="75" zoomScaleNormal="75" workbookViewId="0" topLeftCell="A1">
      <selection activeCell="G24" sqref="G24"/>
    </sheetView>
  </sheetViews>
  <sheetFormatPr defaultColWidth="10.28125" defaultRowHeight="14.25" customHeight="1"/>
  <cols>
    <col min="1" max="1" width="12.140625" style="0" customWidth="1"/>
    <col min="2" max="2" width="23.00390625" style="26" customWidth="1"/>
    <col min="3" max="3" width="17.57421875" style="0" customWidth="1"/>
    <col min="4" max="4" width="16.7109375" style="0" customWidth="1"/>
    <col min="5" max="5" width="17.00390625" style="0" customWidth="1"/>
    <col min="6" max="6" width="17.57421875" style="0" customWidth="1"/>
    <col min="7" max="7" width="13.28125" style="0" customWidth="1"/>
    <col min="8" max="8" width="14.28125" style="0" customWidth="1"/>
    <col min="9" max="9" width="13.00390625" style="0" customWidth="1"/>
    <col min="10" max="16384" width="11.421875" style="0" customWidth="1"/>
  </cols>
  <sheetData>
    <row r="1" spans="1:8" ht="37.5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14.25" customHeight="1">
      <c r="A2" s="71"/>
      <c r="B2" s="71"/>
      <c r="C2" s="71"/>
      <c r="D2" s="71"/>
      <c r="E2" s="71"/>
      <c r="F2" s="71"/>
      <c r="G2" s="71"/>
      <c r="H2" s="71"/>
    </row>
    <row r="3" spans="1:8" ht="36" customHeight="1">
      <c r="A3" s="29" t="s">
        <v>24</v>
      </c>
      <c r="B3" s="30" t="s">
        <v>25</v>
      </c>
      <c r="C3" s="31" t="s">
        <v>145</v>
      </c>
      <c r="D3" s="31"/>
      <c r="E3" s="31" t="s">
        <v>146</v>
      </c>
      <c r="F3" s="31" t="s">
        <v>147</v>
      </c>
      <c r="G3" s="72" t="s">
        <v>148</v>
      </c>
      <c r="H3" s="72" t="s">
        <v>149</v>
      </c>
    </row>
    <row r="4" spans="1:8" s="24" customFormat="1" ht="61.5" customHeight="1">
      <c r="A4" s="32" t="s">
        <v>61</v>
      </c>
      <c r="B4" s="33" t="s">
        <v>150</v>
      </c>
      <c r="C4" s="73" t="s">
        <v>151</v>
      </c>
      <c r="D4" s="73"/>
      <c r="E4" s="35" t="s">
        <v>152</v>
      </c>
      <c r="F4" s="74">
        <v>3</v>
      </c>
      <c r="G4" s="75">
        <v>206.25</v>
      </c>
      <c r="H4" s="76" t="s">
        <v>153</v>
      </c>
    </row>
    <row r="7" spans="1:8" ht="48" customHeight="1">
      <c r="A7" s="77" t="s">
        <v>154</v>
      </c>
      <c r="B7" s="77"/>
      <c r="C7" s="77"/>
      <c r="D7" s="77"/>
      <c r="E7" s="77"/>
      <c r="F7" s="77"/>
      <c r="G7" s="77"/>
      <c r="H7" s="77"/>
    </row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H1"/>
    <mergeCell ref="A2:H2"/>
    <mergeCell ref="C3:D3"/>
    <mergeCell ref="C4:D4"/>
    <mergeCell ref="A7:H7"/>
  </mergeCells>
  <printOptions/>
  <pageMargins left="0.7875" right="0.7875" top="0.7875" bottom="1.0527777777777778" header="0.5118055555555555" footer="0.7875"/>
  <pageSetup horizontalDpi="300" verticalDpi="300" orientation="portrait" paperSize="9" scale="65"/>
  <headerFooter alignWithMargins="0"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K9" sqref="K9"/>
    </sheetView>
  </sheetViews>
  <sheetFormatPr defaultColWidth="10.28125" defaultRowHeight="14.25" customHeight="1"/>
  <cols>
    <col min="1" max="1" width="12.140625" style="0" customWidth="1"/>
    <col min="2" max="2" width="23.00390625" style="26" customWidth="1"/>
    <col min="3" max="3" width="17.57421875" style="0" customWidth="1"/>
    <col min="4" max="4" width="16.7109375" style="0" customWidth="1"/>
    <col min="5" max="5" width="17.00390625" style="0" customWidth="1"/>
    <col min="6" max="9" width="10.28125" style="0" customWidth="1"/>
    <col min="10" max="10" width="14.00390625" style="0" customWidth="1"/>
    <col min="11" max="16384" width="11.421875" style="0" customWidth="1"/>
  </cols>
  <sheetData>
    <row r="1" spans="1:10" ht="34.5" customHeight="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48" customHeight="1">
      <c r="A3" s="29" t="s">
        <v>24</v>
      </c>
      <c r="B3" s="30" t="s">
        <v>25</v>
      </c>
      <c r="C3" s="31" t="s">
        <v>75</v>
      </c>
      <c r="D3" s="31" t="s">
        <v>156</v>
      </c>
      <c r="E3" s="78" t="s">
        <v>157</v>
      </c>
      <c r="F3" s="78"/>
      <c r="G3" s="78"/>
      <c r="H3" s="78"/>
      <c r="I3" s="78"/>
      <c r="J3" s="31" t="s">
        <v>158</v>
      </c>
    </row>
    <row r="4" spans="1:10" ht="20.25" customHeight="1">
      <c r="A4" s="29"/>
      <c r="B4" s="30"/>
      <c r="C4" s="31"/>
      <c r="D4" s="31"/>
      <c r="E4" s="31" t="s">
        <v>159</v>
      </c>
      <c r="F4" s="79" t="s">
        <v>160</v>
      </c>
      <c r="G4" s="79"/>
      <c r="H4" s="79"/>
      <c r="I4" s="79"/>
      <c r="J4" s="31"/>
    </row>
    <row r="5" spans="1:10" ht="46.5" customHeight="1">
      <c r="A5" s="29"/>
      <c r="B5" s="30"/>
      <c r="C5" s="31"/>
      <c r="D5" s="31"/>
      <c r="E5" s="31"/>
      <c r="F5" s="80" t="s">
        <v>161</v>
      </c>
      <c r="G5" s="80" t="s">
        <v>162</v>
      </c>
      <c r="H5" s="81" t="s">
        <v>163</v>
      </c>
      <c r="I5" s="81" t="s">
        <v>164</v>
      </c>
      <c r="J5" s="31"/>
    </row>
    <row r="6" spans="1:10" ht="36" customHeight="1">
      <c r="A6" s="82" t="s">
        <v>80</v>
      </c>
      <c r="B6" s="83" t="s">
        <v>165</v>
      </c>
      <c r="C6" s="84" t="s">
        <v>166</v>
      </c>
      <c r="D6" s="85" t="s">
        <v>167</v>
      </c>
      <c r="E6" s="86">
        <v>23813</v>
      </c>
      <c r="F6" s="87" t="s">
        <v>168</v>
      </c>
      <c r="G6" s="87" t="s">
        <v>168</v>
      </c>
      <c r="H6" s="87"/>
      <c r="I6" s="87" t="s">
        <v>168</v>
      </c>
      <c r="J6" s="88" t="s">
        <v>167</v>
      </c>
    </row>
    <row r="7" spans="1:10" ht="45.75" customHeight="1">
      <c r="A7" s="82" t="s">
        <v>80</v>
      </c>
      <c r="B7" s="83" t="s">
        <v>169</v>
      </c>
      <c r="C7" s="89" t="s">
        <v>170</v>
      </c>
      <c r="D7" s="85" t="s">
        <v>171</v>
      </c>
      <c r="E7" s="87">
        <v>8023</v>
      </c>
      <c r="F7" s="87"/>
      <c r="G7" s="87"/>
      <c r="H7" s="90" t="s">
        <v>172</v>
      </c>
      <c r="I7" s="87"/>
      <c r="J7" s="88" t="s">
        <v>173</v>
      </c>
    </row>
    <row r="8" spans="1:10" ht="23.25" customHeight="1">
      <c r="A8" s="91" t="s">
        <v>80</v>
      </c>
      <c r="B8" s="92" t="s">
        <v>174</v>
      </c>
      <c r="C8" s="93" t="s">
        <v>175</v>
      </c>
      <c r="D8" s="94" t="s">
        <v>167</v>
      </c>
      <c r="E8" s="95">
        <v>80442.12999999999</v>
      </c>
      <c r="F8" s="96" t="s">
        <v>168</v>
      </c>
      <c r="G8" s="96"/>
      <c r="H8" s="97" t="s">
        <v>168</v>
      </c>
      <c r="I8" s="96" t="s">
        <v>168</v>
      </c>
      <c r="J8" s="98" t="s">
        <v>173</v>
      </c>
    </row>
    <row r="9" spans="1:10" ht="32.25" customHeight="1">
      <c r="A9" s="91"/>
      <c r="B9" s="92"/>
      <c r="C9" s="93"/>
      <c r="D9" s="94" t="s">
        <v>171</v>
      </c>
      <c r="E9" s="99">
        <v>61.32</v>
      </c>
      <c r="F9" s="100"/>
      <c r="G9" s="96" t="s">
        <v>168</v>
      </c>
      <c r="H9" s="101"/>
      <c r="I9" s="96" t="s">
        <v>168</v>
      </c>
      <c r="J9" s="98"/>
    </row>
    <row r="10" spans="1:10" ht="33.75" customHeight="1">
      <c r="A10" s="82" t="s">
        <v>80</v>
      </c>
      <c r="B10" s="83" t="s">
        <v>169</v>
      </c>
      <c r="C10" s="102" t="s">
        <v>176</v>
      </c>
      <c r="D10" s="85" t="s">
        <v>167</v>
      </c>
      <c r="E10" s="86" t="s">
        <v>177</v>
      </c>
      <c r="F10" s="87" t="s">
        <v>168</v>
      </c>
      <c r="G10" s="87"/>
      <c r="H10" s="87"/>
      <c r="I10" s="87" t="s">
        <v>168</v>
      </c>
      <c r="J10" s="88" t="s">
        <v>173</v>
      </c>
    </row>
    <row r="11" spans="1:10" ht="32.25" customHeight="1">
      <c r="A11" s="82"/>
      <c r="B11" s="83"/>
      <c r="C11" s="102"/>
      <c r="D11" s="85" t="s">
        <v>171</v>
      </c>
      <c r="E11" s="103">
        <v>1723.54</v>
      </c>
      <c r="F11" s="87"/>
      <c r="G11" s="87" t="s">
        <v>168</v>
      </c>
      <c r="H11" s="87"/>
      <c r="I11" s="87"/>
      <c r="J11" s="88"/>
    </row>
    <row r="12" spans="1:10" ht="56.25" customHeight="1">
      <c r="A12" s="82" t="s">
        <v>97</v>
      </c>
      <c r="B12" s="83" t="s">
        <v>178</v>
      </c>
      <c r="C12" s="89" t="s">
        <v>179</v>
      </c>
      <c r="D12" s="88" t="s">
        <v>171</v>
      </c>
      <c r="E12" s="103">
        <v>24079.038999999997</v>
      </c>
      <c r="F12" s="87" t="s">
        <v>168</v>
      </c>
      <c r="G12" s="87" t="s">
        <v>168</v>
      </c>
      <c r="H12" s="85"/>
      <c r="I12" s="85" t="s">
        <v>168</v>
      </c>
      <c r="J12" s="88" t="s">
        <v>173</v>
      </c>
    </row>
    <row r="13" spans="1:10" ht="32.25" customHeight="1">
      <c r="A13" s="82" t="s">
        <v>103</v>
      </c>
      <c r="B13" s="83" t="s">
        <v>180</v>
      </c>
      <c r="C13" s="89" t="s">
        <v>181</v>
      </c>
      <c r="D13" s="85" t="s">
        <v>171</v>
      </c>
      <c r="E13" s="90">
        <v>6401.6</v>
      </c>
      <c r="F13" s="87"/>
      <c r="G13" s="87" t="s">
        <v>168</v>
      </c>
      <c r="H13" s="87"/>
      <c r="I13" s="85" t="s">
        <v>168</v>
      </c>
      <c r="J13" s="88" t="s">
        <v>182</v>
      </c>
    </row>
    <row r="14" spans="1:10" ht="32.25" customHeight="1">
      <c r="A14" s="82" t="s">
        <v>109</v>
      </c>
      <c r="B14" s="83" t="s">
        <v>127</v>
      </c>
      <c r="C14" s="84" t="s">
        <v>183</v>
      </c>
      <c r="D14" s="85" t="s">
        <v>171</v>
      </c>
      <c r="E14" s="87">
        <v>17173.63</v>
      </c>
      <c r="F14" s="87" t="s">
        <v>168</v>
      </c>
      <c r="G14" s="87" t="s">
        <v>168</v>
      </c>
      <c r="H14" s="87"/>
      <c r="I14" s="87" t="s">
        <v>168</v>
      </c>
      <c r="J14" s="88" t="s">
        <v>173</v>
      </c>
    </row>
    <row r="15" spans="1:10" ht="27" customHeight="1">
      <c r="A15" s="82" t="s">
        <v>109</v>
      </c>
      <c r="B15" s="83" t="s">
        <v>184</v>
      </c>
      <c r="C15" s="89" t="s">
        <v>185</v>
      </c>
      <c r="D15" s="85" t="s">
        <v>167</v>
      </c>
      <c r="E15" s="103">
        <v>43006.1</v>
      </c>
      <c r="F15" s="87" t="s">
        <v>168</v>
      </c>
      <c r="G15" s="87"/>
      <c r="H15" s="85" t="s">
        <v>168</v>
      </c>
      <c r="I15" s="87" t="s">
        <v>168</v>
      </c>
      <c r="J15" s="88" t="s">
        <v>173</v>
      </c>
    </row>
    <row r="16" spans="1:10" ht="32.25" customHeight="1">
      <c r="A16" s="82"/>
      <c r="B16" s="83"/>
      <c r="C16" s="89"/>
      <c r="D16" s="85" t="s">
        <v>171</v>
      </c>
      <c r="E16" s="103">
        <v>19029.850000000002</v>
      </c>
      <c r="F16" s="87"/>
      <c r="G16" s="87" t="s">
        <v>168</v>
      </c>
      <c r="H16" s="87"/>
      <c r="I16" s="87" t="s">
        <v>168</v>
      </c>
      <c r="J16" s="88"/>
    </row>
    <row r="17" spans="1:10" ht="32.25" customHeight="1">
      <c r="A17" s="91" t="s">
        <v>109</v>
      </c>
      <c r="B17" s="92" t="s">
        <v>186</v>
      </c>
      <c r="C17" s="104" t="s">
        <v>187</v>
      </c>
      <c r="D17" s="94" t="s">
        <v>171</v>
      </c>
      <c r="E17" s="105">
        <v>32386</v>
      </c>
      <c r="F17" s="106"/>
      <c r="G17" s="106" t="s">
        <v>168</v>
      </c>
      <c r="H17" s="106" t="s">
        <v>168</v>
      </c>
      <c r="I17" s="85" t="s">
        <v>168</v>
      </c>
      <c r="J17" s="107" t="s">
        <v>173</v>
      </c>
    </row>
    <row r="18" spans="1:10" ht="26.25" customHeight="1">
      <c r="A18" s="91" t="s">
        <v>109</v>
      </c>
      <c r="B18" s="92" t="s">
        <v>188</v>
      </c>
      <c r="C18" s="104" t="s">
        <v>189</v>
      </c>
      <c r="D18" s="108" t="s">
        <v>167</v>
      </c>
      <c r="E18" s="105">
        <v>20604.800000000003</v>
      </c>
      <c r="F18" s="109"/>
      <c r="G18" s="108"/>
      <c r="H18" s="108" t="s">
        <v>168</v>
      </c>
      <c r="I18" s="108" t="s">
        <v>168</v>
      </c>
      <c r="J18" s="107" t="s">
        <v>173</v>
      </c>
    </row>
    <row r="19" spans="1:10" ht="32.25" customHeight="1">
      <c r="A19" s="91"/>
      <c r="B19" s="92"/>
      <c r="C19" s="104" t="s">
        <v>190</v>
      </c>
      <c r="D19" s="108" t="s">
        <v>167</v>
      </c>
      <c r="E19" s="105">
        <v>13259.73</v>
      </c>
      <c r="F19" s="109"/>
      <c r="G19" s="108" t="s">
        <v>168</v>
      </c>
      <c r="H19" s="108" t="s">
        <v>168</v>
      </c>
      <c r="I19" s="108" t="s">
        <v>168</v>
      </c>
      <c r="J19" s="107"/>
    </row>
    <row r="20" spans="1:10" ht="32.25" customHeight="1">
      <c r="A20" s="91" t="s">
        <v>109</v>
      </c>
      <c r="B20" s="92" t="s">
        <v>191</v>
      </c>
      <c r="C20" s="104" t="s">
        <v>192</v>
      </c>
      <c r="D20" s="107" t="s">
        <v>171</v>
      </c>
      <c r="E20" s="106">
        <v>38004.71</v>
      </c>
      <c r="F20" s="106"/>
      <c r="G20" s="106" t="s">
        <v>168</v>
      </c>
      <c r="H20" s="106" t="s">
        <v>168</v>
      </c>
      <c r="I20" s="106" t="s">
        <v>168</v>
      </c>
      <c r="J20" s="107" t="s">
        <v>173</v>
      </c>
    </row>
    <row r="21" spans="1:10" ht="35.25" customHeight="1">
      <c r="A21" s="91" t="s">
        <v>193</v>
      </c>
      <c r="B21" s="92" t="s">
        <v>194</v>
      </c>
      <c r="C21" s="104" t="s">
        <v>195</v>
      </c>
      <c r="D21" s="94" t="s">
        <v>171</v>
      </c>
      <c r="E21" s="110" t="s">
        <v>196</v>
      </c>
      <c r="F21" s="106"/>
      <c r="G21" s="111" t="s">
        <v>197</v>
      </c>
      <c r="H21" s="106"/>
      <c r="I21" s="106"/>
      <c r="J21" s="107"/>
    </row>
    <row r="22" spans="1:10" ht="76.5" customHeight="1">
      <c r="A22" s="82" t="s">
        <v>193</v>
      </c>
      <c r="B22" s="83" t="s">
        <v>198</v>
      </c>
      <c r="C22" s="84" t="s">
        <v>199</v>
      </c>
      <c r="D22" s="85" t="s">
        <v>171</v>
      </c>
      <c r="E22" s="112" t="s">
        <v>200</v>
      </c>
      <c r="F22" s="87" t="s">
        <v>168</v>
      </c>
      <c r="G22" s="87" t="s">
        <v>168</v>
      </c>
      <c r="H22" s="87" t="s">
        <v>168</v>
      </c>
      <c r="I22" s="87" t="s">
        <v>168</v>
      </c>
      <c r="J22" s="88" t="s">
        <v>173</v>
      </c>
    </row>
    <row r="23" spans="1:10" ht="22.5" customHeight="1">
      <c r="A23" s="82" t="s">
        <v>135</v>
      </c>
      <c r="B23" s="83" t="s">
        <v>201</v>
      </c>
      <c r="C23" s="84" t="s">
        <v>202</v>
      </c>
      <c r="D23" s="85" t="s">
        <v>171</v>
      </c>
      <c r="E23" s="86">
        <v>5036.835</v>
      </c>
      <c r="F23" s="87"/>
      <c r="G23" s="87" t="s">
        <v>168</v>
      </c>
      <c r="H23" s="87"/>
      <c r="I23" s="87" t="s">
        <v>168</v>
      </c>
      <c r="J23" s="88" t="s">
        <v>173</v>
      </c>
    </row>
    <row r="24" spans="1:10" ht="45.75" customHeight="1">
      <c r="A24" s="82" t="s">
        <v>135</v>
      </c>
      <c r="B24" s="83" t="s">
        <v>203</v>
      </c>
      <c r="C24" s="84" t="s">
        <v>204</v>
      </c>
      <c r="D24" s="85" t="s">
        <v>171</v>
      </c>
      <c r="E24" s="86" t="s">
        <v>205</v>
      </c>
      <c r="F24" s="87" t="s">
        <v>168</v>
      </c>
      <c r="G24" s="87" t="s">
        <v>168</v>
      </c>
      <c r="H24" s="87" t="s">
        <v>168</v>
      </c>
      <c r="I24" s="87"/>
      <c r="J24" s="88" t="s">
        <v>206</v>
      </c>
    </row>
    <row r="25" spans="1:10" ht="35.25" customHeight="1">
      <c r="A25" s="111" t="s">
        <v>135</v>
      </c>
      <c r="B25" s="92" t="s">
        <v>136</v>
      </c>
      <c r="C25" s="113" t="s">
        <v>207</v>
      </c>
      <c r="D25" s="90" t="s">
        <v>167</v>
      </c>
      <c r="E25" s="90">
        <v>55539.168000000005</v>
      </c>
      <c r="F25" s="90" t="s">
        <v>168</v>
      </c>
      <c r="G25" s="114"/>
      <c r="H25" s="90" t="s">
        <v>168</v>
      </c>
      <c r="I25" s="90" t="s">
        <v>168</v>
      </c>
      <c r="J25" s="107" t="s">
        <v>173</v>
      </c>
    </row>
    <row r="26" spans="1:10" ht="35.25" customHeight="1">
      <c r="A26" s="111"/>
      <c r="B26" s="92"/>
      <c r="C26" s="113" t="s">
        <v>208</v>
      </c>
      <c r="D26" s="90" t="s">
        <v>171</v>
      </c>
      <c r="E26" s="90">
        <v>16394.24</v>
      </c>
      <c r="F26" s="115"/>
      <c r="G26" s="115" t="s">
        <v>168</v>
      </c>
      <c r="H26" s="115" t="s">
        <v>168</v>
      </c>
      <c r="I26" s="90" t="s">
        <v>168</v>
      </c>
      <c r="J26" s="107"/>
    </row>
    <row r="27" spans="1:10" ht="40.5" customHeight="1">
      <c r="A27" s="82" t="s">
        <v>135</v>
      </c>
      <c r="B27" s="83" t="s">
        <v>209</v>
      </c>
      <c r="C27" s="84" t="s">
        <v>210</v>
      </c>
      <c r="D27" s="85" t="s">
        <v>171</v>
      </c>
      <c r="E27" s="87">
        <v>2563</v>
      </c>
      <c r="F27" s="87"/>
      <c r="G27" s="116" t="s">
        <v>168</v>
      </c>
      <c r="H27" s="87"/>
      <c r="I27" s="116" t="s">
        <v>168</v>
      </c>
      <c r="J27" s="88" t="s">
        <v>182</v>
      </c>
    </row>
    <row r="28" spans="1:10" ht="32.25" customHeight="1">
      <c r="A28" s="82" t="s">
        <v>135</v>
      </c>
      <c r="B28" s="83" t="s">
        <v>150</v>
      </c>
      <c r="C28" s="117" t="s">
        <v>211</v>
      </c>
      <c r="D28" s="85" t="s">
        <v>171</v>
      </c>
      <c r="E28" s="103">
        <v>9827.295</v>
      </c>
      <c r="F28" s="87"/>
      <c r="G28" s="87" t="s">
        <v>168</v>
      </c>
      <c r="H28" s="87"/>
      <c r="I28" s="87" t="s">
        <v>168</v>
      </c>
      <c r="J28" s="88" t="s">
        <v>182</v>
      </c>
    </row>
    <row r="29" spans="1:10" ht="33" customHeight="1">
      <c r="A29" s="82" t="s">
        <v>212</v>
      </c>
      <c r="B29" s="83" t="s">
        <v>213</v>
      </c>
      <c r="C29" s="84" t="s">
        <v>214</v>
      </c>
      <c r="D29" s="85" t="s">
        <v>167</v>
      </c>
      <c r="E29" s="103" t="s">
        <v>215</v>
      </c>
      <c r="F29" s="87"/>
      <c r="G29" s="87"/>
      <c r="H29" s="87"/>
      <c r="I29" s="87"/>
      <c r="J29" s="88" t="s">
        <v>173</v>
      </c>
    </row>
    <row r="30" spans="1:10" ht="32.25" customHeight="1">
      <c r="A30" s="82"/>
      <c r="B30" s="83"/>
      <c r="C30" s="84"/>
      <c r="D30" s="85" t="s">
        <v>171</v>
      </c>
      <c r="E30" s="103">
        <v>22135</v>
      </c>
      <c r="F30" s="90" t="s">
        <v>168</v>
      </c>
      <c r="G30" s="87" t="s">
        <v>168</v>
      </c>
      <c r="H30" s="87"/>
      <c r="I30" s="87"/>
      <c r="J30" s="88"/>
    </row>
    <row r="32" spans="1:10" ht="14.25" customHeight="1">
      <c r="A32" s="70" t="s">
        <v>216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4.25" customHeight="1">
      <c r="A33" s="118" t="s">
        <v>217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4">
    <mergeCell ref="A1:J1"/>
    <mergeCell ref="A2:J2"/>
    <mergeCell ref="A3:A5"/>
    <mergeCell ref="B3:B5"/>
    <mergeCell ref="C3:C5"/>
    <mergeCell ref="D3:D5"/>
    <mergeCell ref="E3:I3"/>
    <mergeCell ref="J3:J5"/>
    <mergeCell ref="E4:E5"/>
    <mergeCell ref="F4:I4"/>
    <mergeCell ref="A8:A9"/>
    <mergeCell ref="B8:B9"/>
    <mergeCell ref="C8:C9"/>
    <mergeCell ref="J8:J9"/>
    <mergeCell ref="A10:A11"/>
    <mergeCell ref="B10:B11"/>
    <mergeCell ref="C10:C11"/>
    <mergeCell ref="J10:J11"/>
    <mergeCell ref="A15:A16"/>
    <mergeCell ref="B15:B16"/>
    <mergeCell ref="C15:C16"/>
    <mergeCell ref="J15:J16"/>
    <mergeCell ref="A18:A19"/>
    <mergeCell ref="B18:B19"/>
    <mergeCell ref="J18:J19"/>
    <mergeCell ref="A25:A26"/>
    <mergeCell ref="B25:B26"/>
    <mergeCell ref="J25:J26"/>
    <mergeCell ref="A29:A30"/>
    <mergeCell ref="B29:B30"/>
    <mergeCell ref="C29:C30"/>
    <mergeCell ref="J29:J30"/>
    <mergeCell ref="A32:J32"/>
    <mergeCell ref="A33:J33"/>
  </mergeCells>
  <printOptions/>
  <pageMargins left="0.7875" right="0.7875" top="0.7875" bottom="1.0527777777777778" header="0.5118055555555555" footer="0.7875"/>
  <pageSetup horizontalDpi="300" verticalDpi="300" orientation="portrait" paperSize="9" scale="61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2018-10-22T09:39:35Z</dcterms:created>
  <dcterms:modified xsi:type="dcterms:W3CDTF">2019-02-05T08:58:45Z</dcterms:modified>
  <cp:category/>
  <cp:version/>
  <cp:contentType/>
  <cp:contentStatus/>
  <cp:revision>33</cp:revision>
</cp:coreProperties>
</file>