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70" windowHeight="8400" tabRatio="762" activeTab="2"/>
  </bookViews>
  <sheets>
    <sheet name="Indice funzioni" sheetId="1" r:id="rId1"/>
    <sheet name="Anagrafica funzione" sheetId="2" r:id="rId2"/>
    <sheet name="FUNZIONE 1" sheetId="3" r:id="rId3"/>
    <sheet name="FUNZIONE 3" sheetId="4" r:id="rId4"/>
    <sheet name="FUNZIONE 4" sheetId="5" r:id="rId5"/>
    <sheet name="FUNZIONE 5" sheetId="6" r:id="rId6"/>
    <sheet name="FUNZIONE 6" sheetId="7" r:id="rId7"/>
    <sheet name="FUNZIONE 7" sheetId="8" r:id="rId8"/>
    <sheet name="FUNZIONE 8" sheetId="9" r:id="rId9"/>
    <sheet name="FUNZIONE 9" sheetId="10" r:id="rId10"/>
    <sheet name="FUNZIONE 10" sheetId="11" r:id="rId11"/>
    <sheet name="FUNZIONE 11" sheetId="12" r:id="rId12"/>
    <sheet name="FUNZIONE 12" sheetId="13" r:id="rId13"/>
    <sheet name="FUNZIONE 13" sheetId="14" r:id="rId14"/>
    <sheet name="FUNZIONE 14" sheetId="15" r:id="rId15"/>
    <sheet name="FUNZIONE 15" sheetId="16" r:id="rId16"/>
    <sheet name="FUNZIONE 16" sheetId="17" r:id="rId17"/>
    <sheet name="FUNZIONE 17" sheetId="18" r:id="rId18"/>
    <sheet name="FUNZIONE 18" sheetId="19" r:id="rId19"/>
    <sheet name="FUNZIONE 20" sheetId="20" r:id="rId20"/>
    <sheet name="FUNZIONE 21" sheetId="21" r:id="rId21"/>
    <sheet name="FUNZIONE 22" sheetId="22" r:id="rId22"/>
    <sheet name="FUNZIONE 23" sheetId="23" r:id="rId23"/>
    <sheet name="FUNZIONE 24" sheetId="24" r:id="rId24"/>
  </sheets>
  <definedNames/>
  <calcPr fullCalcOnLoad="1"/>
</workbook>
</file>

<file path=xl/sharedStrings.xml><?xml version="1.0" encoding="utf-8"?>
<sst xmlns="http://schemas.openxmlformats.org/spreadsheetml/2006/main" count="6701" uniqueCount="115">
  <si>
    <t>Funzioni e servizi da considerare singolarmente:</t>
  </si>
  <si>
    <t xml:space="preserve">     - Istituti di istruzione secondaria</t>
  </si>
  <si>
    <t xml:space="preserve">     - Istituti gestiti direttamente dalla provincia </t>
  </si>
  <si>
    <t xml:space="preserve">     - Formazione professionale ed altri servizi inerenti l'istruzione</t>
  </si>
  <si>
    <t xml:space="preserve">     - Biblioteche, musei e pinacoteche</t>
  </si>
  <si>
    <t xml:space="preserve">     - Valorizzazione di beni di interesse storico, artistico e altre attività culturali</t>
  </si>
  <si>
    <t xml:space="preserve">     - Turismo</t>
  </si>
  <si>
    <t xml:space="preserve">     - Sport e tempo libero </t>
  </si>
  <si>
    <t xml:space="preserve">    - Trasporti pubblici locali</t>
  </si>
  <si>
    <t xml:space="preserve">    -  Viabilità</t>
  </si>
  <si>
    <t xml:space="preserve">    - Urbanistica e programmazione territoriale </t>
  </si>
  <si>
    <t xml:space="preserve">     - Difesa del suolo</t>
  </si>
  <si>
    <t xml:space="preserve">     - Servizi di tutela e valorizzazione ambientale</t>
  </si>
  <si>
    <t xml:space="preserve">     - Organizzazione dello smaltimento dei rifiuti a livello provinciale</t>
  </si>
  <si>
    <t xml:space="preserve">    - Rilevamento, disciplina e controllo degli scarichi delle acque e delle emissioni atmosferiche e sonore</t>
  </si>
  <si>
    <t xml:space="preserve">    - Caccia e pesca nelle acque interne</t>
  </si>
  <si>
    <t xml:space="preserve">     - Parchi naturali, protezione naturalistica e forestazione</t>
  </si>
  <si>
    <t xml:space="preserve">    - Tutela e valorizzazione risorse idriche ed energetiche</t>
  </si>
  <si>
    <t xml:space="preserve">     - Servizi di protezione civile</t>
  </si>
  <si>
    <t xml:space="preserve">    -  Sanità</t>
  </si>
  <si>
    <t xml:space="preserve">    - Assistenza infanzia, handicappati e altri servizi sociali</t>
  </si>
  <si>
    <t xml:space="preserve">    -  Agricoltura</t>
  </si>
  <si>
    <t xml:space="preserve">     - Industria, commercio e artigianato</t>
  </si>
  <si>
    <t xml:space="preserve">     - Mercato del lavoro</t>
  </si>
  <si>
    <t>Modello di mappatura</t>
  </si>
  <si>
    <t>(art. 2, comma 2, DPCM)</t>
  </si>
  <si>
    <t>REGIONE</t>
  </si>
  <si>
    <t>PROVINCIA</t>
  </si>
  <si>
    <t>Funzioni/servizi</t>
  </si>
  <si>
    <t>Totale impegni</t>
  </si>
  <si>
    <t>Acquisto di beni di consumo e/o di materie prime</t>
  </si>
  <si>
    <t>Prestazioni di servizi</t>
  </si>
  <si>
    <t>Utilizzo di beni di terzi</t>
  </si>
  <si>
    <t>Trasferimenti</t>
  </si>
  <si>
    <t>Interessi passivi e oneri finanziari diversi</t>
  </si>
  <si>
    <t>Imposte e tasse</t>
  </si>
  <si>
    <t>Oneri straordinari della gestione corrente</t>
  </si>
  <si>
    <t>Ammortamenti di esercizio</t>
  </si>
  <si>
    <t>Totale</t>
  </si>
  <si>
    <t>Di cui spese imputabili a funzioni conferite dalla Regione</t>
  </si>
  <si>
    <t>Pagamenti in conto competenza</t>
  </si>
  <si>
    <t>Pagamenti in conto residui</t>
  </si>
  <si>
    <t>anno 2013</t>
  </si>
  <si>
    <t>anno 2012</t>
  </si>
  <si>
    <t>anno 2011</t>
  </si>
  <si>
    <t>Acquisizione di beni immobili</t>
  </si>
  <si>
    <t>Espropri e servitù onerose</t>
  </si>
  <si>
    <t>Acquisto di beni specifici per realizzazioni in economia</t>
  </si>
  <si>
    <t>Utilizzo di beni di terzi per realizzazioni in economia</t>
  </si>
  <si>
    <t>Acquisizione di beni mobili, macchine ed attrezzature tecnico-scientifiche</t>
  </si>
  <si>
    <t>Incarichi professionali esterni</t>
  </si>
  <si>
    <t>Trasferimenti di capitale</t>
  </si>
  <si>
    <t>Partecipazioni azionarie</t>
  </si>
  <si>
    <t>Conferimenti di capitale</t>
  </si>
  <si>
    <t>Concessioni di crediti e anticipazioni</t>
  </si>
  <si>
    <t>Totale pagamenti in conto competenza</t>
  </si>
  <si>
    <t>Totale pagamenti in conto residui</t>
  </si>
  <si>
    <t>Spese correnti</t>
  </si>
  <si>
    <t>Spese  in conto capitale</t>
  </si>
  <si>
    <t>Tabella 2</t>
  </si>
  <si>
    <t>Sezione 2 - Spesa</t>
  </si>
  <si>
    <t>Tabella 2.1</t>
  </si>
  <si>
    <t>Tabella 2.2</t>
  </si>
  <si>
    <t>Tabella 2.3</t>
  </si>
  <si>
    <t>Tabella 2.4</t>
  </si>
  <si>
    <t>Tabella 2.5</t>
  </si>
  <si>
    <t>Tabella 2.6</t>
  </si>
  <si>
    <t>Tabella 2.7</t>
  </si>
  <si>
    <t>Tabella 2.8</t>
  </si>
  <si>
    <t>Tabella 2.9</t>
  </si>
  <si>
    <t>Tabella 2.10</t>
  </si>
  <si>
    <t>Tabella 2.11</t>
  </si>
  <si>
    <t>Tabella 2.12</t>
  </si>
  <si>
    <t>Tabella 2.13</t>
  </si>
  <si>
    <t>Tabella 2.14</t>
  </si>
  <si>
    <t>Tabella 2.15</t>
  </si>
  <si>
    <t>Tabella 2.16</t>
  </si>
  <si>
    <r>
      <t>Nota:</t>
    </r>
    <r>
      <rPr>
        <sz val="10"/>
        <rFont val="Arial"/>
        <family val="0"/>
      </rPr>
      <t xml:space="preserve"> I dati sono corrispondenti a quelli contenuti nei certificati al conto consuntivo.</t>
    </r>
  </si>
  <si>
    <t>Nella compilazione della presente Sezione sono utilizzati i dati del certificato al conto consuntivo dell'anno corrispondente</t>
  </si>
  <si>
    <t xml:space="preserve"> - Funzioni generali di amministrazione, gestione e controllo.</t>
  </si>
  <si>
    <r>
      <t>N.B.</t>
    </r>
    <r>
      <rPr>
        <sz val="11"/>
        <rFont val="Times New Roman"/>
        <family val="1"/>
      </rPr>
      <t xml:space="preserve"> Per le funzioni generali di amministrazione di gestione e di controllo compilare solo la tabella 1bis</t>
    </r>
  </si>
  <si>
    <r>
      <t xml:space="preserve">NOTA: I dati della presente Sezione saranno trasmessi dal Ministero dell'Interno agli Osservatori regionali entro  quindici giorni dalla data di pubblicazione del DPCM.  </t>
    </r>
    <r>
      <rPr>
        <b/>
        <sz val="10"/>
        <rFont val="Arial"/>
        <family val="2"/>
      </rPr>
      <t xml:space="preserve">Qualora il Ministero non provveda a trasmettere i dati nel termine stabilito, questi dovranno essere forniti dalla singola provincia entro i successivi 10 giorni. Inoltre le province dovranno trasmettere i dati relativi  alle  spese imputabili a funzioni conferite dalla Regione. </t>
    </r>
    <r>
      <rPr>
        <sz val="10"/>
        <rFont val="Arial"/>
        <family val="2"/>
      </rPr>
      <t>Elementi di  dettaglio potranno essere richiesti successivamente dall'Osservatorio regionale alle province in occasione della definizione delle funzioni oggetto di riordino.</t>
    </r>
  </si>
  <si>
    <t>PIEMONTE</t>
  </si>
  <si>
    <t>VERBANO CUSIO OSSOLA</t>
  </si>
  <si>
    <t>FUNZIONE 1 - Istituti di istruzione secondaria</t>
  </si>
  <si>
    <t>FUNZIONE 3 - Formazione professionale ed altri servizi inerenti l'istruzione</t>
  </si>
  <si>
    <t>FUNZIONE 4 - Biblioteche, musei e pinacoteche</t>
  </si>
  <si>
    <t>FUNZIONE 5 - Valorizzazione di beni di interesse storico, artistico e altre attività culturali</t>
  </si>
  <si>
    <t>FUNZIONE 6 - Turismo</t>
  </si>
  <si>
    <t xml:space="preserve">FUNZIONE 7 - Sport e tempo libero </t>
  </si>
  <si>
    <t>FUNZIONE 8 - Trasporti pubblici locali</t>
  </si>
  <si>
    <t>FUNZIONE 9 -  Viabilità e ufficio tecnico</t>
  </si>
  <si>
    <t xml:space="preserve">FUNZIONE 10 - Urbanistica e programmazione territoriale </t>
  </si>
  <si>
    <t>FUNZIONE 11 - Difesa del suolo</t>
  </si>
  <si>
    <t>FUNZIONE 12 - Servizi di tutela e valorizzazione ambientale</t>
  </si>
  <si>
    <t>FUNZIONE 13 - Organizzazione dello smaltimento dei rifiuti a livello provinciale</t>
  </si>
  <si>
    <t>FUNZIONE 14 - Rilevamento, disciplina e controllo degli scarichi delle acque e delle emissioni atmosferiche e sonore</t>
  </si>
  <si>
    <t>FUNZIONE 15 - Caccia e pesca nelle acque interne</t>
  </si>
  <si>
    <t>FUNZIONE 16 - Parchi naturali, protezione naturalistica e forestazione</t>
  </si>
  <si>
    <t>FUNZIONE 17 - Tutela e valorizzazione risorse idriche ed energetiche</t>
  </si>
  <si>
    <t>FUNZIONE 18 - Servizi di protezione civile</t>
  </si>
  <si>
    <t>FUNZIONE 20 - Assistenza infanzia, handicappati e altri servizi sociali</t>
  </si>
  <si>
    <t>FUNZIONE 21 -  Agricoltura</t>
  </si>
  <si>
    <t>FUNZIONE 22 - Industria, commercio e artigianato</t>
  </si>
  <si>
    <t>FUNZIONE 23  - Mercato del lavoro</t>
  </si>
  <si>
    <t>FUNZIONE 24 - Funzioni generali di amministrazione, gestione e controllo.</t>
  </si>
  <si>
    <t>anno 2014</t>
  </si>
  <si>
    <t>Totale stanziato</t>
  </si>
  <si>
    <t>Totale Impegnato al 14/11/2014</t>
  </si>
  <si>
    <t>Pagamenti in conto competenza al 14/11/2014</t>
  </si>
  <si>
    <t>Tabella 2bis</t>
  </si>
  <si>
    <t>Tabella 2.1bis</t>
  </si>
  <si>
    <t>Tabella 2.2bis</t>
  </si>
  <si>
    <t>Fondo svalutazione crediti</t>
  </si>
  <si>
    <t>di cui fondo unico leggi 17 e 44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</si>
</sst>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32">
    <font>
      <sz val="10"/>
      <name val="Arial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7"/>
      <name val="Arial"/>
      <family val="2"/>
    </font>
    <font>
      <b/>
      <sz val="11"/>
      <name val="Times New Roman"/>
      <family val="1"/>
    </font>
    <font>
      <sz val="9"/>
      <name val="Times New Roman"/>
      <family val="1"/>
    </font>
    <font>
      <b/>
      <u val="single"/>
      <sz val="14"/>
      <name val="Times New Roman"/>
      <family val="1"/>
    </font>
    <font>
      <u val="single"/>
      <sz val="10"/>
      <name val="Times New Roman"/>
      <family val="1"/>
    </font>
    <font>
      <sz val="8"/>
      <name val="Arial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1" applyNumberFormat="0" applyAlignment="0" applyProtection="0"/>
    <xf numFmtId="0" fontId="16" fillId="0" borderId="2" applyNumberFormat="0" applyFill="0" applyAlignment="0" applyProtection="0"/>
    <xf numFmtId="0" fontId="17" fillId="17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44" fontId="0" fillId="0" borderId="0" applyFont="0" applyFill="0" applyBorder="0" applyAlignment="0" applyProtection="0"/>
    <xf numFmtId="0" fontId="1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0" fillId="23" borderId="4" applyNumberFormat="0" applyFont="0" applyAlignment="0" applyProtection="0"/>
    <xf numFmtId="0" fontId="20" fillId="16" borderId="5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Alignment="1">
      <alignment horizontal="left" indent="3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" fillId="0" borderId="11" xfId="0" applyFont="1" applyBorder="1" applyAlignment="1">
      <alignment horizontal="center" vertical="top" wrapText="1"/>
    </xf>
    <xf numFmtId="0" fontId="3" fillId="16" borderId="12" xfId="0" applyFont="1" applyFill="1" applyBorder="1" applyAlignment="1">
      <alignment horizontal="center" vertical="top" wrapText="1"/>
    </xf>
    <xf numFmtId="0" fontId="3" fillId="16" borderId="13" xfId="0" applyFont="1" applyFill="1" applyBorder="1" applyAlignment="1">
      <alignment horizontal="center" vertical="top" wrapText="1"/>
    </xf>
    <xf numFmtId="0" fontId="6" fillId="16" borderId="14" xfId="0" applyFont="1" applyFill="1" applyBorder="1" applyAlignment="1">
      <alignment horizontal="center" vertical="top" wrapText="1"/>
    </xf>
    <xf numFmtId="0" fontId="10" fillId="0" borderId="0" xfId="0" applyFont="1" applyAlignment="1">
      <alignment wrapText="1"/>
    </xf>
    <xf numFmtId="0" fontId="5" fillId="0" borderId="14" xfId="0" applyFont="1" applyBorder="1" applyAlignment="1">
      <alignment horizontal="center" vertical="top" wrapText="1"/>
    </xf>
    <xf numFmtId="0" fontId="1" fillId="0" borderId="0" xfId="0" applyFont="1" applyBorder="1" applyAlignment="1">
      <alignment wrapText="1"/>
    </xf>
    <xf numFmtId="0" fontId="11" fillId="0" borderId="14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justify" vertical="top" wrapText="1"/>
    </xf>
    <xf numFmtId="0" fontId="5" fillId="0" borderId="0" xfId="0" applyFont="1" applyBorder="1" applyAlignment="1">
      <alignment horizontal="justify" vertical="top" wrapText="1"/>
    </xf>
    <xf numFmtId="0" fontId="11" fillId="0" borderId="0" xfId="0" applyFont="1" applyBorder="1" applyAlignment="1">
      <alignment horizontal="center" vertical="top"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12" fillId="0" borderId="0" xfId="0" applyFont="1" applyBorder="1" applyAlignment="1">
      <alignment/>
    </xf>
    <xf numFmtId="0" fontId="4" fillId="0" borderId="14" xfId="0" applyFont="1" applyBorder="1" applyAlignment="1">
      <alignment wrapText="1"/>
    </xf>
    <xf numFmtId="0" fontId="5" fillId="24" borderId="0" xfId="0" applyFont="1" applyFill="1" applyAlignment="1">
      <alignment horizontal="justify"/>
    </xf>
    <xf numFmtId="0" fontId="4" fillId="24" borderId="14" xfId="0" applyFont="1" applyFill="1" applyBorder="1" applyAlignment="1">
      <alignment horizontal="justify"/>
    </xf>
    <xf numFmtId="43" fontId="5" fillId="0" borderId="14" xfId="46" applyFont="1" applyBorder="1" applyAlignment="1">
      <alignment horizontal="center" vertical="top" wrapText="1"/>
    </xf>
    <xf numFmtId="43" fontId="11" fillId="0" borderId="14" xfId="46" applyFont="1" applyBorder="1" applyAlignment="1">
      <alignment horizontal="center" vertical="top" wrapText="1"/>
    </xf>
    <xf numFmtId="43" fontId="0" fillId="0" borderId="0" xfId="46" applyAlignment="1">
      <alignment/>
    </xf>
    <xf numFmtId="43" fontId="0" fillId="0" borderId="0" xfId="0" applyNumberFormat="1" applyAlignment="1">
      <alignment/>
    </xf>
    <xf numFmtId="43" fontId="11" fillId="25" borderId="14" xfId="46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horizontal="justify" vertical="top"/>
    </xf>
    <xf numFmtId="43" fontId="5" fillId="0" borderId="0" xfId="46" applyFont="1" applyBorder="1" applyAlignment="1">
      <alignment horizontal="center" vertical="top" wrapText="1"/>
    </xf>
    <xf numFmtId="0" fontId="1" fillId="0" borderId="15" xfId="0" applyFont="1" applyBorder="1" applyAlignment="1">
      <alignment wrapText="1"/>
    </xf>
    <xf numFmtId="0" fontId="1" fillId="0" borderId="0" xfId="0" applyFont="1" applyBorder="1" applyAlignment="1">
      <alignment horizontal="right" wrapText="1"/>
    </xf>
    <xf numFmtId="0" fontId="1" fillId="0" borderId="16" xfId="0" applyFont="1" applyBorder="1" applyAlignment="1">
      <alignment horizontal="right" wrapText="1"/>
    </xf>
    <xf numFmtId="0" fontId="12" fillId="0" borderId="14" xfId="0" applyFont="1" applyBorder="1" applyAlignment="1">
      <alignment horizontal="center"/>
    </xf>
    <xf numFmtId="0" fontId="0" fillId="0" borderId="0" xfId="0" applyFont="1" applyBorder="1" applyAlignment="1">
      <alignment horizontal="justify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3" fillId="16" borderId="18" xfId="0" applyFont="1" applyFill="1" applyBorder="1" applyAlignment="1">
      <alignment horizontal="center" vertical="top" wrapText="1"/>
    </xf>
    <xf numFmtId="0" fontId="3" fillId="16" borderId="13" xfId="0" applyFont="1" applyFill="1" applyBorder="1" applyAlignment="1">
      <alignment horizontal="center" vertical="top" wrapText="1"/>
    </xf>
    <xf numFmtId="0" fontId="3" fillId="16" borderId="14" xfId="0" applyFont="1" applyFill="1" applyBorder="1" applyAlignment="1">
      <alignment horizontal="center" vertical="top" wrapText="1"/>
    </xf>
    <xf numFmtId="0" fontId="6" fillId="16" borderId="14" xfId="0" applyFont="1" applyFill="1" applyBorder="1" applyAlignment="1">
      <alignment horizontal="center" vertical="top" wrapText="1"/>
    </xf>
    <xf numFmtId="43" fontId="5" fillId="0" borderId="14" xfId="46" applyFont="1" applyBorder="1" applyAlignment="1">
      <alignment horizontal="center" vertical="top" wrapText="1"/>
    </xf>
    <xf numFmtId="0" fontId="3" fillId="16" borderId="19" xfId="0" applyFont="1" applyFill="1" applyBorder="1" applyAlignment="1">
      <alignment horizontal="center" vertical="top" wrapText="1"/>
    </xf>
    <xf numFmtId="0" fontId="3" fillId="16" borderId="20" xfId="0" applyFont="1" applyFill="1" applyBorder="1" applyAlignment="1">
      <alignment horizontal="center" vertical="top" wrapText="1"/>
    </xf>
    <xf numFmtId="0" fontId="3" fillId="16" borderId="21" xfId="0" applyFont="1" applyFill="1" applyBorder="1" applyAlignment="1">
      <alignment horizontal="center" vertical="top" wrapText="1"/>
    </xf>
    <xf numFmtId="0" fontId="3" fillId="16" borderId="14" xfId="0" applyFont="1" applyFill="1" applyBorder="1" applyAlignment="1">
      <alignment horizontal="center"/>
    </xf>
    <xf numFmtId="0" fontId="1" fillId="0" borderId="0" xfId="0" applyFont="1" applyBorder="1" applyAlignment="1">
      <alignment wrapText="1"/>
    </xf>
    <xf numFmtId="0" fontId="12" fillId="0" borderId="22" xfId="0" applyFont="1" applyBorder="1" applyAlignment="1">
      <alignment horizontal="justify" vertical="top"/>
    </xf>
    <xf numFmtId="0" fontId="0" fillId="0" borderId="23" xfId="0" applyBorder="1" applyAlignment="1">
      <alignment horizontal="justify" vertical="top"/>
    </xf>
    <xf numFmtId="0" fontId="0" fillId="0" borderId="24" xfId="0" applyBorder="1" applyAlignment="1">
      <alignment horizontal="justify" vertical="top"/>
    </xf>
    <xf numFmtId="0" fontId="0" fillId="0" borderId="25" xfId="0" applyBorder="1" applyAlignment="1">
      <alignment horizontal="justify" vertical="top"/>
    </xf>
    <xf numFmtId="0" fontId="0" fillId="0" borderId="0" xfId="0" applyBorder="1" applyAlignment="1">
      <alignment horizontal="justify" vertical="top"/>
    </xf>
    <xf numFmtId="0" fontId="0" fillId="0" borderId="16" xfId="0" applyBorder="1" applyAlignment="1">
      <alignment horizontal="justify" vertical="top"/>
    </xf>
    <xf numFmtId="0" fontId="0" fillId="0" borderId="26" xfId="0" applyBorder="1" applyAlignment="1">
      <alignment horizontal="justify" vertical="top"/>
    </xf>
    <xf numFmtId="0" fontId="0" fillId="0" borderId="27" xfId="0" applyBorder="1" applyAlignment="1">
      <alignment horizontal="justify" vertical="top"/>
    </xf>
    <xf numFmtId="0" fontId="0" fillId="0" borderId="28" xfId="0" applyBorder="1" applyAlignment="1">
      <alignment horizontal="justify" vertical="top"/>
    </xf>
    <xf numFmtId="0" fontId="0" fillId="0" borderId="14" xfId="0" applyBorder="1" applyAlignment="1">
      <alignment horizontal="center"/>
    </xf>
    <xf numFmtId="0" fontId="0" fillId="24" borderId="22" xfId="0" applyFont="1" applyFill="1" applyBorder="1" applyAlignment="1">
      <alignment horizontal="justify" vertical="top"/>
    </xf>
    <xf numFmtId="0" fontId="0" fillId="24" borderId="23" xfId="0" applyFont="1" applyFill="1" applyBorder="1" applyAlignment="1">
      <alignment horizontal="justify" vertical="top"/>
    </xf>
    <xf numFmtId="0" fontId="0" fillId="24" borderId="24" xfId="0" applyFont="1" applyFill="1" applyBorder="1" applyAlignment="1">
      <alignment horizontal="justify" vertical="top"/>
    </xf>
    <xf numFmtId="0" fontId="0" fillId="24" borderId="25" xfId="0" applyFont="1" applyFill="1" applyBorder="1" applyAlignment="1">
      <alignment horizontal="justify" vertical="top"/>
    </xf>
    <xf numFmtId="0" fontId="0" fillId="24" borderId="0" xfId="0" applyFont="1" applyFill="1" applyBorder="1" applyAlignment="1">
      <alignment horizontal="justify" vertical="top"/>
    </xf>
    <xf numFmtId="0" fontId="0" fillId="24" borderId="16" xfId="0" applyFont="1" applyFill="1" applyBorder="1" applyAlignment="1">
      <alignment horizontal="justify" vertical="top"/>
    </xf>
    <xf numFmtId="0" fontId="0" fillId="24" borderId="26" xfId="0" applyFont="1" applyFill="1" applyBorder="1" applyAlignment="1">
      <alignment horizontal="justify" vertical="top"/>
    </xf>
    <xf numFmtId="0" fontId="0" fillId="24" borderId="27" xfId="0" applyFont="1" applyFill="1" applyBorder="1" applyAlignment="1">
      <alignment horizontal="justify" vertical="top"/>
    </xf>
    <xf numFmtId="0" fontId="0" fillId="24" borderId="28" xfId="0" applyFont="1" applyFill="1" applyBorder="1" applyAlignment="1">
      <alignment horizontal="justify" vertical="top"/>
    </xf>
    <xf numFmtId="0" fontId="5" fillId="0" borderId="14" xfId="0" applyFont="1" applyBorder="1" applyAlignment="1">
      <alignment horizontal="center" vertical="top" wrapText="1"/>
    </xf>
    <xf numFmtId="43" fontId="5" fillId="0" borderId="14" xfId="46" applyFont="1" applyFill="1" applyBorder="1" applyAlignment="1">
      <alignment horizontal="center" vertical="top" wrapText="1"/>
    </xf>
    <xf numFmtId="0" fontId="1" fillId="0" borderId="16" xfId="0" applyFont="1" applyBorder="1" applyAlignment="1">
      <alignment wrapText="1"/>
    </xf>
    <xf numFmtId="43" fontId="5" fillId="0" borderId="19" xfId="46" applyFont="1" applyBorder="1" applyAlignment="1">
      <alignment horizontal="center" vertical="top" wrapText="1"/>
    </xf>
    <xf numFmtId="43" fontId="5" fillId="0" borderId="21" xfId="46" applyFont="1" applyBorder="1" applyAlignment="1">
      <alignment horizontal="center" vertical="top" wrapText="1"/>
    </xf>
    <xf numFmtId="0" fontId="1" fillId="0" borderId="22" xfId="0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1" fillId="0" borderId="24" xfId="0" applyFont="1" applyBorder="1" applyAlignment="1">
      <alignment wrapText="1"/>
    </xf>
    <xf numFmtId="0" fontId="6" fillId="16" borderId="19" xfId="0" applyFont="1" applyFill="1" applyBorder="1" applyAlignment="1">
      <alignment horizontal="center" vertical="top" wrapText="1"/>
    </xf>
    <xf numFmtId="0" fontId="6" fillId="16" borderId="21" xfId="0" applyFont="1" applyFill="1" applyBorder="1" applyAlignment="1">
      <alignment horizontal="center" vertical="top" wrapText="1"/>
    </xf>
    <xf numFmtId="0" fontId="3" fillId="16" borderId="19" xfId="0" applyFont="1" applyFill="1" applyBorder="1" applyAlignment="1">
      <alignment horizontal="center"/>
    </xf>
    <xf numFmtId="0" fontId="3" fillId="16" borderId="20" xfId="0" applyFont="1" applyFill="1" applyBorder="1" applyAlignment="1">
      <alignment horizontal="center"/>
    </xf>
    <xf numFmtId="0" fontId="3" fillId="16" borderId="21" xfId="0" applyFont="1" applyFill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A13" sqref="A12:A13"/>
    </sheetView>
  </sheetViews>
  <sheetFormatPr defaultColWidth="9.140625" defaultRowHeight="24.75" customHeight="1"/>
  <cols>
    <col min="1" max="1" width="61.00390625" style="0" customWidth="1"/>
  </cols>
  <sheetData>
    <row r="1" ht="24.75" customHeight="1">
      <c r="A1" s="1" t="s">
        <v>0</v>
      </c>
    </row>
    <row r="2" ht="24.75" customHeight="1">
      <c r="A2" s="23" t="s">
        <v>1</v>
      </c>
    </row>
    <row r="3" ht="24.75" customHeight="1">
      <c r="A3" s="23" t="s">
        <v>2</v>
      </c>
    </row>
    <row r="4" ht="24.75" customHeight="1">
      <c r="A4" s="23" t="s">
        <v>3</v>
      </c>
    </row>
    <row r="5" ht="24.75" customHeight="1">
      <c r="A5" s="23" t="s">
        <v>4</v>
      </c>
    </row>
    <row r="6" ht="24.75" customHeight="1">
      <c r="A6" s="23" t="s">
        <v>5</v>
      </c>
    </row>
    <row r="7" ht="24.75" customHeight="1">
      <c r="A7" s="23" t="s">
        <v>6</v>
      </c>
    </row>
    <row r="8" ht="24.75" customHeight="1">
      <c r="A8" s="23" t="s">
        <v>7</v>
      </c>
    </row>
    <row r="9" ht="24.75" customHeight="1">
      <c r="A9" s="23" t="s">
        <v>8</v>
      </c>
    </row>
    <row r="10" ht="24.75" customHeight="1">
      <c r="A10" s="23" t="s">
        <v>9</v>
      </c>
    </row>
    <row r="11" ht="24.75" customHeight="1">
      <c r="A11" s="23" t="s">
        <v>10</v>
      </c>
    </row>
    <row r="12" ht="24.75" customHeight="1">
      <c r="A12" s="23" t="s">
        <v>11</v>
      </c>
    </row>
    <row r="13" ht="24.75" customHeight="1">
      <c r="A13" s="23" t="s">
        <v>12</v>
      </c>
    </row>
    <row r="14" ht="24.75" customHeight="1">
      <c r="A14" s="23" t="s">
        <v>13</v>
      </c>
    </row>
    <row r="15" ht="24.75" customHeight="1">
      <c r="A15" s="23" t="s">
        <v>14</v>
      </c>
    </row>
    <row r="16" ht="24.75" customHeight="1">
      <c r="A16" s="23" t="s">
        <v>15</v>
      </c>
    </row>
    <row r="17" ht="24.75" customHeight="1">
      <c r="A17" s="23" t="s">
        <v>16</v>
      </c>
    </row>
    <row r="18" ht="24.75" customHeight="1">
      <c r="A18" s="23" t="s">
        <v>17</v>
      </c>
    </row>
    <row r="19" ht="24.75" customHeight="1">
      <c r="A19" s="23" t="s">
        <v>18</v>
      </c>
    </row>
    <row r="20" ht="24.75" customHeight="1">
      <c r="A20" s="23" t="s">
        <v>19</v>
      </c>
    </row>
    <row r="21" ht="24.75" customHeight="1">
      <c r="A21" s="23" t="s">
        <v>20</v>
      </c>
    </row>
    <row r="22" ht="24.75" customHeight="1">
      <c r="A22" s="23" t="s">
        <v>21</v>
      </c>
    </row>
    <row r="23" ht="24.75" customHeight="1">
      <c r="A23" s="23" t="s">
        <v>22</v>
      </c>
    </row>
    <row r="24" ht="24.75" customHeight="1">
      <c r="A24" s="23" t="s">
        <v>23</v>
      </c>
    </row>
    <row r="25" ht="24.75" customHeight="1">
      <c r="A25" s="25" t="s">
        <v>79</v>
      </c>
    </row>
    <row r="26" ht="70.5" customHeight="1">
      <c r="A26" s="24" t="s">
        <v>80</v>
      </c>
    </row>
    <row r="27" spans="1:7" ht="24.75" customHeight="1">
      <c r="A27" s="38"/>
      <c r="B27" s="22"/>
      <c r="C27" s="22"/>
      <c r="D27" s="22"/>
      <c r="E27" s="22"/>
      <c r="F27" s="22"/>
      <c r="G27" s="22"/>
    </row>
    <row r="28" ht="24.75" customHeight="1">
      <c r="A28" s="38"/>
    </row>
  </sheetData>
  <sheetProtection/>
  <mergeCells count="1">
    <mergeCell ref="A27:A2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68"/>
  <sheetViews>
    <sheetView workbookViewId="0" topLeftCell="A1">
      <selection activeCell="I20" sqref="I20"/>
    </sheetView>
  </sheetViews>
  <sheetFormatPr defaultColWidth="12.421875" defaultRowHeight="12.75"/>
  <cols>
    <col min="1" max="1" width="12.57421875" style="0" bestFit="1" customWidth="1"/>
    <col min="2" max="2" width="14.28125" style="0" bestFit="1" customWidth="1"/>
    <col min="5" max="5" width="14.28125" style="0" bestFit="1" customWidth="1"/>
  </cols>
  <sheetData>
    <row r="1" spans="1:10" ht="12.75">
      <c r="A1" s="37" t="s">
        <v>60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12.75">
      <c r="A2" s="60" t="s">
        <v>78</v>
      </c>
      <c r="B2" s="60"/>
      <c r="C2" s="60"/>
      <c r="D2" s="60"/>
      <c r="E2" s="60"/>
      <c r="F2" s="60"/>
      <c r="G2" s="60"/>
      <c r="H2" s="60"/>
      <c r="I2" s="60"/>
      <c r="J2" s="60"/>
    </row>
    <row r="3" spans="1:10" ht="12.75">
      <c r="A3" s="21"/>
      <c r="B3" s="21"/>
      <c r="C3" s="21"/>
      <c r="D3" s="21"/>
      <c r="E3" s="21"/>
      <c r="F3" s="21"/>
      <c r="G3" s="21"/>
      <c r="H3" s="21"/>
      <c r="I3" s="21"/>
      <c r="J3" s="21"/>
    </row>
    <row r="4" spans="1:11" ht="12.75" customHeight="1">
      <c r="A4" s="61" t="s">
        <v>81</v>
      </c>
      <c r="B4" s="62"/>
      <c r="C4" s="62"/>
      <c r="D4" s="62"/>
      <c r="E4" s="62"/>
      <c r="F4" s="62"/>
      <c r="G4" s="62"/>
      <c r="H4" s="62"/>
      <c r="I4" s="62"/>
      <c r="J4" s="62"/>
      <c r="K4" s="63"/>
    </row>
    <row r="5" spans="1:11" ht="12.75">
      <c r="A5" s="64"/>
      <c r="B5" s="65"/>
      <c r="C5" s="65"/>
      <c r="D5" s="65"/>
      <c r="E5" s="65"/>
      <c r="F5" s="65"/>
      <c r="G5" s="65"/>
      <c r="H5" s="65"/>
      <c r="I5" s="65"/>
      <c r="J5" s="65"/>
      <c r="K5" s="66"/>
    </row>
    <row r="6" spans="1:11" ht="12.75">
      <c r="A6" s="64"/>
      <c r="B6" s="65"/>
      <c r="C6" s="65"/>
      <c r="D6" s="65"/>
      <c r="E6" s="65"/>
      <c r="F6" s="65"/>
      <c r="G6" s="65"/>
      <c r="H6" s="65"/>
      <c r="I6" s="65"/>
      <c r="J6" s="65"/>
      <c r="K6" s="66"/>
    </row>
    <row r="7" spans="1:11" ht="12.75">
      <c r="A7" s="64"/>
      <c r="B7" s="65"/>
      <c r="C7" s="65"/>
      <c r="D7" s="65"/>
      <c r="E7" s="65"/>
      <c r="F7" s="65"/>
      <c r="G7" s="65"/>
      <c r="H7" s="65"/>
      <c r="I7" s="65"/>
      <c r="J7" s="65"/>
      <c r="K7" s="66"/>
    </row>
    <row r="8" spans="1:11" ht="12.75">
      <c r="A8" s="67"/>
      <c r="B8" s="68"/>
      <c r="C8" s="68"/>
      <c r="D8" s="68"/>
      <c r="E8" s="68"/>
      <c r="F8" s="68"/>
      <c r="G8" s="68"/>
      <c r="H8" s="68"/>
      <c r="I8" s="68"/>
      <c r="J8" s="68"/>
      <c r="K8" s="69"/>
    </row>
    <row r="9" spans="1:11" s="31" customFormat="1" ht="12.75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</row>
    <row r="10" spans="1:11" s="31" customFormat="1" ht="15.75">
      <c r="A10" s="3" t="s">
        <v>110</v>
      </c>
      <c r="B10"/>
      <c r="C10"/>
      <c r="D10"/>
      <c r="E10"/>
      <c r="F10"/>
      <c r="G10"/>
      <c r="H10"/>
      <c r="I10"/>
      <c r="J10"/>
      <c r="K10" s="32"/>
    </row>
    <row r="11" spans="1:11" s="31" customFormat="1" ht="15.75">
      <c r="A11" s="49" t="s">
        <v>57</v>
      </c>
      <c r="B11" s="49"/>
      <c r="C11" s="49"/>
      <c r="D11" s="49"/>
      <c r="E11" s="49"/>
      <c r="F11" s="49"/>
      <c r="G11" s="49"/>
      <c r="H11" s="49"/>
      <c r="I11" s="49"/>
      <c r="J11" s="49"/>
      <c r="K11" s="32"/>
    </row>
    <row r="12" spans="1:11" s="31" customFormat="1" ht="15.75">
      <c r="A12" s="46" t="s">
        <v>107</v>
      </c>
      <c r="B12" s="47"/>
      <c r="C12" s="47"/>
      <c r="D12" s="47"/>
      <c r="E12" s="47"/>
      <c r="F12" s="47"/>
      <c r="G12" s="47"/>
      <c r="H12" s="47"/>
      <c r="I12" s="47"/>
      <c r="J12" s="48"/>
      <c r="K12" s="32"/>
    </row>
    <row r="13" spans="1:11" s="31" customFormat="1" ht="15.75">
      <c r="A13" s="46" t="s">
        <v>106</v>
      </c>
      <c r="B13" s="47"/>
      <c r="C13" s="47"/>
      <c r="D13" s="47"/>
      <c r="E13" s="47"/>
      <c r="F13" s="47"/>
      <c r="G13" s="47"/>
      <c r="H13" s="47"/>
      <c r="I13" s="47"/>
      <c r="J13" s="48"/>
      <c r="K13" s="32"/>
    </row>
    <row r="14" spans="1:11" s="31" customFormat="1" ht="12.75">
      <c r="A14" s="44" t="s">
        <v>30</v>
      </c>
      <c r="B14" s="44" t="s">
        <v>31</v>
      </c>
      <c r="C14" s="44" t="s">
        <v>32</v>
      </c>
      <c r="D14" s="44" t="s">
        <v>33</v>
      </c>
      <c r="E14" s="44" t="s">
        <v>34</v>
      </c>
      <c r="F14" s="44" t="s">
        <v>35</v>
      </c>
      <c r="G14" s="44" t="s">
        <v>36</v>
      </c>
      <c r="H14" s="44" t="s">
        <v>37</v>
      </c>
      <c r="I14" s="44" t="s">
        <v>38</v>
      </c>
      <c r="J14" s="44"/>
      <c r="K14" s="32"/>
    </row>
    <row r="15" spans="1:11" s="31" customFormat="1" ht="12.75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32"/>
    </row>
    <row r="16" spans="1:11" s="31" customFormat="1" ht="12.75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32"/>
    </row>
    <row r="17" spans="1:11" s="31" customFormat="1" ht="14.25">
      <c r="A17" s="26">
        <v>50000</v>
      </c>
      <c r="B17" s="26">
        <f>37000+2659759.07-412239.52</f>
        <v>2284519.55</v>
      </c>
      <c r="C17" s="26">
        <v>1500</v>
      </c>
      <c r="D17" s="26"/>
      <c r="E17" s="26">
        <v>1702000</v>
      </c>
      <c r="F17" s="26"/>
      <c r="G17" s="26"/>
      <c r="H17" s="26"/>
      <c r="I17" s="45">
        <f>SUM(A17:H17)</f>
        <v>4038019.55</v>
      </c>
      <c r="J17" s="45"/>
      <c r="K17" s="32"/>
    </row>
    <row r="18" spans="1:11" s="31" customFormat="1" ht="24" customHeight="1">
      <c r="A18" s="34"/>
      <c r="B18" s="34"/>
      <c r="C18" s="34"/>
      <c r="D18" s="34"/>
      <c r="E18" s="34"/>
      <c r="F18" s="34"/>
      <c r="G18" s="34"/>
      <c r="H18" s="34"/>
      <c r="I18" s="44" t="s">
        <v>39</v>
      </c>
      <c r="J18" s="44"/>
      <c r="K18" s="32"/>
    </row>
    <row r="19" spans="1:11" s="31" customFormat="1" ht="15.75">
      <c r="A19" s="50"/>
      <c r="B19" s="50"/>
      <c r="C19" s="50"/>
      <c r="D19" s="50"/>
      <c r="E19" s="50"/>
      <c r="F19" s="50"/>
      <c r="G19" s="50"/>
      <c r="H19" s="50"/>
      <c r="I19" s="45">
        <v>3000000</v>
      </c>
      <c r="J19" s="45"/>
      <c r="K19" s="32"/>
    </row>
    <row r="20" spans="1:11" s="31" customFormat="1" ht="31.5">
      <c r="A20" s="18" t="s">
        <v>111</v>
      </c>
      <c r="B20" s="11"/>
      <c r="C20" s="11"/>
      <c r="D20" s="11"/>
      <c r="E20" s="11"/>
      <c r="F20" s="11"/>
      <c r="G20" s="11"/>
      <c r="H20" s="11"/>
      <c r="I20" s="11"/>
      <c r="J20" s="11"/>
      <c r="K20" s="32"/>
    </row>
    <row r="21" spans="1:11" s="31" customFormat="1" ht="15.75">
      <c r="A21" s="49" t="s">
        <v>57</v>
      </c>
      <c r="B21" s="49"/>
      <c r="C21" s="49"/>
      <c r="D21" s="49"/>
      <c r="E21" s="49"/>
      <c r="F21" s="49"/>
      <c r="G21" s="49"/>
      <c r="H21" s="49"/>
      <c r="I21" s="49"/>
      <c r="J21" s="49"/>
      <c r="K21" s="32"/>
    </row>
    <row r="22" spans="1:11" s="31" customFormat="1" ht="15.75">
      <c r="A22" s="43" t="s">
        <v>108</v>
      </c>
      <c r="B22" s="43"/>
      <c r="C22" s="43"/>
      <c r="D22" s="43"/>
      <c r="E22" s="43"/>
      <c r="F22" s="43"/>
      <c r="G22" s="43"/>
      <c r="H22" s="43"/>
      <c r="I22" s="43"/>
      <c r="J22" s="43"/>
      <c r="K22" s="32"/>
    </row>
    <row r="23" spans="1:11" s="31" customFormat="1" ht="15.75">
      <c r="A23" s="46" t="s">
        <v>106</v>
      </c>
      <c r="B23" s="47"/>
      <c r="C23" s="47"/>
      <c r="D23" s="47"/>
      <c r="E23" s="47"/>
      <c r="F23" s="47"/>
      <c r="G23" s="47"/>
      <c r="H23" s="47"/>
      <c r="I23" s="47"/>
      <c r="J23" s="48"/>
      <c r="K23" s="32"/>
    </row>
    <row r="24" spans="1:11" s="31" customFormat="1" ht="48">
      <c r="A24" s="10" t="s">
        <v>30</v>
      </c>
      <c r="B24" s="10" t="s">
        <v>31</v>
      </c>
      <c r="C24" s="10" t="s">
        <v>32</v>
      </c>
      <c r="D24" s="10" t="s">
        <v>33</v>
      </c>
      <c r="E24" s="10" t="s">
        <v>34</v>
      </c>
      <c r="F24" s="10" t="s">
        <v>35</v>
      </c>
      <c r="G24" s="10" t="s">
        <v>36</v>
      </c>
      <c r="H24" s="10" t="s">
        <v>37</v>
      </c>
      <c r="I24" s="44" t="s">
        <v>38</v>
      </c>
      <c r="J24" s="44"/>
      <c r="K24" s="32"/>
    </row>
    <row r="25" spans="1:11" s="31" customFormat="1" ht="14.25">
      <c r="A25" s="26">
        <v>44550</v>
      </c>
      <c r="B25" s="26">
        <f>37000+2613259.77-412239.52-6334-160000-6634-585-3000</f>
        <v>2061467.25</v>
      </c>
      <c r="C25" s="26">
        <v>1500</v>
      </c>
      <c r="D25" s="26"/>
      <c r="E25" s="26">
        <v>1702000</v>
      </c>
      <c r="F25" s="26"/>
      <c r="G25" s="26"/>
      <c r="H25" s="26"/>
      <c r="I25" s="45">
        <f>SUM(A25:H25)</f>
        <v>3809517.25</v>
      </c>
      <c r="J25" s="45"/>
      <c r="K25" s="32"/>
    </row>
    <row r="26" spans="1:11" s="31" customFormat="1" ht="31.5">
      <c r="A26" s="18" t="s">
        <v>112</v>
      </c>
      <c r="B26" s="11"/>
      <c r="C26" s="11"/>
      <c r="D26" s="11"/>
      <c r="E26" s="11"/>
      <c r="F26" s="11"/>
      <c r="G26" s="11"/>
      <c r="H26" s="11"/>
      <c r="I26" s="11"/>
      <c r="J26" s="11"/>
      <c r="K26" s="32"/>
    </row>
    <row r="27" spans="1:11" s="31" customFormat="1" ht="15.75">
      <c r="A27" s="49" t="s">
        <v>57</v>
      </c>
      <c r="B27" s="49"/>
      <c r="C27" s="49"/>
      <c r="D27" s="49"/>
      <c r="E27" s="49"/>
      <c r="F27" s="49"/>
      <c r="G27" s="49"/>
      <c r="H27" s="49"/>
      <c r="I27" s="49"/>
      <c r="J27" s="49"/>
      <c r="K27" s="32"/>
    </row>
    <row r="28" spans="1:11" s="31" customFormat="1" ht="15.75">
      <c r="A28" s="43" t="s">
        <v>109</v>
      </c>
      <c r="B28" s="43"/>
      <c r="C28" s="43"/>
      <c r="D28" s="43"/>
      <c r="E28" s="43"/>
      <c r="F28" s="43"/>
      <c r="G28" s="43"/>
      <c r="H28" s="43"/>
      <c r="I28" s="43"/>
      <c r="J28" s="43"/>
      <c r="K28" s="32"/>
    </row>
    <row r="29" spans="1:11" s="31" customFormat="1" ht="15.75">
      <c r="A29" s="43" t="s">
        <v>106</v>
      </c>
      <c r="B29" s="43"/>
      <c r="C29" s="43"/>
      <c r="D29" s="43"/>
      <c r="E29" s="43"/>
      <c r="F29" s="43"/>
      <c r="G29" s="43"/>
      <c r="H29" s="43"/>
      <c r="I29" s="43"/>
      <c r="J29" s="43"/>
      <c r="K29" s="32"/>
    </row>
    <row r="30" spans="1:11" s="31" customFormat="1" ht="48">
      <c r="A30" s="10" t="s">
        <v>30</v>
      </c>
      <c r="B30" s="10" t="s">
        <v>31</v>
      </c>
      <c r="C30" s="10" t="s">
        <v>32</v>
      </c>
      <c r="D30" s="10" t="s">
        <v>33</v>
      </c>
      <c r="E30" s="10" t="s">
        <v>34</v>
      </c>
      <c r="F30" s="10" t="s">
        <v>35</v>
      </c>
      <c r="G30" s="10" t="s">
        <v>36</v>
      </c>
      <c r="H30" s="10" t="s">
        <v>37</v>
      </c>
      <c r="I30" s="44" t="s">
        <v>38</v>
      </c>
      <c r="J30" s="44"/>
      <c r="K30" s="32"/>
    </row>
    <row r="31" spans="1:11" s="31" customFormat="1" ht="14.25">
      <c r="A31" s="26">
        <f>33493.67-2699.28</f>
        <v>30794.39</v>
      </c>
      <c r="B31" s="26">
        <f>21951.8+480595.82-310356.13</f>
        <v>192191.49</v>
      </c>
      <c r="C31" s="26"/>
      <c r="D31" s="26"/>
      <c r="E31" s="26">
        <f>1701096.85-834603.14</f>
        <v>866493.7100000001</v>
      </c>
      <c r="F31" s="26"/>
      <c r="G31" s="26"/>
      <c r="H31" s="26"/>
      <c r="I31" s="45">
        <f>SUM(A31:H31)</f>
        <v>1089479.59</v>
      </c>
      <c r="J31" s="45"/>
      <c r="K31" s="32"/>
    </row>
    <row r="32" spans="1:11" s="31" customFormat="1" ht="12.75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</row>
    <row r="33" spans="1:11" s="31" customFormat="1" ht="12.75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</row>
    <row r="34" ht="15.75">
      <c r="A34" s="3" t="s">
        <v>59</v>
      </c>
    </row>
    <row r="35" spans="1:10" ht="15.75">
      <c r="A35" s="49" t="s">
        <v>57</v>
      </c>
      <c r="B35" s="49"/>
      <c r="C35" s="49"/>
      <c r="D35" s="49"/>
      <c r="E35" s="49"/>
      <c r="F35" s="49"/>
      <c r="G35" s="49"/>
      <c r="H35" s="49"/>
      <c r="I35" s="49"/>
      <c r="J35" s="49"/>
    </row>
    <row r="36" spans="1:10" ht="15.75" customHeight="1">
      <c r="A36" s="46" t="s">
        <v>29</v>
      </c>
      <c r="B36" s="47"/>
      <c r="C36" s="47"/>
      <c r="D36" s="47"/>
      <c r="E36" s="47"/>
      <c r="F36" s="47"/>
      <c r="G36" s="47"/>
      <c r="H36" s="47"/>
      <c r="I36" s="47"/>
      <c r="J36" s="48"/>
    </row>
    <row r="37" spans="1:10" ht="15.75" customHeight="1">
      <c r="A37" s="46" t="s">
        <v>42</v>
      </c>
      <c r="B37" s="47"/>
      <c r="C37" s="47"/>
      <c r="D37" s="47"/>
      <c r="E37" s="47"/>
      <c r="F37" s="47"/>
      <c r="G37" s="47"/>
      <c r="H37" s="47"/>
      <c r="I37" s="47"/>
      <c r="J37" s="48"/>
    </row>
    <row r="38" spans="1:10" ht="45.75" customHeight="1">
      <c r="A38" s="44" t="s">
        <v>30</v>
      </c>
      <c r="B38" s="44" t="s">
        <v>31</v>
      </c>
      <c r="C38" s="44" t="s">
        <v>32</v>
      </c>
      <c r="D38" s="44" t="s">
        <v>33</v>
      </c>
      <c r="E38" s="44" t="s">
        <v>34</v>
      </c>
      <c r="F38" s="44" t="s">
        <v>35</v>
      </c>
      <c r="G38" s="44" t="s">
        <v>36</v>
      </c>
      <c r="H38" s="44" t="s">
        <v>37</v>
      </c>
      <c r="I38" s="44" t="s">
        <v>38</v>
      </c>
      <c r="J38" s="44"/>
    </row>
    <row r="39" spans="1:10" ht="12.75">
      <c r="A39" s="44"/>
      <c r="B39" s="44"/>
      <c r="C39" s="44"/>
      <c r="D39" s="44"/>
      <c r="E39" s="44"/>
      <c r="F39" s="44"/>
      <c r="G39" s="44"/>
      <c r="H39" s="44"/>
      <c r="I39" s="44"/>
      <c r="J39" s="44"/>
    </row>
    <row r="40" spans="1:10" ht="12.75">
      <c r="A40" s="44"/>
      <c r="B40" s="44"/>
      <c r="C40" s="44"/>
      <c r="D40" s="44"/>
      <c r="E40" s="44"/>
      <c r="F40" s="44"/>
      <c r="G40" s="44"/>
      <c r="H40" s="44"/>
      <c r="I40" s="44"/>
      <c r="J40" s="44"/>
    </row>
    <row r="41" spans="1:10" ht="14.25">
      <c r="A41" s="26">
        <v>49994.76</v>
      </c>
      <c r="B41" s="26">
        <f>34000+1972244.14</f>
        <v>2006244.14</v>
      </c>
      <c r="C41" s="26">
        <v>0</v>
      </c>
      <c r="D41" s="26">
        <v>0</v>
      </c>
      <c r="E41" s="26">
        <v>1767509.51</v>
      </c>
      <c r="F41" s="26">
        <v>0</v>
      </c>
      <c r="G41" s="26">
        <v>0</v>
      </c>
      <c r="H41" s="26">
        <v>0</v>
      </c>
      <c r="I41" s="45">
        <f>SUM(A41:H41)</f>
        <v>3823748.41</v>
      </c>
      <c r="J41" s="45"/>
    </row>
    <row r="42" spans="1:10" ht="36" customHeight="1">
      <c r="A42" s="34"/>
      <c r="B42" s="34"/>
      <c r="C42" s="34"/>
      <c r="D42" s="34"/>
      <c r="E42" s="34"/>
      <c r="F42" s="34"/>
      <c r="G42" s="34"/>
      <c r="H42" s="34"/>
      <c r="I42" s="44" t="s">
        <v>39</v>
      </c>
      <c r="J42" s="44"/>
    </row>
    <row r="43" spans="1:10" ht="15.75">
      <c r="A43" s="50"/>
      <c r="B43" s="50"/>
      <c r="C43" s="50"/>
      <c r="D43" s="50"/>
      <c r="E43" s="50"/>
      <c r="F43" s="50"/>
      <c r="G43" s="50"/>
      <c r="H43" s="50"/>
      <c r="I43" s="45">
        <v>3000000</v>
      </c>
      <c r="J43" s="45"/>
    </row>
    <row r="44" spans="1:10" ht="15.75">
      <c r="A44" s="18" t="s">
        <v>61</v>
      </c>
      <c r="B44" s="11"/>
      <c r="C44" s="11"/>
      <c r="D44" s="11"/>
      <c r="E44" s="11"/>
      <c r="F44" s="11"/>
      <c r="G44" s="11"/>
      <c r="H44" s="11"/>
      <c r="I44" s="11"/>
      <c r="J44" s="11"/>
    </row>
    <row r="45" spans="1:10" ht="15.75">
      <c r="A45" s="49" t="s">
        <v>57</v>
      </c>
      <c r="B45" s="49"/>
      <c r="C45" s="49"/>
      <c r="D45" s="49"/>
      <c r="E45" s="49"/>
      <c r="F45" s="49"/>
      <c r="G45" s="49"/>
      <c r="H45" s="49"/>
      <c r="I45" s="49"/>
      <c r="J45" s="49"/>
    </row>
    <row r="46" spans="1:10" ht="17.25" customHeight="1">
      <c r="A46" s="43" t="s">
        <v>40</v>
      </c>
      <c r="B46" s="43"/>
      <c r="C46" s="43"/>
      <c r="D46" s="43"/>
      <c r="E46" s="43"/>
      <c r="F46" s="43"/>
      <c r="G46" s="43"/>
      <c r="H46" s="43"/>
      <c r="I46" s="43"/>
      <c r="J46" s="43"/>
    </row>
    <row r="47" spans="1:10" ht="17.25" customHeight="1">
      <c r="A47" s="46" t="s">
        <v>42</v>
      </c>
      <c r="B47" s="47"/>
      <c r="C47" s="47"/>
      <c r="D47" s="47"/>
      <c r="E47" s="47"/>
      <c r="F47" s="47"/>
      <c r="G47" s="47"/>
      <c r="H47" s="47"/>
      <c r="I47" s="47"/>
      <c r="J47" s="48"/>
    </row>
    <row r="48" spans="1:10" ht="48">
      <c r="A48" s="10" t="s">
        <v>30</v>
      </c>
      <c r="B48" s="10" t="s">
        <v>31</v>
      </c>
      <c r="C48" s="10" t="s">
        <v>32</v>
      </c>
      <c r="D48" s="10" t="s">
        <v>33</v>
      </c>
      <c r="E48" s="10" t="s">
        <v>34</v>
      </c>
      <c r="F48" s="10" t="s">
        <v>35</v>
      </c>
      <c r="G48" s="10" t="s">
        <v>36</v>
      </c>
      <c r="H48" s="10" t="s">
        <v>37</v>
      </c>
      <c r="I48" s="44" t="s">
        <v>38</v>
      </c>
      <c r="J48" s="44"/>
    </row>
    <row r="49" spans="1:10" s="28" customFormat="1" ht="14.25">
      <c r="A49" s="26">
        <v>44377.9</v>
      </c>
      <c r="B49" s="26">
        <f>412755.23+5532.98</f>
        <v>418288.20999999996</v>
      </c>
      <c r="C49" s="26">
        <v>0</v>
      </c>
      <c r="D49" s="26">
        <v>0</v>
      </c>
      <c r="E49" s="26">
        <v>1767509.51</v>
      </c>
      <c r="F49" s="26">
        <v>0</v>
      </c>
      <c r="G49" s="26">
        <v>0</v>
      </c>
      <c r="H49" s="26">
        <v>0</v>
      </c>
      <c r="I49" s="45">
        <f>SUM(A49:H49)</f>
        <v>2230175.62</v>
      </c>
      <c r="J49" s="45"/>
    </row>
    <row r="50" spans="1:10" ht="15.75">
      <c r="A50" s="18" t="s">
        <v>62</v>
      </c>
      <c r="B50" s="11"/>
      <c r="C50" s="11"/>
      <c r="D50" s="11"/>
      <c r="E50" s="11"/>
      <c r="F50" s="11"/>
      <c r="G50" s="11"/>
      <c r="H50" s="11"/>
      <c r="I50" s="11"/>
      <c r="J50" s="11"/>
    </row>
    <row r="51" spans="1:10" ht="15.75">
      <c r="A51" s="49" t="s">
        <v>57</v>
      </c>
      <c r="B51" s="49"/>
      <c r="C51" s="49"/>
      <c r="D51" s="49"/>
      <c r="E51" s="49"/>
      <c r="F51" s="49"/>
      <c r="G51" s="49"/>
      <c r="H51" s="49"/>
      <c r="I51" s="49"/>
      <c r="J51" s="49"/>
    </row>
    <row r="52" spans="1:10" ht="17.25" customHeight="1">
      <c r="A52" s="43" t="s">
        <v>41</v>
      </c>
      <c r="B52" s="43"/>
      <c r="C52" s="43"/>
      <c r="D52" s="43"/>
      <c r="E52" s="43"/>
      <c r="F52" s="43"/>
      <c r="G52" s="43"/>
      <c r="H52" s="43"/>
      <c r="I52" s="43"/>
      <c r="J52" s="43"/>
    </row>
    <row r="53" spans="1:10" ht="17.25" customHeight="1">
      <c r="A53" s="43" t="s">
        <v>42</v>
      </c>
      <c r="B53" s="43"/>
      <c r="C53" s="43"/>
      <c r="D53" s="43"/>
      <c r="E53" s="43"/>
      <c r="F53" s="43"/>
      <c r="G53" s="43"/>
      <c r="H53" s="43"/>
      <c r="I53" s="43"/>
      <c r="J53" s="43"/>
    </row>
    <row r="54" spans="1:10" ht="48">
      <c r="A54" s="10" t="s">
        <v>30</v>
      </c>
      <c r="B54" s="10" t="s">
        <v>31</v>
      </c>
      <c r="C54" s="10" t="s">
        <v>32</v>
      </c>
      <c r="D54" s="10" t="s">
        <v>33</v>
      </c>
      <c r="E54" s="10" t="s">
        <v>34</v>
      </c>
      <c r="F54" s="10" t="s">
        <v>35</v>
      </c>
      <c r="G54" s="10" t="s">
        <v>36</v>
      </c>
      <c r="H54" s="10" t="s">
        <v>37</v>
      </c>
      <c r="I54" s="44" t="s">
        <v>38</v>
      </c>
      <c r="J54" s="44"/>
    </row>
    <row r="55" spans="1:10" s="28" customFormat="1" ht="14.25">
      <c r="A55" s="26">
        <f>6387.34+1630</f>
        <v>8017.34</v>
      </c>
      <c r="B55" s="26">
        <f>313589.56+4406.78</f>
        <v>317996.34</v>
      </c>
      <c r="C55" s="26">
        <v>1223.92</v>
      </c>
      <c r="D55" s="26">
        <v>0</v>
      </c>
      <c r="E55" s="26">
        <v>0</v>
      </c>
      <c r="F55" s="26">
        <v>0</v>
      </c>
      <c r="G55" s="26">
        <v>0</v>
      </c>
      <c r="H55" s="26">
        <v>0</v>
      </c>
      <c r="I55" s="45">
        <f>SUM(A55:H55)</f>
        <v>327237.60000000003</v>
      </c>
      <c r="J55" s="45"/>
    </row>
    <row r="56" ht="15.75">
      <c r="A56" s="3" t="s">
        <v>63</v>
      </c>
    </row>
    <row r="57" spans="1:10" ht="15.75">
      <c r="A57" s="49" t="s">
        <v>57</v>
      </c>
      <c r="B57" s="49"/>
      <c r="C57" s="49"/>
      <c r="D57" s="49"/>
      <c r="E57" s="49"/>
      <c r="F57" s="49"/>
      <c r="G57" s="49"/>
      <c r="H57" s="49"/>
      <c r="I57" s="49"/>
      <c r="J57" s="49"/>
    </row>
    <row r="58" spans="1:10" ht="15.75">
      <c r="A58" s="46" t="s">
        <v>29</v>
      </c>
      <c r="B58" s="47"/>
      <c r="C58" s="47"/>
      <c r="D58" s="47"/>
      <c r="E58" s="47"/>
      <c r="F58" s="47"/>
      <c r="G58" s="47"/>
      <c r="H58" s="47"/>
      <c r="I58" s="47"/>
      <c r="J58" s="48"/>
    </row>
    <row r="59" spans="1:10" ht="15.75">
      <c r="A59" s="46" t="s">
        <v>43</v>
      </c>
      <c r="B59" s="47"/>
      <c r="C59" s="47"/>
      <c r="D59" s="47"/>
      <c r="E59" s="47"/>
      <c r="F59" s="47"/>
      <c r="G59" s="47"/>
      <c r="H59" s="47"/>
      <c r="I59" s="47"/>
      <c r="J59" s="48"/>
    </row>
    <row r="60" spans="1:10" ht="12.75">
      <c r="A60" s="44" t="s">
        <v>30</v>
      </c>
      <c r="B60" s="44" t="s">
        <v>31</v>
      </c>
      <c r="C60" s="44" t="s">
        <v>32</v>
      </c>
      <c r="D60" s="44" t="s">
        <v>33</v>
      </c>
      <c r="E60" s="44" t="s">
        <v>34</v>
      </c>
      <c r="F60" s="44" t="s">
        <v>35</v>
      </c>
      <c r="G60" s="44" t="s">
        <v>36</v>
      </c>
      <c r="H60" s="44" t="s">
        <v>37</v>
      </c>
      <c r="I60" s="44" t="s">
        <v>38</v>
      </c>
      <c r="J60" s="44"/>
    </row>
    <row r="61" spans="1:10" ht="12.75">
      <c r="A61" s="44"/>
      <c r="B61" s="44"/>
      <c r="C61" s="44"/>
      <c r="D61" s="44"/>
      <c r="E61" s="44"/>
      <c r="F61" s="44"/>
      <c r="G61" s="44"/>
      <c r="H61" s="44"/>
      <c r="I61" s="44"/>
      <c r="J61" s="44"/>
    </row>
    <row r="62" spans="1:10" ht="12.75">
      <c r="A62" s="44"/>
      <c r="B62" s="44"/>
      <c r="C62" s="44"/>
      <c r="D62" s="44"/>
      <c r="E62" s="44"/>
      <c r="F62" s="44"/>
      <c r="G62" s="44"/>
      <c r="H62" s="44"/>
      <c r="I62" s="44"/>
      <c r="J62" s="44"/>
    </row>
    <row r="63" spans="1:10" ht="14.25">
      <c r="A63" s="26">
        <f>1908+50281</f>
        <v>52189</v>
      </c>
      <c r="B63" s="26">
        <f>2812560.41+24000</f>
        <v>2836560.41</v>
      </c>
      <c r="C63" s="26">
        <v>1724</v>
      </c>
      <c r="D63" s="26">
        <v>0</v>
      </c>
      <c r="E63" s="26">
        <v>1877000</v>
      </c>
      <c r="F63" s="26">
        <v>0</v>
      </c>
      <c r="G63" s="26">
        <v>0</v>
      </c>
      <c r="H63" s="26">
        <v>0</v>
      </c>
      <c r="I63" s="45">
        <f>SUM(A63:H63)</f>
        <v>4767473.41</v>
      </c>
      <c r="J63" s="45"/>
    </row>
    <row r="64" spans="1:10" ht="29.25" customHeight="1">
      <c r="A64" s="34"/>
      <c r="B64" s="34"/>
      <c r="C64" s="34"/>
      <c r="D64" s="34"/>
      <c r="E64" s="34"/>
      <c r="F64" s="34"/>
      <c r="G64" s="34"/>
      <c r="H64" s="34"/>
      <c r="I64" s="44" t="s">
        <v>39</v>
      </c>
      <c r="J64" s="44"/>
    </row>
    <row r="65" spans="1:10" ht="15.75">
      <c r="A65" s="50"/>
      <c r="B65" s="50"/>
      <c r="C65" s="50"/>
      <c r="D65" s="50"/>
      <c r="E65" s="50"/>
      <c r="F65" s="50"/>
      <c r="G65" s="50"/>
      <c r="H65" s="50"/>
      <c r="I65" s="45">
        <f>3000000+1032.9+429115.89</f>
        <v>3430148.79</v>
      </c>
      <c r="J65" s="45"/>
    </row>
    <row r="66" spans="1:10" ht="15.75">
      <c r="A66" s="18" t="s">
        <v>64</v>
      </c>
      <c r="B66" s="11"/>
      <c r="C66" s="11"/>
      <c r="D66" s="11"/>
      <c r="E66" s="11"/>
      <c r="F66" s="11"/>
      <c r="G66" s="11"/>
      <c r="H66" s="11"/>
      <c r="I66" s="11"/>
      <c r="J66" s="11"/>
    </row>
    <row r="67" spans="1:10" ht="15.75">
      <c r="A67" s="49" t="s">
        <v>57</v>
      </c>
      <c r="B67" s="49"/>
      <c r="C67" s="49"/>
      <c r="D67" s="49"/>
      <c r="E67" s="49"/>
      <c r="F67" s="49"/>
      <c r="G67" s="49"/>
      <c r="H67" s="49"/>
      <c r="I67" s="49"/>
      <c r="J67" s="49"/>
    </row>
    <row r="68" spans="1:10" ht="15.75">
      <c r="A68" s="43" t="s">
        <v>40</v>
      </c>
      <c r="B68" s="43"/>
      <c r="C68" s="43"/>
      <c r="D68" s="43"/>
      <c r="E68" s="43"/>
      <c r="F68" s="43"/>
      <c r="G68" s="43"/>
      <c r="H68" s="43"/>
      <c r="I68" s="43"/>
      <c r="J68" s="43"/>
    </row>
    <row r="69" spans="1:10" ht="15.75">
      <c r="A69" s="46" t="s">
        <v>43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48">
      <c r="A70" s="10" t="s">
        <v>30</v>
      </c>
      <c r="B70" s="10" t="s">
        <v>31</v>
      </c>
      <c r="C70" s="10" t="s">
        <v>32</v>
      </c>
      <c r="D70" s="10" t="s">
        <v>33</v>
      </c>
      <c r="E70" s="10" t="s">
        <v>34</v>
      </c>
      <c r="F70" s="10" t="s">
        <v>35</v>
      </c>
      <c r="G70" s="10" t="s">
        <v>36</v>
      </c>
      <c r="H70" s="10" t="s">
        <v>37</v>
      </c>
      <c r="I70" s="44" t="s">
        <v>38</v>
      </c>
      <c r="J70" s="44"/>
    </row>
    <row r="71" spans="1:10" s="28" customFormat="1" ht="14.25">
      <c r="A71" s="26">
        <f>278+43893.66</f>
        <v>44171.66</v>
      </c>
      <c r="B71" s="26">
        <f>1567136.76+13425.95</f>
        <v>1580562.71</v>
      </c>
      <c r="C71" s="26">
        <v>500</v>
      </c>
      <c r="D71" s="26">
        <v>0</v>
      </c>
      <c r="E71" s="26">
        <v>1877000</v>
      </c>
      <c r="F71" s="26">
        <v>0</v>
      </c>
      <c r="G71" s="26">
        <v>0</v>
      </c>
      <c r="H71" s="26">
        <v>0</v>
      </c>
      <c r="I71" s="45">
        <f>SUM(A71:H71)</f>
        <v>3502234.37</v>
      </c>
      <c r="J71" s="45"/>
    </row>
    <row r="72" spans="1:10" ht="15.75">
      <c r="A72" s="18" t="s">
        <v>65</v>
      </c>
      <c r="B72" s="11"/>
      <c r="C72" s="11"/>
      <c r="D72" s="11"/>
      <c r="E72" s="11"/>
      <c r="F72" s="11"/>
      <c r="G72" s="11"/>
      <c r="H72" s="11"/>
      <c r="I72" s="11"/>
      <c r="J72" s="11"/>
    </row>
    <row r="73" spans="1:10" ht="15.75">
      <c r="A73" s="49" t="s">
        <v>57</v>
      </c>
      <c r="B73" s="49"/>
      <c r="C73" s="49"/>
      <c r="D73" s="49"/>
      <c r="E73" s="49"/>
      <c r="F73" s="49"/>
      <c r="G73" s="49"/>
      <c r="H73" s="49"/>
      <c r="I73" s="49"/>
      <c r="J73" s="49"/>
    </row>
    <row r="74" spans="1:10" ht="15.75">
      <c r="A74" s="43" t="s">
        <v>41</v>
      </c>
      <c r="B74" s="43"/>
      <c r="C74" s="43"/>
      <c r="D74" s="43"/>
      <c r="E74" s="43"/>
      <c r="F74" s="43"/>
      <c r="G74" s="43"/>
      <c r="H74" s="43"/>
      <c r="I74" s="43"/>
      <c r="J74" s="43"/>
    </row>
    <row r="75" spans="1:10" ht="15.75">
      <c r="A75" s="43" t="s">
        <v>43</v>
      </c>
      <c r="B75" s="43"/>
      <c r="C75" s="43"/>
      <c r="D75" s="43"/>
      <c r="E75" s="43"/>
      <c r="F75" s="43"/>
      <c r="G75" s="43"/>
      <c r="H75" s="43"/>
      <c r="I75" s="43"/>
      <c r="J75" s="43"/>
    </row>
    <row r="76" spans="1:10" ht="48">
      <c r="A76" s="10" t="s">
        <v>30</v>
      </c>
      <c r="B76" s="10" t="s">
        <v>31</v>
      </c>
      <c r="C76" s="10" t="s">
        <v>32</v>
      </c>
      <c r="D76" s="10" t="s">
        <v>33</v>
      </c>
      <c r="E76" s="10" t="s">
        <v>34</v>
      </c>
      <c r="F76" s="10" t="s">
        <v>35</v>
      </c>
      <c r="G76" s="10" t="s">
        <v>36</v>
      </c>
      <c r="H76" s="10" t="s">
        <v>37</v>
      </c>
      <c r="I76" s="44" t="s">
        <v>38</v>
      </c>
      <c r="J76" s="44"/>
    </row>
    <row r="77" spans="1:10" s="28" customFormat="1" ht="14.25">
      <c r="A77" s="26">
        <f>150+9616.47</f>
        <v>9766.47</v>
      </c>
      <c r="B77" s="26">
        <f>578409.05+10227.77</f>
        <v>588636.8200000001</v>
      </c>
      <c r="C77" s="26">
        <v>0</v>
      </c>
      <c r="D77" s="26">
        <v>80000</v>
      </c>
      <c r="E77" s="26">
        <v>1470.7</v>
      </c>
      <c r="F77" s="26">
        <v>0</v>
      </c>
      <c r="G77" s="26">
        <v>0</v>
      </c>
      <c r="H77" s="26">
        <v>0</v>
      </c>
      <c r="I77" s="45">
        <f>SUM(A77:H77)</f>
        <v>679873.99</v>
      </c>
      <c r="J77" s="45"/>
    </row>
    <row r="79" ht="15.75">
      <c r="A79" s="3" t="s">
        <v>65</v>
      </c>
    </row>
    <row r="80" spans="1:10" ht="15.75">
      <c r="A80" s="49" t="s">
        <v>57</v>
      </c>
      <c r="B80" s="49"/>
      <c r="C80" s="49"/>
      <c r="D80" s="49"/>
      <c r="E80" s="49"/>
      <c r="F80" s="49"/>
      <c r="G80" s="49"/>
      <c r="H80" s="49"/>
      <c r="I80" s="49"/>
      <c r="J80" s="49"/>
    </row>
    <row r="81" spans="1:10" ht="15.75">
      <c r="A81" s="46" t="s">
        <v>29</v>
      </c>
      <c r="B81" s="47"/>
      <c r="C81" s="47"/>
      <c r="D81" s="47"/>
      <c r="E81" s="47"/>
      <c r="F81" s="47"/>
      <c r="G81" s="47"/>
      <c r="H81" s="47"/>
      <c r="I81" s="47"/>
      <c r="J81" s="48"/>
    </row>
    <row r="82" spans="1:10" ht="15.75">
      <c r="A82" s="46" t="s">
        <v>44</v>
      </c>
      <c r="B82" s="47"/>
      <c r="C82" s="47"/>
      <c r="D82" s="47"/>
      <c r="E82" s="47"/>
      <c r="F82" s="47"/>
      <c r="G82" s="47"/>
      <c r="H82" s="47"/>
      <c r="I82" s="47"/>
      <c r="J82" s="48"/>
    </row>
    <row r="83" spans="1:10" ht="12.75">
      <c r="A83" s="44" t="s">
        <v>30</v>
      </c>
      <c r="B83" s="44" t="s">
        <v>31</v>
      </c>
      <c r="C83" s="44" t="s">
        <v>32</v>
      </c>
      <c r="D83" s="44" t="s">
        <v>33</v>
      </c>
      <c r="E83" s="44" t="s">
        <v>34</v>
      </c>
      <c r="F83" s="44" t="s">
        <v>35</v>
      </c>
      <c r="G83" s="44" t="s">
        <v>36</v>
      </c>
      <c r="H83" s="44" t="s">
        <v>37</v>
      </c>
      <c r="I83" s="44" t="s">
        <v>38</v>
      </c>
      <c r="J83" s="44"/>
    </row>
    <row r="84" spans="1:10" ht="12.75">
      <c r="A84" s="44"/>
      <c r="B84" s="44"/>
      <c r="C84" s="44"/>
      <c r="D84" s="44"/>
      <c r="E84" s="44"/>
      <c r="F84" s="44"/>
      <c r="G84" s="44"/>
      <c r="H84" s="44"/>
      <c r="I84" s="44"/>
      <c r="J84" s="44"/>
    </row>
    <row r="85" spans="1:10" ht="12.75">
      <c r="A85" s="44"/>
      <c r="B85" s="44"/>
      <c r="C85" s="44"/>
      <c r="D85" s="44"/>
      <c r="E85" s="44"/>
      <c r="F85" s="44"/>
      <c r="G85" s="44"/>
      <c r="H85" s="44"/>
      <c r="I85" s="44"/>
      <c r="J85" s="44"/>
    </row>
    <row r="86" spans="1:10" ht="14.25">
      <c r="A86" s="26">
        <f>10000+40000</f>
        <v>50000</v>
      </c>
      <c r="B86" s="26">
        <f>31000+3382404.5</f>
        <v>3413404.5</v>
      </c>
      <c r="C86" s="26">
        <v>500</v>
      </c>
      <c r="D86" s="26">
        <v>0</v>
      </c>
      <c r="E86" s="26">
        <v>1878000</v>
      </c>
      <c r="F86" s="26">
        <v>0</v>
      </c>
      <c r="G86" s="26">
        <v>0</v>
      </c>
      <c r="H86" s="26">
        <v>0</v>
      </c>
      <c r="I86" s="45">
        <f>SUM(A86:H86)</f>
        <v>5341904.5</v>
      </c>
      <c r="J86" s="45"/>
    </row>
    <row r="87" spans="1:10" ht="26.25" customHeight="1">
      <c r="A87" s="34"/>
      <c r="B87" s="34"/>
      <c r="C87" s="34"/>
      <c r="D87" s="34"/>
      <c r="E87" s="34"/>
      <c r="F87" s="34"/>
      <c r="G87" s="34"/>
      <c r="H87" s="34"/>
      <c r="I87" s="44" t="s">
        <v>39</v>
      </c>
      <c r="J87" s="44"/>
    </row>
    <row r="88" spans="1:10" ht="15.75">
      <c r="A88" s="50"/>
      <c r="B88" s="50"/>
      <c r="C88" s="50"/>
      <c r="D88" s="50"/>
      <c r="E88" s="50"/>
      <c r="F88" s="50"/>
      <c r="G88" s="50"/>
      <c r="H88" s="50"/>
      <c r="I88" s="45">
        <f>56000+3000000+100000+481786.97</f>
        <v>3637786.9699999997</v>
      </c>
      <c r="J88" s="45"/>
    </row>
    <row r="89" spans="1:10" ht="15.75">
      <c r="A89" s="18" t="s">
        <v>66</v>
      </c>
      <c r="B89" s="11"/>
      <c r="C89" s="11"/>
      <c r="D89" s="11"/>
      <c r="E89" s="11"/>
      <c r="F89" s="11"/>
      <c r="G89" s="11"/>
      <c r="H89" s="11"/>
      <c r="I89" s="11"/>
      <c r="J89" s="11"/>
    </row>
    <row r="90" spans="1:10" ht="15.75">
      <c r="A90" s="49" t="s">
        <v>57</v>
      </c>
      <c r="B90" s="49"/>
      <c r="C90" s="49"/>
      <c r="D90" s="49"/>
      <c r="E90" s="49"/>
      <c r="F90" s="49"/>
      <c r="G90" s="49"/>
      <c r="H90" s="49"/>
      <c r="I90" s="49"/>
      <c r="J90" s="49"/>
    </row>
    <row r="91" spans="1:10" ht="15.75">
      <c r="A91" s="43" t="s">
        <v>40</v>
      </c>
      <c r="B91" s="43"/>
      <c r="C91" s="43"/>
      <c r="D91" s="43"/>
      <c r="E91" s="43"/>
      <c r="F91" s="43"/>
      <c r="G91" s="43"/>
      <c r="H91" s="43"/>
      <c r="I91" s="43"/>
      <c r="J91" s="43"/>
    </row>
    <row r="92" spans="1:10" ht="15.75">
      <c r="A92" s="46" t="s">
        <v>44</v>
      </c>
      <c r="B92" s="47"/>
      <c r="C92" s="47"/>
      <c r="D92" s="47"/>
      <c r="E92" s="47"/>
      <c r="F92" s="47"/>
      <c r="G92" s="47"/>
      <c r="H92" s="47"/>
      <c r="I92" s="47"/>
      <c r="J92" s="48"/>
    </row>
    <row r="93" spans="1:10" ht="48">
      <c r="A93" s="10" t="s">
        <v>30</v>
      </c>
      <c r="B93" s="10" t="s">
        <v>31</v>
      </c>
      <c r="C93" s="10" t="s">
        <v>32</v>
      </c>
      <c r="D93" s="10" t="s">
        <v>33</v>
      </c>
      <c r="E93" s="10" t="s">
        <v>34</v>
      </c>
      <c r="F93" s="10" t="s">
        <v>35</v>
      </c>
      <c r="G93" s="10" t="s">
        <v>36</v>
      </c>
      <c r="H93" s="10" t="s">
        <v>37</v>
      </c>
      <c r="I93" s="44" t="s">
        <v>38</v>
      </c>
      <c r="J93" s="44"/>
    </row>
    <row r="94" spans="1:10" s="28" customFormat="1" ht="14.25">
      <c r="A94" s="26">
        <f>39850+2662.17</f>
        <v>42512.17</v>
      </c>
      <c r="B94" s="26">
        <f>2588300.39+22265</f>
        <v>2610565.39</v>
      </c>
      <c r="C94" s="26">
        <v>500</v>
      </c>
      <c r="D94" s="26">
        <v>0</v>
      </c>
      <c r="E94" s="26">
        <v>1620075.06</v>
      </c>
      <c r="F94" s="26">
        <v>0</v>
      </c>
      <c r="G94" s="26">
        <v>0</v>
      </c>
      <c r="H94" s="26">
        <v>0</v>
      </c>
      <c r="I94" s="45">
        <f>SUM(A94:H94)</f>
        <v>4273652.62</v>
      </c>
      <c r="J94" s="45"/>
    </row>
    <row r="95" spans="1:10" ht="15.75">
      <c r="A95" s="18" t="s">
        <v>67</v>
      </c>
      <c r="B95" s="11"/>
      <c r="C95" s="11"/>
      <c r="D95" s="11"/>
      <c r="E95" s="11"/>
      <c r="F95" s="11"/>
      <c r="G95" s="11"/>
      <c r="H95" s="11"/>
      <c r="I95" s="11"/>
      <c r="J95" s="11"/>
    </row>
    <row r="96" spans="1:10" ht="15.75">
      <c r="A96" s="49" t="s">
        <v>57</v>
      </c>
      <c r="B96" s="49"/>
      <c r="C96" s="49"/>
      <c r="D96" s="49"/>
      <c r="E96" s="49"/>
      <c r="F96" s="49"/>
      <c r="G96" s="49"/>
      <c r="H96" s="49"/>
      <c r="I96" s="49"/>
      <c r="J96" s="49"/>
    </row>
    <row r="97" spans="1:10" ht="15.75">
      <c r="A97" s="43" t="s">
        <v>41</v>
      </c>
      <c r="B97" s="43"/>
      <c r="C97" s="43"/>
      <c r="D97" s="43"/>
      <c r="E97" s="43"/>
      <c r="F97" s="43"/>
      <c r="G97" s="43"/>
      <c r="H97" s="43"/>
      <c r="I97" s="43"/>
      <c r="J97" s="43"/>
    </row>
    <row r="98" spans="1:10" ht="15.75">
      <c r="A98" s="43" t="s">
        <v>44</v>
      </c>
      <c r="B98" s="43"/>
      <c r="C98" s="43"/>
      <c r="D98" s="43"/>
      <c r="E98" s="43"/>
      <c r="F98" s="43"/>
      <c r="G98" s="43"/>
      <c r="H98" s="43"/>
      <c r="I98" s="43"/>
      <c r="J98" s="43"/>
    </row>
    <row r="99" spans="1:10" ht="48">
      <c r="A99" s="10" t="s">
        <v>30</v>
      </c>
      <c r="B99" s="10" t="s">
        <v>31</v>
      </c>
      <c r="C99" s="10" t="s">
        <v>32</v>
      </c>
      <c r="D99" s="10" t="s">
        <v>33</v>
      </c>
      <c r="E99" s="10" t="s">
        <v>34</v>
      </c>
      <c r="F99" s="10" t="s">
        <v>35</v>
      </c>
      <c r="G99" s="10" t="s">
        <v>36</v>
      </c>
      <c r="H99" s="10" t="s">
        <v>37</v>
      </c>
      <c r="I99" s="44" t="s">
        <v>38</v>
      </c>
      <c r="J99" s="44"/>
    </row>
    <row r="100" spans="1:10" s="28" customFormat="1" ht="14.25">
      <c r="A100" s="26">
        <f>15414.01+5044.8</f>
        <v>20458.81</v>
      </c>
      <c r="B100" s="26">
        <f>651899.3+17860.67</f>
        <v>669759.9700000001</v>
      </c>
      <c r="C100" s="26">
        <v>0</v>
      </c>
      <c r="D100" s="26">
        <v>0</v>
      </c>
      <c r="E100" s="26">
        <v>999.04</v>
      </c>
      <c r="F100" s="26">
        <v>0</v>
      </c>
      <c r="G100" s="26">
        <v>0</v>
      </c>
      <c r="H100" s="26">
        <v>0</v>
      </c>
      <c r="I100" s="45">
        <f>SUM(A100:H100)</f>
        <v>691217.8200000002</v>
      </c>
      <c r="J100" s="45"/>
    </row>
    <row r="102" ht="15.75">
      <c r="A102" s="3" t="s">
        <v>68</v>
      </c>
    </row>
    <row r="103" spans="1:11" ht="15.75">
      <c r="A103" s="49" t="s">
        <v>58</v>
      </c>
      <c r="B103" s="49"/>
      <c r="C103" s="49"/>
      <c r="D103" s="49"/>
      <c r="E103" s="49"/>
      <c r="F103" s="49"/>
      <c r="G103" s="49"/>
      <c r="H103" s="49"/>
      <c r="I103" s="49"/>
      <c r="J103" s="49"/>
      <c r="K103" s="49"/>
    </row>
    <row r="104" spans="1:11" ht="15.75">
      <c r="A104" s="43" t="s">
        <v>29</v>
      </c>
      <c r="B104" s="43"/>
      <c r="C104" s="43"/>
      <c r="D104" s="43"/>
      <c r="E104" s="43"/>
      <c r="F104" s="43"/>
      <c r="G104" s="43"/>
      <c r="H104" s="43"/>
      <c r="I104" s="43"/>
      <c r="J104" s="43"/>
      <c r="K104" s="43"/>
    </row>
    <row r="105" spans="1:11" ht="15.75">
      <c r="A105" s="43" t="s">
        <v>42</v>
      </c>
      <c r="B105" s="43"/>
      <c r="C105" s="43"/>
      <c r="D105" s="43"/>
      <c r="E105" s="43"/>
      <c r="F105" s="43"/>
      <c r="G105" s="43"/>
      <c r="H105" s="43"/>
      <c r="I105" s="43"/>
      <c r="J105" s="43"/>
      <c r="K105" s="43"/>
    </row>
    <row r="106" spans="1:11" ht="60">
      <c r="A106" s="10" t="s">
        <v>45</v>
      </c>
      <c r="B106" s="10" t="s">
        <v>46</v>
      </c>
      <c r="C106" s="10" t="s">
        <v>47</v>
      </c>
      <c r="D106" s="10" t="s">
        <v>48</v>
      </c>
      <c r="E106" s="10" t="s">
        <v>49</v>
      </c>
      <c r="F106" s="10" t="s">
        <v>50</v>
      </c>
      <c r="G106" s="10" t="s">
        <v>51</v>
      </c>
      <c r="H106" s="10" t="s">
        <v>52</v>
      </c>
      <c r="I106" s="10" t="s">
        <v>53</v>
      </c>
      <c r="J106" s="10" t="s">
        <v>54</v>
      </c>
      <c r="K106" s="10" t="s">
        <v>38</v>
      </c>
    </row>
    <row r="107" spans="1:11" s="28" customFormat="1" ht="12.75">
      <c r="A107" s="27">
        <v>540000</v>
      </c>
      <c r="B107" s="27">
        <v>0</v>
      </c>
      <c r="C107" s="27">
        <v>0</v>
      </c>
      <c r="D107" s="27">
        <v>0</v>
      </c>
      <c r="E107" s="27">
        <v>0</v>
      </c>
      <c r="F107" s="27">
        <v>0</v>
      </c>
      <c r="G107" s="27">
        <v>0</v>
      </c>
      <c r="H107" s="27">
        <v>0</v>
      </c>
      <c r="I107" s="27">
        <v>0</v>
      </c>
      <c r="J107" s="27">
        <v>0</v>
      </c>
      <c r="K107" s="27">
        <f>SUM(A107:J107)</f>
        <v>540000</v>
      </c>
    </row>
    <row r="108" spans="1:11" ht="60">
      <c r="A108" s="34"/>
      <c r="B108" s="34"/>
      <c r="C108" s="34"/>
      <c r="D108" s="34"/>
      <c r="E108" s="34"/>
      <c r="F108" s="34"/>
      <c r="G108" s="34"/>
      <c r="H108" s="34"/>
      <c r="I108" s="34"/>
      <c r="J108" s="34"/>
      <c r="K108" s="10" t="s">
        <v>39</v>
      </c>
    </row>
    <row r="109" spans="1:11" ht="15.75">
      <c r="A109" s="50"/>
      <c r="B109" s="50"/>
      <c r="C109" s="50"/>
      <c r="D109" s="50"/>
      <c r="E109" s="50"/>
      <c r="F109" s="50"/>
      <c r="G109" s="50"/>
      <c r="H109" s="50"/>
      <c r="I109" s="50"/>
      <c r="J109" s="50"/>
      <c r="K109" s="15"/>
    </row>
    <row r="110" spans="1:11" ht="15.75">
      <c r="A110" s="19" t="s">
        <v>69</v>
      </c>
      <c r="B110" s="13"/>
      <c r="C110" s="13"/>
      <c r="D110" s="13"/>
      <c r="E110" s="13"/>
      <c r="F110" s="13"/>
      <c r="G110" s="13"/>
      <c r="H110" s="13"/>
      <c r="I110" s="13"/>
      <c r="J110" s="13"/>
      <c r="K110" s="16"/>
    </row>
    <row r="111" spans="1:11" ht="15.75">
      <c r="A111" s="49" t="s">
        <v>58</v>
      </c>
      <c r="B111" s="49"/>
      <c r="C111" s="49"/>
      <c r="D111" s="49"/>
      <c r="E111" s="49"/>
      <c r="F111" s="49"/>
      <c r="G111" s="49"/>
      <c r="H111" s="49"/>
      <c r="I111" s="49"/>
      <c r="J111" s="49"/>
      <c r="K111" s="49"/>
    </row>
    <row r="112" spans="1:11" ht="15.75">
      <c r="A112" s="43" t="s">
        <v>55</v>
      </c>
      <c r="B112" s="43"/>
      <c r="C112" s="43"/>
      <c r="D112" s="43"/>
      <c r="E112" s="43"/>
      <c r="F112" s="43"/>
      <c r="G112" s="43"/>
      <c r="H112" s="43"/>
      <c r="I112" s="43"/>
      <c r="J112" s="43"/>
      <c r="K112" s="43"/>
    </row>
    <row r="113" spans="1:11" ht="15.75">
      <c r="A113" s="43" t="s">
        <v>42</v>
      </c>
      <c r="B113" s="43"/>
      <c r="C113" s="43"/>
      <c r="D113" s="43"/>
      <c r="E113" s="43"/>
      <c r="F113" s="43"/>
      <c r="G113" s="43"/>
      <c r="H113" s="43"/>
      <c r="I113" s="43"/>
      <c r="J113" s="43"/>
      <c r="K113" s="43"/>
    </row>
    <row r="114" spans="1:11" ht="60">
      <c r="A114" s="10" t="s">
        <v>45</v>
      </c>
      <c r="B114" s="10" t="s">
        <v>46</v>
      </c>
      <c r="C114" s="10" t="s">
        <v>47</v>
      </c>
      <c r="D114" s="10" t="s">
        <v>48</v>
      </c>
      <c r="E114" s="10" t="s">
        <v>49</v>
      </c>
      <c r="F114" s="10" t="s">
        <v>50</v>
      </c>
      <c r="G114" s="10" t="s">
        <v>51</v>
      </c>
      <c r="H114" s="10" t="s">
        <v>52</v>
      </c>
      <c r="I114" s="10" t="s">
        <v>53</v>
      </c>
      <c r="J114" s="10" t="s">
        <v>54</v>
      </c>
      <c r="K114" s="10" t="s">
        <v>38</v>
      </c>
    </row>
    <row r="115" spans="1:11" s="28" customFormat="1" ht="12.75">
      <c r="A115" s="27">
        <v>0</v>
      </c>
      <c r="B115" s="27">
        <v>0</v>
      </c>
      <c r="C115" s="27">
        <v>0</v>
      </c>
      <c r="D115" s="27">
        <v>0</v>
      </c>
      <c r="E115" s="27">
        <v>0</v>
      </c>
      <c r="F115" s="27">
        <v>0</v>
      </c>
      <c r="G115" s="27">
        <v>0</v>
      </c>
      <c r="H115" s="27">
        <v>0</v>
      </c>
      <c r="I115" s="27">
        <v>0</v>
      </c>
      <c r="J115" s="27">
        <v>0</v>
      </c>
      <c r="K115" s="27">
        <v>0</v>
      </c>
    </row>
    <row r="116" spans="1:11" ht="16.5" customHeight="1">
      <c r="A116" s="20" t="s">
        <v>70</v>
      </c>
      <c r="B116" s="17"/>
      <c r="C116" s="17"/>
      <c r="D116" s="17"/>
      <c r="E116" s="17"/>
      <c r="F116" s="17"/>
      <c r="G116" s="17"/>
      <c r="H116" s="17"/>
      <c r="I116" s="17"/>
      <c r="J116" s="17"/>
      <c r="K116" s="17"/>
    </row>
    <row r="117" spans="1:11" ht="15.75">
      <c r="A117" s="49" t="s">
        <v>58</v>
      </c>
      <c r="B117" s="49"/>
      <c r="C117" s="49"/>
      <c r="D117" s="49"/>
      <c r="E117" s="49"/>
      <c r="F117" s="49"/>
      <c r="G117" s="49"/>
      <c r="H117" s="49"/>
      <c r="I117" s="49"/>
      <c r="J117" s="49"/>
      <c r="K117" s="49"/>
    </row>
    <row r="118" spans="1:11" ht="15.75">
      <c r="A118" s="43" t="s">
        <v>56</v>
      </c>
      <c r="B118" s="43"/>
      <c r="C118" s="43"/>
      <c r="D118" s="43"/>
      <c r="E118" s="43"/>
      <c r="F118" s="43"/>
      <c r="G118" s="43"/>
      <c r="H118" s="43"/>
      <c r="I118" s="43"/>
      <c r="J118" s="43"/>
      <c r="K118" s="43"/>
    </row>
    <row r="119" spans="1:11" ht="15.75">
      <c r="A119" s="43" t="s">
        <v>42</v>
      </c>
      <c r="B119" s="43"/>
      <c r="C119" s="43"/>
      <c r="D119" s="43"/>
      <c r="E119" s="43"/>
      <c r="F119" s="43"/>
      <c r="G119" s="43"/>
      <c r="H119" s="43"/>
      <c r="I119" s="43"/>
      <c r="J119" s="43"/>
      <c r="K119" s="43"/>
    </row>
    <row r="120" spans="1:11" ht="60">
      <c r="A120" s="10" t="s">
        <v>45</v>
      </c>
      <c r="B120" s="10" t="s">
        <v>46</v>
      </c>
      <c r="C120" s="10" t="s">
        <v>47</v>
      </c>
      <c r="D120" s="10" t="s">
        <v>48</v>
      </c>
      <c r="E120" s="10" t="s">
        <v>49</v>
      </c>
      <c r="F120" s="10" t="s">
        <v>50</v>
      </c>
      <c r="G120" s="10" t="s">
        <v>51</v>
      </c>
      <c r="H120" s="10" t="s">
        <v>52</v>
      </c>
      <c r="I120" s="10" t="s">
        <v>53</v>
      </c>
      <c r="J120" s="10" t="s">
        <v>54</v>
      </c>
      <c r="K120" s="10" t="s">
        <v>38</v>
      </c>
    </row>
    <row r="121" spans="1:11" s="28" customFormat="1" ht="12.75">
      <c r="A121" s="30">
        <v>4093957.24</v>
      </c>
      <c r="B121" s="30">
        <v>0</v>
      </c>
      <c r="C121" s="30">
        <v>0</v>
      </c>
      <c r="D121" s="30">
        <v>0</v>
      </c>
      <c r="E121" s="30">
        <v>0</v>
      </c>
      <c r="F121" s="30">
        <v>0</v>
      </c>
      <c r="G121" s="30">
        <v>12835.84</v>
      </c>
      <c r="H121" s="30">
        <v>0</v>
      </c>
      <c r="I121" s="30">
        <v>0</v>
      </c>
      <c r="J121" s="30">
        <v>0</v>
      </c>
      <c r="K121" s="30">
        <f>SUM(A121:J121)</f>
        <v>4106793.08</v>
      </c>
    </row>
    <row r="122" ht="15.75">
      <c r="A122" s="3" t="s">
        <v>71</v>
      </c>
    </row>
    <row r="123" spans="1:11" ht="15.75">
      <c r="A123" s="49" t="s">
        <v>58</v>
      </c>
      <c r="B123" s="49"/>
      <c r="C123" s="49"/>
      <c r="D123" s="49"/>
      <c r="E123" s="49"/>
      <c r="F123" s="49"/>
      <c r="G123" s="49"/>
      <c r="H123" s="49"/>
      <c r="I123" s="49"/>
      <c r="J123" s="49"/>
      <c r="K123" s="49"/>
    </row>
    <row r="124" spans="1:11" ht="15.75">
      <c r="A124" s="43" t="s">
        <v>29</v>
      </c>
      <c r="B124" s="43"/>
      <c r="C124" s="43"/>
      <c r="D124" s="43"/>
      <c r="E124" s="43"/>
      <c r="F124" s="43"/>
      <c r="G124" s="43"/>
      <c r="H124" s="43"/>
      <c r="I124" s="43"/>
      <c r="J124" s="43"/>
      <c r="K124" s="43"/>
    </row>
    <row r="125" spans="1:11" ht="15.75">
      <c r="A125" s="43" t="s">
        <v>43</v>
      </c>
      <c r="B125" s="43"/>
      <c r="C125" s="43"/>
      <c r="D125" s="43"/>
      <c r="E125" s="43"/>
      <c r="F125" s="43"/>
      <c r="G125" s="43"/>
      <c r="H125" s="43"/>
      <c r="I125" s="43"/>
      <c r="J125" s="43"/>
      <c r="K125" s="43"/>
    </row>
    <row r="126" spans="1:11" ht="60">
      <c r="A126" s="10" t="s">
        <v>45</v>
      </c>
      <c r="B126" s="10" t="s">
        <v>46</v>
      </c>
      <c r="C126" s="10" t="s">
        <v>47</v>
      </c>
      <c r="D126" s="10" t="s">
        <v>48</v>
      </c>
      <c r="E126" s="10" t="s">
        <v>49</v>
      </c>
      <c r="F126" s="10" t="s">
        <v>50</v>
      </c>
      <c r="G126" s="10" t="s">
        <v>51</v>
      </c>
      <c r="H126" s="10" t="s">
        <v>52</v>
      </c>
      <c r="I126" s="10" t="s">
        <v>53</v>
      </c>
      <c r="J126" s="10" t="s">
        <v>54</v>
      </c>
      <c r="K126" s="10" t="s">
        <v>38</v>
      </c>
    </row>
    <row r="127" spans="1:11" s="28" customFormat="1" ht="12.75">
      <c r="A127" s="27">
        <v>260000</v>
      </c>
      <c r="B127" s="27">
        <v>0</v>
      </c>
      <c r="C127" s="27">
        <v>0</v>
      </c>
      <c r="D127" s="27">
        <v>0</v>
      </c>
      <c r="E127" s="27">
        <v>0</v>
      </c>
      <c r="F127" s="27">
        <v>0</v>
      </c>
      <c r="G127" s="27">
        <v>0</v>
      </c>
      <c r="H127" s="27">
        <v>0</v>
      </c>
      <c r="I127" s="27">
        <v>0</v>
      </c>
      <c r="J127" s="27">
        <v>0</v>
      </c>
      <c r="K127" s="27">
        <f>SUM(A127:J127)</f>
        <v>260000</v>
      </c>
    </row>
    <row r="128" spans="1:11" ht="60">
      <c r="A128" s="34"/>
      <c r="B128" s="34"/>
      <c r="C128" s="34"/>
      <c r="D128" s="34"/>
      <c r="E128" s="34"/>
      <c r="F128" s="34"/>
      <c r="G128" s="34"/>
      <c r="H128" s="34"/>
      <c r="I128" s="34"/>
      <c r="J128" s="34"/>
      <c r="K128" s="10" t="s">
        <v>39</v>
      </c>
    </row>
    <row r="129" spans="1:11" ht="15.75">
      <c r="A129" s="50"/>
      <c r="B129" s="50"/>
      <c r="C129" s="50"/>
      <c r="D129" s="50"/>
      <c r="E129" s="50"/>
      <c r="F129" s="50"/>
      <c r="G129" s="50"/>
      <c r="H129" s="50"/>
      <c r="I129" s="50"/>
      <c r="J129" s="50"/>
      <c r="K129" s="15"/>
    </row>
    <row r="130" spans="1:11" ht="18" customHeight="1">
      <c r="A130" s="19" t="s">
        <v>72</v>
      </c>
      <c r="B130" s="13"/>
      <c r="C130" s="13"/>
      <c r="D130" s="13"/>
      <c r="E130" s="13"/>
      <c r="F130" s="13"/>
      <c r="G130" s="13"/>
      <c r="H130" s="13"/>
      <c r="I130" s="13"/>
      <c r="J130" s="13"/>
      <c r="K130" s="16"/>
    </row>
    <row r="131" spans="1:11" ht="15.75">
      <c r="A131" s="49" t="s">
        <v>58</v>
      </c>
      <c r="B131" s="49"/>
      <c r="C131" s="49"/>
      <c r="D131" s="49"/>
      <c r="E131" s="49"/>
      <c r="F131" s="49"/>
      <c r="G131" s="49"/>
      <c r="H131" s="49"/>
      <c r="I131" s="49"/>
      <c r="J131" s="49"/>
      <c r="K131" s="49"/>
    </row>
    <row r="132" spans="1:11" ht="15.75">
      <c r="A132" s="43" t="s">
        <v>55</v>
      </c>
      <c r="B132" s="43"/>
      <c r="C132" s="43"/>
      <c r="D132" s="43"/>
      <c r="E132" s="43"/>
      <c r="F132" s="43"/>
      <c r="G132" s="43"/>
      <c r="H132" s="43"/>
      <c r="I132" s="43"/>
      <c r="J132" s="43"/>
      <c r="K132" s="43"/>
    </row>
    <row r="133" spans="1:11" ht="15.75">
      <c r="A133" s="43" t="s">
        <v>43</v>
      </c>
      <c r="B133" s="43"/>
      <c r="C133" s="43"/>
      <c r="D133" s="43"/>
      <c r="E133" s="43"/>
      <c r="F133" s="43"/>
      <c r="G133" s="43"/>
      <c r="H133" s="43"/>
      <c r="I133" s="43"/>
      <c r="J133" s="43"/>
      <c r="K133" s="43"/>
    </row>
    <row r="134" spans="1:11" ht="60">
      <c r="A134" s="10" t="s">
        <v>45</v>
      </c>
      <c r="B134" s="10" t="s">
        <v>46</v>
      </c>
      <c r="C134" s="10" t="s">
        <v>47</v>
      </c>
      <c r="D134" s="10" t="s">
        <v>48</v>
      </c>
      <c r="E134" s="10" t="s">
        <v>49</v>
      </c>
      <c r="F134" s="10" t="s">
        <v>50</v>
      </c>
      <c r="G134" s="10" t="s">
        <v>51</v>
      </c>
      <c r="H134" s="10" t="s">
        <v>52</v>
      </c>
      <c r="I134" s="10" t="s">
        <v>53</v>
      </c>
      <c r="J134" s="10" t="s">
        <v>54</v>
      </c>
      <c r="K134" s="10" t="s">
        <v>38</v>
      </c>
    </row>
    <row r="135" spans="1:11" ht="12.75">
      <c r="A135" s="14">
        <v>0</v>
      </c>
      <c r="B135" s="14">
        <v>0</v>
      </c>
      <c r="C135" s="14">
        <v>0</v>
      </c>
      <c r="D135" s="14">
        <v>0</v>
      </c>
      <c r="E135" s="14">
        <v>0</v>
      </c>
      <c r="F135" s="14">
        <v>0</v>
      </c>
      <c r="G135" s="14">
        <v>0</v>
      </c>
      <c r="H135" s="14">
        <v>0</v>
      </c>
      <c r="I135" s="14">
        <v>0</v>
      </c>
      <c r="J135" s="14">
        <v>0</v>
      </c>
      <c r="K135" s="14">
        <v>0</v>
      </c>
    </row>
    <row r="136" spans="1:11" ht="18" customHeight="1">
      <c r="A136" s="20" t="s">
        <v>73</v>
      </c>
      <c r="B136" s="17"/>
      <c r="C136" s="17"/>
      <c r="D136" s="17"/>
      <c r="E136" s="17"/>
      <c r="F136" s="17"/>
      <c r="G136" s="17"/>
      <c r="H136" s="17"/>
      <c r="I136" s="17"/>
      <c r="J136" s="17"/>
      <c r="K136" s="17"/>
    </row>
    <row r="137" spans="1:11" ht="15.75">
      <c r="A137" s="49" t="s">
        <v>58</v>
      </c>
      <c r="B137" s="49"/>
      <c r="C137" s="49"/>
      <c r="D137" s="49"/>
      <c r="E137" s="49"/>
      <c r="F137" s="49"/>
      <c r="G137" s="49"/>
      <c r="H137" s="49"/>
      <c r="I137" s="49"/>
      <c r="J137" s="49"/>
      <c r="K137" s="49"/>
    </row>
    <row r="138" spans="1:11" ht="15.75">
      <c r="A138" s="43" t="s">
        <v>56</v>
      </c>
      <c r="B138" s="43"/>
      <c r="C138" s="43"/>
      <c r="D138" s="43"/>
      <c r="E138" s="43"/>
      <c r="F138" s="43"/>
      <c r="G138" s="43"/>
      <c r="H138" s="43"/>
      <c r="I138" s="43"/>
      <c r="J138" s="43"/>
      <c r="K138" s="43"/>
    </row>
    <row r="139" spans="1:11" ht="15.75">
      <c r="A139" s="43" t="s">
        <v>43</v>
      </c>
      <c r="B139" s="43"/>
      <c r="C139" s="43"/>
      <c r="D139" s="43"/>
      <c r="E139" s="43"/>
      <c r="F139" s="43"/>
      <c r="G139" s="43"/>
      <c r="H139" s="43"/>
      <c r="I139" s="43"/>
      <c r="J139" s="43"/>
      <c r="K139" s="43"/>
    </row>
    <row r="140" spans="1:11" ht="60">
      <c r="A140" s="10" t="s">
        <v>45</v>
      </c>
      <c r="B140" s="10" t="s">
        <v>46</v>
      </c>
      <c r="C140" s="10" t="s">
        <v>47</v>
      </c>
      <c r="D140" s="10" t="s">
        <v>48</v>
      </c>
      <c r="E140" s="10" t="s">
        <v>49</v>
      </c>
      <c r="F140" s="10" t="s">
        <v>50</v>
      </c>
      <c r="G140" s="10" t="s">
        <v>51</v>
      </c>
      <c r="H140" s="10" t="s">
        <v>52</v>
      </c>
      <c r="I140" s="10" t="s">
        <v>53</v>
      </c>
      <c r="J140" s="10" t="s">
        <v>54</v>
      </c>
      <c r="K140" s="10" t="s">
        <v>38</v>
      </c>
    </row>
    <row r="141" spans="1:11" s="28" customFormat="1" ht="12.75">
      <c r="A141" s="30">
        <v>3154826.77</v>
      </c>
      <c r="B141" s="30">
        <v>0</v>
      </c>
      <c r="C141" s="30">
        <v>0</v>
      </c>
      <c r="D141" s="30">
        <v>0</v>
      </c>
      <c r="E141" s="30">
        <v>0</v>
      </c>
      <c r="F141" s="30">
        <v>0</v>
      </c>
      <c r="G141" s="30">
        <v>15633.6</v>
      </c>
      <c r="H141" s="30">
        <v>0</v>
      </c>
      <c r="I141" s="30">
        <v>0</v>
      </c>
      <c r="J141" s="30">
        <v>0</v>
      </c>
      <c r="K141" s="30">
        <f>SUM(A141:J141)</f>
        <v>3170460.37</v>
      </c>
    </row>
    <row r="143" ht="15.75">
      <c r="A143" s="3" t="s">
        <v>74</v>
      </c>
    </row>
    <row r="144" spans="1:11" ht="15.75">
      <c r="A144" s="49" t="s">
        <v>58</v>
      </c>
      <c r="B144" s="49"/>
      <c r="C144" s="49"/>
      <c r="D144" s="49"/>
      <c r="E144" s="49"/>
      <c r="F144" s="49"/>
      <c r="G144" s="49"/>
      <c r="H144" s="49"/>
      <c r="I144" s="49"/>
      <c r="J144" s="49"/>
      <c r="K144" s="49"/>
    </row>
    <row r="145" spans="1:11" ht="15.75">
      <c r="A145" s="43" t="s">
        <v>29</v>
      </c>
      <c r="B145" s="43"/>
      <c r="C145" s="43"/>
      <c r="D145" s="43"/>
      <c r="E145" s="43"/>
      <c r="F145" s="43"/>
      <c r="G145" s="43"/>
      <c r="H145" s="43"/>
      <c r="I145" s="43"/>
      <c r="J145" s="43"/>
      <c r="K145" s="43"/>
    </row>
    <row r="146" spans="1:11" ht="15.75">
      <c r="A146" s="43" t="s">
        <v>44</v>
      </c>
      <c r="B146" s="43"/>
      <c r="C146" s="43"/>
      <c r="D146" s="43"/>
      <c r="E146" s="43"/>
      <c r="F146" s="43"/>
      <c r="G146" s="43"/>
      <c r="H146" s="43"/>
      <c r="I146" s="43"/>
      <c r="J146" s="43"/>
      <c r="K146" s="43"/>
    </row>
    <row r="147" spans="1:11" ht="60">
      <c r="A147" s="10" t="s">
        <v>45</v>
      </c>
      <c r="B147" s="10" t="s">
        <v>46</v>
      </c>
      <c r="C147" s="10" t="s">
        <v>47</v>
      </c>
      <c r="D147" s="10" t="s">
        <v>48</v>
      </c>
      <c r="E147" s="10" t="s">
        <v>49</v>
      </c>
      <c r="F147" s="10" t="s">
        <v>50</v>
      </c>
      <c r="G147" s="10" t="s">
        <v>51</v>
      </c>
      <c r="H147" s="10" t="s">
        <v>52</v>
      </c>
      <c r="I147" s="10" t="s">
        <v>53</v>
      </c>
      <c r="J147" s="10" t="s">
        <v>54</v>
      </c>
      <c r="K147" s="10" t="s">
        <v>38</v>
      </c>
    </row>
    <row r="148" spans="1:11" s="28" customFormat="1" ht="12.75">
      <c r="A148" s="27">
        <v>3369999.99</v>
      </c>
      <c r="B148" s="27">
        <v>0</v>
      </c>
      <c r="C148" s="27">
        <v>0</v>
      </c>
      <c r="D148" s="27">
        <v>0</v>
      </c>
      <c r="E148" s="27">
        <v>0</v>
      </c>
      <c r="F148" s="27">
        <v>0</v>
      </c>
      <c r="G148" s="27">
        <v>0</v>
      </c>
      <c r="H148" s="27">
        <v>0</v>
      </c>
      <c r="I148" s="27">
        <v>0</v>
      </c>
      <c r="J148" s="27">
        <v>0</v>
      </c>
      <c r="K148" s="27">
        <f>SUM(A148:J148)</f>
        <v>3369999.99</v>
      </c>
    </row>
    <row r="149" spans="1:11" ht="60">
      <c r="A149" s="34"/>
      <c r="B149" s="34"/>
      <c r="C149" s="34"/>
      <c r="D149" s="34"/>
      <c r="E149" s="34"/>
      <c r="F149" s="34"/>
      <c r="G149" s="34"/>
      <c r="H149" s="34"/>
      <c r="I149" s="34"/>
      <c r="J149" s="34"/>
      <c r="K149" s="10" t="s">
        <v>39</v>
      </c>
    </row>
    <row r="150" spans="1:11" ht="15.75">
      <c r="A150" s="50"/>
      <c r="B150" s="50"/>
      <c r="C150" s="50"/>
      <c r="D150" s="50"/>
      <c r="E150" s="50"/>
      <c r="F150" s="50"/>
      <c r="G150" s="50"/>
      <c r="H150" s="50"/>
      <c r="I150" s="50"/>
      <c r="J150" s="50"/>
      <c r="K150" s="15"/>
    </row>
    <row r="151" spans="1:11" ht="18" customHeight="1">
      <c r="A151" s="19" t="s">
        <v>75</v>
      </c>
      <c r="B151" s="13"/>
      <c r="C151" s="13"/>
      <c r="D151" s="13"/>
      <c r="E151" s="13"/>
      <c r="F151" s="13"/>
      <c r="G151" s="13"/>
      <c r="H151" s="13"/>
      <c r="I151" s="13"/>
      <c r="J151" s="13"/>
      <c r="K151" s="16"/>
    </row>
    <row r="152" spans="1:11" ht="15.75">
      <c r="A152" s="49" t="s">
        <v>58</v>
      </c>
      <c r="B152" s="49"/>
      <c r="C152" s="49"/>
      <c r="D152" s="49"/>
      <c r="E152" s="49"/>
      <c r="F152" s="49"/>
      <c r="G152" s="49"/>
      <c r="H152" s="49"/>
      <c r="I152" s="49"/>
      <c r="J152" s="49"/>
      <c r="K152" s="49"/>
    </row>
    <row r="153" spans="1:11" ht="15.75">
      <c r="A153" s="43" t="s">
        <v>55</v>
      </c>
      <c r="B153" s="43"/>
      <c r="C153" s="43"/>
      <c r="D153" s="43"/>
      <c r="E153" s="43"/>
      <c r="F153" s="43"/>
      <c r="G153" s="43"/>
      <c r="H153" s="43"/>
      <c r="I153" s="43"/>
      <c r="J153" s="43"/>
      <c r="K153" s="43"/>
    </row>
    <row r="154" spans="1:11" ht="15.75">
      <c r="A154" s="43" t="s">
        <v>44</v>
      </c>
      <c r="B154" s="43"/>
      <c r="C154" s="43"/>
      <c r="D154" s="43"/>
      <c r="E154" s="43"/>
      <c r="F154" s="43"/>
      <c r="G154" s="43"/>
      <c r="H154" s="43"/>
      <c r="I154" s="43"/>
      <c r="J154" s="43"/>
      <c r="K154" s="43"/>
    </row>
    <row r="155" spans="1:11" ht="60">
      <c r="A155" s="10" t="s">
        <v>45</v>
      </c>
      <c r="B155" s="10" t="s">
        <v>46</v>
      </c>
      <c r="C155" s="10" t="s">
        <v>47</v>
      </c>
      <c r="D155" s="10" t="s">
        <v>48</v>
      </c>
      <c r="E155" s="10" t="s">
        <v>49</v>
      </c>
      <c r="F155" s="10" t="s">
        <v>50</v>
      </c>
      <c r="G155" s="10" t="s">
        <v>51</v>
      </c>
      <c r="H155" s="10" t="s">
        <v>52</v>
      </c>
      <c r="I155" s="10" t="s">
        <v>53</v>
      </c>
      <c r="J155" s="10" t="s">
        <v>54</v>
      </c>
      <c r="K155" s="10" t="s">
        <v>38</v>
      </c>
    </row>
    <row r="156" spans="1:11" s="28" customFormat="1" ht="12.75">
      <c r="A156" s="27">
        <v>127247.62</v>
      </c>
      <c r="B156" s="27">
        <v>0</v>
      </c>
      <c r="C156" s="27">
        <v>0</v>
      </c>
      <c r="D156" s="27">
        <v>0</v>
      </c>
      <c r="E156" s="27">
        <v>0</v>
      </c>
      <c r="F156" s="27">
        <v>0</v>
      </c>
      <c r="G156" s="27">
        <v>0</v>
      </c>
      <c r="H156" s="27">
        <v>0</v>
      </c>
      <c r="I156" s="27">
        <v>0</v>
      </c>
      <c r="J156" s="27">
        <v>0</v>
      </c>
      <c r="K156" s="27">
        <f>SUM(A156:J156)</f>
        <v>127247.62</v>
      </c>
    </row>
    <row r="157" spans="1:11" ht="22.5" customHeight="1">
      <c r="A157" s="19" t="s">
        <v>76</v>
      </c>
      <c r="B157" s="17"/>
      <c r="C157" s="17"/>
      <c r="D157" s="17"/>
      <c r="E157" s="17"/>
      <c r="F157" s="17"/>
      <c r="G157" s="17"/>
      <c r="H157" s="17"/>
      <c r="I157" s="17"/>
      <c r="J157" s="17"/>
      <c r="K157" s="17"/>
    </row>
    <row r="158" spans="1:11" ht="15.75">
      <c r="A158" s="49" t="s">
        <v>58</v>
      </c>
      <c r="B158" s="49"/>
      <c r="C158" s="49"/>
      <c r="D158" s="49"/>
      <c r="E158" s="49"/>
      <c r="F158" s="49"/>
      <c r="G158" s="49"/>
      <c r="H158" s="49"/>
      <c r="I158" s="49"/>
      <c r="J158" s="49"/>
      <c r="K158" s="49"/>
    </row>
    <row r="159" spans="1:11" ht="15.75">
      <c r="A159" s="43" t="s">
        <v>56</v>
      </c>
      <c r="B159" s="43"/>
      <c r="C159" s="43"/>
      <c r="D159" s="43"/>
      <c r="E159" s="43"/>
      <c r="F159" s="43"/>
      <c r="G159" s="43"/>
      <c r="H159" s="43"/>
      <c r="I159" s="43"/>
      <c r="J159" s="43"/>
      <c r="K159" s="43"/>
    </row>
    <row r="160" spans="1:11" ht="15.75">
      <c r="A160" s="43" t="s">
        <v>44</v>
      </c>
      <c r="B160" s="43"/>
      <c r="C160" s="43"/>
      <c r="D160" s="43"/>
      <c r="E160" s="43"/>
      <c r="F160" s="43"/>
      <c r="G160" s="43"/>
      <c r="H160" s="43"/>
      <c r="I160" s="43"/>
      <c r="J160" s="43"/>
      <c r="K160" s="43"/>
    </row>
    <row r="161" spans="1:11" ht="60">
      <c r="A161" s="10" t="s">
        <v>45</v>
      </c>
      <c r="B161" s="10" t="s">
        <v>46</v>
      </c>
      <c r="C161" s="10" t="s">
        <v>47</v>
      </c>
      <c r="D161" s="10" t="s">
        <v>48</v>
      </c>
      <c r="E161" s="10" t="s">
        <v>49</v>
      </c>
      <c r="F161" s="10" t="s">
        <v>50</v>
      </c>
      <c r="G161" s="10" t="s">
        <v>51</v>
      </c>
      <c r="H161" s="10" t="s">
        <v>52</v>
      </c>
      <c r="I161" s="10" t="s">
        <v>53</v>
      </c>
      <c r="J161" s="10" t="s">
        <v>54</v>
      </c>
      <c r="K161" s="10" t="s">
        <v>38</v>
      </c>
    </row>
    <row r="162" spans="1:11" s="28" customFormat="1" ht="12.75">
      <c r="A162" s="30">
        <v>10836314.99</v>
      </c>
      <c r="B162" s="30">
        <v>0</v>
      </c>
      <c r="C162" s="30">
        <v>0</v>
      </c>
      <c r="D162" s="30">
        <v>0</v>
      </c>
      <c r="E162" s="30">
        <v>0</v>
      </c>
      <c r="F162" s="30">
        <v>0</v>
      </c>
      <c r="G162" s="30">
        <v>0</v>
      </c>
      <c r="H162" s="30">
        <v>0</v>
      </c>
      <c r="I162" s="30">
        <v>0</v>
      </c>
      <c r="J162" s="30">
        <v>0</v>
      </c>
      <c r="K162" s="30">
        <f>SUM(A162:J162)</f>
        <v>10836314.99</v>
      </c>
    </row>
    <row r="164" spans="1:11" ht="12.75">
      <c r="A164" s="51" t="s">
        <v>77</v>
      </c>
      <c r="B164" s="52"/>
      <c r="C164" s="52"/>
      <c r="D164" s="52"/>
      <c r="E164" s="52"/>
      <c r="F164" s="52"/>
      <c r="G164" s="52"/>
      <c r="H164" s="52"/>
      <c r="I164" s="52"/>
      <c r="J164" s="52"/>
      <c r="K164" s="53"/>
    </row>
    <row r="165" spans="1:11" ht="12.75">
      <c r="A165" s="54"/>
      <c r="B165" s="55"/>
      <c r="C165" s="55"/>
      <c r="D165" s="55"/>
      <c r="E165" s="55"/>
      <c r="F165" s="55"/>
      <c r="G165" s="55"/>
      <c r="H165" s="55"/>
      <c r="I165" s="55"/>
      <c r="J165" s="55"/>
      <c r="K165" s="56"/>
    </row>
    <row r="166" spans="1:11" ht="12.75">
      <c r="A166" s="54"/>
      <c r="B166" s="55"/>
      <c r="C166" s="55"/>
      <c r="D166" s="55"/>
      <c r="E166" s="55"/>
      <c r="F166" s="55"/>
      <c r="G166" s="55"/>
      <c r="H166" s="55"/>
      <c r="I166" s="55"/>
      <c r="J166" s="55"/>
      <c r="K166" s="56"/>
    </row>
    <row r="167" spans="1:11" ht="12.75">
      <c r="A167" s="54"/>
      <c r="B167" s="55"/>
      <c r="C167" s="55"/>
      <c r="D167" s="55"/>
      <c r="E167" s="55"/>
      <c r="F167" s="55"/>
      <c r="G167" s="55"/>
      <c r="H167" s="55"/>
      <c r="I167" s="55"/>
      <c r="J167" s="55"/>
      <c r="K167" s="56"/>
    </row>
    <row r="168" spans="1:11" ht="12.75">
      <c r="A168" s="57"/>
      <c r="B168" s="58"/>
      <c r="C168" s="58"/>
      <c r="D168" s="58"/>
      <c r="E168" s="58"/>
      <c r="F168" s="58"/>
      <c r="G168" s="58"/>
      <c r="H168" s="58"/>
      <c r="I168" s="58"/>
      <c r="J168" s="58"/>
      <c r="K168" s="59"/>
    </row>
  </sheetData>
  <sheetProtection/>
  <mergeCells count="145">
    <mergeCell ref="A4:K8"/>
    <mergeCell ref="A159:K159"/>
    <mergeCell ref="A137:K137"/>
    <mergeCell ref="A138:K138"/>
    <mergeCell ref="A139:K139"/>
    <mergeCell ref="A144:K144"/>
    <mergeCell ref="A145:K145"/>
    <mergeCell ref="A146:K146"/>
    <mergeCell ref="A131:K131"/>
    <mergeCell ref="A149:J149"/>
    <mergeCell ref="A160:K160"/>
    <mergeCell ref="A152:K152"/>
    <mergeCell ref="A153:K153"/>
    <mergeCell ref="A154:K154"/>
    <mergeCell ref="A158:K158"/>
    <mergeCell ref="A150:J150"/>
    <mergeCell ref="A111:K111"/>
    <mergeCell ref="A125:K125"/>
    <mergeCell ref="A128:J128"/>
    <mergeCell ref="A129:J129"/>
    <mergeCell ref="A104:K104"/>
    <mergeCell ref="A132:K132"/>
    <mergeCell ref="A133:K133"/>
    <mergeCell ref="A36:J36"/>
    <mergeCell ref="A46:J46"/>
    <mergeCell ref="A52:J52"/>
    <mergeCell ref="A37:J37"/>
    <mergeCell ref="A123:K123"/>
    <mergeCell ref="A124:K124"/>
    <mergeCell ref="A119:K119"/>
    <mergeCell ref="A35:J35"/>
    <mergeCell ref="A45:J45"/>
    <mergeCell ref="A51:J51"/>
    <mergeCell ref="A57:J57"/>
    <mergeCell ref="I54:J54"/>
    <mergeCell ref="A47:J47"/>
    <mergeCell ref="A53:J53"/>
    <mergeCell ref="I48:J48"/>
    <mergeCell ref="I49:J49"/>
    <mergeCell ref="D38:D40"/>
    <mergeCell ref="A96:J96"/>
    <mergeCell ref="A108:J108"/>
    <mergeCell ref="A103:K103"/>
    <mergeCell ref="A118:K118"/>
    <mergeCell ref="A105:K105"/>
    <mergeCell ref="A113:K113"/>
    <mergeCell ref="A117:K117"/>
    <mergeCell ref="A109:J109"/>
    <mergeCell ref="A112:K112"/>
    <mergeCell ref="I100:J100"/>
    <mergeCell ref="I99:J99"/>
    <mergeCell ref="A88:H88"/>
    <mergeCell ref="I88:J88"/>
    <mergeCell ref="A91:J91"/>
    <mergeCell ref="A92:J92"/>
    <mergeCell ref="A90:J90"/>
    <mergeCell ref="I93:J93"/>
    <mergeCell ref="I94:J94"/>
    <mergeCell ref="A97:J97"/>
    <mergeCell ref="A98:J98"/>
    <mergeCell ref="I83:J85"/>
    <mergeCell ref="I86:J86"/>
    <mergeCell ref="A87:H87"/>
    <mergeCell ref="I87:J87"/>
    <mergeCell ref="E83:E85"/>
    <mergeCell ref="F83:F85"/>
    <mergeCell ref="G83:G85"/>
    <mergeCell ref="H83:H85"/>
    <mergeCell ref="A83:A85"/>
    <mergeCell ref="B83:B85"/>
    <mergeCell ref="C83:C85"/>
    <mergeCell ref="I71:J71"/>
    <mergeCell ref="A74:J74"/>
    <mergeCell ref="A75:J75"/>
    <mergeCell ref="A73:J73"/>
    <mergeCell ref="D83:D85"/>
    <mergeCell ref="I76:J76"/>
    <mergeCell ref="I77:J77"/>
    <mergeCell ref="A81:J81"/>
    <mergeCell ref="A82:J82"/>
    <mergeCell ref="A80:J80"/>
    <mergeCell ref="A65:H65"/>
    <mergeCell ref="I65:J65"/>
    <mergeCell ref="A68:J68"/>
    <mergeCell ref="A69:J69"/>
    <mergeCell ref="A67:J67"/>
    <mergeCell ref="I70:J70"/>
    <mergeCell ref="I63:J63"/>
    <mergeCell ref="A64:H64"/>
    <mergeCell ref="I64:J64"/>
    <mergeCell ref="A60:A62"/>
    <mergeCell ref="B60:B62"/>
    <mergeCell ref="C60:C62"/>
    <mergeCell ref="D60:D62"/>
    <mergeCell ref="E60:E62"/>
    <mergeCell ref="F60:F62"/>
    <mergeCell ref="A58:J58"/>
    <mergeCell ref="A59:J59"/>
    <mergeCell ref="I55:J55"/>
    <mergeCell ref="G60:G62"/>
    <mergeCell ref="H60:H62"/>
    <mergeCell ref="I60:J62"/>
    <mergeCell ref="I41:J41"/>
    <mergeCell ref="A42:H42"/>
    <mergeCell ref="I42:J42"/>
    <mergeCell ref="I38:J40"/>
    <mergeCell ref="B38:B40"/>
    <mergeCell ref="C38:C40"/>
    <mergeCell ref="A43:H43"/>
    <mergeCell ref="I43:J43"/>
    <mergeCell ref="A1:J1"/>
    <mergeCell ref="A164:K168"/>
    <mergeCell ref="A2:J2"/>
    <mergeCell ref="E38:E40"/>
    <mergeCell ref="F38:F40"/>
    <mergeCell ref="G38:G40"/>
    <mergeCell ref="H38:H40"/>
    <mergeCell ref="A38:A40"/>
    <mergeCell ref="A11:J11"/>
    <mergeCell ref="A12:J12"/>
    <mergeCell ref="A13:J13"/>
    <mergeCell ref="A14:A16"/>
    <mergeCell ref="B14:B16"/>
    <mergeCell ref="C14:C16"/>
    <mergeCell ref="D14:D16"/>
    <mergeCell ref="E14:E16"/>
    <mergeCell ref="F14:F16"/>
    <mergeCell ref="G14:G16"/>
    <mergeCell ref="H14:H16"/>
    <mergeCell ref="I14:J16"/>
    <mergeCell ref="I17:J17"/>
    <mergeCell ref="A18:H18"/>
    <mergeCell ref="I18:J18"/>
    <mergeCell ref="A19:H19"/>
    <mergeCell ref="I19:J19"/>
    <mergeCell ref="A21:J21"/>
    <mergeCell ref="A22:J22"/>
    <mergeCell ref="A23:J23"/>
    <mergeCell ref="I24:J24"/>
    <mergeCell ref="I25:J25"/>
    <mergeCell ref="A27:J27"/>
    <mergeCell ref="A28:J28"/>
    <mergeCell ref="A29:J29"/>
    <mergeCell ref="I30:J30"/>
    <mergeCell ref="I31:J31"/>
  </mergeCells>
  <printOptions/>
  <pageMargins left="0" right="0" top="0.984251968503937" bottom="0.984251968503937" header="0.5118110236220472" footer="0.5118110236220472"/>
  <pageSetup orientation="landscape" paperSize="9" r:id="rId1"/>
  <rowBreaks count="8" manualBreakCount="8">
    <brk id="49" max="255" man="1"/>
    <brk id="71" max="255" man="1"/>
    <brk id="94" max="255" man="1"/>
    <brk id="109" max="255" man="1"/>
    <brk id="121" max="255" man="1"/>
    <brk id="135" max="255" man="1"/>
    <brk id="142" max="255" man="1"/>
    <brk id="156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K168"/>
  <sheetViews>
    <sheetView workbookViewId="0" topLeftCell="A1">
      <selection activeCell="I43" sqref="I43:J43"/>
    </sheetView>
  </sheetViews>
  <sheetFormatPr defaultColWidth="12.421875" defaultRowHeight="12.75"/>
  <sheetData>
    <row r="1" spans="1:10" ht="12.75">
      <c r="A1" s="37" t="s">
        <v>60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12.75">
      <c r="A2" s="60" t="s">
        <v>78</v>
      </c>
      <c r="B2" s="60"/>
      <c r="C2" s="60"/>
      <c r="D2" s="60"/>
      <c r="E2" s="60"/>
      <c r="F2" s="60"/>
      <c r="G2" s="60"/>
      <c r="H2" s="60"/>
      <c r="I2" s="60"/>
      <c r="J2" s="60"/>
    </row>
    <row r="3" spans="1:10" ht="12.75">
      <c r="A3" s="21"/>
      <c r="B3" s="21"/>
      <c r="C3" s="21"/>
      <c r="D3" s="21"/>
      <c r="E3" s="21"/>
      <c r="F3" s="21"/>
      <c r="G3" s="21"/>
      <c r="H3" s="21"/>
      <c r="I3" s="21"/>
      <c r="J3" s="21"/>
    </row>
    <row r="4" spans="1:11" ht="12.75" customHeight="1">
      <c r="A4" s="61" t="s">
        <v>81</v>
      </c>
      <c r="B4" s="62"/>
      <c r="C4" s="62"/>
      <c r="D4" s="62"/>
      <c r="E4" s="62"/>
      <c r="F4" s="62"/>
      <c r="G4" s="62"/>
      <c r="H4" s="62"/>
      <c r="I4" s="62"/>
      <c r="J4" s="62"/>
      <c r="K4" s="63"/>
    </row>
    <row r="5" spans="1:11" ht="12.75">
      <c r="A5" s="64"/>
      <c r="B5" s="65"/>
      <c r="C5" s="65"/>
      <c r="D5" s="65"/>
      <c r="E5" s="65"/>
      <c r="F5" s="65"/>
      <c r="G5" s="65"/>
      <c r="H5" s="65"/>
      <c r="I5" s="65"/>
      <c r="J5" s="65"/>
      <c r="K5" s="66"/>
    </row>
    <row r="6" spans="1:11" ht="12.75">
      <c r="A6" s="64"/>
      <c r="B6" s="65"/>
      <c r="C6" s="65"/>
      <c r="D6" s="65"/>
      <c r="E6" s="65"/>
      <c r="F6" s="65"/>
      <c r="G6" s="65"/>
      <c r="H6" s="65"/>
      <c r="I6" s="65"/>
      <c r="J6" s="65"/>
      <c r="K6" s="66"/>
    </row>
    <row r="7" spans="1:11" ht="12.75">
      <c r="A7" s="64"/>
      <c r="B7" s="65"/>
      <c r="C7" s="65"/>
      <c r="D7" s="65"/>
      <c r="E7" s="65"/>
      <c r="F7" s="65"/>
      <c r="G7" s="65"/>
      <c r="H7" s="65"/>
      <c r="I7" s="65"/>
      <c r="J7" s="65"/>
      <c r="K7" s="66"/>
    </row>
    <row r="8" spans="1:11" ht="12.75">
      <c r="A8" s="67"/>
      <c r="B8" s="68"/>
      <c r="C8" s="68"/>
      <c r="D8" s="68"/>
      <c r="E8" s="68"/>
      <c r="F8" s="68"/>
      <c r="G8" s="68"/>
      <c r="H8" s="68"/>
      <c r="I8" s="68"/>
      <c r="J8" s="68"/>
      <c r="K8" s="69"/>
    </row>
    <row r="9" spans="1:11" s="31" customFormat="1" ht="12.75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</row>
    <row r="10" spans="1:11" s="31" customFormat="1" ht="15.75">
      <c r="A10" s="3" t="s">
        <v>110</v>
      </c>
      <c r="B10"/>
      <c r="C10"/>
      <c r="D10"/>
      <c r="E10"/>
      <c r="F10"/>
      <c r="G10"/>
      <c r="H10"/>
      <c r="I10"/>
      <c r="J10"/>
      <c r="K10" s="32"/>
    </row>
    <row r="11" spans="1:11" s="31" customFormat="1" ht="15.75">
      <c r="A11" s="49" t="s">
        <v>57</v>
      </c>
      <c r="B11" s="49"/>
      <c r="C11" s="49"/>
      <c r="D11" s="49"/>
      <c r="E11" s="49"/>
      <c r="F11" s="49"/>
      <c r="G11" s="49"/>
      <c r="H11" s="49"/>
      <c r="I11" s="49"/>
      <c r="J11" s="49"/>
      <c r="K11" s="32"/>
    </row>
    <row r="12" spans="1:11" s="31" customFormat="1" ht="15.75">
      <c r="A12" s="46" t="s">
        <v>107</v>
      </c>
      <c r="B12" s="47"/>
      <c r="C12" s="47"/>
      <c r="D12" s="47"/>
      <c r="E12" s="47"/>
      <c r="F12" s="47"/>
      <c r="G12" s="47"/>
      <c r="H12" s="47"/>
      <c r="I12" s="47"/>
      <c r="J12" s="48"/>
      <c r="K12" s="32"/>
    </row>
    <row r="13" spans="1:11" s="31" customFormat="1" ht="15.75">
      <c r="A13" s="46" t="s">
        <v>106</v>
      </c>
      <c r="B13" s="47"/>
      <c r="C13" s="47"/>
      <c r="D13" s="47"/>
      <c r="E13" s="47"/>
      <c r="F13" s="47"/>
      <c r="G13" s="47"/>
      <c r="H13" s="47"/>
      <c r="I13" s="47"/>
      <c r="J13" s="48"/>
      <c r="K13" s="32"/>
    </row>
    <row r="14" spans="1:11" s="31" customFormat="1" ht="12.75">
      <c r="A14" s="44" t="s">
        <v>30</v>
      </c>
      <c r="B14" s="44" t="s">
        <v>31</v>
      </c>
      <c r="C14" s="44" t="s">
        <v>32</v>
      </c>
      <c r="D14" s="44" t="s">
        <v>33</v>
      </c>
      <c r="E14" s="44" t="s">
        <v>34</v>
      </c>
      <c r="F14" s="44" t="s">
        <v>35</v>
      </c>
      <c r="G14" s="44" t="s">
        <v>36</v>
      </c>
      <c r="H14" s="44" t="s">
        <v>37</v>
      </c>
      <c r="I14" s="44" t="s">
        <v>38</v>
      </c>
      <c r="J14" s="44"/>
      <c r="K14" s="32"/>
    </row>
    <row r="15" spans="1:11" s="31" customFormat="1" ht="12.75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32"/>
    </row>
    <row r="16" spans="1:11" s="31" customFormat="1" ht="12.75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32"/>
    </row>
    <row r="17" spans="1:11" s="31" customFormat="1" ht="14.25">
      <c r="A17" s="26"/>
      <c r="B17" s="26"/>
      <c r="C17" s="26"/>
      <c r="D17" s="26"/>
      <c r="E17" s="26"/>
      <c r="F17" s="26"/>
      <c r="G17" s="26"/>
      <c r="H17" s="26"/>
      <c r="I17" s="45"/>
      <c r="J17" s="45"/>
      <c r="K17" s="32"/>
    </row>
    <row r="18" spans="1:11" s="31" customFormat="1" ht="26.25" customHeight="1">
      <c r="A18" s="34"/>
      <c r="B18" s="34"/>
      <c r="C18" s="34"/>
      <c r="D18" s="34"/>
      <c r="E18" s="34"/>
      <c r="F18" s="34"/>
      <c r="G18" s="34"/>
      <c r="H18" s="34"/>
      <c r="I18" s="44" t="s">
        <v>39</v>
      </c>
      <c r="J18" s="44"/>
      <c r="K18" s="32"/>
    </row>
    <row r="19" spans="1:11" s="31" customFormat="1" ht="15.75">
      <c r="A19" s="50"/>
      <c r="B19" s="50"/>
      <c r="C19" s="50"/>
      <c r="D19" s="50"/>
      <c r="E19" s="50"/>
      <c r="F19" s="50"/>
      <c r="G19" s="50"/>
      <c r="H19" s="50"/>
      <c r="I19" s="45"/>
      <c r="J19" s="45"/>
      <c r="K19" s="32"/>
    </row>
    <row r="20" spans="1:11" s="31" customFormat="1" ht="31.5">
      <c r="A20" s="18" t="s">
        <v>111</v>
      </c>
      <c r="B20" s="11"/>
      <c r="C20" s="11"/>
      <c r="D20" s="11"/>
      <c r="E20" s="11"/>
      <c r="F20" s="11"/>
      <c r="G20" s="11"/>
      <c r="H20" s="11"/>
      <c r="I20" s="11"/>
      <c r="J20" s="11"/>
      <c r="K20" s="32"/>
    </row>
    <row r="21" spans="1:11" s="31" customFormat="1" ht="15.75">
      <c r="A21" s="49" t="s">
        <v>57</v>
      </c>
      <c r="B21" s="49"/>
      <c r="C21" s="49"/>
      <c r="D21" s="49"/>
      <c r="E21" s="49"/>
      <c r="F21" s="49"/>
      <c r="G21" s="49"/>
      <c r="H21" s="49"/>
      <c r="I21" s="49"/>
      <c r="J21" s="49"/>
      <c r="K21" s="32"/>
    </row>
    <row r="22" spans="1:11" s="31" customFormat="1" ht="15.75">
      <c r="A22" s="43" t="s">
        <v>108</v>
      </c>
      <c r="B22" s="43"/>
      <c r="C22" s="43"/>
      <c r="D22" s="43"/>
      <c r="E22" s="43"/>
      <c r="F22" s="43"/>
      <c r="G22" s="43"/>
      <c r="H22" s="43"/>
      <c r="I22" s="43"/>
      <c r="J22" s="43"/>
      <c r="K22" s="32"/>
    </row>
    <row r="23" spans="1:11" s="31" customFormat="1" ht="15.75">
      <c r="A23" s="46" t="s">
        <v>106</v>
      </c>
      <c r="B23" s="47"/>
      <c r="C23" s="47"/>
      <c r="D23" s="47"/>
      <c r="E23" s="47"/>
      <c r="F23" s="47"/>
      <c r="G23" s="47"/>
      <c r="H23" s="47"/>
      <c r="I23" s="47"/>
      <c r="J23" s="48"/>
      <c r="K23" s="32"/>
    </row>
    <row r="24" spans="1:11" s="31" customFormat="1" ht="48">
      <c r="A24" s="10" t="s">
        <v>30</v>
      </c>
      <c r="B24" s="10" t="s">
        <v>31</v>
      </c>
      <c r="C24" s="10" t="s">
        <v>32</v>
      </c>
      <c r="D24" s="10" t="s">
        <v>33</v>
      </c>
      <c r="E24" s="10" t="s">
        <v>34</v>
      </c>
      <c r="F24" s="10" t="s">
        <v>35</v>
      </c>
      <c r="G24" s="10" t="s">
        <v>36</v>
      </c>
      <c r="H24" s="10" t="s">
        <v>37</v>
      </c>
      <c r="I24" s="44" t="s">
        <v>38</v>
      </c>
      <c r="J24" s="44"/>
      <c r="K24" s="32"/>
    </row>
    <row r="25" spans="1:11" s="31" customFormat="1" ht="14.25">
      <c r="A25" s="26"/>
      <c r="B25" s="26"/>
      <c r="C25" s="26"/>
      <c r="D25" s="26"/>
      <c r="E25" s="26"/>
      <c r="F25" s="26"/>
      <c r="G25" s="26"/>
      <c r="H25" s="26"/>
      <c r="I25" s="45"/>
      <c r="J25" s="45"/>
      <c r="K25" s="32"/>
    </row>
    <row r="26" spans="1:11" s="31" customFormat="1" ht="31.5">
      <c r="A26" s="18" t="s">
        <v>112</v>
      </c>
      <c r="B26" s="11"/>
      <c r="C26" s="11"/>
      <c r="D26" s="11"/>
      <c r="E26" s="11"/>
      <c r="F26" s="11"/>
      <c r="G26" s="11"/>
      <c r="H26" s="11"/>
      <c r="I26" s="11"/>
      <c r="J26" s="11"/>
      <c r="K26" s="32"/>
    </row>
    <row r="27" spans="1:11" s="31" customFormat="1" ht="15.75">
      <c r="A27" s="49" t="s">
        <v>57</v>
      </c>
      <c r="B27" s="49"/>
      <c r="C27" s="49"/>
      <c r="D27" s="49"/>
      <c r="E27" s="49"/>
      <c r="F27" s="49"/>
      <c r="G27" s="49"/>
      <c r="H27" s="49"/>
      <c r="I27" s="49"/>
      <c r="J27" s="49"/>
      <c r="K27" s="32"/>
    </row>
    <row r="28" spans="1:11" s="31" customFormat="1" ht="15.75">
      <c r="A28" s="43" t="s">
        <v>109</v>
      </c>
      <c r="B28" s="43"/>
      <c r="C28" s="43"/>
      <c r="D28" s="43"/>
      <c r="E28" s="43"/>
      <c r="F28" s="43"/>
      <c r="G28" s="43"/>
      <c r="H28" s="43"/>
      <c r="I28" s="43"/>
      <c r="J28" s="43"/>
      <c r="K28" s="32"/>
    </row>
    <row r="29" spans="1:11" s="31" customFormat="1" ht="15.75">
      <c r="A29" s="43" t="s">
        <v>106</v>
      </c>
      <c r="B29" s="43"/>
      <c r="C29" s="43"/>
      <c r="D29" s="43"/>
      <c r="E29" s="43"/>
      <c r="F29" s="43"/>
      <c r="G29" s="43"/>
      <c r="H29" s="43"/>
      <c r="I29" s="43"/>
      <c r="J29" s="43"/>
      <c r="K29" s="32"/>
    </row>
    <row r="30" spans="1:11" s="31" customFormat="1" ht="48">
      <c r="A30" s="10" t="s">
        <v>30</v>
      </c>
      <c r="B30" s="10" t="s">
        <v>31</v>
      </c>
      <c r="C30" s="10" t="s">
        <v>32</v>
      </c>
      <c r="D30" s="10" t="s">
        <v>33</v>
      </c>
      <c r="E30" s="10" t="s">
        <v>34</v>
      </c>
      <c r="F30" s="10" t="s">
        <v>35</v>
      </c>
      <c r="G30" s="10" t="s">
        <v>36</v>
      </c>
      <c r="H30" s="10" t="s">
        <v>37</v>
      </c>
      <c r="I30" s="44" t="s">
        <v>38</v>
      </c>
      <c r="J30" s="44"/>
      <c r="K30" s="32"/>
    </row>
    <row r="31" spans="1:11" s="31" customFormat="1" ht="14.25">
      <c r="A31" s="26"/>
      <c r="B31" s="26"/>
      <c r="C31" s="26"/>
      <c r="D31" s="26"/>
      <c r="E31" s="26"/>
      <c r="F31" s="26"/>
      <c r="G31" s="26"/>
      <c r="H31" s="26"/>
      <c r="I31" s="45"/>
      <c r="J31" s="45"/>
      <c r="K31" s="32"/>
    </row>
    <row r="32" spans="1:11" s="31" customFormat="1" ht="12.75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</row>
    <row r="33" spans="1:11" s="31" customFormat="1" ht="12.75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</row>
    <row r="34" ht="15.75">
      <c r="A34" s="3" t="s">
        <v>59</v>
      </c>
    </row>
    <row r="35" spans="1:10" ht="15.75">
      <c r="A35" s="49" t="s">
        <v>57</v>
      </c>
      <c r="B35" s="49"/>
      <c r="C35" s="49"/>
      <c r="D35" s="49"/>
      <c r="E35" s="49"/>
      <c r="F35" s="49"/>
      <c r="G35" s="49"/>
      <c r="H35" s="49"/>
      <c r="I35" s="49"/>
      <c r="J35" s="49"/>
    </row>
    <row r="36" spans="1:10" ht="15.75" customHeight="1">
      <c r="A36" s="46" t="s">
        <v>29</v>
      </c>
      <c r="B36" s="47"/>
      <c r="C36" s="47"/>
      <c r="D36" s="47"/>
      <c r="E36" s="47"/>
      <c r="F36" s="47"/>
      <c r="G36" s="47"/>
      <c r="H36" s="47"/>
      <c r="I36" s="47"/>
      <c r="J36" s="48"/>
    </row>
    <row r="37" spans="1:10" ht="15.75" customHeight="1">
      <c r="A37" s="46" t="s">
        <v>42</v>
      </c>
      <c r="B37" s="47"/>
      <c r="C37" s="47"/>
      <c r="D37" s="47"/>
      <c r="E37" s="47"/>
      <c r="F37" s="47"/>
      <c r="G37" s="47"/>
      <c r="H37" s="47"/>
      <c r="I37" s="47"/>
      <c r="J37" s="48"/>
    </row>
    <row r="38" spans="1:10" ht="45.75" customHeight="1">
      <c r="A38" s="44" t="s">
        <v>30</v>
      </c>
      <c r="B38" s="44" t="s">
        <v>31</v>
      </c>
      <c r="C38" s="44" t="s">
        <v>32</v>
      </c>
      <c r="D38" s="44" t="s">
        <v>33</v>
      </c>
      <c r="E38" s="44" t="s">
        <v>34</v>
      </c>
      <c r="F38" s="44" t="s">
        <v>35</v>
      </c>
      <c r="G38" s="44" t="s">
        <v>36</v>
      </c>
      <c r="H38" s="44" t="s">
        <v>37</v>
      </c>
      <c r="I38" s="44" t="s">
        <v>38</v>
      </c>
      <c r="J38" s="44"/>
    </row>
    <row r="39" spans="1:10" ht="12.75">
      <c r="A39" s="44"/>
      <c r="B39" s="44"/>
      <c r="C39" s="44"/>
      <c r="D39" s="44"/>
      <c r="E39" s="44"/>
      <c r="F39" s="44"/>
      <c r="G39" s="44"/>
      <c r="H39" s="44"/>
      <c r="I39" s="44"/>
      <c r="J39" s="44"/>
    </row>
    <row r="40" spans="1:10" ht="12.75">
      <c r="A40" s="44"/>
      <c r="B40" s="44"/>
      <c r="C40" s="44"/>
      <c r="D40" s="44"/>
      <c r="E40" s="44"/>
      <c r="F40" s="44"/>
      <c r="G40" s="44"/>
      <c r="H40" s="44"/>
      <c r="I40" s="44"/>
      <c r="J40" s="44"/>
    </row>
    <row r="41" spans="1:10" ht="14.25">
      <c r="A41" s="12">
        <v>0</v>
      </c>
      <c r="B41" s="26">
        <v>545785</v>
      </c>
      <c r="C41" s="26">
        <v>0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45">
        <f>SUM(A41:H41)</f>
        <v>545785</v>
      </c>
      <c r="J41" s="45"/>
    </row>
    <row r="42" spans="1:10" ht="36" customHeight="1">
      <c r="A42" s="75"/>
      <c r="B42" s="76"/>
      <c r="C42" s="76"/>
      <c r="D42" s="76"/>
      <c r="E42" s="76"/>
      <c r="F42" s="76"/>
      <c r="G42" s="76"/>
      <c r="H42" s="77"/>
      <c r="I42" s="78" t="s">
        <v>39</v>
      </c>
      <c r="J42" s="79"/>
    </row>
    <row r="43" spans="1:10" ht="15.75">
      <c r="A43" s="50"/>
      <c r="B43" s="50"/>
      <c r="C43" s="50"/>
      <c r="D43" s="50"/>
      <c r="E43" s="50"/>
      <c r="F43" s="50"/>
      <c r="G43" s="50"/>
      <c r="H43" s="72"/>
      <c r="I43" s="73"/>
      <c r="J43" s="74"/>
    </row>
    <row r="44" spans="1:10" ht="15.75">
      <c r="A44" s="18" t="s">
        <v>61</v>
      </c>
      <c r="B44" s="11"/>
      <c r="C44" s="11"/>
      <c r="D44" s="11"/>
      <c r="E44" s="11"/>
      <c r="F44" s="11"/>
      <c r="G44" s="11"/>
      <c r="H44" s="11"/>
      <c r="I44" s="11"/>
      <c r="J44" s="11"/>
    </row>
    <row r="45" spans="1:10" ht="15.75">
      <c r="A45" s="80" t="s">
        <v>57</v>
      </c>
      <c r="B45" s="81"/>
      <c r="C45" s="81"/>
      <c r="D45" s="81"/>
      <c r="E45" s="81"/>
      <c r="F45" s="81"/>
      <c r="G45" s="81"/>
      <c r="H45" s="81"/>
      <c r="I45" s="81"/>
      <c r="J45" s="82"/>
    </row>
    <row r="46" spans="1:10" ht="17.25" customHeight="1">
      <c r="A46" s="46" t="s">
        <v>40</v>
      </c>
      <c r="B46" s="47"/>
      <c r="C46" s="47"/>
      <c r="D46" s="47"/>
      <c r="E46" s="47"/>
      <c r="F46" s="47"/>
      <c r="G46" s="47"/>
      <c r="H46" s="47"/>
      <c r="I46" s="47"/>
      <c r="J46" s="48"/>
    </row>
    <row r="47" spans="1:10" ht="17.25" customHeight="1">
      <c r="A47" s="46" t="s">
        <v>42</v>
      </c>
      <c r="B47" s="47"/>
      <c r="C47" s="47"/>
      <c r="D47" s="47"/>
      <c r="E47" s="47"/>
      <c r="F47" s="47"/>
      <c r="G47" s="47"/>
      <c r="H47" s="47"/>
      <c r="I47" s="47"/>
      <c r="J47" s="48"/>
    </row>
    <row r="48" spans="1:10" ht="48">
      <c r="A48" s="10" t="s">
        <v>30</v>
      </c>
      <c r="B48" s="10" t="s">
        <v>31</v>
      </c>
      <c r="C48" s="10" t="s">
        <v>32</v>
      </c>
      <c r="D48" s="10" t="s">
        <v>33</v>
      </c>
      <c r="E48" s="10" t="s">
        <v>34</v>
      </c>
      <c r="F48" s="10" t="s">
        <v>35</v>
      </c>
      <c r="G48" s="10" t="s">
        <v>36</v>
      </c>
      <c r="H48" s="10" t="s">
        <v>37</v>
      </c>
      <c r="I48" s="78" t="s">
        <v>38</v>
      </c>
      <c r="J48" s="79"/>
    </row>
    <row r="49" spans="1:10" s="28" customFormat="1" ht="14.25">
      <c r="A49" s="26">
        <v>0</v>
      </c>
      <c r="B49" s="26">
        <v>8000</v>
      </c>
      <c r="C49" s="26">
        <v>0</v>
      </c>
      <c r="D49" s="26">
        <v>0</v>
      </c>
      <c r="E49" s="26">
        <v>0</v>
      </c>
      <c r="F49" s="26">
        <v>0</v>
      </c>
      <c r="G49" s="26">
        <v>0</v>
      </c>
      <c r="H49" s="26">
        <v>0</v>
      </c>
      <c r="I49" s="73">
        <f>SUM(A49:H49)</f>
        <v>8000</v>
      </c>
      <c r="J49" s="74"/>
    </row>
    <row r="50" spans="1:10" ht="15.75">
      <c r="A50" s="18" t="s">
        <v>62</v>
      </c>
      <c r="B50" s="11"/>
      <c r="C50" s="11"/>
      <c r="D50" s="11"/>
      <c r="E50" s="11"/>
      <c r="F50" s="11"/>
      <c r="G50" s="11"/>
      <c r="H50" s="11"/>
      <c r="I50" s="11"/>
      <c r="J50" s="11"/>
    </row>
    <row r="51" spans="1:10" ht="15.75">
      <c r="A51" s="80" t="s">
        <v>57</v>
      </c>
      <c r="B51" s="81"/>
      <c r="C51" s="81"/>
      <c r="D51" s="81"/>
      <c r="E51" s="81"/>
      <c r="F51" s="81"/>
      <c r="G51" s="81"/>
      <c r="H51" s="81"/>
      <c r="I51" s="81"/>
      <c r="J51" s="82"/>
    </row>
    <row r="52" spans="1:10" ht="17.25" customHeight="1">
      <c r="A52" s="46" t="s">
        <v>41</v>
      </c>
      <c r="B52" s="47"/>
      <c r="C52" s="47"/>
      <c r="D52" s="47"/>
      <c r="E52" s="47"/>
      <c r="F52" s="47"/>
      <c r="G52" s="47"/>
      <c r="H52" s="47"/>
      <c r="I52" s="47"/>
      <c r="J52" s="48"/>
    </row>
    <row r="53" spans="1:10" ht="17.25" customHeight="1">
      <c r="A53" s="46" t="s">
        <v>42</v>
      </c>
      <c r="B53" s="47"/>
      <c r="C53" s="47"/>
      <c r="D53" s="47"/>
      <c r="E53" s="47"/>
      <c r="F53" s="47"/>
      <c r="G53" s="47"/>
      <c r="H53" s="47"/>
      <c r="I53" s="47"/>
      <c r="J53" s="48"/>
    </row>
    <row r="54" spans="1:10" ht="48">
      <c r="A54" s="10" t="s">
        <v>30</v>
      </c>
      <c r="B54" s="10" t="s">
        <v>31</v>
      </c>
      <c r="C54" s="10" t="s">
        <v>32</v>
      </c>
      <c r="D54" s="10" t="s">
        <v>33</v>
      </c>
      <c r="E54" s="10" t="s">
        <v>34</v>
      </c>
      <c r="F54" s="10" t="s">
        <v>35</v>
      </c>
      <c r="G54" s="10" t="s">
        <v>36</v>
      </c>
      <c r="H54" s="10" t="s">
        <v>37</v>
      </c>
      <c r="I54" s="78" t="s">
        <v>38</v>
      </c>
      <c r="J54" s="79"/>
    </row>
    <row r="55" spans="1:10" s="28" customFormat="1" ht="14.25">
      <c r="A55" s="26">
        <v>0</v>
      </c>
      <c r="B55" s="26">
        <v>43379.81</v>
      </c>
      <c r="C55" s="26">
        <v>0</v>
      </c>
      <c r="D55" s="26">
        <v>0</v>
      </c>
      <c r="E55" s="26">
        <v>0</v>
      </c>
      <c r="F55" s="26">
        <v>0</v>
      </c>
      <c r="G55" s="26">
        <v>0</v>
      </c>
      <c r="H55" s="26">
        <v>0</v>
      </c>
      <c r="I55" s="73">
        <f>SUM(A55:H55)</f>
        <v>43379.81</v>
      </c>
      <c r="J55" s="74"/>
    </row>
    <row r="56" ht="15.75">
      <c r="A56" s="3" t="s">
        <v>63</v>
      </c>
    </row>
    <row r="57" spans="1:10" ht="15.75">
      <c r="A57" s="80" t="s">
        <v>57</v>
      </c>
      <c r="B57" s="81"/>
      <c r="C57" s="81"/>
      <c r="D57" s="81"/>
      <c r="E57" s="81"/>
      <c r="F57" s="81"/>
      <c r="G57" s="81"/>
      <c r="H57" s="81"/>
      <c r="I57" s="81"/>
      <c r="J57" s="82"/>
    </row>
    <row r="58" spans="1:10" ht="15.75" customHeight="1">
      <c r="A58" s="46" t="s">
        <v>29</v>
      </c>
      <c r="B58" s="47"/>
      <c r="C58" s="47"/>
      <c r="D58" s="47"/>
      <c r="E58" s="47"/>
      <c r="F58" s="47"/>
      <c r="G58" s="47"/>
      <c r="H58" s="47"/>
      <c r="I58" s="47"/>
      <c r="J58" s="48"/>
    </row>
    <row r="59" spans="1:10" ht="15.75">
      <c r="A59" s="46" t="s">
        <v>43</v>
      </c>
      <c r="B59" s="47"/>
      <c r="C59" s="47"/>
      <c r="D59" s="47"/>
      <c r="E59" s="47"/>
      <c r="F59" s="47"/>
      <c r="G59" s="47"/>
      <c r="H59" s="47"/>
      <c r="I59" s="47"/>
      <c r="J59" s="48"/>
    </row>
    <row r="60" spans="1:10" ht="12.75">
      <c r="A60" s="44" t="s">
        <v>30</v>
      </c>
      <c r="B60" s="44" t="s">
        <v>31</v>
      </c>
      <c r="C60" s="44" t="s">
        <v>32</v>
      </c>
      <c r="D60" s="44" t="s">
        <v>33</v>
      </c>
      <c r="E60" s="44" t="s">
        <v>34</v>
      </c>
      <c r="F60" s="44" t="s">
        <v>35</v>
      </c>
      <c r="G60" s="44" t="s">
        <v>36</v>
      </c>
      <c r="H60" s="44" t="s">
        <v>37</v>
      </c>
      <c r="I60" s="44" t="s">
        <v>38</v>
      </c>
      <c r="J60" s="44"/>
    </row>
    <row r="61" spans="1:10" ht="12.75">
      <c r="A61" s="44"/>
      <c r="B61" s="44"/>
      <c r="C61" s="44"/>
      <c r="D61" s="44"/>
      <c r="E61" s="44"/>
      <c r="F61" s="44"/>
      <c r="G61" s="44"/>
      <c r="H61" s="44"/>
      <c r="I61" s="44"/>
      <c r="J61" s="44"/>
    </row>
    <row r="62" spans="1:10" ht="12.75">
      <c r="A62" s="44"/>
      <c r="B62" s="44"/>
      <c r="C62" s="44"/>
      <c r="D62" s="44"/>
      <c r="E62" s="44"/>
      <c r="F62" s="44"/>
      <c r="G62" s="44"/>
      <c r="H62" s="44"/>
      <c r="I62" s="44"/>
      <c r="J62" s="44"/>
    </row>
    <row r="63" spans="1:10" s="28" customFormat="1" ht="14.25">
      <c r="A63" s="26">
        <v>0</v>
      </c>
      <c r="B63" s="26">
        <v>109215</v>
      </c>
      <c r="C63" s="26">
        <v>0</v>
      </c>
      <c r="D63" s="26">
        <v>0</v>
      </c>
      <c r="E63" s="26">
        <v>0</v>
      </c>
      <c r="F63" s="26">
        <v>0</v>
      </c>
      <c r="G63" s="26">
        <v>0</v>
      </c>
      <c r="H63" s="26">
        <v>0</v>
      </c>
      <c r="I63" s="45">
        <v>109215</v>
      </c>
      <c r="J63" s="45"/>
    </row>
    <row r="64" spans="1:10" ht="29.25" customHeight="1">
      <c r="A64" s="34"/>
      <c r="B64" s="34"/>
      <c r="C64" s="34"/>
      <c r="D64" s="34"/>
      <c r="E64" s="34"/>
      <c r="F64" s="34"/>
      <c r="G64" s="34"/>
      <c r="H64" s="34"/>
      <c r="I64" s="44" t="s">
        <v>39</v>
      </c>
      <c r="J64" s="44"/>
    </row>
    <row r="65" spans="1:10" ht="15.75">
      <c r="A65" s="50"/>
      <c r="B65" s="50"/>
      <c r="C65" s="50"/>
      <c r="D65" s="50"/>
      <c r="E65" s="50"/>
      <c r="F65" s="50"/>
      <c r="G65" s="50"/>
      <c r="H65" s="50"/>
      <c r="I65" s="70"/>
      <c r="J65" s="70"/>
    </row>
    <row r="66" spans="1:10" ht="15.75">
      <c r="A66" s="18" t="s">
        <v>64</v>
      </c>
      <c r="B66" s="11"/>
      <c r="C66" s="11"/>
      <c r="D66" s="11"/>
      <c r="E66" s="11"/>
      <c r="F66" s="11"/>
      <c r="G66" s="11"/>
      <c r="H66" s="11"/>
      <c r="I66" s="11"/>
      <c r="J66" s="11"/>
    </row>
    <row r="67" spans="1:10" ht="15.75">
      <c r="A67" s="49" t="s">
        <v>57</v>
      </c>
      <c r="B67" s="49"/>
      <c r="C67" s="49"/>
      <c r="D67" s="49"/>
      <c r="E67" s="49"/>
      <c r="F67" s="49"/>
      <c r="G67" s="49"/>
      <c r="H67" s="49"/>
      <c r="I67" s="49"/>
      <c r="J67" s="49"/>
    </row>
    <row r="68" spans="1:10" ht="15.75">
      <c r="A68" s="43" t="s">
        <v>40</v>
      </c>
      <c r="B68" s="43"/>
      <c r="C68" s="43"/>
      <c r="D68" s="43"/>
      <c r="E68" s="43"/>
      <c r="F68" s="43"/>
      <c r="G68" s="43"/>
      <c r="H68" s="43"/>
      <c r="I68" s="43"/>
      <c r="J68" s="43"/>
    </row>
    <row r="69" spans="1:10" ht="15.75">
      <c r="A69" s="46" t="s">
        <v>43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48">
      <c r="A70" s="10" t="s">
        <v>30</v>
      </c>
      <c r="B70" s="10" t="s">
        <v>31</v>
      </c>
      <c r="C70" s="10" t="s">
        <v>32</v>
      </c>
      <c r="D70" s="10" t="s">
        <v>33</v>
      </c>
      <c r="E70" s="10" t="s">
        <v>34</v>
      </c>
      <c r="F70" s="10" t="s">
        <v>35</v>
      </c>
      <c r="G70" s="10" t="s">
        <v>36</v>
      </c>
      <c r="H70" s="10" t="s">
        <v>37</v>
      </c>
      <c r="I70" s="44" t="s">
        <v>38</v>
      </c>
      <c r="J70" s="44"/>
    </row>
    <row r="71" spans="1:10" s="28" customFormat="1" ht="14.25">
      <c r="A71" s="26">
        <v>0</v>
      </c>
      <c r="B71" s="26">
        <v>56328.75</v>
      </c>
      <c r="C71" s="26">
        <v>0</v>
      </c>
      <c r="D71" s="26">
        <v>0</v>
      </c>
      <c r="E71" s="26">
        <v>0</v>
      </c>
      <c r="F71" s="26">
        <v>0</v>
      </c>
      <c r="G71" s="26">
        <v>0</v>
      </c>
      <c r="H71" s="26">
        <v>0</v>
      </c>
      <c r="I71" s="45">
        <f>SUM(A71:H71)</f>
        <v>56328.75</v>
      </c>
      <c r="J71" s="45"/>
    </row>
    <row r="72" spans="1:10" ht="15.75">
      <c r="A72" s="18" t="s">
        <v>65</v>
      </c>
      <c r="B72" s="11"/>
      <c r="C72" s="11"/>
      <c r="D72" s="11"/>
      <c r="E72" s="11"/>
      <c r="F72" s="11"/>
      <c r="G72" s="11"/>
      <c r="H72" s="11"/>
      <c r="I72" s="11"/>
      <c r="J72" s="11"/>
    </row>
    <row r="73" spans="1:10" ht="15.75">
      <c r="A73" s="49" t="s">
        <v>57</v>
      </c>
      <c r="B73" s="49"/>
      <c r="C73" s="49"/>
      <c r="D73" s="49"/>
      <c r="E73" s="49"/>
      <c r="F73" s="49"/>
      <c r="G73" s="49"/>
      <c r="H73" s="49"/>
      <c r="I73" s="49"/>
      <c r="J73" s="49"/>
    </row>
    <row r="74" spans="1:10" ht="15.75">
      <c r="A74" s="43" t="s">
        <v>41</v>
      </c>
      <c r="B74" s="43"/>
      <c r="C74" s="43"/>
      <c r="D74" s="43"/>
      <c r="E74" s="43"/>
      <c r="F74" s="43"/>
      <c r="G74" s="43"/>
      <c r="H74" s="43"/>
      <c r="I74" s="43"/>
      <c r="J74" s="43"/>
    </row>
    <row r="75" spans="1:10" ht="15.75">
      <c r="A75" s="43" t="s">
        <v>43</v>
      </c>
      <c r="B75" s="43"/>
      <c r="C75" s="43"/>
      <c r="D75" s="43"/>
      <c r="E75" s="43"/>
      <c r="F75" s="43"/>
      <c r="G75" s="43"/>
      <c r="H75" s="43"/>
      <c r="I75" s="43"/>
      <c r="J75" s="43"/>
    </row>
    <row r="76" spans="1:10" ht="48">
      <c r="A76" s="10" t="s">
        <v>30</v>
      </c>
      <c r="B76" s="10" t="s">
        <v>31</v>
      </c>
      <c r="C76" s="10" t="s">
        <v>32</v>
      </c>
      <c r="D76" s="10" t="s">
        <v>33</v>
      </c>
      <c r="E76" s="10" t="s">
        <v>34</v>
      </c>
      <c r="F76" s="10" t="s">
        <v>35</v>
      </c>
      <c r="G76" s="10" t="s">
        <v>36</v>
      </c>
      <c r="H76" s="10" t="s">
        <v>37</v>
      </c>
      <c r="I76" s="44" t="s">
        <v>38</v>
      </c>
      <c r="J76" s="44"/>
    </row>
    <row r="77" spans="1:10" s="28" customFormat="1" ht="14.25">
      <c r="A77" s="26">
        <v>0</v>
      </c>
      <c r="B77" s="26">
        <v>26225</v>
      </c>
      <c r="C77" s="26">
        <v>0</v>
      </c>
      <c r="D77" s="26">
        <v>0</v>
      </c>
      <c r="E77" s="26">
        <v>0</v>
      </c>
      <c r="F77" s="26">
        <v>0</v>
      </c>
      <c r="G77" s="26">
        <v>0</v>
      </c>
      <c r="H77" s="26">
        <v>0</v>
      </c>
      <c r="I77" s="45">
        <f>SUM(A77:H77)</f>
        <v>26225</v>
      </c>
      <c r="J77" s="45"/>
    </row>
    <row r="79" ht="15.75">
      <c r="A79" s="3" t="s">
        <v>65</v>
      </c>
    </row>
    <row r="80" spans="1:10" ht="15.75">
      <c r="A80" s="49" t="s">
        <v>57</v>
      </c>
      <c r="B80" s="49"/>
      <c r="C80" s="49"/>
      <c r="D80" s="49"/>
      <c r="E80" s="49"/>
      <c r="F80" s="49"/>
      <c r="G80" s="49"/>
      <c r="H80" s="49"/>
      <c r="I80" s="49"/>
      <c r="J80" s="49"/>
    </row>
    <row r="81" spans="1:10" ht="15.75">
      <c r="A81" s="46" t="s">
        <v>29</v>
      </c>
      <c r="B81" s="47"/>
      <c r="C81" s="47"/>
      <c r="D81" s="47"/>
      <c r="E81" s="47"/>
      <c r="F81" s="47"/>
      <c r="G81" s="47"/>
      <c r="H81" s="47"/>
      <c r="I81" s="47"/>
      <c r="J81" s="48"/>
    </row>
    <row r="82" spans="1:10" ht="15.75">
      <c r="A82" s="46" t="s">
        <v>44</v>
      </c>
      <c r="B82" s="47"/>
      <c r="C82" s="47"/>
      <c r="D82" s="47"/>
      <c r="E82" s="47"/>
      <c r="F82" s="47"/>
      <c r="G82" s="47"/>
      <c r="H82" s="47"/>
      <c r="I82" s="47"/>
      <c r="J82" s="48"/>
    </row>
    <row r="83" spans="1:10" ht="12.75">
      <c r="A83" s="44" t="s">
        <v>30</v>
      </c>
      <c r="B83" s="44" t="s">
        <v>31</v>
      </c>
      <c r="C83" s="44" t="s">
        <v>32</v>
      </c>
      <c r="D83" s="44" t="s">
        <v>33</v>
      </c>
      <c r="E83" s="44" t="s">
        <v>34</v>
      </c>
      <c r="F83" s="44" t="s">
        <v>35</v>
      </c>
      <c r="G83" s="44" t="s">
        <v>36</v>
      </c>
      <c r="H83" s="44" t="s">
        <v>37</v>
      </c>
      <c r="I83" s="44" t="s">
        <v>38</v>
      </c>
      <c r="J83" s="44"/>
    </row>
    <row r="84" spans="1:10" ht="12.75">
      <c r="A84" s="44"/>
      <c r="B84" s="44"/>
      <c r="C84" s="44"/>
      <c r="D84" s="44"/>
      <c r="E84" s="44"/>
      <c r="F84" s="44"/>
      <c r="G84" s="44"/>
      <c r="H84" s="44"/>
      <c r="I84" s="44"/>
      <c r="J84" s="44"/>
    </row>
    <row r="85" spans="1:10" ht="12.75">
      <c r="A85" s="44"/>
      <c r="B85" s="44"/>
      <c r="C85" s="44"/>
      <c r="D85" s="44"/>
      <c r="E85" s="44"/>
      <c r="F85" s="44"/>
      <c r="G85" s="44"/>
      <c r="H85" s="44"/>
      <c r="I85" s="44"/>
      <c r="J85" s="44"/>
    </row>
    <row r="86" spans="1:10" s="28" customFormat="1" ht="14.25">
      <c r="A86" s="26">
        <v>0</v>
      </c>
      <c r="B86" s="26">
        <v>84563.33</v>
      </c>
      <c r="C86" s="26">
        <v>0</v>
      </c>
      <c r="D86" s="26">
        <v>0</v>
      </c>
      <c r="E86" s="26">
        <v>0</v>
      </c>
      <c r="F86" s="26">
        <v>0</v>
      </c>
      <c r="G86" s="26">
        <v>0</v>
      </c>
      <c r="H86" s="26">
        <v>0</v>
      </c>
      <c r="I86" s="45">
        <f>SUM(B86:H86)</f>
        <v>84563.33</v>
      </c>
      <c r="J86" s="45"/>
    </row>
    <row r="87" spans="1:10" ht="26.25" customHeight="1">
      <c r="A87" s="34"/>
      <c r="B87" s="34"/>
      <c r="C87" s="34"/>
      <c r="D87" s="34"/>
      <c r="E87" s="34"/>
      <c r="F87" s="34"/>
      <c r="G87" s="34"/>
      <c r="H87" s="34"/>
      <c r="I87" s="44" t="s">
        <v>39</v>
      </c>
      <c r="J87" s="44"/>
    </row>
    <row r="88" spans="1:10" ht="15.75">
      <c r="A88" s="50"/>
      <c r="B88" s="50"/>
      <c r="C88" s="50"/>
      <c r="D88" s="50"/>
      <c r="E88" s="50"/>
      <c r="F88" s="50"/>
      <c r="G88" s="50"/>
      <c r="H88" s="50"/>
      <c r="I88" s="70"/>
      <c r="J88" s="70"/>
    </row>
    <row r="89" spans="1:10" ht="15.75">
      <c r="A89" s="18" t="s">
        <v>66</v>
      </c>
      <c r="B89" s="11"/>
      <c r="C89" s="11"/>
      <c r="D89" s="11"/>
      <c r="E89" s="11"/>
      <c r="F89" s="11"/>
      <c r="G89" s="11"/>
      <c r="H89" s="11"/>
      <c r="I89" s="11"/>
      <c r="J89" s="11"/>
    </row>
    <row r="90" spans="1:10" ht="15.75">
      <c r="A90" s="49" t="s">
        <v>57</v>
      </c>
      <c r="B90" s="49"/>
      <c r="C90" s="49"/>
      <c r="D90" s="49"/>
      <c r="E90" s="49"/>
      <c r="F90" s="49"/>
      <c r="G90" s="49"/>
      <c r="H90" s="49"/>
      <c r="I90" s="49"/>
      <c r="J90" s="49"/>
    </row>
    <row r="91" spans="1:10" ht="15.75">
      <c r="A91" s="43" t="s">
        <v>40</v>
      </c>
      <c r="B91" s="43"/>
      <c r="C91" s="43"/>
      <c r="D91" s="43"/>
      <c r="E91" s="43"/>
      <c r="F91" s="43"/>
      <c r="G91" s="43"/>
      <c r="H91" s="43"/>
      <c r="I91" s="43"/>
      <c r="J91" s="43"/>
    </row>
    <row r="92" spans="1:10" ht="15.75">
      <c r="A92" s="46" t="s">
        <v>44</v>
      </c>
      <c r="B92" s="47"/>
      <c r="C92" s="47"/>
      <c r="D92" s="47"/>
      <c r="E92" s="47"/>
      <c r="F92" s="47"/>
      <c r="G92" s="47"/>
      <c r="H92" s="47"/>
      <c r="I92" s="47"/>
      <c r="J92" s="48"/>
    </row>
    <row r="93" spans="1:10" ht="48">
      <c r="A93" s="10" t="s">
        <v>30</v>
      </c>
      <c r="B93" s="10" t="s">
        <v>31</v>
      </c>
      <c r="C93" s="10" t="s">
        <v>32</v>
      </c>
      <c r="D93" s="10" t="s">
        <v>33</v>
      </c>
      <c r="E93" s="10" t="s">
        <v>34</v>
      </c>
      <c r="F93" s="10" t="s">
        <v>35</v>
      </c>
      <c r="G93" s="10" t="s">
        <v>36</v>
      </c>
      <c r="H93" s="10" t="s">
        <v>37</v>
      </c>
      <c r="I93" s="44" t="s">
        <v>38</v>
      </c>
      <c r="J93" s="44"/>
    </row>
    <row r="94" spans="1:10" s="28" customFormat="1" ht="14.25">
      <c r="A94" s="26">
        <v>0</v>
      </c>
      <c r="B94" s="26">
        <v>53005</v>
      </c>
      <c r="C94" s="26">
        <v>0</v>
      </c>
      <c r="D94" s="26">
        <v>0</v>
      </c>
      <c r="E94" s="26">
        <v>0</v>
      </c>
      <c r="F94" s="26">
        <v>0</v>
      </c>
      <c r="G94" s="26">
        <v>0</v>
      </c>
      <c r="H94" s="26">
        <v>0</v>
      </c>
      <c r="I94" s="45">
        <f>SUM(A94:H94)</f>
        <v>53005</v>
      </c>
      <c r="J94" s="45"/>
    </row>
    <row r="95" spans="1:10" ht="15.75">
      <c r="A95" s="18" t="s">
        <v>67</v>
      </c>
      <c r="B95" s="11"/>
      <c r="C95" s="11"/>
      <c r="D95" s="11"/>
      <c r="E95" s="11"/>
      <c r="F95" s="11"/>
      <c r="G95" s="11"/>
      <c r="H95" s="11"/>
      <c r="I95" s="11"/>
      <c r="J95" s="11"/>
    </row>
    <row r="96" spans="1:10" ht="15.75">
      <c r="A96" s="49" t="s">
        <v>57</v>
      </c>
      <c r="B96" s="49"/>
      <c r="C96" s="49"/>
      <c r="D96" s="49"/>
      <c r="E96" s="49"/>
      <c r="F96" s="49"/>
      <c r="G96" s="49"/>
      <c r="H96" s="49"/>
      <c r="I96" s="49"/>
      <c r="J96" s="49"/>
    </row>
    <row r="97" spans="1:10" ht="15.75">
      <c r="A97" s="43" t="s">
        <v>41</v>
      </c>
      <c r="B97" s="43"/>
      <c r="C97" s="43"/>
      <c r="D97" s="43"/>
      <c r="E97" s="43"/>
      <c r="F97" s="43"/>
      <c r="G97" s="43"/>
      <c r="H97" s="43"/>
      <c r="I97" s="43"/>
      <c r="J97" s="43"/>
    </row>
    <row r="98" spans="1:10" ht="15.75">
      <c r="A98" s="43" t="s">
        <v>44</v>
      </c>
      <c r="B98" s="43"/>
      <c r="C98" s="43"/>
      <c r="D98" s="43"/>
      <c r="E98" s="43"/>
      <c r="F98" s="43"/>
      <c r="G98" s="43"/>
      <c r="H98" s="43"/>
      <c r="I98" s="43"/>
      <c r="J98" s="43"/>
    </row>
    <row r="99" spans="1:10" ht="48">
      <c r="A99" s="10" t="s">
        <v>30</v>
      </c>
      <c r="B99" s="10" t="s">
        <v>31</v>
      </c>
      <c r="C99" s="10" t="s">
        <v>32</v>
      </c>
      <c r="D99" s="10" t="s">
        <v>33</v>
      </c>
      <c r="E99" s="10" t="s">
        <v>34</v>
      </c>
      <c r="F99" s="10" t="s">
        <v>35</v>
      </c>
      <c r="G99" s="10" t="s">
        <v>36</v>
      </c>
      <c r="H99" s="10" t="s">
        <v>37</v>
      </c>
      <c r="I99" s="44" t="s">
        <v>38</v>
      </c>
      <c r="J99" s="44"/>
    </row>
    <row r="100" spans="1:10" s="28" customFormat="1" ht="14.25">
      <c r="A100" s="26">
        <v>0</v>
      </c>
      <c r="B100" s="26">
        <v>159.19</v>
      </c>
      <c r="C100" s="26">
        <v>0</v>
      </c>
      <c r="D100" s="26">
        <v>0</v>
      </c>
      <c r="E100" s="26">
        <v>0</v>
      </c>
      <c r="F100" s="26">
        <v>0</v>
      </c>
      <c r="G100" s="26">
        <v>0</v>
      </c>
      <c r="H100" s="26">
        <v>0</v>
      </c>
      <c r="I100" s="45">
        <f>SUM(A100:H100)</f>
        <v>159.19</v>
      </c>
      <c r="J100" s="45"/>
    </row>
    <row r="102" ht="15.75">
      <c r="A102" s="3" t="s">
        <v>68</v>
      </c>
    </row>
    <row r="103" spans="1:11" ht="15.75">
      <c r="A103" s="49" t="s">
        <v>58</v>
      </c>
      <c r="B103" s="49"/>
      <c r="C103" s="49"/>
      <c r="D103" s="49"/>
      <c r="E103" s="49"/>
      <c r="F103" s="49"/>
      <c r="G103" s="49"/>
      <c r="H103" s="49"/>
      <c r="I103" s="49"/>
      <c r="J103" s="49"/>
      <c r="K103" s="49"/>
    </row>
    <row r="104" spans="1:11" ht="15.75">
      <c r="A104" s="43" t="s">
        <v>29</v>
      </c>
      <c r="B104" s="43"/>
      <c r="C104" s="43"/>
      <c r="D104" s="43"/>
      <c r="E104" s="43"/>
      <c r="F104" s="43"/>
      <c r="G104" s="43"/>
      <c r="H104" s="43"/>
      <c r="I104" s="43"/>
      <c r="J104" s="43"/>
      <c r="K104" s="43"/>
    </row>
    <row r="105" spans="1:11" ht="15.75">
      <c r="A105" s="43" t="s">
        <v>42</v>
      </c>
      <c r="B105" s="43"/>
      <c r="C105" s="43"/>
      <c r="D105" s="43"/>
      <c r="E105" s="43"/>
      <c r="F105" s="43"/>
      <c r="G105" s="43"/>
      <c r="H105" s="43"/>
      <c r="I105" s="43"/>
      <c r="J105" s="43"/>
      <c r="K105" s="43"/>
    </row>
    <row r="106" spans="1:11" ht="72">
      <c r="A106" s="10" t="s">
        <v>45</v>
      </c>
      <c r="B106" s="10" t="s">
        <v>46</v>
      </c>
      <c r="C106" s="10" t="s">
        <v>47</v>
      </c>
      <c r="D106" s="10" t="s">
        <v>48</v>
      </c>
      <c r="E106" s="10" t="s">
        <v>49</v>
      </c>
      <c r="F106" s="10" t="s">
        <v>50</v>
      </c>
      <c r="G106" s="10" t="s">
        <v>51</v>
      </c>
      <c r="H106" s="10" t="s">
        <v>52</v>
      </c>
      <c r="I106" s="10" t="s">
        <v>53</v>
      </c>
      <c r="J106" s="10" t="s">
        <v>54</v>
      </c>
      <c r="K106" s="10" t="s">
        <v>38</v>
      </c>
    </row>
    <row r="107" spans="1:11" ht="12.75">
      <c r="A107" s="14">
        <v>0</v>
      </c>
      <c r="B107" s="14">
        <v>0</v>
      </c>
      <c r="C107" s="14">
        <v>0</v>
      </c>
      <c r="D107" s="14">
        <v>0</v>
      </c>
      <c r="E107" s="14">
        <v>0</v>
      </c>
      <c r="F107" s="14">
        <v>0</v>
      </c>
      <c r="G107" s="14">
        <v>0</v>
      </c>
      <c r="H107" s="14">
        <v>0</v>
      </c>
      <c r="I107" s="14">
        <v>0</v>
      </c>
      <c r="J107" s="14">
        <v>0</v>
      </c>
      <c r="K107" s="14">
        <v>0</v>
      </c>
    </row>
    <row r="108" spans="1:11" ht="60">
      <c r="A108" s="34"/>
      <c r="B108" s="34"/>
      <c r="C108" s="34"/>
      <c r="D108" s="34"/>
      <c r="E108" s="34"/>
      <c r="F108" s="34"/>
      <c r="G108" s="34"/>
      <c r="H108" s="34"/>
      <c r="I108" s="34"/>
      <c r="J108" s="34"/>
      <c r="K108" s="10" t="s">
        <v>39</v>
      </c>
    </row>
    <row r="109" spans="1:11" ht="15.75">
      <c r="A109" s="50"/>
      <c r="B109" s="50"/>
      <c r="C109" s="50"/>
      <c r="D109" s="50"/>
      <c r="E109" s="50"/>
      <c r="F109" s="50"/>
      <c r="G109" s="50"/>
      <c r="H109" s="50"/>
      <c r="I109" s="50"/>
      <c r="J109" s="50"/>
      <c r="K109" s="15"/>
    </row>
    <row r="110" spans="1:11" ht="15.75">
      <c r="A110" s="19" t="s">
        <v>69</v>
      </c>
      <c r="B110" s="13"/>
      <c r="C110" s="13"/>
      <c r="D110" s="13"/>
      <c r="E110" s="13"/>
      <c r="F110" s="13"/>
      <c r="G110" s="13"/>
      <c r="H110" s="13"/>
      <c r="I110" s="13"/>
      <c r="J110" s="13"/>
      <c r="K110" s="16"/>
    </row>
    <row r="111" spans="1:11" ht="15.75">
      <c r="A111" s="49" t="s">
        <v>58</v>
      </c>
      <c r="B111" s="49"/>
      <c r="C111" s="49"/>
      <c r="D111" s="49"/>
      <c r="E111" s="49"/>
      <c r="F111" s="49"/>
      <c r="G111" s="49"/>
      <c r="H111" s="49"/>
      <c r="I111" s="49"/>
      <c r="J111" s="49"/>
      <c r="K111" s="49"/>
    </row>
    <row r="112" spans="1:11" ht="15.75">
      <c r="A112" s="43" t="s">
        <v>55</v>
      </c>
      <c r="B112" s="43"/>
      <c r="C112" s="43"/>
      <c r="D112" s="43"/>
      <c r="E112" s="43"/>
      <c r="F112" s="43"/>
      <c r="G112" s="43"/>
      <c r="H112" s="43"/>
      <c r="I112" s="43"/>
      <c r="J112" s="43"/>
      <c r="K112" s="43"/>
    </row>
    <row r="113" spans="1:11" ht="15.75">
      <c r="A113" s="43" t="s">
        <v>42</v>
      </c>
      <c r="B113" s="43"/>
      <c r="C113" s="43"/>
      <c r="D113" s="43"/>
      <c r="E113" s="43"/>
      <c r="F113" s="43"/>
      <c r="G113" s="43"/>
      <c r="H113" s="43"/>
      <c r="I113" s="43"/>
      <c r="J113" s="43"/>
      <c r="K113" s="43"/>
    </row>
    <row r="114" spans="1:11" ht="72">
      <c r="A114" s="10" t="s">
        <v>45</v>
      </c>
      <c r="B114" s="10" t="s">
        <v>46</v>
      </c>
      <c r="C114" s="10" t="s">
        <v>47</v>
      </c>
      <c r="D114" s="10" t="s">
        <v>48</v>
      </c>
      <c r="E114" s="10" t="s">
        <v>49</v>
      </c>
      <c r="F114" s="10" t="s">
        <v>50</v>
      </c>
      <c r="G114" s="10" t="s">
        <v>51</v>
      </c>
      <c r="H114" s="10" t="s">
        <v>52</v>
      </c>
      <c r="I114" s="10" t="s">
        <v>53</v>
      </c>
      <c r="J114" s="10" t="s">
        <v>54</v>
      </c>
      <c r="K114" s="10" t="s">
        <v>38</v>
      </c>
    </row>
    <row r="115" spans="1:11" ht="12.75">
      <c r="A115" s="14">
        <v>0</v>
      </c>
      <c r="B115" s="14">
        <v>0</v>
      </c>
      <c r="C115" s="14">
        <v>0</v>
      </c>
      <c r="D115" s="14">
        <v>0</v>
      </c>
      <c r="E115" s="14">
        <v>0</v>
      </c>
      <c r="F115" s="14">
        <v>0</v>
      </c>
      <c r="G115" s="14">
        <v>0</v>
      </c>
      <c r="H115" s="14">
        <v>0</v>
      </c>
      <c r="I115" s="14">
        <v>0</v>
      </c>
      <c r="J115" s="14">
        <v>0</v>
      </c>
      <c r="K115" s="14">
        <v>0</v>
      </c>
    </row>
    <row r="116" spans="1:11" ht="16.5" customHeight="1">
      <c r="A116" s="20" t="s">
        <v>70</v>
      </c>
      <c r="B116" s="17"/>
      <c r="C116" s="17"/>
      <c r="D116" s="17"/>
      <c r="E116" s="17"/>
      <c r="F116" s="17"/>
      <c r="G116" s="17"/>
      <c r="H116" s="17"/>
      <c r="I116" s="17"/>
      <c r="J116" s="17"/>
      <c r="K116" s="17"/>
    </row>
    <row r="117" spans="1:11" ht="15.75">
      <c r="A117" s="49" t="s">
        <v>58</v>
      </c>
      <c r="B117" s="49"/>
      <c r="C117" s="49"/>
      <c r="D117" s="49"/>
      <c r="E117" s="49"/>
      <c r="F117" s="49"/>
      <c r="G117" s="49"/>
      <c r="H117" s="49"/>
      <c r="I117" s="49"/>
      <c r="J117" s="49"/>
      <c r="K117" s="49"/>
    </row>
    <row r="118" spans="1:11" ht="15.75">
      <c r="A118" s="43" t="s">
        <v>56</v>
      </c>
      <c r="B118" s="43"/>
      <c r="C118" s="43"/>
      <c r="D118" s="43"/>
      <c r="E118" s="43"/>
      <c r="F118" s="43"/>
      <c r="G118" s="43"/>
      <c r="H118" s="43"/>
      <c r="I118" s="43"/>
      <c r="J118" s="43"/>
      <c r="K118" s="43"/>
    </row>
    <row r="119" spans="1:11" ht="15.75">
      <c r="A119" s="43" t="s">
        <v>42</v>
      </c>
      <c r="B119" s="43"/>
      <c r="C119" s="43"/>
      <c r="D119" s="43"/>
      <c r="E119" s="43"/>
      <c r="F119" s="43"/>
      <c r="G119" s="43"/>
      <c r="H119" s="43"/>
      <c r="I119" s="43"/>
      <c r="J119" s="43"/>
      <c r="K119" s="43"/>
    </row>
    <row r="120" spans="1:11" ht="72">
      <c r="A120" s="10" t="s">
        <v>45</v>
      </c>
      <c r="B120" s="10" t="s">
        <v>46</v>
      </c>
      <c r="C120" s="10" t="s">
        <v>47</v>
      </c>
      <c r="D120" s="10" t="s">
        <v>48</v>
      </c>
      <c r="E120" s="10" t="s">
        <v>49</v>
      </c>
      <c r="F120" s="10" t="s">
        <v>50</v>
      </c>
      <c r="G120" s="10" t="s">
        <v>51</v>
      </c>
      <c r="H120" s="10" t="s">
        <v>52</v>
      </c>
      <c r="I120" s="10" t="s">
        <v>53</v>
      </c>
      <c r="J120" s="10" t="s">
        <v>54</v>
      </c>
      <c r="K120" s="10" t="s">
        <v>38</v>
      </c>
    </row>
    <row r="121" spans="1:11" ht="12.75">
      <c r="A121" s="14">
        <v>0</v>
      </c>
      <c r="B121" s="14">
        <v>0</v>
      </c>
      <c r="C121" s="14">
        <v>0</v>
      </c>
      <c r="D121" s="14">
        <v>0</v>
      </c>
      <c r="E121" s="14">
        <v>0</v>
      </c>
      <c r="F121" s="14">
        <v>0</v>
      </c>
      <c r="G121" s="14">
        <v>0</v>
      </c>
      <c r="H121" s="14">
        <v>0</v>
      </c>
      <c r="I121" s="14">
        <v>0</v>
      </c>
      <c r="J121" s="14">
        <v>0</v>
      </c>
      <c r="K121" s="14">
        <v>0</v>
      </c>
    </row>
    <row r="122" ht="15.75">
      <c r="A122" s="3" t="s">
        <v>71</v>
      </c>
    </row>
    <row r="123" spans="1:11" ht="15.75">
      <c r="A123" s="49" t="s">
        <v>58</v>
      </c>
      <c r="B123" s="49"/>
      <c r="C123" s="49"/>
      <c r="D123" s="49"/>
      <c r="E123" s="49"/>
      <c r="F123" s="49"/>
      <c r="G123" s="49"/>
      <c r="H123" s="49"/>
      <c r="I123" s="49"/>
      <c r="J123" s="49"/>
      <c r="K123" s="49"/>
    </row>
    <row r="124" spans="1:11" ht="15.75">
      <c r="A124" s="43" t="s">
        <v>29</v>
      </c>
      <c r="B124" s="43"/>
      <c r="C124" s="43"/>
      <c r="D124" s="43"/>
      <c r="E124" s="43"/>
      <c r="F124" s="43"/>
      <c r="G124" s="43"/>
      <c r="H124" s="43"/>
      <c r="I124" s="43"/>
      <c r="J124" s="43"/>
      <c r="K124" s="43"/>
    </row>
    <row r="125" spans="1:11" ht="15.75">
      <c r="A125" s="43" t="s">
        <v>43</v>
      </c>
      <c r="B125" s="43"/>
      <c r="C125" s="43"/>
      <c r="D125" s="43"/>
      <c r="E125" s="43"/>
      <c r="F125" s="43"/>
      <c r="G125" s="43"/>
      <c r="H125" s="43"/>
      <c r="I125" s="43"/>
      <c r="J125" s="43"/>
      <c r="K125" s="43"/>
    </row>
    <row r="126" spans="1:11" ht="72">
      <c r="A126" s="10" t="s">
        <v>45</v>
      </c>
      <c r="B126" s="10" t="s">
        <v>46</v>
      </c>
      <c r="C126" s="10" t="s">
        <v>47</v>
      </c>
      <c r="D126" s="10" t="s">
        <v>48</v>
      </c>
      <c r="E126" s="10" t="s">
        <v>49</v>
      </c>
      <c r="F126" s="10" t="s">
        <v>50</v>
      </c>
      <c r="G126" s="10" t="s">
        <v>51</v>
      </c>
      <c r="H126" s="10" t="s">
        <v>52</v>
      </c>
      <c r="I126" s="10" t="s">
        <v>53</v>
      </c>
      <c r="J126" s="10" t="s">
        <v>54</v>
      </c>
      <c r="K126" s="10" t="s">
        <v>38</v>
      </c>
    </row>
    <row r="127" spans="1:11" ht="12.75">
      <c r="A127" s="14">
        <v>0</v>
      </c>
      <c r="B127" s="14">
        <v>0</v>
      </c>
      <c r="C127" s="14">
        <v>0</v>
      </c>
      <c r="D127" s="14">
        <v>0</v>
      </c>
      <c r="E127" s="14">
        <v>0</v>
      </c>
      <c r="F127" s="14">
        <v>0</v>
      </c>
      <c r="G127" s="14">
        <v>0</v>
      </c>
      <c r="H127" s="14">
        <v>0</v>
      </c>
      <c r="I127" s="14">
        <v>0</v>
      </c>
      <c r="J127" s="14">
        <v>0</v>
      </c>
      <c r="K127" s="14">
        <v>0</v>
      </c>
    </row>
    <row r="128" spans="1:11" ht="60">
      <c r="A128" s="34"/>
      <c r="B128" s="34"/>
      <c r="C128" s="34"/>
      <c r="D128" s="34"/>
      <c r="E128" s="34"/>
      <c r="F128" s="34"/>
      <c r="G128" s="34"/>
      <c r="H128" s="34"/>
      <c r="I128" s="34"/>
      <c r="J128" s="34"/>
      <c r="K128" s="10" t="s">
        <v>39</v>
      </c>
    </row>
    <row r="129" spans="1:11" ht="15.75">
      <c r="A129" s="50"/>
      <c r="B129" s="50"/>
      <c r="C129" s="50"/>
      <c r="D129" s="50"/>
      <c r="E129" s="50"/>
      <c r="F129" s="50"/>
      <c r="G129" s="50"/>
      <c r="H129" s="50"/>
      <c r="I129" s="50"/>
      <c r="J129" s="50"/>
      <c r="K129" s="15"/>
    </row>
    <row r="130" spans="1:11" ht="18" customHeight="1">
      <c r="A130" s="19" t="s">
        <v>72</v>
      </c>
      <c r="B130" s="13"/>
      <c r="C130" s="13"/>
      <c r="D130" s="13"/>
      <c r="E130" s="13"/>
      <c r="F130" s="13"/>
      <c r="G130" s="13"/>
      <c r="H130" s="13"/>
      <c r="I130" s="13"/>
      <c r="J130" s="13"/>
      <c r="K130" s="16"/>
    </row>
    <row r="131" spans="1:11" ht="15.75">
      <c r="A131" s="49" t="s">
        <v>58</v>
      </c>
      <c r="B131" s="49"/>
      <c r="C131" s="49"/>
      <c r="D131" s="49"/>
      <c r="E131" s="49"/>
      <c r="F131" s="49"/>
      <c r="G131" s="49"/>
      <c r="H131" s="49"/>
      <c r="I131" s="49"/>
      <c r="J131" s="49"/>
      <c r="K131" s="49"/>
    </row>
    <row r="132" spans="1:11" ht="15.75">
      <c r="A132" s="43" t="s">
        <v>55</v>
      </c>
      <c r="B132" s="43"/>
      <c r="C132" s="43"/>
      <c r="D132" s="43"/>
      <c r="E132" s="43"/>
      <c r="F132" s="43"/>
      <c r="G132" s="43"/>
      <c r="H132" s="43"/>
      <c r="I132" s="43"/>
      <c r="J132" s="43"/>
      <c r="K132" s="43"/>
    </row>
    <row r="133" spans="1:11" ht="15.75">
      <c r="A133" s="43" t="s">
        <v>43</v>
      </c>
      <c r="B133" s="43"/>
      <c r="C133" s="43"/>
      <c r="D133" s="43"/>
      <c r="E133" s="43"/>
      <c r="F133" s="43"/>
      <c r="G133" s="43"/>
      <c r="H133" s="43"/>
      <c r="I133" s="43"/>
      <c r="J133" s="43"/>
      <c r="K133" s="43"/>
    </row>
    <row r="134" spans="1:11" ht="72">
      <c r="A134" s="10" t="s">
        <v>45</v>
      </c>
      <c r="B134" s="10" t="s">
        <v>46</v>
      </c>
      <c r="C134" s="10" t="s">
        <v>47</v>
      </c>
      <c r="D134" s="10" t="s">
        <v>48</v>
      </c>
      <c r="E134" s="10" t="s">
        <v>49</v>
      </c>
      <c r="F134" s="10" t="s">
        <v>50</v>
      </c>
      <c r="G134" s="10" t="s">
        <v>51</v>
      </c>
      <c r="H134" s="10" t="s">
        <v>52</v>
      </c>
      <c r="I134" s="10" t="s">
        <v>53</v>
      </c>
      <c r="J134" s="10" t="s">
        <v>54</v>
      </c>
      <c r="K134" s="10" t="s">
        <v>38</v>
      </c>
    </row>
    <row r="135" spans="1:11" ht="12.75">
      <c r="A135" s="14">
        <v>0</v>
      </c>
      <c r="B135" s="14">
        <v>0</v>
      </c>
      <c r="C135" s="14">
        <v>0</v>
      </c>
      <c r="D135" s="14">
        <v>0</v>
      </c>
      <c r="E135" s="14">
        <v>0</v>
      </c>
      <c r="F135" s="14">
        <v>0</v>
      </c>
      <c r="G135" s="14">
        <v>0</v>
      </c>
      <c r="H135" s="14">
        <v>0</v>
      </c>
      <c r="I135" s="14">
        <v>0</v>
      </c>
      <c r="J135" s="14">
        <v>0</v>
      </c>
      <c r="K135" s="14">
        <v>0</v>
      </c>
    </row>
    <row r="136" spans="1:11" ht="18" customHeight="1">
      <c r="A136" s="20" t="s">
        <v>73</v>
      </c>
      <c r="B136" s="17"/>
      <c r="C136" s="17"/>
      <c r="D136" s="17"/>
      <c r="E136" s="17"/>
      <c r="F136" s="17"/>
      <c r="G136" s="17"/>
      <c r="H136" s="17"/>
      <c r="I136" s="17"/>
      <c r="J136" s="17"/>
      <c r="K136" s="17"/>
    </row>
    <row r="137" spans="1:11" ht="15.75">
      <c r="A137" s="49" t="s">
        <v>58</v>
      </c>
      <c r="B137" s="49"/>
      <c r="C137" s="49"/>
      <c r="D137" s="49"/>
      <c r="E137" s="49"/>
      <c r="F137" s="49"/>
      <c r="G137" s="49"/>
      <c r="H137" s="49"/>
      <c r="I137" s="49"/>
      <c r="J137" s="49"/>
      <c r="K137" s="49"/>
    </row>
    <row r="138" spans="1:11" ht="15.75">
      <c r="A138" s="43" t="s">
        <v>56</v>
      </c>
      <c r="B138" s="43"/>
      <c r="C138" s="43"/>
      <c r="D138" s="43"/>
      <c r="E138" s="43"/>
      <c r="F138" s="43"/>
      <c r="G138" s="43"/>
      <c r="H138" s="43"/>
      <c r="I138" s="43"/>
      <c r="J138" s="43"/>
      <c r="K138" s="43"/>
    </row>
    <row r="139" spans="1:11" ht="15.75">
      <c r="A139" s="43" t="s">
        <v>43</v>
      </c>
      <c r="B139" s="43"/>
      <c r="C139" s="43"/>
      <c r="D139" s="43"/>
      <c r="E139" s="43"/>
      <c r="F139" s="43"/>
      <c r="G139" s="43"/>
      <c r="H139" s="43"/>
      <c r="I139" s="43"/>
      <c r="J139" s="43"/>
      <c r="K139" s="43"/>
    </row>
    <row r="140" spans="1:11" ht="72">
      <c r="A140" s="10" t="s">
        <v>45</v>
      </c>
      <c r="B140" s="10" t="s">
        <v>46</v>
      </c>
      <c r="C140" s="10" t="s">
        <v>47</v>
      </c>
      <c r="D140" s="10" t="s">
        <v>48</v>
      </c>
      <c r="E140" s="10" t="s">
        <v>49</v>
      </c>
      <c r="F140" s="10" t="s">
        <v>50</v>
      </c>
      <c r="G140" s="10" t="s">
        <v>51</v>
      </c>
      <c r="H140" s="10" t="s">
        <v>52</v>
      </c>
      <c r="I140" s="10" t="s">
        <v>53</v>
      </c>
      <c r="J140" s="10" t="s">
        <v>54</v>
      </c>
      <c r="K140" s="10" t="s">
        <v>38</v>
      </c>
    </row>
    <row r="141" spans="1:11" ht="12.75">
      <c r="A141" s="14">
        <v>0</v>
      </c>
      <c r="B141" s="14">
        <v>0</v>
      </c>
      <c r="C141" s="14">
        <v>0</v>
      </c>
      <c r="D141" s="14">
        <v>0</v>
      </c>
      <c r="E141" s="14">
        <v>0</v>
      </c>
      <c r="F141" s="14">
        <v>0</v>
      </c>
      <c r="G141" s="14">
        <v>0</v>
      </c>
      <c r="H141" s="14">
        <v>0</v>
      </c>
      <c r="I141" s="14">
        <v>0</v>
      </c>
      <c r="J141" s="14">
        <v>0</v>
      </c>
      <c r="K141" s="14">
        <v>0</v>
      </c>
    </row>
    <row r="143" ht="15.75">
      <c r="A143" s="3" t="s">
        <v>74</v>
      </c>
    </row>
    <row r="144" spans="1:11" ht="15.75">
      <c r="A144" s="49" t="s">
        <v>58</v>
      </c>
      <c r="B144" s="49"/>
      <c r="C144" s="49"/>
      <c r="D144" s="49"/>
      <c r="E144" s="49"/>
      <c r="F144" s="49"/>
      <c r="G144" s="49"/>
      <c r="H144" s="49"/>
      <c r="I144" s="49"/>
      <c r="J144" s="49"/>
      <c r="K144" s="49"/>
    </row>
    <row r="145" spans="1:11" ht="15.75">
      <c r="A145" s="43" t="s">
        <v>29</v>
      </c>
      <c r="B145" s="43"/>
      <c r="C145" s="43"/>
      <c r="D145" s="43"/>
      <c r="E145" s="43"/>
      <c r="F145" s="43"/>
      <c r="G145" s="43"/>
      <c r="H145" s="43"/>
      <c r="I145" s="43"/>
      <c r="J145" s="43"/>
      <c r="K145" s="43"/>
    </row>
    <row r="146" spans="1:11" ht="15.75">
      <c r="A146" s="43" t="s">
        <v>44</v>
      </c>
      <c r="B146" s="43"/>
      <c r="C146" s="43"/>
      <c r="D146" s="43"/>
      <c r="E146" s="43"/>
      <c r="F146" s="43"/>
      <c r="G146" s="43"/>
      <c r="H146" s="43"/>
      <c r="I146" s="43"/>
      <c r="J146" s="43"/>
      <c r="K146" s="43"/>
    </row>
    <row r="147" spans="1:11" ht="72">
      <c r="A147" s="10" t="s">
        <v>45</v>
      </c>
      <c r="B147" s="10" t="s">
        <v>46</v>
      </c>
      <c r="C147" s="10" t="s">
        <v>47</v>
      </c>
      <c r="D147" s="10" t="s">
        <v>48</v>
      </c>
      <c r="E147" s="10" t="s">
        <v>49</v>
      </c>
      <c r="F147" s="10" t="s">
        <v>50</v>
      </c>
      <c r="G147" s="10" t="s">
        <v>51</v>
      </c>
      <c r="H147" s="10" t="s">
        <v>52</v>
      </c>
      <c r="I147" s="10" t="s">
        <v>53</v>
      </c>
      <c r="J147" s="10" t="s">
        <v>54</v>
      </c>
      <c r="K147" s="10" t="s">
        <v>38</v>
      </c>
    </row>
    <row r="148" spans="1:11" ht="12.75">
      <c r="A148" s="14">
        <v>0</v>
      </c>
      <c r="B148" s="14">
        <v>0</v>
      </c>
      <c r="C148" s="14">
        <v>0</v>
      </c>
      <c r="D148" s="14">
        <v>0</v>
      </c>
      <c r="E148" s="14">
        <v>0</v>
      </c>
      <c r="F148" s="14">
        <v>0</v>
      </c>
      <c r="G148" s="14">
        <v>0</v>
      </c>
      <c r="H148" s="14">
        <v>0</v>
      </c>
      <c r="I148" s="14">
        <v>0</v>
      </c>
      <c r="J148" s="14">
        <v>0</v>
      </c>
      <c r="K148" s="14">
        <v>0</v>
      </c>
    </row>
    <row r="149" spans="1:11" ht="60">
      <c r="A149" s="34"/>
      <c r="B149" s="34"/>
      <c r="C149" s="34"/>
      <c r="D149" s="34"/>
      <c r="E149" s="34"/>
      <c r="F149" s="34"/>
      <c r="G149" s="34"/>
      <c r="H149" s="34"/>
      <c r="I149" s="34"/>
      <c r="J149" s="34"/>
      <c r="K149" s="10" t="s">
        <v>39</v>
      </c>
    </row>
    <row r="150" spans="1:11" ht="15.75">
      <c r="A150" s="50"/>
      <c r="B150" s="50"/>
      <c r="C150" s="50"/>
      <c r="D150" s="50"/>
      <c r="E150" s="50"/>
      <c r="F150" s="50"/>
      <c r="G150" s="50"/>
      <c r="H150" s="50"/>
      <c r="I150" s="50"/>
      <c r="J150" s="50"/>
      <c r="K150" s="15"/>
    </row>
    <row r="151" spans="1:11" ht="18" customHeight="1">
      <c r="A151" s="19" t="s">
        <v>75</v>
      </c>
      <c r="B151" s="13"/>
      <c r="C151" s="13"/>
      <c r="D151" s="13"/>
      <c r="E151" s="13"/>
      <c r="F151" s="13"/>
      <c r="G151" s="13"/>
      <c r="H151" s="13"/>
      <c r="I151" s="13"/>
      <c r="J151" s="13"/>
      <c r="K151" s="16"/>
    </row>
    <row r="152" spans="1:11" ht="15.75">
      <c r="A152" s="49" t="s">
        <v>58</v>
      </c>
      <c r="B152" s="49"/>
      <c r="C152" s="49"/>
      <c r="D152" s="49"/>
      <c r="E152" s="49"/>
      <c r="F152" s="49"/>
      <c r="G152" s="49"/>
      <c r="H152" s="49"/>
      <c r="I152" s="49"/>
      <c r="J152" s="49"/>
      <c r="K152" s="49"/>
    </row>
    <row r="153" spans="1:11" ht="15.75">
      <c r="A153" s="43" t="s">
        <v>55</v>
      </c>
      <c r="B153" s="43"/>
      <c r="C153" s="43"/>
      <c r="D153" s="43"/>
      <c r="E153" s="43"/>
      <c r="F153" s="43"/>
      <c r="G153" s="43"/>
      <c r="H153" s="43"/>
      <c r="I153" s="43"/>
      <c r="J153" s="43"/>
      <c r="K153" s="43"/>
    </row>
    <row r="154" spans="1:11" ht="15.75">
      <c r="A154" s="43" t="s">
        <v>44</v>
      </c>
      <c r="B154" s="43"/>
      <c r="C154" s="43"/>
      <c r="D154" s="43"/>
      <c r="E154" s="43"/>
      <c r="F154" s="43"/>
      <c r="G154" s="43"/>
      <c r="H154" s="43"/>
      <c r="I154" s="43"/>
      <c r="J154" s="43"/>
      <c r="K154" s="43"/>
    </row>
    <row r="155" spans="1:11" ht="72">
      <c r="A155" s="10" t="s">
        <v>45</v>
      </c>
      <c r="B155" s="10" t="s">
        <v>46</v>
      </c>
      <c r="C155" s="10" t="s">
        <v>47</v>
      </c>
      <c r="D155" s="10" t="s">
        <v>48</v>
      </c>
      <c r="E155" s="10" t="s">
        <v>49</v>
      </c>
      <c r="F155" s="10" t="s">
        <v>50</v>
      </c>
      <c r="G155" s="10" t="s">
        <v>51</v>
      </c>
      <c r="H155" s="10" t="s">
        <v>52</v>
      </c>
      <c r="I155" s="10" t="s">
        <v>53</v>
      </c>
      <c r="J155" s="10" t="s">
        <v>54</v>
      </c>
      <c r="K155" s="10" t="s">
        <v>38</v>
      </c>
    </row>
    <row r="156" spans="1:11" ht="12.75">
      <c r="A156" s="14">
        <v>0</v>
      </c>
      <c r="B156" s="14">
        <v>0</v>
      </c>
      <c r="C156" s="14">
        <v>0</v>
      </c>
      <c r="D156" s="14">
        <v>0</v>
      </c>
      <c r="E156" s="14">
        <v>0</v>
      </c>
      <c r="F156" s="14">
        <v>0</v>
      </c>
      <c r="G156" s="14">
        <v>0</v>
      </c>
      <c r="H156" s="14">
        <v>0</v>
      </c>
      <c r="I156" s="14">
        <v>0</v>
      </c>
      <c r="J156" s="14">
        <v>0</v>
      </c>
      <c r="K156" s="14">
        <v>0</v>
      </c>
    </row>
    <row r="157" spans="1:11" ht="22.5" customHeight="1">
      <c r="A157" s="19" t="s">
        <v>76</v>
      </c>
      <c r="B157" s="17"/>
      <c r="C157" s="17"/>
      <c r="D157" s="17"/>
      <c r="E157" s="17"/>
      <c r="F157" s="17"/>
      <c r="G157" s="17"/>
      <c r="H157" s="17"/>
      <c r="I157" s="17"/>
      <c r="J157" s="17"/>
      <c r="K157" s="17"/>
    </row>
    <row r="158" spans="1:11" ht="15.75">
      <c r="A158" s="49" t="s">
        <v>58</v>
      </c>
      <c r="B158" s="49"/>
      <c r="C158" s="49"/>
      <c r="D158" s="49"/>
      <c r="E158" s="49"/>
      <c r="F158" s="49"/>
      <c r="G158" s="49"/>
      <c r="H158" s="49"/>
      <c r="I158" s="49"/>
      <c r="J158" s="49"/>
      <c r="K158" s="49"/>
    </row>
    <row r="159" spans="1:11" ht="15.75">
      <c r="A159" s="43" t="s">
        <v>56</v>
      </c>
      <c r="B159" s="43"/>
      <c r="C159" s="43"/>
      <c r="D159" s="43"/>
      <c r="E159" s="43"/>
      <c r="F159" s="43"/>
      <c r="G159" s="43"/>
      <c r="H159" s="43"/>
      <c r="I159" s="43"/>
      <c r="J159" s="43"/>
      <c r="K159" s="43"/>
    </row>
    <row r="160" spans="1:11" ht="15.75">
      <c r="A160" s="43" t="s">
        <v>44</v>
      </c>
      <c r="B160" s="43"/>
      <c r="C160" s="43"/>
      <c r="D160" s="43"/>
      <c r="E160" s="43"/>
      <c r="F160" s="43"/>
      <c r="G160" s="43"/>
      <c r="H160" s="43"/>
      <c r="I160" s="43"/>
      <c r="J160" s="43"/>
      <c r="K160" s="43"/>
    </row>
    <row r="161" spans="1:11" ht="72">
      <c r="A161" s="10" t="s">
        <v>45</v>
      </c>
      <c r="B161" s="10" t="s">
        <v>46</v>
      </c>
      <c r="C161" s="10" t="s">
        <v>47</v>
      </c>
      <c r="D161" s="10" t="s">
        <v>48</v>
      </c>
      <c r="E161" s="10" t="s">
        <v>49</v>
      </c>
      <c r="F161" s="10" t="s">
        <v>50</v>
      </c>
      <c r="G161" s="10" t="s">
        <v>51</v>
      </c>
      <c r="H161" s="10" t="s">
        <v>52</v>
      </c>
      <c r="I161" s="10" t="s">
        <v>53</v>
      </c>
      <c r="J161" s="10" t="s">
        <v>54</v>
      </c>
      <c r="K161" s="10" t="s">
        <v>38</v>
      </c>
    </row>
    <row r="162" spans="1:11" ht="12.75">
      <c r="A162" s="14">
        <v>0</v>
      </c>
      <c r="B162" s="14">
        <v>0</v>
      </c>
      <c r="C162" s="14">
        <v>0</v>
      </c>
      <c r="D162" s="14">
        <v>0</v>
      </c>
      <c r="E162" s="14">
        <v>0</v>
      </c>
      <c r="F162" s="14">
        <v>0</v>
      </c>
      <c r="G162" s="14">
        <v>0</v>
      </c>
      <c r="H162" s="14">
        <v>0</v>
      </c>
      <c r="I162" s="14">
        <v>0</v>
      </c>
      <c r="J162" s="14">
        <v>0</v>
      </c>
      <c r="K162" s="14">
        <v>0</v>
      </c>
    </row>
    <row r="164" spans="1:11" ht="12.75">
      <c r="A164" s="51" t="s">
        <v>77</v>
      </c>
      <c r="B164" s="52"/>
      <c r="C164" s="52"/>
      <c r="D164" s="52"/>
      <c r="E164" s="52"/>
      <c r="F164" s="52"/>
      <c r="G164" s="52"/>
      <c r="H164" s="52"/>
      <c r="I164" s="52"/>
      <c r="J164" s="52"/>
      <c r="K164" s="53"/>
    </row>
    <row r="165" spans="1:11" ht="12.75">
      <c r="A165" s="54"/>
      <c r="B165" s="55"/>
      <c r="C165" s="55"/>
      <c r="D165" s="55"/>
      <c r="E165" s="55"/>
      <c r="F165" s="55"/>
      <c r="G165" s="55"/>
      <c r="H165" s="55"/>
      <c r="I165" s="55"/>
      <c r="J165" s="55"/>
      <c r="K165" s="56"/>
    </row>
    <row r="166" spans="1:11" ht="12.75">
      <c r="A166" s="54"/>
      <c r="B166" s="55"/>
      <c r="C166" s="55"/>
      <c r="D166" s="55"/>
      <c r="E166" s="55"/>
      <c r="F166" s="55"/>
      <c r="G166" s="55"/>
      <c r="H166" s="55"/>
      <c r="I166" s="55"/>
      <c r="J166" s="55"/>
      <c r="K166" s="56"/>
    </row>
    <row r="167" spans="1:11" ht="12.75">
      <c r="A167" s="54"/>
      <c r="B167" s="55"/>
      <c r="C167" s="55"/>
      <c r="D167" s="55"/>
      <c r="E167" s="55"/>
      <c r="F167" s="55"/>
      <c r="G167" s="55"/>
      <c r="H167" s="55"/>
      <c r="I167" s="55"/>
      <c r="J167" s="55"/>
      <c r="K167" s="56"/>
    </row>
    <row r="168" spans="1:11" ht="12.75">
      <c r="A168" s="57"/>
      <c r="B168" s="58"/>
      <c r="C168" s="58"/>
      <c r="D168" s="58"/>
      <c r="E168" s="58"/>
      <c r="F168" s="58"/>
      <c r="G168" s="58"/>
      <c r="H168" s="58"/>
      <c r="I168" s="58"/>
      <c r="J168" s="58"/>
      <c r="K168" s="59"/>
    </row>
  </sheetData>
  <sheetProtection/>
  <mergeCells count="145">
    <mergeCell ref="A4:K8"/>
    <mergeCell ref="A159:K159"/>
    <mergeCell ref="A137:K137"/>
    <mergeCell ref="A138:K138"/>
    <mergeCell ref="A139:K139"/>
    <mergeCell ref="A144:K144"/>
    <mergeCell ref="A145:K145"/>
    <mergeCell ref="A146:K146"/>
    <mergeCell ref="A131:K131"/>
    <mergeCell ref="A149:J149"/>
    <mergeCell ref="A160:K160"/>
    <mergeCell ref="A152:K152"/>
    <mergeCell ref="A153:K153"/>
    <mergeCell ref="A154:K154"/>
    <mergeCell ref="A158:K158"/>
    <mergeCell ref="A150:J150"/>
    <mergeCell ref="A111:K111"/>
    <mergeCell ref="A125:K125"/>
    <mergeCell ref="A128:J128"/>
    <mergeCell ref="A129:J129"/>
    <mergeCell ref="A104:K104"/>
    <mergeCell ref="A132:K132"/>
    <mergeCell ref="A133:K133"/>
    <mergeCell ref="A36:J36"/>
    <mergeCell ref="A46:J46"/>
    <mergeCell ref="A52:J52"/>
    <mergeCell ref="A37:J37"/>
    <mergeCell ref="A123:K123"/>
    <mergeCell ref="A124:K124"/>
    <mergeCell ref="A119:K119"/>
    <mergeCell ref="A35:J35"/>
    <mergeCell ref="A45:J45"/>
    <mergeCell ref="A51:J51"/>
    <mergeCell ref="A57:J57"/>
    <mergeCell ref="I54:J54"/>
    <mergeCell ref="A47:J47"/>
    <mergeCell ref="A53:J53"/>
    <mergeCell ref="I48:J48"/>
    <mergeCell ref="I49:J49"/>
    <mergeCell ref="D38:D40"/>
    <mergeCell ref="A96:J96"/>
    <mergeCell ref="A108:J108"/>
    <mergeCell ref="A103:K103"/>
    <mergeCell ref="A118:K118"/>
    <mergeCell ref="A105:K105"/>
    <mergeCell ref="A113:K113"/>
    <mergeCell ref="A117:K117"/>
    <mergeCell ref="A109:J109"/>
    <mergeCell ref="A112:K112"/>
    <mergeCell ref="I100:J100"/>
    <mergeCell ref="I99:J99"/>
    <mergeCell ref="A88:H88"/>
    <mergeCell ref="I88:J88"/>
    <mergeCell ref="A91:J91"/>
    <mergeCell ref="A92:J92"/>
    <mergeCell ref="A90:J90"/>
    <mergeCell ref="I93:J93"/>
    <mergeCell ref="I94:J94"/>
    <mergeCell ref="A97:J97"/>
    <mergeCell ref="A98:J98"/>
    <mergeCell ref="I83:J85"/>
    <mergeCell ref="I86:J86"/>
    <mergeCell ref="A87:H87"/>
    <mergeCell ref="I87:J87"/>
    <mergeCell ref="E83:E85"/>
    <mergeCell ref="F83:F85"/>
    <mergeCell ref="G83:G85"/>
    <mergeCell ref="H83:H85"/>
    <mergeCell ref="A83:A85"/>
    <mergeCell ref="B83:B85"/>
    <mergeCell ref="C83:C85"/>
    <mergeCell ref="I71:J71"/>
    <mergeCell ref="A74:J74"/>
    <mergeCell ref="A75:J75"/>
    <mergeCell ref="A73:J73"/>
    <mergeCell ref="D83:D85"/>
    <mergeCell ref="I76:J76"/>
    <mergeCell ref="I77:J77"/>
    <mergeCell ref="A81:J81"/>
    <mergeCell ref="A82:J82"/>
    <mergeCell ref="A80:J80"/>
    <mergeCell ref="A65:H65"/>
    <mergeCell ref="I65:J65"/>
    <mergeCell ref="A68:J68"/>
    <mergeCell ref="A69:J69"/>
    <mergeCell ref="A67:J67"/>
    <mergeCell ref="I70:J70"/>
    <mergeCell ref="I63:J63"/>
    <mergeCell ref="A64:H64"/>
    <mergeCell ref="I64:J64"/>
    <mergeCell ref="A60:A62"/>
    <mergeCell ref="B60:B62"/>
    <mergeCell ref="C60:C62"/>
    <mergeCell ref="D60:D62"/>
    <mergeCell ref="E60:E62"/>
    <mergeCell ref="F60:F62"/>
    <mergeCell ref="A58:J58"/>
    <mergeCell ref="A59:J59"/>
    <mergeCell ref="I55:J55"/>
    <mergeCell ref="G60:G62"/>
    <mergeCell ref="H60:H62"/>
    <mergeCell ref="I60:J62"/>
    <mergeCell ref="I41:J41"/>
    <mergeCell ref="A42:H42"/>
    <mergeCell ref="I42:J42"/>
    <mergeCell ref="I38:J40"/>
    <mergeCell ref="B38:B40"/>
    <mergeCell ref="C38:C40"/>
    <mergeCell ref="A43:H43"/>
    <mergeCell ref="I43:J43"/>
    <mergeCell ref="A1:J1"/>
    <mergeCell ref="A164:K168"/>
    <mergeCell ref="A2:J2"/>
    <mergeCell ref="E38:E40"/>
    <mergeCell ref="F38:F40"/>
    <mergeCell ref="G38:G40"/>
    <mergeCell ref="H38:H40"/>
    <mergeCell ref="A38:A40"/>
    <mergeCell ref="A11:J11"/>
    <mergeCell ref="A12:J12"/>
    <mergeCell ref="A13:J13"/>
    <mergeCell ref="A14:A16"/>
    <mergeCell ref="B14:B16"/>
    <mergeCell ref="C14:C16"/>
    <mergeCell ref="D14:D16"/>
    <mergeCell ref="E14:E16"/>
    <mergeCell ref="F14:F16"/>
    <mergeCell ref="G14:G16"/>
    <mergeCell ref="H14:H16"/>
    <mergeCell ref="I14:J16"/>
    <mergeCell ref="I17:J17"/>
    <mergeCell ref="A18:H18"/>
    <mergeCell ref="I18:J18"/>
    <mergeCell ref="A19:H19"/>
    <mergeCell ref="I19:J19"/>
    <mergeCell ref="A21:J21"/>
    <mergeCell ref="A22:J22"/>
    <mergeCell ref="A23:J23"/>
    <mergeCell ref="I24:J24"/>
    <mergeCell ref="I25:J25"/>
    <mergeCell ref="A27:J27"/>
    <mergeCell ref="A28:J28"/>
    <mergeCell ref="A29:J29"/>
    <mergeCell ref="I30:J30"/>
    <mergeCell ref="I31:J31"/>
  </mergeCells>
  <printOptions/>
  <pageMargins left="0" right="0" top="0.984251968503937" bottom="0.984251968503937" header="0.5118110236220472" footer="0.5118110236220472"/>
  <pageSetup orientation="landscape" paperSize="9" r:id="rId1"/>
  <rowBreaks count="8" manualBreakCount="8">
    <brk id="49" max="255" man="1"/>
    <brk id="71" max="255" man="1"/>
    <brk id="94" max="255" man="1"/>
    <brk id="109" max="255" man="1"/>
    <brk id="121" max="255" man="1"/>
    <brk id="135" max="255" man="1"/>
    <brk id="142" max="255" man="1"/>
    <brk id="156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K167"/>
  <sheetViews>
    <sheetView workbookViewId="0" topLeftCell="A1">
      <selection activeCell="I42" sqref="I42:J42"/>
    </sheetView>
  </sheetViews>
  <sheetFormatPr defaultColWidth="12.421875" defaultRowHeight="12.75"/>
  <cols>
    <col min="1" max="1" width="14.00390625" style="0" customWidth="1"/>
  </cols>
  <sheetData>
    <row r="1" spans="1:10" ht="12.75">
      <c r="A1" s="37" t="s">
        <v>60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12.75">
      <c r="A2" s="60" t="s">
        <v>78</v>
      </c>
      <c r="B2" s="60"/>
      <c r="C2" s="60"/>
      <c r="D2" s="60"/>
      <c r="E2" s="60"/>
      <c r="F2" s="60"/>
      <c r="G2" s="60"/>
      <c r="H2" s="60"/>
      <c r="I2" s="60"/>
      <c r="J2" s="60"/>
    </row>
    <row r="3" spans="1:10" ht="12.75">
      <c r="A3" s="21"/>
      <c r="B3" s="21"/>
      <c r="C3" s="21"/>
      <c r="D3" s="21"/>
      <c r="E3" s="21"/>
      <c r="F3" s="21"/>
      <c r="G3" s="21"/>
      <c r="H3" s="21"/>
      <c r="I3" s="21"/>
      <c r="J3" s="21"/>
    </row>
    <row r="4" spans="1:11" ht="12.75" customHeight="1">
      <c r="A4" s="61" t="s">
        <v>81</v>
      </c>
      <c r="B4" s="62"/>
      <c r="C4" s="62"/>
      <c r="D4" s="62"/>
      <c r="E4" s="62"/>
      <c r="F4" s="62"/>
      <c r="G4" s="62"/>
      <c r="H4" s="62"/>
      <c r="I4" s="62"/>
      <c r="J4" s="62"/>
      <c r="K4" s="63"/>
    </row>
    <row r="5" spans="1:11" ht="12.75">
      <c r="A5" s="64"/>
      <c r="B5" s="65"/>
      <c r="C5" s="65"/>
      <c r="D5" s="65"/>
      <c r="E5" s="65"/>
      <c r="F5" s="65"/>
      <c r="G5" s="65"/>
      <c r="H5" s="65"/>
      <c r="I5" s="65"/>
      <c r="J5" s="65"/>
      <c r="K5" s="66"/>
    </row>
    <row r="6" spans="1:11" ht="12.75">
      <c r="A6" s="64"/>
      <c r="B6" s="65"/>
      <c r="C6" s="65"/>
      <c r="D6" s="65"/>
      <c r="E6" s="65"/>
      <c r="F6" s="65"/>
      <c r="G6" s="65"/>
      <c r="H6" s="65"/>
      <c r="I6" s="65"/>
      <c r="J6" s="65"/>
      <c r="K6" s="66"/>
    </row>
    <row r="7" spans="1:11" ht="12.75">
      <c r="A7" s="64"/>
      <c r="B7" s="65"/>
      <c r="C7" s="65"/>
      <c r="D7" s="65"/>
      <c r="E7" s="65"/>
      <c r="F7" s="65"/>
      <c r="G7" s="65"/>
      <c r="H7" s="65"/>
      <c r="I7" s="65"/>
      <c r="J7" s="65"/>
      <c r="K7" s="66"/>
    </row>
    <row r="8" spans="1:11" ht="12.75">
      <c r="A8" s="67"/>
      <c r="B8" s="68"/>
      <c r="C8" s="68"/>
      <c r="D8" s="68"/>
      <c r="E8" s="68"/>
      <c r="F8" s="68"/>
      <c r="G8" s="68"/>
      <c r="H8" s="68"/>
      <c r="I8" s="68"/>
      <c r="J8" s="68"/>
      <c r="K8" s="69"/>
    </row>
    <row r="9" spans="1:11" s="31" customFormat="1" ht="12.75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</row>
    <row r="10" spans="1:11" s="31" customFormat="1" ht="15.75">
      <c r="A10" s="3" t="s">
        <v>110</v>
      </c>
      <c r="B10"/>
      <c r="C10"/>
      <c r="D10"/>
      <c r="E10"/>
      <c r="F10"/>
      <c r="G10"/>
      <c r="H10"/>
      <c r="I10"/>
      <c r="J10"/>
      <c r="K10" s="32"/>
    </row>
    <row r="11" spans="1:11" s="31" customFormat="1" ht="15.75">
      <c r="A11" s="49" t="s">
        <v>57</v>
      </c>
      <c r="B11" s="49"/>
      <c r="C11" s="49"/>
      <c r="D11" s="49"/>
      <c r="E11" s="49"/>
      <c r="F11" s="49"/>
      <c r="G11" s="49"/>
      <c r="H11" s="49"/>
      <c r="I11" s="49"/>
      <c r="J11" s="49"/>
      <c r="K11" s="32"/>
    </row>
    <row r="12" spans="1:11" s="31" customFormat="1" ht="15.75" customHeight="1">
      <c r="A12" s="46" t="s">
        <v>107</v>
      </c>
      <c r="B12" s="47"/>
      <c r="C12" s="47"/>
      <c r="D12" s="47"/>
      <c r="E12" s="47"/>
      <c r="F12" s="47"/>
      <c r="G12" s="47"/>
      <c r="H12" s="47"/>
      <c r="I12" s="47"/>
      <c r="J12" s="48"/>
      <c r="K12" s="32"/>
    </row>
    <row r="13" spans="1:11" s="31" customFormat="1" ht="15.75">
      <c r="A13" s="46" t="s">
        <v>106</v>
      </c>
      <c r="B13" s="47"/>
      <c r="C13" s="47"/>
      <c r="D13" s="47"/>
      <c r="E13" s="47"/>
      <c r="F13" s="47"/>
      <c r="G13" s="47"/>
      <c r="H13" s="47"/>
      <c r="I13" s="47"/>
      <c r="J13" s="48"/>
      <c r="K13" s="32"/>
    </row>
    <row r="14" spans="1:11" s="31" customFormat="1" ht="12.75">
      <c r="A14" s="44" t="s">
        <v>30</v>
      </c>
      <c r="B14" s="44" t="s">
        <v>31</v>
      </c>
      <c r="C14" s="44" t="s">
        <v>32</v>
      </c>
      <c r="D14" s="44" t="s">
        <v>33</v>
      </c>
      <c r="E14" s="44" t="s">
        <v>34</v>
      </c>
      <c r="F14" s="44" t="s">
        <v>35</v>
      </c>
      <c r="G14" s="44" t="s">
        <v>36</v>
      </c>
      <c r="H14" s="44" t="s">
        <v>37</v>
      </c>
      <c r="I14" s="44" t="s">
        <v>38</v>
      </c>
      <c r="J14" s="44"/>
      <c r="K14" s="32"/>
    </row>
    <row r="15" spans="1:11" s="31" customFormat="1" ht="12.75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32"/>
    </row>
    <row r="16" spans="1:11" s="31" customFormat="1" ht="12.75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32"/>
    </row>
    <row r="17" spans="1:11" s="31" customFormat="1" ht="14.25">
      <c r="A17" s="26"/>
      <c r="B17" s="26"/>
      <c r="C17" s="26"/>
      <c r="D17" s="26"/>
      <c r="E17" s="26"/>
      <c r="F17" s="26"/>
      <c r="G17" s="26"/>
      <c r="H17" s="26"/>
      <c r="I17" s="45"/>
      <c r="J17" s="45"/>
      <c r="K17" s="32"/>
    </row>
    <row r="18" spans="1:11" s="31" customFormat="1" ht="32.25" customHeight="1">
      <c r="A18" s="34"/>
      <c r="B18" s="34"/>
      <c r="C18" s="34"/>
      <c r="D18" s="34"/>
      <c r="E18" s="34"/>
      <c r="F18" s="34"/>
      <c r="G18" s="34"/>
      <c r="H18" s="34"/>
      <c r="I18" s="44" t="s">
        <v>39</v>
      </c>
      <c r="J18" s="44"/>
      <c r="K18" s="32"/>
    </row>
    <row r="19" spans="1:11" s="31" customFormat="1" ht="15.75">
      <c r="A19" s="50"/>
      <c r="B19" s="50"/>
      <c r="C19" s="50"/>
      <c r="D19" s="50"/>
      <c r="E19" s="50"/>
      <c r="F19" s="50"/>
      <c r="G19" s="50"/>
      <c r="H19" s="50"/>
      <c r="I19" s="45"/>
      <c r="J19" s="45"/>
      <c r="K19" s="32"/>
    </row>
    <row r="20" spans="1:11" s="31" customFormat="1" ht="18.75" customHeight="1">
      <c r="A20" s="18" t="s">
        <v>111</v>
      </c>
      <c r="B20" s="11"/>
      <c r="C20" s="11"/>
      <c r="D20" s="11"/>
      <c r="E20" s="11"/>
      <c r="F20" s="11"/>
      <c r="G20" s="11"/>
      <c r="H20" s="11"/>
      <c r="I20" s="11"/>
      <c r="J20" s="11"/>
      <c r="K20" s="32"/>
    </row>
    <row r="21" spans="1:11" s="31" customFormat="1" ht="15.75">
      <c r="A21" s="49" t="s">
        <v>57</v>
      </c>
      <c r="B21" s="49"/>
      <c r="C21" s="49"/>
      <c r="D21" s="49"/>
      <c r="E21" s="49"/>
      <c r="F21" s="49"/>
      <c r="G21" s="49"/>
      <c r="H21" s="49"/>
      <c r="I21" s="49"/>
      <c r="J21" s="49"/>
      <c r="K21" s="32"/>
    </row>
    <row r="22" spans="1:11" s="31" customFormat="1" ht="15.75" customHeight="1">
      <c r="A22" s="43" t="s">
        <v>108</v>
      </c>
      <c r="B22" s="43"/>
      <c r="C22" s="43"/>
      <c r="D22" s="43"/>
      <c r="E22" s="43"/>
      <c r="F22" s="43"/>
      <c r="G22" s="43"/>
      <c r="H22" s="43"/>
      <c r="I22" s="43"/>
      <c r="J22" s="43"/>
      <c r="K22" s="32"/>
    </row>
    <row r="23" spans="1:11" s="31" customFormat="1" ht="15.75">
      <c r="A23" s="46" t="s">
        <v>106</v>
      </c>
      <c r="B23" s="47"/>
      <c r="C23" s="47"/>
      <c r="D23" s="47"/>
      <c r="E23" s="47"/>
      <c r="F23" s="47"/>
      <c r="G23" s="47"/>
      <c r="H23" s="47"/>
      <c r="I23" s="47"/>
      <c r="J23" s="48"/>
      <c r="K23" s="32"/>
    </row>
    <row r="24" spans="1:11" s="31" customFormat="1" ht="48">
      <c r="A24" s="10" t="s">
        <v>30</v>
      </c>
      <c r="B24" s="10" t="s">
        <v>31</v>
      </c>
      <c r="C24" s="10" t="s">
        <v>32</v>
      </c>
      <c r="D24" s="10" t="s">
        <v>33</v>
      </c>
      <c r="E24" s="10" t="s">
        <v>34</v>
      </c>
      <c r="F24" s="10" t="s">
        <v>35</v>
      </c>
      <c r="G24" s="10" t="s">
        <v>36</v>
      </c>
      <c r="H24" s="10" t="s">
        <v>37</v>
      </c>
      <c r="I24" s="44" t="s">
        <v>38</v>
      </c>
      <c r="J24" s="44"/>
      <c r="K24" s="32"/>
    </row>
    <row r="25" spans="1:11" s="31" customFormat="1" ht="14.25">
      <c r="A25" s="26"/>
      <c r="B25" s="26"/>
      <c r="C25" s="26"/>
      <c r="D25" s="26"/>
      <c r="E25" s="26"/>
      <c r="F25" s="26"/>
      <c r="G25" s="26"/>
      <c r="H25" s="26"/>
      <c r="I25" s="45">
        <f>SUM(B25:H25)</f>
        <v>0</v>
      </c>
      <c r="J25" s="45"/>
      <c r="K25" s="32"/>
    </row>
    <row r="26" spans="1:11" s="31" customFormat="1" ht="21" customHeight="1">
      <c r="A26" s="18" t="s">
        <v>112</v>
      </c>
      <c r="B26" s="11"/>
      <c r="C26" s="11"/>
      <c r="D26" s="11"/>
      <c r="E26" s="11"/>
      <c r="F26" s="11"/>
      <c r="G26" s="11"/>
      <c r="H26" s="11"/>
      <c r="I26" s="11"/>
      <c r="J26" s="11"/>
      <c r="K26" s="32"/>
    </row>
    <row r="27" spans="1:11" s="31" customFormat="1" ht="15.75">
      <c r="A27" s="49" t="s">
        <v>57</v>
      </c>
      <c r="B27" s="49"/>
      <c r="C27" s="49"/>
      <c r="D27" s="49"/>
      <c r="E27" s="49"/>
      <c r="F27" s="49"/>
      <c r="G27" s="49"/>
      <c r="H27" s="49"/>
      <c r="I27" s="49"/>
      <c r="J27" s="49"/>
      <c r="K27" s="32"/>
    </row>
    <row r="28" spans="1:11" s="31" customFormat="1" ht="15.75" customHeight="1">
      <c r="A28" s="43" t="s">
        <v>109</v>
      </c>
      <c r="B28" s="43"/>
      <c r="C28" s="43"/>
      <c r="D28" s="43"/>
      <c r="E28" s="43"/>
      <c r="F28" s="43"/>
      <c r="G28" s="43"/>
      <c r="H28" s="43"/>
      <c r="I28" s="43"/>
      <c r="J28" s="43"/>
      <c r="K28" s="32"/>
    </row>
    <row r="29" spans="1:11" s="31" customFormat="1" ht="15.75">
      <c r="A29" s="43" t="s">
        <v>106</v>
      </c>
      <c r="B29" s="43"/>
      <c r="C29" s="43"/>
      <c r="D29" s="43"/>
      <c r="E29" s="43"/>
      <c r="F29" s="43"/>
      <c r="G29" s="43"/>
      <c r="H29" s="43"/>
      <c r="I29" s="43"/>
      <c r="J29" s="43"/>
      <c r="K29" s="32"/>
    </row>
    <row r="30" spans="1:11" s="31" customFormat="1" ht="48">
      <c r="A30" s="10" t="s">
        <v>30</v>
      </c>
      <c r="B30" s="10" t="s">
        <v>31</v>
      </c>
      <c r="C30" s="10" t="s">
        <v>32</v>
      </c>
      <c r="D30" s="10" t="s">
        <v>33</v>
      </c>
      <c r="E30" s="10" t="s">
        <v>34</v>
      </c>
      <c r="F30" s="10" t="s">
        <v>35</v>
      </c>
      <c r="G30" s="10" t="s">
        <v>36</v>
      </c>
      <c r="H30" s="10" t="s">
        <v>37</v>
      </c>
      <c r="I30" s="44" t="s">
        <v>38</v>
      </c>
      <c r="J30" s="44"/>
      <c r="K30" s="32"/>
    </row>
    <row r="31" spans="1:11" s="31" customFormat="1" ht="14.25">
      <c r="A31" s="26"/>
      <c r="B31" s="26"/>
      <c r="C31" s="26"/>
      <c r="D31" s="26"/>
      <c r="E31" s="26"/>
      <c r="F31" s="26"/>
      <c r="G31" s="26"/>
      <c r="H31" s="26"/>
      <c r="I31" s="45"/>
      <c r="J31" s="45"/>
      <c r="K31" s="32"/>
    </row>
    <row r="32" spans="1:11" s="31" customFormat="1" ht="14.25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2"/>
    </row>
    <row r="33" ht="15.75">
      <c r="A33" s="3" t="s">
        <v>59</v>
      </c>
    </row>
    <row r="34" spans="1:10" ht="15.75">
      <c r="A34" s="49" t="s">
        <v>57</v>
      </c>
      <c r="B34" s="49"/>
      <c r="C34" s="49"/>
      <c r="D34" s="49"/>
      <c r="E34" s="49"/>
      <c r="F34" s="49"/>
      <c r="G34" s="49"/>
      <c r="H34" s="49"/>
      <c r="I34" s="49"/>
      <c r="J34" s="49"/>
    </row>
    <row r="35" spans="1:10" ht="15.75" customHeight="1">
      <c r="A35" s="46" t="s">
        <v>29</v>
      </c>
      <c r="B35" s="47"/>
      <c r="C35" s="47"/>
      <c r="D35" s="47"/>
      <c r="E35" s="47"/>
      <c r="F35" s="47"/>
      <c r="G35" s="47"/>
      <c r="H35" s="47"/>
      <c r="I35" s="47"/>
      <c r="J35" s="48"/>
    </row>
    <row r="36" spans="1:10" ht="15.75" customHeight="1">
      <c r="A36" s="46" t="s">
        <v>42</v>
      </c>
      <c r="B36" s="47"/>
      <c r="C36" s="47"/>
      <c r="D36" s="47"/>
      <c r="E36" s="47"/>
      <c r="F36" s="47"/>
      <c r="G36" s="47"/>
      <c r="H36" s="47"/>
      <c r="I36" s="47"/>
      <c r="J36" s="48"/>
    </row>
    <row r="37" spans="1:10" ht="45.75" customHeight="1">
      <c r="A37" s="44" t="s">
        <v>30</v>
      </c>
      <c r="B37" s="44" t="s">
        <v>31</v>
      </c>
      <c r="C37" s="44" t="s">
        <v>32</v>
      </c>
      <c r="D37" s="44" t="s">
        <v>33</v>
      </c>
      <c r="E37" s="44" t="s">
        <v>34</v>
      </c>
      <c r="F37" s="44" t="s">
        <v>35</v>
      </c>
      <c r="G37" s="44" t="s">
        <v>36</v>
      </c>
      <c r="H37" s="44" t="s">
        <v>37</v>
      </c>
      <c r="I37" s="44" t="s">
        <v>38</v>
      </c>
      <c r="J37" s="44"/>
    </row>
    <row r="38" spans="1:10" ht="12.75">
      <c r="A38" s="44"/>
      <c r="B38" s="44"/>
      <c r="C38" s="44"/>
      <c r="D38" s="44"/>
      <c r="E38" s="44"/>
      <c r="F38" s="44"/>
      <c r="G38" s="44"/>
      <c r="H38" s="44"/>
      <c r="I38" s="44"/>
      <c r="J38" s="44"/>
    </row>
    <row r="39" spans="1:10" ht="12.75">
      <c r="A39" s="44"/>
      <c r="B39" s="44"/>
      <c r="C39" s="44"/>
      <c r="D39" s="44"/>
      <c r="E39" s="44"/>
      <c r="F39" s="44"/>
      <c r="G39" s="44"/>
      <c r="H39" s="44"/>
      <c r="I39" s="44"/>
      <c r="J39" s="44"/>
    </row>
    <row r="40" spans="1:10" ht="14.25">
      <c r="A40" s="26">
        <v>0</v>
      </c>
      <c r="B40" s="26">
        <v>1500</v>
      </c>
      <c r="C40" s="26">
        <v>0</v>
      </c>
      <c r="D40" s="26">
        <v>0</v>
      </c>
      <c r="E40" s="26">
        <v>0</v>
      </c>
      <c r="F40" s="26">
        <v>0</v>
      </c>
      <c r="G40" s="26">
        <v>0</v>
      </c>
      <c r="H40" s="26">
        <v>0</v>
      </c>
      <c r="I40" s="45">
        <f>SUM(A40:H40)</f>
        <v>1500</v>
      </c>
      <c r="J40" s="45"/>
    </row>
    <row r="41" spans="1:10" ht="36" customHeight="1">
      <c r="A41" s="34"/>
      <c r="B41" s="34"/>
      <c r="C41" s="34"/>
      <c r="D41" s="34"/>
      <c r="E41" s="34"/>
      <c r="F41" s="34"/>
      <c r="G41" s="34"/>
      <c r="H41" s="34"/>
      <c r="I41" s="44" t="s">
        <v>39</v>
      </c>
      <c r="J41" s="44"/>
    </row>
    <row r="42" spans="1:10" ht="15.75">
      <c r="A42" s="50"/>
      <c r="B42" s="50"/>
      <c r="C42" s="50"/>
      <c r="D42" s="50"/>
      <c r="E42" s="50"/>
      <c r="F42" s="50"/>
      <c r="G42" s="50"/>
      <c r="H42" s="50"/>
      <c r="I42" s="45">
        <v>1500</v>
      </c>
      <c r="J42" s="45"/>
    </row>
    <row r="43" spans="1:10" ht="15.75">
      <c r="A43" s="18" t="s">
        <v>61</v>
      </c>
      <c r="B43" s="11"/>
      <c r="C43" s="11"/>
      <c r="D43" s="11"/>
      <c r="E43" s="11"/>
      <c r="F43" s="11"/>
      <c r="G43" s="11"/>
      <c r="H43" s="11"/>
      <c r="I43" s="11"/>
      <c r="J43" s="11"/>
    </row>
    <row r="44" spans="1:10" ht="15.75">
      <c r="A44" s="49" t="s">
        <v>57</v>
      </c>
      <c r="B44" s="49"/>
      <c r="C44" s="49"/>
      <c r="D44" s="49"/>
      <c r="E44" s="49"/>
      <c r="F44" s="49"/>
      <c r="G44" s="49"/>
      <c r="H44" s="49"/>
      <c r="I44" s="49"/>
      <c r="J44" s="49"/>
    </row>
    <row r="45" spans="1:10" ht="17.25" customHeight="1">
      <c r="A45" s="43" t="s">
        <v>40</v>
      </c>
      <c r="B45" s="43"/>
      <c r="C45" s="43"/>
      <c r="D45" s="43"/>
      <c r="E45" s="43"/>
      <c r="F45" s="43"/>
      <c r="G45" s="43"/>
      <c r="H45" s="43"/>
      <c r="I45" s="43"/>
      <c r="J45" s="43"/>
    </row>
    <row r="46" spans="1:10" ht="17.25" customHeight="1">
      <c r="A46" s="46" t="s">
        <v>42</v>
      </c>
      <c r="B46" s="47"/>
      <c r="C46" s="47"/>
      <c r="D46" s="47"/>
      <c r="E46" s="47"/>
      <c r="F46" s="47"/>
      <c r="G46" s="47"/>
      <c r="H46" s="47"/>
      <c r="I46" s="47"/>
      <c r="J46" s="48"/>
    </row>
    <row r="47" spans="1:10" ht="48">
      <c r="A47" s="10" t="s">
        <v>30</v>
      </c>
      <c r="B47" s="10" t="s">
        <v>31</v>
      </c>
      <c r="C47" s="10" t="s">
        <v>32</v>
      </c>
      <c r="D47" s="10" t="s">
        <v>33</v>
      </c>
      <c r="E47" s="10" t="s">
        <v>34</v>
      </c>
      <c r="F47" s="10" t="s">
        <v>35</v>
      </c>
      <c r="G47" s="10" t="s">
        <v>36</v>
      </c>
      <c r="H47" s="10" t="s">
        <v>37</v>
      </c>
      <c r="I47" s="44" t="s">
        <v>38</v>
      </c>
      <c r="J47" s="44"/>
    </row>
    <row r="48" spans="1:10" s="28" customFormat="1" ht="14.25">
      <c r="A48" s="26">
        <v>0</v>
      </c>
      <c r="B48" s="26">
        <v>0</v>
      </c>
      <c r="C48" s="26">
        <v>0</v>
      </c>
      <c r="D48" s="26">
        <v>0</v>
      </c>
      <c r="E48" s="26">
        <v>0</v>
      </c>
      <c r="F48" s="26">
        <v>0</v>
      </c>
      <c r="G48" s="26">
        <v>0</v>
      </c>
      <c r="H48" s="26">
        <v>0</v>
      </c>
      <c r="I48" s="45">
        <v>0</v>
      </c>
      <c r="J48" s="45"/>
    </row>
    <row r="49" spans="1:10" ht="15.75">
      <c r="A49" s="18" t="s">
        <v>62</v>
      </c>
      <c r="B49" s="11"/>
      <c r="C49" s="11"/>
      <c r="D49" s="11"/>
      <c r="E49" s="11"/>
      <c r="F49" s="11"/>
      <c r="G49" s="11"/>
      <c r="H49" s="11"/>
      <c r="I49" s="11"/>
      <c r="J49" s="11"/>
    </row>
    <row r="50" spans="1:10" ht="15.75">
      <c r="A50" s="49" t="s">
        <v>57</v>
      </c>
      <c r="B50" s="49"/>
      <c r="C50" s="49"/>
      <c r="D50" s="49"/>
      <c r="E50" s="49"/>
      <c r="F50" s="49"/>
      <c r="G50" s="49"/>
      <c r="H50" s="49"/>
      <c r="I50" s="49"/>
      <c r="J50" s="49"/>
    </row>
    <row r="51" spans="1:10" ht="17.25" customHeight="1">
      <c r="A51" s="43" t="s">
        <v>41</v>
      </c>
      <c r="B51" s="43"/>
      <c r="C51" s="43"/>
      <c r="D51" s="43"/>
      <c r="E51" s="43"/>
      <c r="F51" s="43"/>
      <c r="G51" s="43"/>
      <c r="H51" s="43"/>
      <c r="I51" s="43"/>
      <c r="J51" s="43"/>
    </row>
    <row r="52" spans="1:10" ht="17.25" customHeight="1">
      <c r="A52" s="43" t="s">
        <v>42</v>
      </c>
      <c r="B52" s="43"/>
      <c r="C52" s="43"/>
      <c r="D52" s="43"/>
      <c r="E52" s="43"/>
      <c r="F52" s="43"/>
      <c r="G52" s="43"/>
      <c r="H52" s="43"/>
      <c r="I52" s="43"/>
      <c r="J52" s="43"/>
    </row>
    <row r="53" spans="1:10" ht="48">
      <c r="A53" s="10" t="s">
        <v>30</v>
      </c>
      <c r="B53" s="10" t="s">
        <v>31</v>
      </c>
      <c r="C53" s="10" t="s">
        <v>32</v>
      </c>
      <c r="D53" s="10" t="s">
        <v>33</v>
      </c>
      <c r="E53" s="10" t="s">
        <v>34</v>
      </c>
      <c r="F53" s="10" t="s">
        <v>35</v>
      </c>
      <c r="G53" s="10" t="s">
        <v>36</v>
      </c>
      <c r="H53" s="10" t="s">
        <v>37</v>
      </c>
      <c r="I53" s="44" t="s">
        <v>38</v>
      </c>
      <c r="J53" s="44"/>
    </row>
    <row r="54" spans="1:10" s="28" customFormat="1" ht="14.25">
      <c r="A54" s="26">
        <v>0</v>
      </c>
      <c r="B54" s="26">
        <v>4600</v>
      </c>
      <c r="C54" s="26">
        <v>0</v>
      </c>
      <c r="D54" s="26">
        <v>0</v>
      </c>
      <c r="E54" s="26">
        <v>0</v>
      </c>
      <c r="F54" s="26">
        <v>0</v>
      </c>
      <c r="G54" s="26">
        <v>0</v>
      </c>
      <c r="H54" s="26">
        <v>0</v>
      </c>
      <c r="I54" s="45">
        <f>SUM(A54:H54)</f>
        <v>4600</v>
      </c>
      <c r="J54" s="45"/>
    </row>
    <row r="55" ht="15.75">
      <c r="A55" s="3" t="s">
        <v>63</v>
      </c>
    </row>
    <row r="56" spans="1:10" ht="15.75">
      <c r="A56" s="49" t="s">
        <v>57</v>
      </c>
      <c r="B56" s="49"/>
      <c r="C56" s="49"/>
      <c r="D56" s="49"/>
      <c r="E56" s="49"/>
      <c r="F56" s="49"/>
      <c r="G56" s="49"/>
      <c r="H56" s="49"/>
      <c r="I56" s="49"/>
      <c r="J56" s="49"/>
    </row>
    <row r="57" spans="1:10" ht="15.75">
      <c r="A57" s="46" t="s">
        <v>29</v>
      </c>
      <c r="B57" s="47"/>
      <c r="C57" s="47"/>
      <c r="D57" s="47"/>
      <c r="E57" s="47"/>
      <c r="F57" s="47"/>
      <c r="G57" s="47"/>
      <c r="H57" s="47"/>
      <c r="I57" s="47"/>
      <c r="J57" s="48"/>
    </row>
    <row r="58" spans="1:10" ht="15.75">
      <c r="A58" s="46" t="s">
        <v>43</v>
      </c>
      <c r="B58" s="47"/>
      <c r="C58" s="47"/>
      <c r="D58" s="47"/>
      <c r="E58" s="47"/>
      <c r="F58" s="47"/>
      <c r="G58" s="47"/>
      <c r="H58" s="47"/>
      <c r="I58" s="47"/>
      <c r="J58" s="48"/>
    </row>
    <row r="59" spans="1:10" ht="12.75">
      <c r="A59" s="44" t="s">
        <v>30</v>
      </c>
      <c r="B59" s="44" t="s">
        <v>31</v>
      </c>
      <c r="C59" s="44" t="s">
        <v>32</v>
      </c>
      <c r="D59" s="44" t="s">
        <v>33</v>
      </c>
      <c r="E59" s="44" t="s">
        <v>34</v>
      </c>
      <c r="F59" s="44" t="s">
        <v>35</v>
      </c>
      <c r="G59" s="44" t="s">
        <v>36</v>
      </c>
      <c r="H59" s="44" t="s">
        <v>37</v>
      </c>
      <c r="I59" s="44" t="s">
        <v>38</v>
      </c>
      <c r="J59" s="44"/>
    </row>
    <row r="60" spans="1:10" ht="12.75">
      <c r="A60" s="44"/>
      <c r="B60" s="44"/>
      <c r="C60" s="44"/>
      <c r="D60" s="44"/>
      <c r="E60" s="44"/>
      <c r="F60" s="44"/>
      <c r="G60" s="44"/>
      <c r="H60" s="44"/>
      <c r="I60" s="44"/>
      <c r="J60" s="44"/>
    </row>
    <row r="61" spans="1:10" ht="12.75">
      <c r="A61" s="44"/>
      <c r="B61" s="44"/>
      <c r="C61" s="44"/>
      <c r="D61" s="44"/>
      <c r="E61" s="44"/>
      <c r="F61" s="44"/>
      <c r="G61" s="44"/>
      <c r="H61" s="44"/>
      <c r="I61" s="44"/>
      <c r="J61" s="44"/>
    </row>
    <row r="62" spans="1:10" s="28" customFormat="1" ht="14.25">
      <c r="A62" s="26">
        <v>0</v>
      </c>
      <c r="B62" s="26">
        <v>4721.5</v>
      </c>
      <c r="C62" s="26">
        <v>0</v>
      </c>
      <c r="D62" s="26">
        <v>0</v>
      </c>
      <c r="E62" s="26">
        <v>0</v>
      </c>
      <c r="F62" s="26">
        <v>0</v>
      </c>
      <c r="G62" s="26">
        <v>0</v>
      </c>
      <c r="H62" s="26">
        <v>0</v>
      </c>
      <c r="I62" s="45">
        <f>SUM(A62:H62)</f>
        <v>4721.5</v>
      </c>
      <c r="J62" s="45"/>
    </row>
    <row r="63" spans="1:10" ht="29.25" customHeight="1">
      <c r="A63" s="34"/>
      <c r="B63" s="34"/>
      <c r="C63" s="34"/>
      <c r="D63" s="34"/>
      <c r="E63" s="34"/>
      <c r="F63" s="34"/>
      <c r="G63" s="34"/>
      <c r="H63" s="34"/>
      <c r="I63" s="44" t="s">
        <v>39</v>
      </c>
      <c r="J63" s="44"/>
    </row>
    <row r="64" spans="1:10" ht="15.75">
      <c r="A64" s="50"/>
      <c r="B64" s="50"/>
      <c r="C64" s="50"/>
      <c r="D64" s="50"/>
      <c r="E64" s="50"/>
      <c r="F64" s="50"/>
      <c r="G64" s="50"/>
      <c r="H64" s="50"/>
      <c r="I64" s="45">
        <v>4721.5</v>
      </c>
      <c r="J64" s="45"/>
    </row>
    <row r="65" spans="1:10" ht="15.75">
      <c r="A65" s="18" t="s">
        <v>64</v>
      </c>
      <c r="B65" s="11"/>
      <c r="C65" s="11"/>
      <c r="D65" s="11"/>
      <c r="E65" s="11"/>
      <c r="F65" s="11"/>
      <c r="G65" s="11"/>
      <c r="H65" s="11"/>
      <c r="I65" s="11"/>
      <c r="J65" s="11"/>
    </row>
    <row r="66" spans="1:10" ht="15.75">
      <c r="A66" s="49" t="s">
        <v>57</v>
      </c>
      <c r="B66" s="49"/>
      <c r="C66" s="49"/>
      <c r="D66" s="49"/>
      <c r="E66" s="49"/>
      <c r="F66" s="49"/>
      <c r="G66" s="49"/>
      <c r="H66" s="49"/>
      <c r="I66" s="49"/>
      <c r="J66" s="49"/>
    </row>
    <row r="67" spans="1:10" ht="15.75">
      <c r="A67" s="43" t="s">
        <v>40</v>
      </c>
      <c r="B67" s="43"/>
      <c r="C67" s="43"/>
      <c r="D67" s="43"/>
      <c r="E67" s="43"/>
      <c r="F67" s="43"/>
      <c r="G67" s="43"/>
      <c r="H67" s="43"/>
      <c r="I67" s="43"/>
      <c r="J67" s="43"/>
    </row>
    <row r="68" spans="1:10" ht="15.75">
      <c r="A68" s="46" t="s">
        <v>43</v>
      </c>
      <c r="B68" s="47"/>
      <c r="C68" s="47"/>
      <c r="D68" s="47"/>
      <c r="E68" s="47"/>
      <c r="F68" s="47"/>
      <c r="G68" s="47"/>
      <c r="H68" s="47"/>
      <c r="I68" s="47"/>
      <c r="J68" s="48"/>
    </row>
    <row r="69" spans="1:10" ht="48">
      <c r="A69" s="10" t="s">
        <v>30</v>
      </c>
      <c r="B69" s="10" t="s">
        <v>31</v>
      </c>
      <c r="C69" s="10" t="s">
        <v>32</v>
      </c>
      <c r="D69" s="10" t="s">
        <v>33</v>
      </c>
      <c r="E69" s="10" t="s">
        <v>34</v>
      </c>
      <c r="F69" s="10" t="s">
        <v>35</v>
      </c>
      <c r="G69" s="10" t="s">
        <v>36</v>
      </c>
      <c r="H69" s="10" t="s">
        <v>37</v>
      </c>
      <c r="I69" s="44" t="s">
        <v>38</v>
      </c>
      <c r="J69" s="44"/>
    </row>
    <row r="70" spans="1:10" s="28" customFormat="1" ht="14.25">
      <c r="A70" s="26">
        <v>0</v>
      </c>
      <c r="B70" s="26">
        <v>340</v>
      </c>
      <c r="C70" s="26">
        <v>0</v>
      </c>
      <c r="D70" s="26">
        <v>0</v>
      </c>
      <c r="E70" s="26">
        <v>0</v>
      </c>
      <c r="F70" s="26">
        <v>0</v>
      </c>
      <c r="G70" s="26">
        <v>0</v>
      </c>
      <c r="H70" s="26">
        <v>0</v>
      </c>
      <c r="I70" s="45">
        <f>SUM(A70:H70)</f>
        <v>340</v>
      </c>
      <c r="J70" s="45"/>
    </row>
    <row r="71" spans="1:10" ht="15.75">
      <c r="A71" s="18" t="s">
        <v>65</v>
      </c>
      <c r="B71" s="11"/>
      <c r="C71" s="11"/>
      <c r="D71" s="11"/>
      <c r="E71" s="11"/>
      <c r="F71" s="11"/>
      <c r="G71" s="11"/>
      <c r="H71" s="11"/>
      <c r="I71" s="11"/>
      <c r="J71" s="11"/>
    </row>
    <row r="72" spans="1:10" ht="15.75">
      <c r="A72" s="49" t="s">
        <v>57</v>
      </c>
      <c r="B72" s="49"/>
      <c r="C72" s="49"/>
      <c r="D72" s="49"/>
      <c r="E72" s="49"/>
      <c r="F72" s="49"/>
      <c r="G72" s="49"/>
      <c r="H72" s="49"/>
      <c r="I72" s="49"/>
      <c r="J72" s="49"/>
    </row>
    <row r="73" spans="1:10" ht="15.75">
      <c r="A73" s="43" t="s">
        <v>41</v>
      </c>
      <c r="B73" s="43"/>
      <c r="C73" s="43"/>
      <c r="D73" s="43"/>
      <c r="E73" s="43"/>
      <c r="F73" s="43"/>
      <c r="G73" s="43"/>
      <c r="H73" s="43"/>
      <c r="I73" s="43"/>
      <c r="J73" s="43"/>
    </row>
    <row r="74" spans="1:10" ht="15.75">
      <c r="A74" s="43" t="s">
        <v>43</v>
      </c>
      <c r="B74" s="43"/>
      <c r="C74" s="43"/>
      <c r="D74" s="43"/>
      <c r="E74" s="43"/>
      <c r="F74" s="43"/>
      <c r="G74" s="43"/>
      <c r="H74" s="43"/>
      <c r="I74" s="43"/>
      <c r="J74" s="43"/>
    </row>
    <row r="75" spans="1:10" ht="48">
      <c r="A75" s="10" t="s">
        <v>30</v>
      </c>
      <c r="B75" s="10" t="s">
        <v>31</v>
      </c>
      <c r="C75" s="10" t="s">
        <v>32</v>
      </c>
      <c r="D75" s="10" t="s">
        <v>33</v>
      </c>
      <c r="E75" s="10" t="s">
        <v>34</v>
      </c>
      <c r="F75" s="10" t="s">
        <v>35</v>
      </c>
      <c r="G75" s="10" t="s">
        <v>36</v>
      </c>
      <c r="H75" s="10" t="s">
        <v>37</v>
      </c>
      <c r="I75" s="44" t="s">
        <v>38</v>
      </c>
      <c r="J75" s="44"/>
    </row>
    <row r="76" spans="1:10" s="28" customFormat="1" ht="14.25">
      <c r="A76" s="26">
        <v>0</v>
      </c>
      <c r="B76" s="26">
        <v>58493.52</v>
      </c>
      <c r="C76" s="26">
        <v>0</v>
      </c>
      <c r="D76" s="26">
        <v>0</v>
      </c>
      <c r="E76" s="26">
        <v>0</v>
      </c>
      <c r="F76" s="26">
        <v>0</v>
      </c>
      <c r="G76" s="26">
        <v>0</v>
      </c>
      <c r="H76" s="26">
        <v>0</v>
      </c>
      <c r="I76" s="45">
        <f>SUM(A76:H76)</f>
        <v>58493.52</v>
      </c>
      <c r="J76" s="45"/>
    </row>
    <row r="78" ht="15.75">
      <c r="A78" s="3" t="s">
        <v>65</v>
      </c>
    </row>
    <row r="79" spans="1:10" ht="15.75">
      <c r="A79" s="49" t="s">
        <v>57</v>
      </c>
      <c r="B79" s="49"/>
      <c r="C79" s="49"/>
      <c r="D79" s="49"/>
      <c r="E79" s="49"/>
      <c r="F79" s="49"/>
      <c r="G79" s="49"/>
      <c r="H79" s="49"/>
      <c r="I79" s="49"/>
      <c r="J79" s="49"/>
    </row>
    <row r="80" spans="1:10" ht="15.75">
      <c r="A80" s="46" t="s">
        <v>29</v>
      </c>
      <c r="B80" s="47"/>
      <c r="C80" s="47"/>
      <c r="D80" s="47"/>
      <c r="E80" s="47"/>
      <c r="F80" s="47"/>
      <c r="G80" s="47"/>
      <c r="H80" s="47"/>
      <c r="I80" s="47"/>
      <c r="J80" s="48"/>
    </row>
    <row r="81" spans="1:10" ht="15.75">
      <c r="A81" s="46" t="s">
        <v>44</v>
      </c>
      <c r="B81" s="47"/>
      <c r="C81" s="47"/>
      <c r="D81" s="47"/>
      <c r="E81" s="47"/>
      <c r="F81" s="47"/>
      <c r="G81" s="47"/>
      <c r="H81" s="47"/>
      <c r="I81" s="47"/>
      <c r="J81" s="48"/>
    </row>
    <row r="82" spans="1:10" ht="12.75">
      <c r="A82" s="44" t="s">
        <v>30</v>
      </c>
      <c r="B82" s="44" t="s">
        <v>31</v>
      </c>
      <c r="C82" s="44" t="s">
        <v>32</v>
      </c>
      <c r="D82" s="44" t="s">
        <v>33</v>
      </c>
      <c r="E82" s="44" t="s">
        <v>34</v>
      </c>
      <c r="F82" s="44" t="s">
        <v>35</v>
      </c>
      <c r="G82" s="44" t="s">
        <v>36</v>
      </c>
      <c r="H82" s="44" t="s">
        <v>37</v>
      </c>
      <c r="I82" s="44" t="s">
        <v>38</v>
      </c>
      <c r="J82" s="44"/>
    </row>
    <row r="83" spans="1:10" ht="12.75">
      <c r="A83" s="44"/>
      <c r="B83" s="44"/>
      <c r="C83" s="44"/>
      <c r="D83" s="44"/>
      <c r="E83" s="44"/>
      <c r="F83" s="44"/>
      <c r="G83" s="44"/>
      <c r="H83" s="44"/>
      <c r="I83" s="44"/>
      <c r="J83" s="44"/>
    </row>
    <row r="84" spans="1:10" ht="12.75">
      <c r="A84" s="44"/>
      <c r="B84" s="44"/>
      <c r="C84" s="44"/>
      <c r="D84" s="44"/>
      <c r="E84" s="44"/>
      <c r="F84" s="44"/>
      <c r="G84" s="44"/>
      <c r="H84" s="44"/>
      <c r="I84" s="44"/>
      <c r="J84" s="44"/>
    </row>
    <row r="85" spans="1:10" s="28" customFormat="1" ht="14.25">
      <c r="A85" s="26">
        <v>0</v>
      </c>
      <c r="B85" s="26">
        <v>18599.5</v>
      </c>
      <c r="C85" s="26">
        <v>0</v>
      </c>
      <c r="D85" s="26">
        <v>0</v>
      </c>
      <c r="E85" s="26">
        <v>0</v>
      </c>
      <c r="F85" s="26">
        <v>0</v>
      </c>
      <c r="G85" s="26">
        <v>0</v>
      </c>
      <c r="H85" s="26">
        <v>0</v>
      </c>
      <c r="I85" s="45">
        <f>SUM(A85:H85)</f>
        <v>18599.5</v>
      </c>
      <c r="J85" s="45"/>
    </row>
    <row r="86" spans="1:10" ht="26.25" customHeight="1">
      <c r="A86" s="34"/>
      <c r="B86" s="34"/>
      <c r="C86" s="34"/>
      <c r="D86" s="34"/>
      <c r="E86" s="34"/>
      <c r="F86" s="34"/>
      <c r="G86" s="34"/>
      <c r="H86" s="34"/>
      <c r="I86" s="44" t="s">
        <v>39</v>
      </c>
      <c r="J86" s="44"/>
    </row>
    <row r="87" spans="1:10" ht="15.75">
      <c r="A87" s="50"/>
      <c r="B87" s="50"/>
      <c r="C87" s="50"/>
      <c r="D87" s="50"/>
      <c r="E87" s="50"/>
      <c r="F87" s="50"/>
      <c r="G87" s="50"/>
      <c r="H87" s="50"/>
      <c r="I87" s="45">
        <v>18599.5</v>
      </c>
      <c r="J87" s="45"/>
    </row>
    <row r="88" spans="1:10" ht="15.75">
      <c r="A88" s="18" t="s">
        <v>66</v>
      </c>
      <c r="B88" s="11"/>
      <c r="C88" s="11"/>
      <c r="D88" s="11"/>
      <c r="E88" s="11"/>
      <c r="F88" s="11"/>
      <c r="G88" s="11"/>
      <c r="H88" s="11"/>
      <c r="I88" s="11"/>
      <c r="J88" s="11"/>
    </row>
    <row r="89" spans="1:10" ht="15.75">
      <c r="A89" s="49" t="s">
        <v>57</v>
      </c>
      <c r="B89" s="49"/>
      <c r="C89" s="49"/>
      <c r="D89" s="49"/>
      <c r="E89" s="49"/>
      <c r="F89" s="49"/>
      <c r="G89" s="49"/>
      <c r="H89" s="49"/>
      <c r="I89" s="49"/>
      <c r="J89" s="49"/>
    </row>
    <row r="90" spans="1:10" ht="15.75">
      <c r="A90" s="43" t="s">
        <v>40</v>
      </c>
      <c r="B90" s="43"/>
      <c r="C90" s="43"/>
      <c r="D90" s="43"/>
      <c r="E90" s="43"/>
      <c r="F90" s="43"/>
      <c r="G90" s="43"/>
      <c r="H90" s="43"/>
      <c r="I90" s="43"/>
      <c r="J90" s="43"/>
    </row>
    <row r="91" spans="1:10" ht="15.75">
      <c r="A91" s="46" t="s">
        <v>44</v>
      </c>
      <c r="B91" s="47"/>
      <c r="C91" s="47"/>
      <c r="D91" s="47"/>
      <c r="E91" s="47"/>
      <c r="F91" s="47"/>
      <c r="G91" s="47"/>
      <c r="H91" s="47"/>
      <c r="I91" s="47"/>
      <c r="J91" s="48"/>
    </row>
    <row r="92" spans="1:10" ht="48">
      <c r="A92" s="10" t="s">
        <v>30</v>
      </c>
      <c r="B92" s="10" t="s">
        <v>31</v>
      </c>
      <c r="C92" s="10" t="s">
        <v>32</v>
      </c>
      <c r="D92" s="10" t="s">
        <v>33</v>
      </c>
      <c r="E92" s="10" t="s">
        <v>34</v>
      </c>
      <c r="F92" s="10" t="s">
        <v>35</v>
      </c>
      <c r="G92" s="10" t="s">
        <v>36</v>
      </c>
      <c r="H92" s="10" t="s">
        <v>37</v>
      </c>
      <c r="I92" s="44" t="s">
        <v>38</v>
      </c>
      <c r="J92" s="44"/>
    </row>
    <row r="93" spans="1:10" ht="14.25">
      <c r="A93" s="12">
        <v>0</v>
      </c>
      <c r="B93" s="12">
        <v>0</v>
      </c>
      <c r="C93" s="12">
        <v>0</v>
      </c>
      <c r="D93" s="12">
        <v>0</v>
      </c>
      <c r="E93" s="12">
        <v>0</v>
      </c>
      <c r="F93" s="12">
        <v>0</v>
      </c>
      <c r="G93" s="12">
        <v>0</v>
      </c>
      <c r="H93" s="12">
        <v>0</v>
      </c>
      <c r="I93" s="70">
        <v>0</v>
      </c>
      <c r="J93" s="70"/>
    </row>
    <row r="94" spans="1:10" ht="15.75">
      <c r="A94" s="18" t="s">
        <v>67</v>
      </c>
      <c r="B94" s="11"/>
      <c r="C94" s="11"/>
      <c r="D94" s="11"/>
      <c r="E94" s="11"/>
      <c r="F94" s="11"/>
      <c r="G94" s="11"/>
      <c r="H94" s="11"/>
      <c r="I94" s="11"/>
      <c r="J94" s="11"/>
    </row>
    <row r="95" spans="1:10" ht="15.75">
      <c r="A95" s="49" t="s">
        <v>57</v>
      </c>
      <c r="B95" s="49"/>
      <c r="C95" s="49"/>
      <c r="D95" s="49"/>
      <c r="E95" s="49"/>
      <c r="F95" s="49"/>
      <c r="G95" s="49"/>
      <c r="H95" s="49"/>
      <c r="I95" s="49"/>
      <c r="J95" s="49"/>
    </row>
    <row r="96" spans="1:10" ht="15.75">
      <c r="A96" s="43" t="s">
        <v>41</v>
      </c>
      <c r="B96" s="43"/>
      <c r="C96" s="43"/>
      <c r="D96" s="43"/>
      <c r="E96" s="43"/>
      <c r="F96" s="43"/>
      <c r="G96" s="43"/>
      <c r="H96" s="43"/>
      <c r="I96" s="43"/>
      <c r="J96" s="43"/>
    </row>
    <row r="97" spans="1:10" ht="15.75">
      <c r="A97" s="43" t="s">
        <v>44</v>
      </c>
      <c r="B97" s="43"/>
      <c r="C97" s="43"/>
      <c r="D97" s="43"/>
      <c r="E97" s="43"/>
      <c r="F97" s="43"/>
      <c r="G97" s="43"/>
      <c r="H97" s="43"/>
      <c r="I97" s="43"/>
      <c r="J97" s="43"/>
    </row>
    <row r="98" spans="1:10" ht="48">
      <c r="A98" s="10" t="s">
        <v>30</v>
      </c>
      <c r="B98" s="10" t="s">
        <v>31</v>
      </c>
      <c r="C98" s="10" t="s">
        <v>32</v>
      </c>
      <c r="D98" s="10" t="s">
        <v>33</v>
      </c>
      <c r="E98" s="10" t="s">
        <v>34</v>
      </c>
      <c r="F98" s="10" t="s">
        <v>35</v>
      </c>
      <c r="G98" s="10" t="s">
        <v>36</v>
      </c>
      <c r="H98" s="10" t="s">
        <v>37</v>
      </c>
      <c r="I98" s="44" t="s">
        <v>38</v>
      </c>
      <c r="J98" s="44"/>
    </row>
    <row r="99" spans="1:10" s="28" customFormat="1" ht="14.25">
      <c r="A99" s="26">
        <v>0</v>
      </c>
      <c r="B99" s="26">
        <v>27830.29</v>
      </c>
      <c r="C99" s="26">
        <v>0</v>
      </c>
      <c r="D99" s="26">
        <v>0</v>
      </c>
      <c r="E99" s="26">
        <v>0</v>
      </c>
      <c r="F99" s="26">
        <v>0</v>
      </c>
      <c r="G99" s="26">
        <v>0</v>
      </c>
      <c r="H99" s="26">
        <v>0</v>
      </c>
      <c r="I99" s="45">
        <f>SUM(B99:H99)</f>
        <v>27830.29</v>
      </c>
      <c r="J99" s="45"/>
    </row>
    <row r="101" ht="15.75">
      <c r="A101" s="3" t="s">
        <v>68</v>
      </c>
    </row>
    <row r="102" spans="1:11" ht="15.75">
      <c r="A102" s="49" t="s">
        <v>58</v>
      </c>
      <c r="B102" s="49"/>
      <c r="C102" s="49"/>
      <c r="D102" s="49"/>
      <c r="E102" s="49"/>
      <c r="F102" s="49"/>
      <c r="G102" s="49"/>
      <c r="H102" s="49"/>
      <c r="I102" s="49"/>
      <c r="J102" s="49"/>
      <c r="K102" s="49"/>
    </row>
    <row r="103" spans="1:11" ht="15.75">
      <c r="A103" s="43" t="s">
        <v>29</v>
      </c>
      <c r="B103" s="43"/>
      <c r="C103" s="43"/>
      <c r="D103" s="43"/>
      <c r="E103" s="43"/>
      <c r="F103" s="43"/>
      <c r="G103" s="43"/>
      <c r="H103" s="43"/>
      <c r="I103" s="43"/>
      <c r="J103" s="43"/>
      <c r="K103" s="43"/>
    </row>
    <row r="104" spans="1:11" ht="15.75">
      <c r="A104" s="43" t="s">
        <v>42</v>
      </c>
      <c r="B104" s="43"/>
      <c r="C104" s="43"/>
      <c r="D104" s="43"/>
      <c r="E104" s="43"/>
      <c r="F104" s="43"/>
      <c r="G104" s="43"/>
      <c r="H104" s="43"/>
      <c r="I104" s="43"/>
      <c r="J104" s="43"/>
      <c r="K104" s="43"/>
    </row>
    <row r="105" spans="1:11" ht="72">
      <c r="A105" s="10" t="s">
        <v>45</v>
      </c>
      <c r="B105" s="10" t="s">
        <v>46</v>
      </c>
      <c r="C105" s="10" t="s">
        <v>47</v>
      </c>
      <c r="D105" s="10" t="s">
        <v>48</v>
      </c>
      <c r="E105" s="10" t="s">
        <v>49</v>
      </c>
      <c r="F105" s="10" t="s">
        <v>50</v>
      </c>
      <c r="G105" s="10" t="s">
        <v>51</v>
      </c>
      <c r="H105" s="10" t="s">
        <v>52</v>
      </c>
      <c r="I105" s="10" t="s">
        <v>53</v>
      </c>
      <c r="J105" s="10" t="s">
        <v>54</v>
      </c>
      <c r="K105" s="10" t="s">
        <v>38</v>
      </c>
    </row>
    <row r="106" spans="1:11" ht="12.75">
      <c r="A106" s="14">
        <v>0</v>
      </c>
      <c r="B106" s="14">
        <v>0</v>
      </c>
      <c r="C106" s="14">
        <v>0</v>
      </c>
      <c r="D106" s="14">
        <v>0</v>
      </c>
      <c r="E106" s="14">
        <v>0</v>
      </c>
      <c r="F106" s="14">
        <v>0</v>
      </c>
      <c r="G106" s="14">
        <v>0</v>
      </c>
      <c r="H106" s="14">
        <v>0</v>
      </c>
      <c r="I106" s="14">
        <v>0</v>
      </c>
      <c r="J106" s="14">
        <v>0</v>
      </c>
      <c r="K106" s="14">
        <v>0</v>
      </c>
    </row>
    <row r="107" spans="1:11" ht="60">
      <c r="A107" s="34"/>
      <c r="B107" s="34"/>
      <c r="C107" s="34"/>
      <c r="D107" s="34"/>
      <c r="E107" s="34"/>
      <c r="F107" s="34"/>
      <c r="G107" s="34"/>
      <c r="H107" s="34"/>
      <c r="I107" s="34"/>
      <c r="J107" s="34"/>
      <c r="K107" s="10" t="s">
        <v>39</v>
      </c>
    </row>
    <row r="108" spans="1:11" ht="15.75">
      <c r="A108" s="50"/>
      <c r="B108" s="50"/>
      <c r="C108" s="50"/>
      <c r="D108" s="50"/>
      <c r="E108" s="50"/>
      <c r="F108" s="50"/>
      <c r="G108" s="50"/>
      <c r="H108" s="50"/>
      <c r="I108" s="50"/>
      <c r="J108" s="50"/>
      <c r="K108" s="15"/>
    </row>
    <row r="109" spans="1:11" ht="15.75">
      <c r="A109" s="19" t="s">
        <v>69</v>
      </c>
      <c r="B109" s="13"/>
      <c r="C109" s="13"/>
      <c r="D109" s="13"/>
      <c r="E109" s="13"/>
      <c r="F109" s="13"/>
      <c r="G109" s="13"/>
      <c r="H109" s="13"/>
      <c r="I109" s="13"/>
      <c r="J109" s="13"/>
      <c r="K109" s="16"/>
    </row>
    <row r="110" spans="1:11" ht="15.75">
      <c r="A110" s="49" t="s">
        <v>58</v>
      </c>
      <c r="B110" s="49"/>
      <c r="C110" s="49"/>
      <c r="D110" s="49"/>
      <c r="E110" s="49"/>
      <c r="F110" s="49"/>
      <c r="G110" s="49"/>
      <c r="H110" s="49"/>
      <c r="I110" s="49"/>
      <c r="J110" s="49"/>
      <c r="K110" s="49"/>
    </row>
    <row r="111" spans="1:11" ht="15.75">
      <c r="A111" s="43" t="s">
        <v>55</v>
      </c>
      <c r="B111" s="43"/>
      <c r="C111" s="43"/>
      <c r="D111" s="43"/>
      <c r="E111" s="43"/>
      <c r="F111" s="43"/>
      <c r="G111" s="43"/>
      <c r="H111" s="43"/>
      <c r="I111" s="43"/>
      <c r="J111" s="43"/>
      <c r="K111" s="43"/>
    </row>
    <row r="112" spans="1:11" ht="15.75">
      <c r="A112" s="43" t="s">
        <v>42</v>
      </c>
      <c r="B112" s="43"/>
      <c r="C112" s="43"/>
      <c r="D112" s="43"/>
      <c r="E112" s="43"/>
      <c r="F112" s="43"/>
      <c r="G112" s="43"/>
      <c r="H112" s="43"/>
      <c r="I112" s="43"/>
      <c r="J112" s="43"/>
      <c r="K112" s="43"/>
    </row>
    <row r="113" spans="1:11" ht="72">
      <c r="A113" s="10" t="s">
        <v>45</v>
      </c>
      <c r="B113" s="10" t="s">
        <v>46</v>
      </c>
      <c r="C113" s="10" t="s">
        <v>47</v>
      </c>
      <c r="D113" s="10" t="s">
        <v>48</v>
      </c>
      <c r="E113" s="10" t="s">
        <v>49</v>
      </c>
      <c r="F113" s="10" t="s">
        <v>50</v>
      </c>
      <c r="G113" s="10" t="s">
        <v>51</v>
      </c>
      <c r="H113" s="10" t="s">
        <v>52</v>
      </c>
      <c r="I113" s="10" t="s">
        <v>53</v>
      </c>
      <c r="J113" s="10" t="s">
        <v>54</v>
      </c>
      <c r="K113" s="10" t="s">
        <v>38</v>
      </c>
    </row>
    <row r="114" spans="1:11" ht="12.75">
      <c r="A114" s="14">
        <v>0</v>
      </c>
      <c r="B114" s="14">
        <v>0</v>
      </c>
      <c r="C114" s="14">
        <v>0</v>
      </c>
      <c r="D114" s="14">
        <v>0</v>
      </c>
      <c r="E114" s="14">
        <v>0</v>
      </c>
      <c r="F114" s="14">
        <v>0</v>
      </c>
      <c r="G114" s="14">
        <v>0</v>
      </c>
      <c r="H114" s="14">
        <v>0</v>
      </c>
      <c r="I114" s="14">
        <v>0</v>
      </c>
      <c r="J114" s="14">
        <v>0</v>
      </c>
      <c r="K114" s="14">
        <v>0</v>
      </c>
    </row>
    <row r="115" spans="1:11" ht="16.5" customHeight="1">
      <c r="A115" s="20" t="s">
        <v>70</v>
      </c>
      <c r="B115" s="17"/>
      <c r="C115" s="17"/>
      <c r="D115" s="17"/>
      <c r="E115" s="17"/>
      <c r="F115" s="17"/>
      <c r="G115" s="17"/>
      <c r="H115" s="17"/>
      <c r="I115" s="17"/>
      <c r="J115" s="17"/>
      <c r="K115" s="17"/>
    </row>
    <row r="116" spans="1:11" ht="15.75">
      <c r="A116" s="49" t="s">
        <v>58</v>
      </c>
      <c r="B116" s="49"/>
      <c r="C116" s="49"/>
      <c r="D116" s="49"/>
      <c r="E116" s="49"/>
      <c r="F116" s="49"/>
      <c r="G116" s="49"/>
      <c r="H116" s="49"/>
      <c r="I116" s="49"/>
      <c r="J116" s="49"/>
      <c r="K116" s="49"/>
    </row>
    <row r="117" spans="1:11" ht="15.75">
      <c r="A117" s="43" t="s">
        <v>56</v>
      </c>
      <c r="B117" s="43"/>
      <c r="C117" s="43"/>
      <c r="D117" s="43"/>
      <c r="E117" s="43"/>
      <c r="F117" s="43"/>
      <c r="G117" s="43"/>
      <c r="H117" s="43"/>
      <c r="I117" s="43"/>
      <c r="J117" s="43"/>
      <c r="K117" s="43"/>
    </row>
    <row r="118" spans="1:11" ht="15.75">
      <c r="A118" s="43" t="s">
        <v>42</v>
      </c>
      <c r="B118" s="43"/>
      <c r="C118" s="43"/>
      <c r="D118" s="43"/>
      <c r="E118" s="43"/>
      <c r="F118" s="43"/>
      <c r="G118" s="43"/>
      <c r="H118" s="43"/>
      <c r="I118" s="43"/>
      <c r="J118" s="43"/>
      <c r="K118" s="43"/>
    </row>
    <row r="119" spans="1:11" ht="72">
      <c r="A119" s="10" t="s">
        <v>45</v>
      </c>
      <c r="B119" s="10" t="s">
        <v>46</v>
      </c>
      <c r="C119" s="10" t="s">
        <v>47</v>
      </c>
      <c r="D119" s="10" t="s">
        <v>48</v>
      </c>
      <c r="E119" s="10" t="s">
        <v>49</v>
      </c>
      <c r="F119" s="10" t="s">
        <v>50</v>
      </c>
      <c r="G119" s="10" t="s">
        <v>51</v>
      </c>
      <c r="H119" s="10" t="s">
        <v>52</v>
      </c>
      <c r="I119" s="10" t="s">
        <v>53</v>
      </c>
      <c r="J119" s="10" t="s">
        <v>54</v>
      </c>
      <c r="K119" s="10" t="s">
        <v>38</v>
      </c>
    </row>
    <row r="120" spans="1:11" ht="12.75">
      <c r="A120" s="14">
        <v>0</v>
      </c>
      <c r="B120" s="14">
        <v>0</v>
      </c>
      <c r="C120" s="14">
        <v>0</v>
      </c>
      <c r="D120" s="14">
        <v>0</v>
      </c>
      <c r="E120" s="14">
        <v>0</v>
      </c>
      <c r="F120" s="14">
        <v>0</v>
      </c>
      <c r="G120" s="14">
        <v>0</v>
      </c>
      <c r="H120" s="14">
        <v>0</v>
      </c>
      <c r="I120" s="14">
        <v>0</v>
      </c>
      <c r="J120" s="14">
        <v>0</v>
      </c>
      <c r="K120" s="14">
        <v>0</v>
      </c>
    </row>
    <row r="121" ht="15.75">
      <c r="A121" s="3" t="s">
        <v>71</v>
      </c>
    </row>
    <row r="122" spans="1:11" ht="15.75">
      <c r="A122" s="49" t="s">
        <v>58</v>
      </c>
      <c r="B122" s="49"/>
      <c r="C122" s="49"/>
      <c r="D122" s="49"/>
      <c r="E122" s="49"/>
      <c r="F122" s="49"/>
      <c r="G122" s="49"/>
      <c r="H122" s="49"/>
      <c r="I122" s="49"/>
      <c r="J122" s="49"/>
      <c r="K122" s="49"/>
    </row>
    <row r="123" spans="1:11" ht="15.75">
      <c r="A123" s="43" t="s">
        <v>29</v>
      </c>
      <c r="B123" s="43"/>
      <c r="C123" s="43"/>
      <c r="D123" s="43"/>
      <c r="E123" s="43"/>
      <c r="F123" s="43"/>
      <c r="G123" s="43"/>
      <c r="H123" s="43"/>
      <c r="I123" s="43"/>
      <c r="J123" s="43"/>
      <c r="K123" s="43"/>
    </row>
    <row r="124" spans="1:11" ht="15.75">
      <c r="A124" s="43" t="s">
        <v>43</v>
      </c>
      <c r="B124" s="43"/>
      <c r="C124" s="43"/>
      <c r="D124" s="43"/>
      <c r="E124" s="43"/>
      <c r="F124" s="43"/>
      <c r="G124" s="43"/>
      <c r="H124" s="43"/>
      <c r="I124" s="43"/>
      <c r="J124" s="43"/>
      <c r="K124" s="43"/>
    </row>
    <row r="125" spans="1:11" ht="72">
      <c r="A125" s="10" t="s">
        <v>45</v>
      </c>
      <c r="B125" s="10" t="s">
        <v>46</v>
      </c>
      <c r="C125" s="10" t="s">
        <v>47</v>
      </c>
      <c r="D125" s="10" t="s">
        <v>48</v>
      </c>
      <c r="E125" s="10" t="s">
        <v>49</v>
      </c>
      <c r="F125" s="10" t="s">
        <v>50</v>
      </c>
      <c r="G125" s="10" t="s">
        <v>51</v>
      </c>
      <c r="H125" s="10" t="s">
        <v>52</v>
      </c>
      <c r="I125" s="10" t="s">
        <v>53</v>
      </c>
      <c r="J125" s="10" t="s">
        <v>54</v>
      </c>
      <c r="K125" s="10" t="s">
        <v>38</v>
      </c>
    </row>
    <row r="126" spans="1:11" ht="12.75">
      <c r="A126" s="14">
        <v>0</v>
      </c>
      <c r="B126" s="14">
        <v>0</v>
      </c>
      <c r="C126" s="14">
        <v>0</v>
      </c>
      <c r="D126" s="14">
        <v>0</v>
      </c>
      <c r="E126" s="14">
        <v>0</v>
      </c>
      <c r="F126" s="14">
        <v>0</v>
      </c>
      <c r="G126" s="14">
        <v>0</v>
      </c>
      <c r="H126" s="14">
        <v>0</v>
      </c>
      <c r="I126" s="14">
        <v>0</v>
      </c>
      <c r="J126" s="14">
        <v>0</v>
      </c>
      <c r="K126" s="14">
        <v>0</v>
      </c>
    </row>
    <row r="127" spans="1:11" ht="60">
      <c r="A127" s="34"/>
      <c r="B127" s="34"/>
      <c r="C127" s="34"/>
      <c r="D127" s="34"/>
      <c r="E127" s="34"/>
      <c r="F127" s="34"/>
      <c r="G127" s="34"/>
      <c r="H127" s="34"/>
      <c r="I127" s="34"/>
      <c r="J127" s="34"/>
      <c r="K127" s="10" t="s">
        <v>39</v>
      </c>
    </row>
    <row r="128" spans="1:11" ht="15.75">
      <c r="A128" s="50"/>
      <c r="B128" s="50"/>
      <c r="C128" s="50"/>
      <c r="D128" s="50"/>
      <c r="E128" s="50"/>
      <c r="F128" s="50"/>
      <c r="G128" s="50"/>
      <c r="H128" s="50"/>
      <c r="I128" s="50"/>
      <c r="J128" s="50"/>
      <c r="K128" s="15"/>
    </row>
    <row r="129" spans="1:11" ht="18" customHeight="1">
      <c r="A129" s="19" t="s">
        <v>72</v>
      </c>
      <c r="B129" s="13"/>
      <c r="C129" s="13"/>
      <c r="D129" s="13"/>
      <c r="E129" s="13"/>
      <c r="F129" s="13"/>
      <c r="G129" s="13"/>
      <c r="H129" s="13"/>
      <c r="I129" s="13"/>
      <c r="J129" s="13"/>
      <c r="K129" s="16"/>
    </row>
    <row r="130" spans="1:11" ht="15.75">
      <c r="A130" s="49" t="s">
        <v>58</v>
      </c>
      <c r="B130" s="49"/>
      <c r="C130" s="49"/>
      <c r="D130" s="49"/>
      <c r="E130" s="49"/>
      <c r="F130" s="49"/>
      <c r="G130" s="49"/>
      <c r="H130" s="49"/>
      <c r="I130" s="49"/>
      <c r="J130" s="49"/>
      <c r="K130" s="49"/>
    </row>
    <row r="131" spans="1:11" ht="15.75">
      <c r="A131" s="43" t="s">
        <v>55</v>
      </c>
      <c r="B131" s="43"/>
      <c r="C131" s="43"/>
      <c r="D131" s="43"/>
      <c r="E131" s="43"/>
      <c r="F131" s="43"/>
      <c r="G131" s="43"/>
      <c r="H131" s="43"/>
      <c r="I131" s="43"/>
      <c r="J131" s="43"/>
      <c r="K131" s="43"/>
    </row>
    <row r="132" spans="1:11" ht="15.75">
      <c r="A132" s="43" t="s">
        <v>43</v>
      </c>
      <c r="B132" s="43"/>
      <c r="C132" s="43"/>
      <c r="D132" s="43"/>
      <c r="E132" s="43"/>
      <c r="F132" s="43"/>
      <c r="G132" s="43"/>
      <c r="H132" s="43"/>
      <c r="I132" s="43"/>
      <c r="J132" s="43"/>
      <c r="K132" s="43"/>
    </row>
    <row r="133" spans="1:11" ht="72">
      <c r="A133" s="10" t="s">
        <v>45</v>
      </c>
      <c r="B133" s="10" t="s">
        <v>46</v>
      </c>
      <c r="C133" s="10" t="s">
        <v>47</v>
      </c>
      <c r="D133" s="10" t="s">
        <v>48</v>
      </c>
      <c r="E133" s="10" t="s">
        <v>49</v>
      </c>
      <c r="F133" s="10" t="s">
        <v>50</v>
      </c>
      <c r="G133" s="10" t="s">
        <v>51</v>
      </c>
      <c r="H133" s="10" t="s">
        <v>52</v>
      </c>
      <c r="I133" s="10" t="s">
        <v>53</v>
      </c>
      <c r="J133" s="10" t="s">
        <v>54</v>
      </c>
      <c r="K133" s="10" t="s">
        <v>38</v>
      </c>
    </row>
    <row r="134" spans="1:11" ht="12.75">
      <c r="A134" s="14">
        <v>0</v>
      </c>
      <c r="B134" s="14">
        <v>0</v>
      </c>
      <c r="C134" s="14">
        <v>0</v>
      </c>
      <c r="D134" s="14">
        <v>0</v>
      </c>
      <c r="E134" s="14">
        <v>0</v>
      </c>
      <c r="F134" s="14">
        <v>0</v>
      </c>
      <c r="G134" s="14">
        <v>0</v>
      </c>
      <c r="H134" s="14">
        <v>0</v>
      </c>
      <c r="I134" s="14">
        <v>0</v>
      </c>
      <c r="J134" s="14">
        <v>0</v>
      </c>
      <c r="K134" s="14">
        <v>0</v>
      </c>
    </row>
    <row r="135" spans="1:11" ht="18" customHeight="1">
      <c r="A135" s="20" t="s">
        <v>73</v>
      </c>
      <c r="B135" s="17"/>
      <c r="C135" s="17"/>
      <c r="D135" s="17"/>
      <c r="E135" s="17"/>
      <c r="F135" s="17"/>
      <c r="G135" s="17"/>
      <c r="H135" s="17"/>
      <c r="I135" s="17"/>
      <c r="J135" s="17"/>
      <c r="K135" s="17"/>
    </row>
    <row r="136" spans="1:11" ht="15.75">
      <c r="A136" s="49" t="s">
        <v>58</v>
      </c>
      <c r="B136" s="49"/>
      <c r="C136" s="49"/>
      <c r="D136" s="49"/>
      <c r="E136" s="49"/>
      <c r="F136" s="49"/>
      <c r="G136" s="49"/>
      <c r="H136" s="49"/>
      <c r="I136" s="49"/>
      <c r="J136" s="49"/>
      <c r="K136" s="49"/>
    </row>
    <row r="137" spans="1:11" ht="15.75">
      <c r="A137" s="43" t="s">
        <v>56</v>
      </c>
      <c r="B137" s="43"/>
      <c r="C137" s="43"/>
      <c r="D137" s="43"/>
      <c r="E137" s="43"/>
      <c r="F137" s="43"/>
      <c r="G137" s="43"/>
      <c r="H137" s="43"/>
      <c r="I137" s="43"/>
      <c r="J137" s="43"/>
      <c r="K137" s="43"/>
    </row>
    <row r="138" spans="1:11" ht="15.75">
      <c r="A138" s="43" t="s">
        <v>43</v>
      </c>
      <c r="B138" s="43"/>
      <c r="C138" s="43"/>
      <c r="D138" s="43"/>
      <c r="E138" s="43"/>
      <c r="F138" s="43"/>
      <c r="G138" s="43"/>
      <c r="H138" s="43"/>
      <c r="I138" s="43"/>
      <c r="J138" s="43"/>
      <c r="K138" s="43"/>
    </row>
    <row r="139" spans="1:11" ht="72">
      <c r="A139" s="10" t="s">
        <v>45</v>
      </c>
      <c r="B139" s="10" t="s">
        <v>46</v>
      </c>
      <c r="C139" s="10" t="s">
        <v>47</v>
      </c>
      <c r="D139" s="10" t="s">
        <v>48</v>
      </c>
      <c r="E139" s="10" t="s">
        <v>49</v>
      </c>
      <c r="F139" s="10" t="s">
        <v>50</v>
      </c>
      <c r="G139" s="10" t="s">
        <v>51</v>
      </c>
      <c r="H139" s="10" t="s">
        <v>52</v>
      </c>
      <c r="I139" s="10" t="s">
        <v>53</v>
      </c>
      <c r="J139" s="10" t="s">
        <v>54</v>
      </c>
      <c r="K139" s="10" t="s">
        <v>38</v>
      </c>
    </row>
    <row r="140" spans="1:11" ht="12.75">
      <c r="A140" s="14">
        <v>0</v>
      </c>
      <c r="B140" s="14">
        <v>0</v>
      </c>
      <c r="C140" s="14">
        <v>0</v>
      </c>
      <c r="D140" s="14">
        <v>0</v>
      </c>
      <c r="E140" s="14">
        <v>0</v>
      </c>
      <c r="F140" s="14">
        <v>0</v>
      </c>
      <c r="G140" s="14">
        <v>0</v>
      </c>
      <c r="H140" s="14">
        <v>0</v>
      </c>
      <c r="I140" s="14">
        <v>0</v>
      </c>
      <c r="J140" s="14">
        <v>0</v>
      </c>
      <c r="K140" s="14">
        <v>0</v>
      </c>
    </row>
    <row r="142" ht="15.75">
      <c r="A142" s="3" t="s">
        <v>74</v>
      </c>
    </row>
    <row r="143" spans="1:11" ht="15.75">
      <c r="A143" s="49" t="s">
        <v>58</v>
      </c>
      <c r="B143" s="49"/>
      <c r="C143" s="49"/>
      <c r="D143" s="49"/>
      <c r="E143" s="49"/>
      <c r="F143" s="49"/>
      <c r="G143" s="49"/>
      <c r="H143" s="49"/>
      <c r="I143" s="49"/>
      <c r="J143" s="49"/>
      <c r="K143" s="49"/>
    </row>
    <row r="144" spans="1:11" ht="15.75">
      <c r="A144" s="43" t="s">
        <v>29</v>
      </c>
      <c r="B144" s="43"/>
      <c r="C144" s="43"/>
      <c r="D144" s="43"/>
      <c r="E144" s="43"/>
      <c r="F144" s="43"/>
      <c r="G144" s="43"/>
      <c r="H144" s="43"/>
      <c r="I144" s="43"/>
      <c r="J144" s="43"/>
      <c r="K144" s="43"/>
    </row>
    <row r="145" spans="1:11" ht="15.75">
      <c r="A145" s="43" t="s">
        <v>44</v>
      </c>
      <c r="B145" s="43"/>
      <c r="C145" s="43"/>
      <c r="D145" s="43"/>
      <c r="E145" s="43"/>
      <c r="F145" s="43"/>
      <c r="G145" s="43"/>
      <c r="H145" s="43"/>
      <c r="I145" s="43"/>
      <c r="J145" s="43"/>
      <c r="K145" s="43"/>
    </row>
    <row r="146" spans="1:11" ht="72">
      <c r="A146" s="10" t="s">
        <v>45</v>
      </c>
      <c r="B146" s="10" t="s">
        <v>46</v>
      </c>
      <c r="C146" s="10" t="s">
        <v>47</v>
      </c>
      <c r="D146" s="10" t="s">
        <v>48</v>
      </c>
      <c r="E146" s="10" t="s">
        <v>49</v>
      </c>
      <c r="F146" s="10" t="s">
        <v>50</v>
      </c>
      <c r="G146" s="10" t="s">
        <v>51</v>
      </c>
      <c r="H146" s="10" t="s">
        <v>52</v>
      </c>
      <c r="I146" s="10" t="s">
        <v>53</v>
      </c>
      <c r="J146" s="10" t="s">
        <v>54</v>
      </c>
      <c r="K146" s="10" t="s">
        <v>38</v>
      </c>
    </row>
    <row r="147" spans="1:11" ht="12.75">
      <c r="A147" s="14">
        <v>0</v>
      </c>
      <c r="B147" s="14">
        <v>0</v>
      </c>
      <c r="C147" s="14">
        <v>0</v>
      </c>
      <c r="D147" s="14">
        <v>0</v>
      </c>
      <c r="E147" s="14">
        <v>0</v>
      </c>
      <c r="F147" s="14">
        <v>0</v>
      </c>
      <c r="G147" s="14">
        <v>0</v>
      </c>
      <c r="H147" s="14">
        <v>0</v>
      </c>
      <c r="I147" s="14">
        <v>0</v>
      </c>
      <c r="J147" s="14">
        <v>0</v>
      </c>
      <c r="K147" s="14">
        <v>0</v>
      </c>
    </row>
    <row r="148" spans="1:11" ht="60">
      <c r="A148" s="34"/>
      <c r="B148" s="34"/>
      <c r="C148" s="34"/>
      <c r="D148" s="34"/>
      <c r="E148" s="34"/>
      <c r="F148" s="34"/>
      <c r="G148" s="34"/>
      <c r="H148" s="34"/>
      <c r="I148" s="34"/>
      <c r="J148" s="34"/>
      <c r="K148" s="10" t="s">
        <v>39</v>
      </c>
    </row>
    <row r="149" spans="1:11" ht="15.75">
      <c r="A149" s="50"/>
      <c r="B149" s="50"/>
      <c r="C149" s="50"/>
      <c r="D149" s="50"/>
      <c r="E149" s="50"/>
      <c r="F149" s="50"/>
      <c r="G149" s="50"/>
      <c r="H149" s="50"/>
      <c r="I149" s="50"/>
      <c r="J149" s="50"/>
      <c r="K149" s="15"/>
    </row>
    <row r="150" spans="1:11" ht="18" customHeight="1">
      <c r="A150" s="19" t="s">
        <v>75</v>
      </c>
      <c r="B150" s="13"/>
      <c r="C150" s="13"/>
      <c r="D150" s="13"/>
      <c r="E150" s="13"/>
      <c r="F150" s="13"/>
      <c r="G150" s="13"/>
      <c r="H150" s="13"/>
      <c r="I150" s="13"/>
      <c r="J150" s="13"/>
      <c r="K150" s="16"/>
    </row>
    <row r="151" spans="1:11" ht="15.75">
      <c r="A151" s="49" t="s">
        <v>58</v>
      </c>
      <c r="B151" s="49"/>
      <c r="C151" s="49"/>
      <c r="D151" s="49"/>
      <c r="E151" s="49"/>
      <c r="F151" s="49"/>
      <c r="G151" s="49"/>
      <c r="H151" s="49"/>
      <c r="I151" s="49"/>
      <c r="J151" s="49"/>
      <c r="K151" s="49"/>
    </row>
    <row r="152" spans="1:11" ht="15.75">
      <c r="A152" s="43" t="s">
        <v>55</v>
      </c>
      <c r="B152" s="43"/>
      <c r="C152" s="43"/>
      <c r="D152" s="43"/>
      <c r="E152" s="43"/>
      <c r="F152" s="43"/>
      <c r="G152" s="43"/>
      <c r="H152" s="43"/>
      <c r="I152" s="43"/>
      <c r="J152" s="43"/>
      <c r="K152" s="43"/>
    </row>
    <row r="153" spans="1:11" ht="15.75">
      <c r="A153" s="43" t="s">
        <v>44</v>
      </c>
      <c r="B153" s="43"/>
      <c r="C153" s="43"/>
      <c r="D153" s="43"/>
      <c r="E153" s="43"/>
      <c r="F153" s="43"/>
      <c r="G153" s="43"/>
      <c r="H153" s="43"/>
      <c r="I153" s="43"/>
      <c r="J153" s="43"/>
      <c r="K153" s="43"/>
    </row>
    <row r="154" spans="1:11" ht="72">
      <c r="A154" s="10" t="s">
        <v>45</v>
      </c>
      <c r="B154" s="10" t="s">
        <v>46</v>
      </c>
      <c r="C154" s="10" t="s">
        <v>47</v>
      </c>
      <c r="D154" s="10" t="s">
        <v>48</v>
      </c>
      <c r="E154" s="10" t="s">
        <v>49</v>
      </c>
      <c r="F154" s="10" t="s">
        <v>50</v>
      </c>
      <c r="G154" s="10" t="s">
        <v>51</v>
      </c>
      <c r="H154" s="10" t="s">
        <v>52</v>
      </c>
      <c r="I154" s="10" t="s">
        <v>53</v>
      </c>
      <c r="J154" s="10" t="s">
        <v>54</v>
      </c>
      <c r="K154" s="10" t="s">
        <v>38</v>
      </c>
    </row>
    <row r="155" spans="1:11" ht="12.75">
      <c r="A155" s="14">
        <v>0</v>
      </c>
      <c r="B155" s="14">
        <v>0</v>
      </c>
      <c r="C155" s="14">
        <v>0</v>
      </c>
      <c r="D155" s="14">
        <v>0</v>
      </c>
      <c r="E155" s="14">
        <v>0</v>
      </c>
      <c r="F155" s="14">
        <v>0</v>
      </c>
      <c r="G155" s="14">
        <v>0</v>
      </c>
      <c r="H155" s="14">
        <v>0</v>
      </c>
      <c r="I155" s="14">
        <v>0</v>
      </c>
      <c r="J155" s="14">
        <v>0</v>
      </c>
      <c r="K155" s="14">
        <v>0</v>
      </c>
    </row>
    <row r="156" spans="1:11" ht="22.5" customHeight="1">
      <c r="A156" s="19" t="s">
        <v>76</v>
      </c>
      <c r="B156" s="17"/>
      <c r="C156" s="17"/>
      <c r="D156" s="17"/>
      <c r="E156" s="17"/>
      <c r="F156" s="17"/>
      <c r="G156" s="17"/>
      <c r="H156" s="17"/>
      <c r="I156" s="17"/>
      <c r="J156" s="17"/>
      <c r="K156" s="17"/>
    </row>
    <row r="157" spans="1:11" ht="15.75">
      <c r="A157" s="49" t="s">
        <v>58</v>
      </c>
      <c r="B157" s="49"/>
      <c r="C157" s="49"/>
      <c r="D157" s="49"/>
      <c r="E157" s="49"/>
      <c r="F157" s="49"/>
      <c r="G157" s="49"/>
      <c r="H157" s="49"/>
      <c r="I157" s="49"/>
      <c r="J157" s="49"/>
      <c r="K157" s="49"/>
    </row>
    <row r="158" spans="1:11" ht="15.75">
      <c r="A158" s="43" t="s">
        <v>56</v>
      </c>
      <c r="B158" s="43"/>
      <c r="C158" s="43"/>
      <c r="D158" s="43"/>
      <c r="E158" s="43"/>
      <c r="F158" s="43"/>
      <c r="G158" s="43"/>
      <c r="H158" s="43"/>
      <c r="I158" s="43"/>
      <c r="J158" s="43"/>
      <c r="K158" s="43"/>
    </row>
    <row r="159" spans="1:11" ht="15.75">
      <c r="A159" s="43" t="s">
        <v>44</v>
      </c>
      <c r="B159" s="43"/>
      <c r="C159" s="43"/>
      <c r="D159" s="43"/>
      <c r="E159" s="43"/>
      <c r="F159" s="43"/>
      <c r="G159" s="43"/>
      <c r="H159" s="43"/>
      <c r="I159" s="43"/>
      <c r="J159" s="43"/>
      <c r="K159" s="43"/>
    </row>
    <row r="160" spans="1:11" ht="72">
      <c r="A160" s="10" t="s">
        <v>45</v>
      </c>
      <c r="B160" s="10" t="s">
        <v>46</v>
      </c>
      <c r="C160" s="10" t="s">
        <v>47</v>
      </c>
      <c r="D160" s="10" t="s">
        <v>48</v>
      </c>
      <c r="E160" s="10" t="s">
        <v>49</v>
      </c>
      <c r="F160" s="10" t="s">
        <v>50</v>
      </c>
      <c r="G160" s="10" t="s">
        <v>51</v>
      </c>
      <c r="H160" s="10" t="s">
        <v>52</v>
      </c>
      <c r="I160" s="10" t="s">
        <v>53</v>
      </c>
      <c r="J160" s="10" t="s">
        <v>54</v>
      </c>
      <c r="K160" s="10" t="s">
        <v>38</v>
      </c>
    </row>
    <row r="161" spans="1:11" ht="12.75">
      <c r="A161" s="14">
        <v>0</v>
      </c>
      <c r="B161" s="14">
        <v>0</v>
      </c>
      <c r="C161" s="14">
        <v>0</v>
      </c>
      <c r="D161" s="14">
        <v>0</v>
      </c>
      <c r="E161" s="14">
        <v>0</v>
      </c>
      <c r="F161" s="14">
        <v>0</v>
      </c>
      <c r="G161" s="14">
        <v>0</v>
      </c>
      <c r="H161" s="14">
        <v>0</v>
      </c>
      <c r="I161" s="14">
        <v>0</v>
      </c>
      <c r="J161" s="14">
        <v>0</v>
      </c>
      <c r="K161" s="14">
        <v>0</v>
      </c>
    </row>
    <row r="163" spans="1:11" ht="12.75">
      <c r="A163" s="51" t="s">
        <v>77</v>
      </c>
      <c r="B163" s="52"/>
      <c r="C163" s="52"/>
      <c r="D163" s="52"/>
      <c r="E163" s="52"/>
      <c r="F163" s="52"/>
      <c r="G163" s="52"/>
      <c r="H163" s="52"/>
      <c r="I163" s="52"/>
      <c r="J163" s="52"/>
      <c r="K163" s="53"/>
    </row>
    <row r="164" spans="1:11" ht="12.75">
      <c r="A164" s="54"/>
      <c r="B164" s="55"/>
      <c r="C164" s="55"/>
      <c r="D164" s="55"/>
      <c r="E164" s="55"/>
      <c r="F164" s="55"/>
      <c r="G164" s="55"/>
      <c r="H164" s="55"/>
      <c r="I164" s="55"/>
      <c r="J164" s="55"/>
      <c r="K164" s="56"/>
    </row>
    <row r="165" spans="1:11" ht="12.75">
      <c r="A165" s="54"/>
      <c r="B165" s="55"/>
      <c r="C165" s="55"/>
      <c r="D165" s="55"/>
      <c r="E165" s="55"/>
      <c r="F165" s="55"/>
      <c r="G165" s="55"/>
      <c r="H165" s="55"/>
      <c r="I165" s="55"/>
      <c r="J165" s="55"/>
      <c r="K165" s="56"/>
    </row>
    <row r="166" spans="1:11" ht="12.75">
      <c r="A166" s="54"/>
      <c r="B166" s="55"/>
      <c r="C166" s="55"/>
      <c r="D166" s="55"/>
      <c r="E166" s="55"/>
      <c r="F166" s="55"/>
      <c r="G166" s="55"/>
      <c r="H166" s="55"/>
      <c r="I166" s="55"/>
      <c r="J166" s="55"/>
      <c r="K166" s="56"/>
    </row>
    <row r="167" spans="1:11" ht="12.75">
      <c r="A167" s="57"/>
      <c r="B167" s="58"/>
      <c r="C167" s="58"/>
      <c r="D167" s="58"/>
      <c r="E167" s="58"/>
      <c r="F167" s="58"/>
      <c r="G167" s="58"/>
      <c r="H167" s="58"/>
      <c r="I167" s="58"/>
      <c r="J167" s="58"/>
      <c r="K167" s="59"/>
    </row>
  </sheetData>
  <sheetProtection/>
  <mergeCells count="145">
    <mergeCell ref="A4:K8"/>
    <mergeCell ref="A158:K158"/>
    <mergeCell ref="A136:K136"/>
    <mergeCell ref="A137:K137"/>
    <mergeCell ref="A138:K138"/>
    <mergeCell ref="A143:K143"/>
    <mergeCell ref="A144:K144"/>
    <mergeCell ref="A145:K145"/>
    <mergeCell ref="A130:K130"/>
    <mergeCell ref="A148:J148"/>
    <mergeCell ref="A159:K159"/>
    <mergeCell ref="A151:K151"/>
    <mergeCell ref="A152:K152"/>
    <mergeCell ref="A153:K153"/>
    <mergeCell ref="A157:K157"/>
    <mergeCell ref="A149:J149"/>
    <mergeCell ref="A110:K110"/>
    <mergeCell ref="A124:K124"/>
    <mergeCell ref="A127:J127"/>
    <mergeCell ref="A128:J128"/>
    <mergeCell ref="A103:K103"/>
    <mergeCell ref="A131:K131"/>
    <mergeCell ref="A132:K132"/>
    <mergeCell ref="A35:J35"/>
    <mergeCell ref="A45:J45"/>
    <mergeCell ref="A51:J51"/>
    <mergeCell ref="A36:J36"/>
    <mergeCell ref="A122:K122"/>
    <mergeCell ref="A123:K123"/>
    <mergeCell ref="A118:K118"/>
    <mergeCell ref="A34:J34"/>
    <mergeCell ref="A44:J44"/>
    <mergeCell ref="A50:J50"/>
    <mergeCell ref="A56:J56"/>
    <mergeCell ref="I53:J53"/>
    <mergeCell ref="A46:J46"/>
    <mergeCell ref="A52:J52"/>
    <mergeCell ref="I47:J47"/>
    <mergeCell ref="I48:J48"/>
    <mergeCell ref="D37:D39"/>
    <mergeCell ref="A95:J95"/>
    <mergeCell ref="A107:J107"/>
    <mergeCell ref="A102:K102"/>
    <mergeCell ref="A117:K117"/>
    <mergeCell ref="A104:K104"/>
    <mergeCell ref="A112:K112"/>
    <mergeCell ref="A116:K116"/>
    <mergeCell ref="A108:J108"/>
    <mergeCell ref="A111:K111"/>
    <mergeCell ref="I99:J99"/>
    <mergeCell ref="I98:J98"/>
    <mergeCell ref="A87:H87"/>
    <mergeCell ref="I87:J87"/>
    <mergeCell ref="A90:J90"/>
    <mergeCell ref="A91:J91"/>
    <mergeCell ref="A89:J89"/>
    <mergeCell ref="I92:J92"/>
    <mergeCell ref="I93:J93"/>
    <mergeCell ref="A96:J96"/>
    <mergeCell ref="A97:J97"/>
    <mergeCell ref="I82:J84"/>
    <mergeCell ref="I85:J85"/>
    <mergeCell ref="A86:H86"/>
    <mergeCell ref="I86:J86"/>
    <mergeCell ref="E82:E84"/>
    <mergeCell ref="F82:F84"/>
    <mergeCell ref="G82:G84"/>
    <mergeCell ref="H82:H84"/>
    <mergeCell ref="A82:A84"/>
    <mergeCell ref="B82:B84"/>
    <mergeCell ref="C82:C84"/>
    <mergeCell ref="I70:J70"/>
    <mergeCell ref="A73:J73"/>
    <mergeCell ref="A74:J74"/>
    <mergeCell ref="A72:J72"/>
    <mergeCell ref="D82:D84"/>
    <mergeCell ref="I75:J75"/>
    <mergeCell ref="I76:J76"/>
    <mergeCell ref="A80:J80"/>
    <mergeCell ref="A81:J81"/>
    <mergeCell ref="A79:J79"/>
    <mergeCell ref="A64:H64"/>
    <mergeCell ref="I64:J64"/>
    <mergeCell ref="A67:J67"/>
    <mergeCell ref="A68:J68"/>
    <mergeCell ref="A66:J66"/>
    <mergeCell ref="I69:J69"/>
    <mergeCell ref="I62:J62"/>
    <mergeCell ref="A63:H63"/>
    <mergeCell ref="I63:J63"/>
    <mergeCell ref="A59:A61"/>
    <mergeCell ref="B59:B61"/>
    <mergeCell ref="C59:C61"/>
    <mergeCell ref="D59:D61"/>
    <mergeCell ref="E59:E61"/>
    <mergeCell ref="F59:F61"/>
    <mergeCell ref="A57:J57"/>
    <mergeCell ref="A58:J58"/>
    <mergeCell ref="I54:J54"/>
    <mergeCell ref="G59:G61"/>
    <mergeCell ref="H59:H61"/>
    <mergeCell ref="I59:J61"/>
    <mergeCell ref="I40:J40"/>
    <mergeCell ref="A41:H41"/>
    <mergeCell ref="I41:J41"/>
    <mergeCell ref="I37:J39"/>
    <mergeCell ref="B37:B39"/>
    <mergeCell ref="C37:C39"/>
    <mergeCell ref="A42:H42"/>
    <mergeCell ref="I42:J42"/>
    <mergeCell ref="A1:J1"/>
    <mergeCell ref="A163:K167"/>
    <mergeCell ref="A2:J2"/>
    <mergeCell ref="E37:E39"/>
    <mergeCell ref="F37:F39"/>
    <mergeCell ref="G37:G39"/>
    <mergeCell ref="H37:H39"/>
    <mergeCell ref="A37:A39"/>
    <mergeCell ref="A11:J11"/>
    <mergeCell ref="A12:J12"/>
    <mergeCell ref="A13:J13"/>
    <mergeCell ref="A14:A16"/>
    <mergeCell ref="B14:B16"/>
    <mergeCell ref="C14:C16"/>
    <mergeCell ref="D14:D16"/>
    <mergeCell ref="E14:E16"/>
    <mergeCell ref="F14:F16"/>
    <mergeCell ref="G14:G16"/>
    <mergeCell ref="H14:H16"/>
    <mergeCell ref="I14:J16"/>
    <mergeCell ref="I17:J17"/>
    <mergeCell ref="A18:H18"/>
    <mergeCell ref="I18:J18"/>
    <mergeCell ref="A19:H19"/>
    <mergeCell ref="I19:J19"/>
    <mergeCell ref="A21:J21"/>
    <mergeCell ref="A22:J22"/>
    <mergeCell ref="A23:J23"/>
    <mergeCell ref="I24:J24"/>
    <mergeCell ref="I25:J25"/>
    <mergeCell ref="A27:J27"/>
    <mergeCell ref="A28:J28"/>
    <mergeCell ref="A29:J29"/>
    <mergeCell ref="I30:J30"/>
    <mergeCell ref="I31:J31"/>
  </mergeCells>
  <printOptions/>
  <pageMargins left="0" right="0" top="0.984251968503937" bottom="0.984251968503937" header="0.5118110236220472" footer="0.5118110236220472"/>
  <pageSetup orientation="landscape" paperSize="9" r:id="rId1"/>
  <rowBreaks count="8" manualBreakCount="8">
    <brk id="48" max="255" man="1"/>
    <brk id="70" max="255" man="1"/>
    <brk id="93" max="255" man="1"/>
    <brk id="108" max="255" man="1"/>
    <brk id="120" max="255" man="1"/>
    <brk id="134" max="255" man="1"/>
    <brk id="141" max="255" man="1"/>
    <brk id="155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K168"/>
  <sheetViews>
    <sheetView workbookViewId="0" topLeftCell="A1">
      <selection activeCell="I20" sqref="I20"/>
    </sheetView>
  </sheetViews>
  <sheetFormatPr defaultColWidth="12.421875" defaultRowHeight="12.75"/>
  <sheetData>
    <row r="1" spans="1:10" ht="12.75">
      <c r="A1" s="37" t="s">
        <v>60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12.75">
      <c r="A2" s="60" t="s">
        <v>78</v>
      </c>
      <c r="B2" s="60"/>
      <c r="C2" s="60"/>
      <c r="D2" s="60"/>
      <c r="E2" s="60"/>
      <c r="F2" s="60"/>
      <c r="G2" s="60"/>
      <c r="H2" s="60"/>
      <c r="I2" s="60"/>
      <c r="J2" s="60"/>
    </row>
    <row r="3" spans="1:10" ht="12.75">
      <c r="A3" s="21"/>
      <c r="B3" s="21"/>
      <c r="C3" s="21"/>
      <c r="D3" s="21"/>
      <c r="E3" s="21"/>
      <c r="F3" s="21"/>
      <c r="G3" s="21"/>
      <c r="H3" s="21"/>
      <c r="I3" s="21"/>
      <c r="J3" s="21"/>
    </row>
    <row r="4" spans="1:11" ht="12.75" customHeight="1">
      <c r="A4" s="61" t="s">
        <v>81</v>
      </c>
      <c r="B4" s="62"/>
      <c r="C4" s="62"/>
      <c r="D4" s="62"/>
      <c r="E4" s="62"/>
      <c r="F4" s="62"/>
      <c r="G4" s="62"/>
      <c r="H4" s="62"/>
      <c r="I4" s="62"/>
      <c r="J4" s="62"/>
      <c r="K4" s="63"/>
    </row>
    <row r="5" spans="1:11" ht="12.75">
      <c r="A5" s="64"/>
      <c r="B5" s="65"/>
      <c r="C5" s="65"/>
      <c r="D5" s="65"/>
      <c r="E5" s="65"/>
      <c r="F5" s="65"/>
      <c r="G5" s="65"/>
      <c r="H5" s="65"/>
      <c r="I5" s="65"/>
      <c r="J5" s="65"/>
      <c r="K5" s="66"/>
    </row>
    <row r="6" spans="1:11" ht="12.75">
      <c r="A6" s="64"/>
      <c r="B6" s="65"/>
      <c r="C6" s="65"/>
      <c r="D6" s="65"/>
      <c r="E6" s="65"/>
      <c r="F6" s="65"/>
      <c r="G6" s="65"/>
      <c r="H6" s="65"/>
      <c r="I6" s="65"/>
      <c r="J6" s="65"/>
      <c r="K6" s="66"/>
    </row>
    <row r="7" spans="1:11" ht="12.75">
      <c r="A7" s="64"/>
      <c r="B7" s="65"/>
      <c r="C7" s="65"/>
      <c r="D7" s="65"/>
      <c r="E7" s="65"/>
      <c r="F7" s="65"/>
      <c r="G7" s="65"/>
      <c r="H7" s="65"/>
      <c r="I7" s="65"/>
      <c r="J7" s="65"/>
      <c r="K7" s="66"/>
    </row>
    <row r="8" spans="1:11" ht="12.75">
      <c r="A8" s="67"/>
      <c r="B8" s="68"/>
      <c r="C8" s="68"/>
      <c r="D8" s="68"/>
      <c r="E8" s="68"/>
      <c r="F8" s="68"/>
      <c r="G8" s="68"/>
      <c r="H8" s="68"/>
      <c r="I8" s="68"/>
      <c r="J8" s="68"/>
      <c r="K8" s="69"/>
    </row>
    <row r="9" spans="1:11" s="31" customFormat="1" ht="12.75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</row>
    <row r="10" spans="1:11" s="31" customFormat="1" ht="15.75">
      <c r="A10" s="3" t="s">
        <v>110</v>
      </c>
      <c r="B10"/>
      <c r="C10"/>
      <c r="D10"/>
      <c r="E10"/>
      <c r="F10"/>
      <c r="G10"/>
      <c r="H10"/>
      <c r="I10"/>
      <c r="J10"/>
      <c r="K10" s="32"/>
    </row>
    <row r="11" spans="1:11" s="31" customFormat="1" ht="15.75">
      <c r="A11" s="49" t="s">
        <v>57</v>
      </c>
      <c r="B11" s="49"/>
      <c r="C11" s="49"/>
      <c r="D11" s="49"/>
      <c r="E11" s="49"/>
      <c r="F11" s="49"/>
      <c r="G11" s="49"/>
      <c r="H11" s="49"/>
      <c r="I11" s="49"/>
      <c r="J11" s="49"/>
      <c r="K11" s="32"/>
    </row>
    <row r="12" spans="1:11" s="31" customFormat="1" ht="15.75">
      <c r="A12" s="46" t="s">
        <v>107</v>
      </c>
      <c r="B12" s="47"/>
      <c r="C12" s="47"/>
      <c r="D12" s="47"/>
      <c r="E12" s="47"/>
      <c r="F12" s="47"/>
      <c r="G12" s="47"/>
      <c r="H12" s="47"/>
      <c r="I12" s="47"/>
      <c r="J12" s="48"/>
      <c r="K12" s="32"/>
    </row>
    <row r="13" spans="1:11" s="31" customFormat="1" ht="15.75">
      <c r="A13" s="46" t="s">
        <v>106</v>
      </c>
      <c r="B13" s="47"/>
      <c r="C13" s="47"/>
      <c r="D13" s="47"/>
      <c r="E13" s="47"/>
      <c r="F13" s="47"/>
      <c r="G13" s="47"/>
      <c r="H13" s="47"/>
      <c r="I13" s="47"/>
      <c r="J13" s="48"/>
      <c r="K13" s="32"/>
    </row>
    <row r="14" spans="1:11" s="31" customFormat="1" ht="12.75">
      <c r="A14" s="44" t="s">
        <v>30</v>
      </c>
      <c r="B14" s="44" t="s">
        <v>31</v>
      </c>
      <c r="C14" s="44" t="s">
        <v>32</v>
      </c>
      <c r="D14" s="44" t="s">
        <v>33</v>
      </c>
      <c r="E14" s="44" t="s">
        <v>34</v>
      </c>
      <c r="F14" s="44" t="s">
        <v>35</v>
      </c>
      <c r="G14" s="44" t="s">
        <v>36</v>
      </c>
      <c r="H14" s="44" t="s">
        <v>37</v>
      </c>
      <c r="I14" s="44" t="s">
        <v>38</v>
      </c>
      <c r="J14" s="44"/>
      <c r="K14" s="32"/>
    </row>
    <row r="15" spans="1:11" s="31" customFormat="1" ht="12.75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32"/>
    </row>
    <row r="16" spans="1:11" s="31" customFormat="1" ht="12.75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32"/>
    </row>
    <row r="17" spans="1:11" s="31" customFormat="1" ht="14.25">
      <c r="A17" s="26"/>
      <c r="B17" s="26">
        <v>16000</v>
      </c>
      <c r="C17" s="26">
        <v>1500</v>
      </c>
      <c r="D17" s="26"/>
      <c r="E17" s="26"/>
      <c r="F17" s="26"/>
      <c r="G17" s="26"/>
      <c r="H17" s="26"/>
      <c r="I17" s="45">
        <f>SUM(B17:H17)</f>
        <v>17500</v>
      </c>
      <c r="J17" s="45"/>
      <c r="K17" s="32"/>
    </row>
    <row r="18" spans="1:11" s="31" customFormat="1" ht="27" customHeight="1">
      <c r="A18" s="34"/>
      <c r="B18" s="34"/>
      <c r="C18" s="34"/>
      <c r="D18" s="34"/>
      <c r="E18" s="34"/>
      <c r="F18" s="34"/>
      <c r="G18" s="34"/>
      <c r="H18" s="34"/>
      <c r="I18" s="44" t="s">
        <v>39</v>
      </c>
      <c r="J18" s="44"/>
      <c r="K18" s="32"/>
    </row>
    <row r="19" spans="1:11" s="31" customFormat="1" ht="15.75">
      <c r="A19" s="50"/>
      <c r="B19" s="50"/>
      <c r="C19" s="50"/>
      <c r="D19" s="50"/>
      <c r="E19" s="50"/>
      <c r="F19" s="50"/>
      <c r="G19" s="50"/>
      <c r="H19" s="50"/>
      <c r="I19" s="45">
        <v>17500</v>
      </c>
      <c r="J19" s="45"/>
      <c r="K19" s="32"/>
    </row>
    <row r="20" spans="1:11" s="31" customFormat="1" ht="31.5">
      <c r="A20" s="18" t="s">
        <v>111</v>
      </c>
      <c r="B20" s="11"/>
      <c r="C20" s="11"/>
      <c r="D20" s="11"/>
      <c r="E20" s="11"/>
      <c r="F20" s="11"/>
      <c r="G20" s="11"/>
      <c r="H20" s="11"/>
      <c r="I20" s="11"/>
      <c r="J20" s="11"/>
      <c r="K20" s="32"/>
    </row>
    <row r="21" spans="1:11" s="31" customFormat="1" ht="15.75">
      <c r="A21" s="49" t="s">
        <v>57</v>
      </c>
      <c r="B21" s="49"/>
      <c r="C21" s="49"/>
      <c r="D21" s="49"/>
      <c r="E21" s="49"/>
      <c r="F21" s="49"/>
      <c r="G21" s="49"/>
      <c r="H21" s="49"/>
      <c r="I21" s="49"/>
      <c r="J21" s="49"/>
      <c r="K21" s="32"/>
    </row>
    <row r="22" spans="1:11" s="31" customFormat="1" ht="15.75">
      <c r="A22" s="43" t="s">
        <v>108</v>
      </c>
      <c r="B22" s="43"/>
      <c r="C22" s="43"/>
      <c r="D22" s="43"/>
      <c r="E22" s="43"/>
      <c r="F22" s="43"/>
      <c r="G22" s="43"/>
      <c r="H22" s="43"/>
      <c r="I22" s="43"/>
      <c r="J22" s="43"/>
      <c r="K22" s="32"/>
    </row>
    <row r="23" spans="1:11" s="31" customFormat="1" ht="15.75">
      <c r="A23" s="46" t="s">
        <v>106</v>
      </c>
      <c r="B23" s="47"/>
      <c r="C23" s="47"/>
      <c r="D23" s="47"/>
      <c r="E23" s="47"/>
      <c r="F23" s="47"/>
      <c r="G23" s="47"/>
      <c r="H23" s="47"/>
      <c r="I23" s="47"/>
      <c r="J23" s="48"/>
      <c r="K23" s="32"/>
    </row>
    <row r="24" spans="1:11" s="31" customFormat="1" ht="48">
      <c r="A24" s="10" t="s">
        <v>30</v>
      </c>
      <c r="B24" s="10" t="s">
        <v>31</v>
      </c>
      <c r="C24" s="10" t="s">
        <v>32</v>
      </c>
      <c r="D24" s="10" t="s">
        <v>33</v>
      </c>
      <c r="E24" s="10" t="s">
        <v>34</v>
      </c>
      <c r="F24" s="10" t="s">
        <v>35</v>
      </c>
      <c r="G24" s="10" t="s">
        <v>36</v>
      </c>
      <c r="H24" s="10" t="s">
        <v>37</v>
      </c>
      <c r="I24" s="44" t="s">
        <v>38</v>
      </c>
      <c r="J24" s="44"/>
      <c r="K24" s="32"/>
    </row>
    <row r="25" spans="1:11" s="31" customFormat="1" ht="14.25">
      <c r="A25" s="26"/>
      <c r="B25" s="26">
        <v>16000</v>
      </c>
      <c r="C25" s="26">
        <v>1500</v>
      </c>
      <c r="D25" s="26"/>
      <c r="E25" s="26"/>
      <c r="F25" s="26"/>
      <c r="G25" s="26"/>
      <c r="H25" s="26"/>
      <c r="I25" s="45">
        <f>SUM(B25:H25)</f>
        <v>17500</v>
      </c>
      <c r="J25" s="45"/>
      <c r="K25" s="32"/>
    </row>
    <row r="26" spans="1:11" s="31" customFormat="1" ht="31.5">
      <c r="A26" s="18" t="s">
        <v>112</v>
      </c>
      <c r="B26" s="11"/>
      <c r="C26" s="11"/>
      <c r="D26" s="11"/>
      <c r="E26" s="11"/>
      <c r="F26" s="11"/>
      <c r="G26" s="11"/>
      <c r="H26" s="11"/>
      <c r="I26" s="11"/>
      <c r="J26" s="11"/>
      <c r="K26" s="32"/>
    </row>
    <row r="27" spans="1:11" s="31" customFormat="1" ht="15.75">
      <c r="A27" s="49" t="s">
        <v>57</v>
      </c>
      <c r="B27" s="49"/>
      <c r="C27" s="49"/>
      <c r="D27" s="49"/>
      <c r="E27" s="49"/>
      <c r="F27" s="49"/>
      <c r="G27" s="49"/>
      <c r="H27" s="49"/>
      <c r="I27" s="49"/>
      <c r="J27" s="49"/>
      <c r="K27" s="32"/>
    </row>
    <row r="28" spans="1:11" s="31" customFormat="1" ht="15.75">
      <c r="A28" s="43" t="s">
        <v>109</v>
      </c>
      <c r="B28" s="43"/>
      <c r="C28" s="43"/>
      <c r="D28" s="43"/>
      <c r="E28" s="43"/>
      <c r="F28" s="43"/>
      <c r="G28" s="43"/>
      <c r="H28" s="43"/>
      <c r="I28" s="43"/>
      <c r="J28" s="43"/>
      <c r="K28" s="32"/>
    </row>
    <row r="29" spans="1:11" s="31" customFormat="1" ht="15.75">
      <c r="A29" s="43" t="s">
        <v>106</v>
      </c>
      <c r="B29" s="43"/>
      <c r="C29" s="43"/>
      <c r="D29" s="43"/>
      <c r="E29" s="43"/>
      <c r="F29" s="43"/>
      <c r="G29" s="43"/>
      <c r="H29" s="43"/>
      <c r="I29" s="43"/>
      <c r="J29" s="43"/>
      <c r="K29" s="32"/>
    </row>
    <row r="30" spans="1:11" s="31" customFormat="1" ht="48">
      <c r="A30" s="10" t="s">
        <v>30</v>
      </c>
      <c r="B30" s="10" t="s">
        <v>31</v>
      </c>
      <c r="C30" s="10" t="s">
        <v>32</v>
      </c>
      <c r="D30" s="10" t="s">
        <v>33</v>
      </c>
      <c r="E30" s="10" t="s">
        <v>34</v>
      </c>
      <c r="F30" s="10" t="s">
        <v>35</v>
      </c>
      <c r="G30" s="10" t="s">
        <v>36</v>
      </c>
      <c r="H30" s="10" t="s">
        <v>37</v>
      </c>
      <c r="I30" s="44" t="s">
        <v>38</v>
      </c>
      <c r="J30" s="44"/>
      <c r="K30" s="32"/>
    </row>
    <row r="31" spans="1:11" s="31" customFormat="1" ht="14.25">
      <c r="A31" s="26"/>
      <c r="B31" s="26">
        <v>4320</v>
      </c>
      <c r="C31" s="26">
        <v>0</v>
      </c>
      <c r="D31" s="26"/>
      <c r="E31" s="26"/>
      <c r="F31" s="26"/>
      <c r="G31" s="26"/>
      <c r="H31" s="26"/>
      <c r="I31" s="45">
        <f>SUM(B31:H31)</f>
        <v>4320</v>
      </c>
      <c r="J31" s="45"/>
      <c r="K31" s="32"/>
    </row>
    <row r="32" spans="1:11" s="31" customFormat="1" ht="12.75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</row>
    <row r="33" spans="1:11" s="31" customFormat="1" ht="12.75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</row>
    <row r="34" ht="15.75">
      <c r="A34" s="3" t="s">
        <v>59</v>
      </c>
    </row>
    <row r="35" spans="1:10" ht="15.75">
      <c r="A35" s="49" t="s">
        <v>57</v>
      </c>
      <c r="B35" s="49"/>
      <c r="C35" s="49"/>
      <c r="D35" s="49"/>
      <c r="E35" s="49"/>
      <c r="F35" s="49"/>
      <c r="G35" s="49"/>
      <c r="H35" s="49"/>
      <c r="I35" s="49"/>
      <c r="J35" s="49"/>
    </row>
    <row r="36" spans="1:10" ht="15.75" customHeight="1">
      <c r="A36" s="46" t="s">
        <v>29</v>
      </c>
      <c r="B36" s="47"/>
      <c r="C36" s="47"/>
      <c r="D36" s="47"/>
      <c r="E36" s="47"/>
      <c r="F36" s="47"/>
      <c r="G36" s="47"/>
      <c r="H36" s="47"/>
      <c r="I36" s="47"/>
      <c r="J36" s="48"/>
    </row>
    <row r="37" spans="1:10" ht="15.75" customHeight="1">
      <c r="A37" s="46" t="s">
        <v>42</v>
      </c>
      <c r="B37" s="47"/>
      <c r="C37" s="47"/>
      <c r="D37" s="47"/>
      <c r="E37" s="47"/>
      <c r="F37" s="47"/>
      <c r="G37" s="47"/>
      <c r="H37" s="47"/>
      <c r="I37" s="47"/>
      <c r="J37" s="48"/>
    </row>
    <row r="38" spans="1:10" ht="45.75" customHeight="1">
      <c r="A38" s="44" t="s">
        <v>30</v>
      </c>
      <c r="B38" s="44" t="s">
        <v>31</v>
      </c>
      <c r="C38" s="44" t="s">
        <v>32</v>
      </c>
      <c r="D38" s="44" t="s">
        <v>33</v>
      </c>
      <c r="E38" s="44" t="s">
        <v>34</v>
      </c>
      <c r="F38" s="44" t="s">
        <v>35</v>
      </c>
      <c r="G38" s="44" t="s">
        <v>36</v>
      </c>
      <c r="H38" s="44" t="s">
        <v>37</v>
      </c>
      <c r="I38" s="44" t="s">
        <v>38</v>
      </c>
      <c r="J38" s="44"/>
    </row>
    <row r="39" spans="1:10" ht="12.75">
      <c r="A39" s="44"/>
      <c r="B39" s="44"/>
      <c r="C39" s="44"/>
      <c r="D39" s="44"/>
      <c r="E39" s="44"/>
      <c r="F39" s="44"/>
      <c r="G39" s="44"/>
      <c r="H39" s="44"/>
      <c r="I39" s="44"/>
      <c r="J39" s="44"/>
    </row>
    <row r="40" spans="1:10" ht="12.75">
      <c r="A40" s="44"/>
      <c r="B40" s="44"/>
      <c r="C40" s="44"/>
      <c r="D40" s="44"/>
      <c r="E40" s="44"/>
      <c r="F40" s="44"/>
      <c r="G40" s="44"/>
      <c r="H40" s="44"/>
      <c r="I40" s="44"/>
      <c r="J40" s="44"/>
    </row>
    <row r="41" spans="1:10" ht="14.25">
      <c r="A41" s="26">
        <v>0</v>
      </c>
      <c r="B41" s="26">
        <v>16000</v>
      </c>
      <c r="C41" s="26">
        <v>0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45">
        <f>SUM(A41:H41)</f>
        <v>16000</v>
      </c>
      <c r="J41" s="45"/>
    </row>
    <row r="42" spans="1:10" ht="36" customHeight="1">
      <c r="A42" s="34"/>
      <c r="B42" s="34"/>
      <c r="C42" s="34"/>
      <c r="D42" s="34"/>
      <c r="E42" s="34"/>
      <c r="F42" s="34"/>
      <c r="G42" s="34"/>
      <c r="H42" s="34"/>
      <c r="I42" s="44" t="s">
        <v>39</v>
      </c>
      <c r="J42" s="44"/>
    </row>
    <row r="43" spans="1:10" ht="15.75" customHeight="1">
      <c r="A43" s="35"/>
      <c r="B43" s="35"/>
      <c r="C43" s="35"/>
      <c r="D43" s="35"/>
      <c r="E43" s="35"/>
      <c r="F43" s="35"/>
      <c r="G43" s="35"/>
      <c r="H43" s="36"/>
      <c r="I43" s="45">
        <v>16000</v>
      </c>
      <c r="J43" s="45"/>
    </row>
    <row r="44" spans="1:10" ht="15.75">
      <c r="A44" s="18" t="s">
        <v>61</v>
      </c>
      <c r="B44" s="11"/>
      <c r="C44" s="11"/>
      <c r="D44" s="11"/>
      <c r="E44" s="11"/>
      <c r="F44" s="11"/>
      <c r="G44" s="11"/>
      <c r="H44" s="11"/>
      <c r="I44" s="11"/>
      <c r="J44" s="11"/>
    </row>
    <row r="45" spans="1:10" ht="15.75">
      <c r="A45" s="49" t="s">
        <v>57</v>
      </c>
      <c r="B45" s="49"/>
      <c r="C45" s="49"/>
      <c r="D45" s="49"/>
      <c r="E45" s="49"/>
      <c r="F45" s="49"/>
      <c r="G45" s="49"/>
      <c r="H45" s="49"/>
      <c r="I45" s="49"/>
      <c r="J45" s="49"/>
    </row>
    <row r="46" spans="1:10" ht="17.25" customHeight="1">
      <c r="A46" s="43" t="s">
        <v>40</v>
      </c>
      <c r="B46" s="43"/>
      <c r="C46" s="43"/>
      <c r="D46" s="43"/>
      <c r="E46" s="43"/>
      <c r="F46" s="43"/>
      <c r="G46" s="43"/>
      <c r="H46" s="43"/>
      <c r="I46" s="43"/>
      <c r="J46" s="43"/>
    </row>
    <row r="47" spans="1:10" ht="17.25" customHeight="1">
      <c r="A47" s="46" t="s">
        <v>42</v>
      </c>
      <c r="B47" s="47"/>
      <c r="C47" s="47"/>
      <c r="D47" s="47"/>
      <c r="E47" s="47"/>
      <c r="F47" s="47"/>
      <c r="G47" s="47"/>
      <c r="H47" s="47"/>
      <c r="I47" s="47"/>
      <c r="J47" s="48"/>
    </row>
    <row r="48" spans="1:10" ht="48">
      <c r="A48" s="10" t="s">
        <v>30</v>
      </c>
      <c r="B48" s="10" t="s">
        <v>31</v>
      </c>
      <c r="C48" s="10" t="s">
        <v>32</v>
      </c>
      <c r="D48" s="10" t="s">
        <v>33</v>
      </c>
      <c r="E48" s="10" t="s">
        <v>34</v>
      </c>
      <c r="F48" s="10" t="s">
        <v>35</v>
      </c>
      <c r="G48" s="10" t="s">
        <v>36</v>
      </c>
      <c r="H48" s="10" t="s">
        <v>37</v>
      </c>
      <c r="I48" s="44" t="s">
        <v>38</v>
      </c>
      <c r="J48" s="44"/>
    </row>
    <row r="49" spans="1:10" s="28" customFormat="1" ht="14.25">
      <c r="A49" s="26">
        <v>0</v>
      </c>
      <c r="B49" s="26">
        <v>2350</v>
      </c>
      <c r="C49" s="26">
        <v>0</v>
      </c>
      <c r="D49" s="26">
        <v>0</v>
      </c>
      <c r="E49" s="26">
        <v>0</v>
      </c>
      <c r="F49" s="26">
        <v>0</v>
      </c>
      <c r="G49" s="26">
        <v>0</v>
      </c>
      <c r="H49" s="26">
        <v>0</v>
      </c>
      <c r="I49" s="45">
        <f>SUM(A49:H49)</f>
        <v>2350</v>
      </c>
      <c r="J49" s="45"/>
    </row>
    <row r="50" spans="1:10" ht="15.75">
      <c r="A50" s="18" t="s">
        <v>62</v>
      </c>
      <c r="B50" s="11"/>
      <c r="C50" s="11"/>
      <c r="D50" s="11"/>
      <c r="E50" s="11"/>
      <c r="F50" s="11"/>
      <c r="G50" s="11"/>
      <c r="H50" s="11"/>
      <c r="I50" s="11"/>
      <c r="J50" s="11"/>
    </row>
    <row r="51" spans="1:10" ht="15.75">
      <c r="A51" s="49" t="s">
        <v>57</v>
      </c>
      <c r="B51" s="49"/>
      <c r="C51" s="49"/>
      <c r="D51" s="49"/>
      <c r="E51" s="49"/>
      <c r="F51" s="49"/>
      <c r="G51" s="49"/>
      <c r="H51" s="49"/>
      <c r="I51" s="49"/>
      <c r="J51" s="49"/>
    </row>
    <row r="52" spans="1:10" ht="17.25" customHeight="1">
      <c r="A52" s="43" t="s">
        <v>41</v>
      </c>
      <c r="B52" s="43"/>
      <c r="C52" s="43"/>
      <c r="D52" s="43"/>
      <c r="E52" s="43"/>
      <c r="F52" s="43"/>
      <c r="G52" s="43"/>
      <c r="H52" s="43"/>
      <c r="I52" s="43"/>
      <c r="J52" s="43"/>
    </row>
    <row r="53" spans="1:10" ht="17.25" customHeight="1">
      <c r="A53" s="43" t="s">
        <v>42</v>
      </c>
      <c r="B53" s="43"/>
      <c r="C53" s="43"/>
      <c r="D53" s="43"/>
      <c r="E53" s="43"/>
      <c r="F53" s="43"/>
      <c r="G53" s="43"/>
      <c r="H53" s="43"/>
      <c r="I53" s="43"/>
      <c r="J53" s="43"/>
    </row>
    <row r="54" spans="1:10" ht="48">
      <c r="A54" s="10" t="s">
        <v>30</v>
      </c>
      <c r="B54" s="10" t="s">
        <v>31</v>
      </c>
      <c r="C54" s="10" t="s">
        <v>32</v>
      </c>
      <c r="D54" s="10" t="s">
        <v>33</v>
      </c>
      <c r="E54" s="10" t="s">
        <v>34</v>
      </c>
      <c r="F54" s="10" t="s">
        <v>35</v>
      </c>
      <c r="G54" s="10" t="s">
        <v>36</v>
      </c>
      <c r="H54" s="10" t="s">
        <v>37</v>
      </c>
      <c r="I54" s="44" t="s">
        <v>38</v>
      </c>
      <c r="J54" s="44"/>
    </row>
    <row r="55" spans="1:10" s="28" customFormat="1" ht="14.25">
      <c r="A55" s="26">
        <v>0</v>
      </c>
      <c r="B55" s="26">
        <v>23243.87</v>
      </c>
      <c r="C55" s="26">
        <v>0</v>
      </c>
      <c r="D55" s="26">
        <v>0</v>
      </c>
      <c r="E55" s="26">
        <v>0</v>
      </c>
      <c r="F55" s="26">
        <v>0</v>
      </c>
      <c r="G55" s="26">
        <v>0</v>
      </c>
      <c r="H55" s="26">
        <v>0</v>
      </c>
      <c r="I55" s="45">
        <f>SUM(A55:H55)</f>
        <v>23243.87</v>
      </c>
      <c r="J55" s="45"/>
    </row>
    <row r="56" ht="15.75">
      <c r="A56" s="3" t="s">
        <v>63</v>
      </c>
    </row>
    <row r="57" spans="1:10" ht="15.75">
      <c r="A57" s="49" t="s">
        <v>57</v>
      </c>
      <c r="B57" s="49"/>
      <c r="C57" s="49"/>
      <c r="D57" s="49"/>
      <c r="E57" s="49"/>
      <c r="F57" s="49"/>
      <c r="G57" s="49"/>
      <c r="H57" s="49"/>
      <c r="I57" s="49"/>
      <c r="J57" s="49"/>
    </row>
    <row r="58" spans="1:10" ht="15.75">
      <c r="A58" s="46" t="s">
        <v>29</v>
      </c>
      <c r="B58" s="47"/>
      <c r="C58" s="47"/>
      <c r="D58" s="47"/>
      <c r="E58" s="47"/>
      <c r="F58" s="47"/>
      <c r="G58" s="47"/>
      <c r="H58" s="47"/>
      <c r="I58" s="47"/>
      <c r="J58" s="48"/>
    </row>
    <row r="59" spans="1:10" ht="15.75">
      <c r="A59" s="46" t="s">
        <v>43</v>
      </c>
      <c r="B59" s="47"/>
      <c r="C59" s="47"/>
      <c r="D59" s="47"/>
      <c r="E59" s="47"/>
      <c r="F59" s="47"/>
      <c r="G59" s="47"/>
      <c r="H59" s="47"/>
      <c r="I59" s="47"/>
      <c r="J59" s="48"/>
    </row>
    <row r="60" spans="1:10" ht="12.75">
      <c r="A60" s="44" t="s">
        <v>30</v>
      </c>
      <c r="B60" s="44" t="s">
        <v>31</v>
      </c>
      <c r="C60" s="44" t="s">
        <v>32</v>
      </c>
      <c r="D60" s="44" t="s">
        <v>33</v>
      </c>
      <c r="E60" s="44" t="s">
        <v>34</v>
      </c>
      <c r="F60" s="44" t="s">
        <v>35</v>
      </c>
      <c r="G60" s="44" t="s">
        <v>36</v>
      </c>
      <c r="H60" s="44" t="s">
        <v>37</v>
      </c>
      <c r="I60" s="44" t="s">
        <v>38</v>
      </c>
      <c r="J60" s="44"/>
    </row>
    <row r="61" spans="1:10" ht="12.75">
      <c r="A61" s="44"/>
      <c r="B61" s="44"/>
      <c r="C61" s="44"/>
      <c r="D61" s="44"/>
      <c r="E61" s="44"/>
      <c r="F61" s="44"/>
      <c r="G61" s="44"/>
      <c r="H61" s="44"/>
      <c r="I61" s="44"/>
      <c r="J61" s="44"/>
    </row>
    <row r="62" spans="1:10" ht="12.75">
      <c r="A62" s="44"/>
      <c r="B62" s="44"/>
      <c r="C62" s="44"/>
      <c r="D62" s="44"/>
      <c r="E62" s="44"/>
      <c r="F62" s="44"/>
      <c r="G62" s="44"/>
      <c r="H62" s="44"/>
      <c r="I62" s="44"/>
      <c r="J62" s="44"/>
    </row>
    <row r="63" spans="1:10" ht="14.25">
      <c r="A63" s="26">
        <v>0</v>
      </c>
      <c r="B63" s="26">
        <v>66000</v>
      </c>
      <c r="C63" s="26">
        <v>1500</v>
      </c>
      <c r="D63" s="26">
        <v>0</v>
      </c>
      <c r="E63" s="26">
        <v>0</v>
      </c>
      <c r="F63" s="26">
        <v>0</v>
      </c>
      <c r="G63" s="26">
        <v>0</v>
      </c>
      <c r="H63" s="26">
        <v>0</v>
      </c>
      <c r="I63" s="45">
        <f>SUM(A63:H63)</f>
        <v>67500</v>
      </c>
      <c r="J63" s="45"/>
    </row>
    <row r="64" spans="1:10" ht="29.25" customHeight="1">
      <c r="A64" s="34"/>
      <c r="B64" s="34"/>
      <c r="C64" s="34"/>
      <c r="D64" s="34"/>
      <c r="E64" s="34"/>
      <c r="F64" s="34"/>
      <c r="G64" s="34"/>
      <c r="H64" s="34"/>
      <c r="I64" s="44" t="s">
        <v>39</v>
      </c>
      <c r="J64" s="44"/>
    </row>
    <row r="65" spans="1:10" ht="15.75">
      <c r="A65" s="50"/>
      <c r="B65" s="50"/>
      <c r="C65" s="50"/>
      <c r="D65" s="50"/>
      <c r="E65" s="50"/>
      <c r="F65" s="50"/>
      <c r="G65" s="50"/>
      <c r="H65" s="50"/>
      <c r="I65" s="45">
        <v>67500</v>
      </c>
      <c r="J65" s="45"/>
    </row>
    <row r="66" spans="1:10" ht="15.75">
      <c r="A66" s="18" t="s">
        <v>64</v>
      </c>
      <c r="B66" s="11"/>
      <c r="C66" s="11"/>
      <c r="D66" s="11"/>
      <c r="E66" s="11"/>
      <c r="F66" s="11"/>
      <c r="G66" s="11"/>
      <c r="H66" s="11"/>
      <c r="I66" s="11"/>
      <c r="J66" s="11"/>
    </row>
    <row r="67" spans="1:10" ht="15.75">
      <c r="A67" s="49" t="s">
        <v>57</v>
      </c>
      <c r="B67" s="49"/>
      <c r="C67" s="49"/>
      <c r="D67" s="49"/>
      <c r="E67" s="49"/>
      <c r="F67" s="49"/>
      <c r="G67" s="49"/>
      <c r="H67" s="49"/>
      <c r="I67" s="49"/>
      <c r="J67" s="49"/>
    </row>
    <row r="68" spans="1:10" ht="15.75">
      <c r="A68" s="43" t="s">
        <v>40</v>
      </c>
      <c r="B68" s="43"/>
      <c r="C68" s="43"/>
      <c r="D68" s="43"/>
      <c r="E68" s="43"/>
      <c r="F68" s="43"/>
      <c r="G68" s="43"/>
      <c r="H68" s="43"/>
      <c r="I68" s="43"/>
      <c r="J68" s="43"/>
    </row>
    <row r="69" spans="1:10" ht="15.75">
      <c r="A69" s="46" t="s">
        <v>43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48">
      <c r="A70" s="10" t="s">
        <v>30</v>
      </c>
      <c r="B70" s="10" t="s">
        <v>31</v>
      </c>
      <c r="C70" s="10" t="s">
        <v>32</v>
      </c>
      <c r="D70" s="10" t="s">
        <v>33</v>
      </c>
      <c r="E70" s="10" t="s">
        <v>34</v>
      </c>
      <c r="F70" s="10" t="s">
        <v>35</v>
      </c>
      <c r="G70" s="10" t="s">
        <v>36</v>
      </c>
      <c r="H70" s="10" t="s">
        <v>37</v>
      </c>
      <c r="I70" s="44" t="s">
        <v>38</v>
      </c>
      <c r="J70" s="44"/>
    </row>
    <row r="71" spans="1:10" s="28" customFormat="1" ht="14.25">
      <c r="A71" s="26">
        <v>0</v>
      </c>
      <c r="B71" s="26">
        <v>15442.59</v>
      </c>
      <c r="C71" s="26">
        <v>1500</v>
      </c>
      <c r="D71" s="26">
        <v>0</v>
      </c>
      <c r="E71" s="26">
        <v>0</v>
      </c>
      <c r="F71" s="26">
        <v>0</v>
      </c>
      <c r="G71" s="26">
        <v>0</v>
      </c>
      <c r="H71" s="26">
        <v>0</v>
      </c>
      <c r="I71" s="45">
        <f>SUM(B71:H71)</f>
        <v>16942.59</v>
      </c>
      <c r="J71" s="45"/>
    </row>
    <row r="72" spans="1:10" ht="15.75">
      <c r="A72" s="18" t="s">
        <v>65</v>
      </c>
      <c r="B72" s="11"/>
      <c r="C72" s="11"/>
      <c r="D72" s="11"/>
      <c r="E72" s="11"/>
      <c r="F72" s="11"/>
      <c r="G72" s="11"/>
      <c r="H72" s="11"/>
      <c r="I72" s="11"/>
      <c r="J72" s="11"/>
    </row>
    <row r="73" spans="1:10" ht="15.75">
      <c r="A73" s="49" t="s">
        <v>57</v>
      </c>
      <c r="B73" s="49"/>
      <c r="C73" s="49"/>
      <c r="D73" s="49"/>
      <c r="E73" s="49"/>
      <c r="F73" s="49"/>
      <c r="G73" s="49"/>
      <c r="H73" s="49"/>
      <c r="I73" s="49"/>
      <c r="J73" s="49"/>
    </row>
    <row r="74" spans="1:10" ht="15.75">
      <c r="A74" s="43" t="s">
        <v>41</v>
      </c>
      <c r="B74" s="43"/>
      <c r="C74" s="43"/>
      <c r="D74" s="43"/>
      <c r="E74" s="43"/>
      <c r="F74" s="43"/>
      <c r="G74" s="43"/>
      <c r="H74" s="43"/>
      <c r="I74" s="43"/>
      <c r="J74" s="43"/>
    </row>
    <row r="75" spans="1:10" ht="15.75">
      <c r="A75" s="43" t="s">
        <v>43</v>
      </c>
      <c r="B75" s="43"/>
      <c r="C75" s="43"/>
      <c r="D75" s="43"/>
      <c r="E75" s="43"/>
      <c r="F75" s="43"/>
      <c r="G75" s="43"/>
      <c r="H75" s="43"/>
      <c r="I75" s="43"/>
      <c r="J75" s="43"/>
    </row>
    <row r="76" spans="1:10" ht="48">
      <c r="A76" s="10" t="s">
        <v>30</v>
      </c>
      <c r="B76" s="10" t="s">
        <v>31</v>
      </c>
      <c r="C76" s="10" t="s">
        <v>32</v>
      </c>
      <c r="D76" s="10" t="s">
        <v>33</v>
      </c>
      <c r="E76" s="10" t="s">
        <v>34</v>
      </c>
      <c r="F76" s="10" t="s">
        <v>35</v>
      </c>
      <c r="G76" s="10" t="s">
        <v>36</v>
      </c>
      <c r="H76" s="10" t="s">
        <v>37</v>
      </c>
      <c r="I76" s="44" t="s">
        <v>38</v>
      </c>
      <c r="J76" s="44"/>
    </row>
    <row r="77" spans="1:10" s="28" customFormat="1" ht="14.25">
      <c r="A77" s="26">
        <v>0</v>
      </c>
      <c r="B77" s="26">
        <v>486.95</v>
      </c>
      <c r="C77" s="26">
        <v>0</v>
      </c>
      <c r="D77" s="26">
        <v>0</v>
      </c>
      <c r="E77" s="26">
        <v>0</v>
      </c>
      <c r="F77" s="26">
        <v>0</v>
      </c>
      <c r="G77" s="26">
        <v>0</v>
      </c>
      <c r="H77" s="26">
        <v>0</v>
      </c>
      <c r="I77" s="45">
        <f>SUM(B77:H77)</f>
        <v>486.95</v>
      </c>
      <c r="J77" s="45"/>
    </row>
    <row r="79" ht="15.75">
      <c r="A79" s="3" t="s">
        <v>65</v>
      </c>
    </row>
    <row r="80" spans="1:10" ht="15.75">
      <c r="A80" s="49" t="s">
        <v>57</v>
      </c>
      <c r="B80" s="49"/>
      <c r="C80" s="49"/>
      <c r="D80" s="49"/>
      <c r="E80" s="49"/>
      <c r="F80" s="49"/>
      <c r="G80" s="49"/>
      <c r="H80" s="49"/>
      <c r="I80" s="49"/>
      <c r="J80" s="49"/>
    </row>
    <row r="81" spans="1:10" ht="15.75">
      <c r="A81" s="46" t="s">
        <v>29</v>
      </c>
      <c r="B81" s="47"/>
      <c r="C81" s="47"/>
      <c r="D81" s="47"/>
      <c r="E81" s="47"/>
      <c r="F81" s="47"/>
      <c r="G81" s="47"/>
      <c r="H81" s="47"/>
      <c r="I81" s="47"/>
      <c r="J81" s="48"/>
    </row>
    <row r="82" spans="1:10" ht="15.75">
      <c r="A82" s="46" t="s">
        <v>44</v>
      </c>
      <c r="B82" s="47"/>
      <c r="C82" s="47"/>
      <c r="D82" s="47"/>
      <c r="E82" s="47"/>
      <c r="F82" s="47"/>
      <c r="G82" s="47"/>
      <c r="H82" s="47"/>
      <c r="I82" s="47"/>
      <c r="J82" s="48"/>
    </row>
    <row r="83" spans="1:10" ht="12.75">
      <c r="A83" s="44" t="s">
        <v>30</v>
      </c>
      <c r="B83" s="44" t="s">
        <v>31</v>
      </c>
      <c r="C83" s="44" t="s">
        <v>32</v>
      </c>
      <c r="D83" s="44" t="s">
        <v>33</v>
      </c>
      <c r="E83" s="44" t="s">
        <v>34</v>
      </c>
      <c r="F83" s="44" t="s">
        <v>35</v>
      </c>
      <c r="G83" s="44" t="s">
        <v>36</v>
      </c>
      <c r="H83" s="44" t="s">
        <v>37</v>
      </c>
      <c r="I83" s="44" t="s">
        <v>38</v>
      </c>
      <c r="J83" s="44"/>
    </row>
    <row r="84" spans="1:10" ht="12.75">
      <c r="A84" s="44"/>
      <c r="B84" s="44"/>
      <c r="C84" s="44"/>
      <c r="D84" s="44"/>
      <c r="E84" s="44"/>
      <c r="F84" s="44"/>
      <c r="G84" s="44"/>
      <c r="H84" s="44"/>
      <c r="I84" s="44"/>
      <c r="J84" s="44"/>
    </row>
    <row r="85" spans="1:10" ht="12.75">
      <c r="A85" s="44"/>
      <c r="B85" s="44"/>
      <c r="C85" s="44"/>
      <c r="D85" s="44"/>
      <c r="E85" s="44"/>
      <c r="F85" s="44"/>
      <c r="G85" s="44"/>
      <c r="H85" s="44"/>
      <c r="I85" s="44"/>
      <c r="J85" s="44"/>
    </row>
    <row r="86" spans="1:10" ht="14.25">
      <c r="A86" s="26">
        <v>0</v>
      </c>
      <c r="B86" s="26">
        <v>61292</v>
      </c>
      <c r="C86" s="26">
        <v>1500</v>
      </c>
      <c r="D86" s="26">
        <v>0</v>
      </c>
      <c r="E86" s="26">
        <v>0</v>
      </c>
      <c r="F86" s="26">
        <v>0</v>
      </c>
      <c r="G86" s="26">
        <v>0</v>
      </c>
      <c r="H86" s="26">
        <v>0</v>
      </c>
      <c r="I86" s="45">
        <f>SUM(A86:H86)</f>
        <v>62792</v>
      </c>
      <c r="J86" s="45"/>
    </row>
    <row r="87" spans="1:10" ht="26.25" customHeight="1">
      <c r="A87" s="34"/>
      <c r="B87" s="34"/>
      <c r="C87" s="34"/>
      <c r="D87" s="34"/>
      <c r="E87" s="34"/>
      <c r="F87" s="34"/>
      <c r="G87" s="34"/>
      <c r="H87" s="34"/>
      <c r="I87" s="44" t="s">
        <v>39</v>
      </c>
      <c r="J87" s="44"/>
    </row>
    <row r="88" spans="1:10" ht="15.75">
      <c r="A88" s="50"/>
      <c r="B88" s="50"/>
      <c r="C88" s="50"/>
      <c r="D88" s="50"/>
      <c r="E88" s="50"/>
      <c r="F88" s="50"/>
      <c r="G88" s="50"/>
      <c r="H88" s="50"/>
      <c r="I88" s="45">
        <v>62792</v>
      </c>
      <c r="J88" s="45"/>
    </row>
    <row r="89" spans="1:10" ht="15.75">
      <c r="A89" s="18" t="s">
        <v>66</v>
      </c>
      <c r="B89" s="11"/>
      <c r="C89" s="11"/>
      <c r="D89" s="11"/>
      <c r="E89" s="11"/>
      <c r="F89" s="11"/>
      <c r="G89" s="11"/>
      <c r="H89" s="11"/>
      <c r="I89" s="11"/>
      <c r="J89" s="11"/>
    </row>
    <row r="90" spans="1:10" ht="15.75">
      <c r="A90" s="49" t="s">
        <v>57</v>
      </c>
      <c r="B90" s="49"/>
      <c r="C90" s="49"/>
      <c r="D90" s="49"/>
      <c r="E90" s="49"/>
      <c r="F90" s="49"/>
      <c r="G90" s="49"/>
      <c r="H90" s="49"/>
      <c r="I90" s="49"/>
      <c r="J90" s="49"/>
    </row>
    <row r="91" spans="1:10" ht="15.75">
      <c r="A91" s="43" t="s">
        <v>40</v>
      </c>
      <c r="B91" s="43"/>
      <c r="C91" s="43"/>
      <c r="D91" s="43"/>
      <c r="E91" s="43"/>
      <c r="F91" s="43"/>
      <c r="G91" s="43"/>
      <c r="H91" s="43"/>
      <c r="I91" s="43"/>
      <c r="J91" s="43"/>
    </row>
    <row r="92" spans="1:10" ht="15.75">
      <c r="A92" s="46" t="s">
        <v>44</v>
      </c>
      <c r="B92" s="47"/>
      <c r="C92" s="47"/>
      <c r="D92" s="47"/>
      <c r="E92" s="47"/>
      <c r="F92" s="47"/>
      <c r="G92" s="47"/>
      <c r="H92" s="47"/>
      <c r="I92" s="47"/>
      <c r="J92" s="48"/>
    </row>
    <row r="93" spans="1:10" ht="48">
      <c r="A93" s="10" t="s">
        <v>30</v>
      </c>
      <c r="B93" s="10" t="s">
        <v>31</v>
      </c>
      <c r="C93" s="10" t="s">
        <v>32</v>
      </c>
      <c r="D93" s="10" t="s">
        <v>33</v>
      </c>
      <c r="E93" s="10" t="s">
        <v>34</v>
      </c>
      <c r="F93" s="10" t="s">
        <v>35</v>
      </c>
      <c r="G93" s="10" t="s">
        <v>36</v>
      </c>
      <c r="H93" s="10" t="s">
        <v>37</v>
      </c>
      <c r="I93" s="44" t="s">
        <v>38</v>
      </c>
      <c r="J93" s="44"/>
    </row>
    <row r="94" spans="1:10" s="28" customFormat="1" ht="14.25">
      <c r="A94" s="26">
        <v>0</v>
      </c>
      <c r="B94" s="26">
        <v>15500</v>
      </c>
      <c r="C94" s="26">
        <v>1500</v>
      </c>
      <c r="D94" s="26">
        <v>0</v>
      </c>
      <c r="E94" s="26">
        <v>0</v>
      </c>
      <c r="F94" s="26">
        <v>0</v>
      </c>
      <c r="G94" s="26">
        <v>0</v>
      </c>
      <c r="H94" s="26">
        <v>0</v>
      </c>
      <c r="I94" s="45">
        <f>SUM(B94:H94)</f>
        <v>17000</v>
      </c>
      <c r="J94" s="45"/>
    </row>
    <row r="95" spans="1:10" ht="15.75">
      <c r="A95" s="18" t="s">
        <v>67</v>
      </c>
      <c r="B95" s="11"/>
      <c r="C95" s="11"/>
      <c r="D95" s="11"/>
      <c r="E95" s="11"/>
      <c r="F95" s="11"/>
      <c r="G95" s="11"/>
      <c r="H95" s="11"/>
      <c r="I95" s="11"/>
      <c r="J95" s="11"/>
    </row>
    <row r="96" spans="1:10" ht="15.75">
      <c r="A96" s="49" t="s">
        <v>57</v>
      </c>
      <c r="B96" s="49"/>
      <c r="C96" s="49"/>
      <c r="D96" s="49"/>
      <c r="E96" s="49"/>
      <c r="F96" s="49"/>
      <c r="G96" s="49"/>
      <c r="H96" s="49"/>
      <c r="I96" s="49"/>
      <c r="J96" s="49"/>
    </row>
    <row r="97" spans="1:10" ht="15.75">
      <c r="A97" s="43" t="s">
        <v>41</v>
      </c>
      <c r="B97" s="43"/>
      <c r="C97" s="43"/>
      <c r="D97" s="43"/>
      <c r="E97" s="43"/>
      <c r="F97" s="43"/>
      <c r="G97" s="43"/>
      <c r="H97" s="43"/>
      <c r="I97" s="43"/>
      <c r="J97" s="43"/>
    </row>
    <row r="98" spans="1:10" ht="15.75">
      <c r="A98" s="43" t="s">
        <v>44</v>
      </c>
      <c r="B98" s="43"/>
      <c r="C98" s="43"/>
      <c r="D98" s="43"/>
      <c r="E98" s="43"/>
      <c r="F98" s="43"/>
      <c r="G98" s="43"/>
      <c r="H98" s="43"/>
      <c r="I98" s="43"/>
      <c r="J98" s="43"/>
    </row>
    <row r="99" spans="1:10" ht="48">
      <c r="A99" s="10" t="s">
        <v>30</v>
      </c>
      <c r="B99" s="10" t="s">
        <v>31</v>
      </c>
      <c r="C99" s="10" t="s">
        <v>32</v>
      </c>
      <c r="D99" s="10" t="s">
        <v>33</v>
      </c>
      <c r="E99" s="10" t="s">
        <v>34</v>
      </c>
      <c r="F99" s="10" t="s">
        <v>35</v>
      </c>
      <c r="G99" s="10" t="s">
        <v>36</v>
      </c>
      <c r="H99" s="10" t="s">
        <v>37</v>
      </c>
      <c r="I99" s="44" t="s">
        <v>38</v>
      </c>
      <c r="J99" s="44"/>
    </row>
    <row r="100" spans="1:10" s="28" customFormat="1" ht="14.25">
      <c r="A100" s="26">
        <v>0</v>
      </c>
      <c r="B100" s="26">
        <v>116461.19</v>
      </c>
      <c r="C100" s="26">
        <v>648.64</v>
      </c>
      <c r="D100" s="26">
        <v>0</v>
      </c>
      <c r="E100" s="26">
        <v>0</v>
      </c>
      <c r="F100" s="26">
        <v>0</v>
      </c>
      <c r="G100" s="26">
        <v>0</v>
      </c>
      <c r="H100" s="26">
        <v>0</v>
      </c>
      <c r="I100" s="45">
        <f>SUM(B100:H100)</f>
        <v>117109.83</v>
      </c>
      <c r="J100" s="45"/>
    </row>
    <row r="102" ht="15.75">
      <c r="A102" s="3" t="s">
        <v>68</v>
      </c>
    </row>
    <row r="103" spans="1:11" ht="15.75">
      <c r="A103" s="49" t="s">
        <v>58</v>
      </c>
      <c r="B103" s="49"/>
      <c r="C103" s="49"/>
      <c r="D103" s="49"/>
      <c r="E103" s="49"/>
      <c r="F103" s="49"/>
      <c r="G103" s="49"/>
      <c r="H103" s="49"/>
      <c r="I103" s="49"/>
      <c r="J103" s="49"/>
      <c r="K103" s="49"/>
    </row>
    <row r="104" spans="1:11" ht="15.75">
      <c r="A104" s="43" t="s">
        <v>29</v>
      </c>
      <c r="B104" s="43"/>
      <c r="C104" s="43"/>
      <c r="D104" s="43"/>
      <c r="E104" s="43"/>
      <c r="F104" s="43"/>
      <c r="G104" s="43"/>
      <c r="H104" s="43"/>
      <c r="I104" s="43"/>
      <c r="J104" s="43"/>
      <c r="K104" s="43"/>
    </row>
    <row r="105" spans="1:11" ht="15.75">
      <c r="A105" s="43" t="s">
        <v>42</v>
      </c>
      <c r="B105" s="43"/>
      <c r="C105" s="43"/>
      <c r="D105" s="43"/>
      <c r="E105" s="43"/>
      <c r="F105" s="43"/>
      <c r="G105" s="43"/>
      <c r="H105" s="43"/>
      <c r="I105" s="43"/>
      <c r="J105" s="43"/>
      <c r="K105" s="43"/>
    </row>
    <row r="106" spans="1:11" ht="72">
      <c r="A106" s="10" t="s">
        <v>45</v>
      </c>
      <c r="B106" s="10" t="s">
        <v>46</v>
      </c>
      <c r="C106" s="10" t="s">
        <v>47</v>
      </c>
      <c r="D106" s="10" t="s">
        <v>48</v>
      </c>
      <c r="E106" s="10" t="s">
        <v>49</v>
      </c>
      <c r="F106" s="10" t="s">
        <v>50</v>
      </c>
      <c r="G106" s="10" t="s">
        <v>51</v>
      </c>
      <c r="H106" s="10" t="s">
        <v>52</v>
      </c>
      <c r="I106" s="10" t="s">
        <v>53</v>
      </c>
      <c r="J106" s="10" t="s">
        <v>54</v>
      </c>
      <c r="K106" s="10" t="s">
        <v>38</v>
      </c>
    </row>
    <row r="107" spans="1:11" ht="12.75">
      <c r="A107" s="14">
        <v>0</v>
      </c>
      <c r="B107" s="14">
        <v>0</v>
      </c>
      <c r="C107" s="14">
        <v>0</v>
      </c>
      <c r="D107" s="14">
        <v>0</v>
      </c>
      <c r="E107" s="14">
        <v>0</v>
      </c>
      <c r="F107" s="14">
        <v>0</v>
      </c>
      <c r="G107" s="14">
        <v>0</v>
      </c>
      <c r="H107" s="14">
        <v>0</v>
      </c>
      <c r="I107" s="14">
        <v>0</v>
      </c>
      <c r="J107" s="14">
        <v>0</v>
      </c>
      <c r="K107" s="14">
        <v>0</v>
      </c>
    </row>
    <row r="108" spans="1:11" ht="60">
      <c r="A108" s="34"/>
      <c r="B108" s="34"/>
      <c r="C108" s="34"/>
      <c r="D108" s="34"/>
      <c r="E108" s="34"/>
      <c r="F108" s="34"/>
      <c r="G108" s="34"/>
      <c r="H108" s="34"/>
      <c r="I108" s="34"/>
      <c r="J108" s="34"/>
      <c r="K108" s="10" t="s">
        <v>39</v>
      </c>
    </row>
    <row r="109" spans="1:11" ht="15.75">
      <c r="A109" s="50"/>
      <c r="B109" s="50"/>
      <c r="C109" s="50"/>
      <c r="D109" s="50"/>
      <c r="E109" s="50"/>
      <c r="F109" s="50"/>
      <c r="G109" s="50"/>
      <c r="H109" s="50"/>
      <c r="I109" s="50"/>
      <c r="J109" s="50"/>
      <c r="K109" s="15"/>
    </row>
    <row r="110" spans="1:11" ht="15.75">
      <c r="A110" s="19" t="s">
        <v>69</v>
      </c>
      <c r="B110" s="13"/>
      <c r="C110" s="13"/>
      <c r="D110" s="13"/>
      <c r="E110" s="13"/>
      <c r="F110" s="13"/>
      <c r="G110" s="13"/>
      <c r="H110" s="13"/>
      <c r="I110" s="13"/>
      <c r="J110" s="13"/>
      <c r="K110" s="16"/>
    </row>
    <row r="111" spans="1:11" ht="15.75">
      <c r="A111" s="49" t="s">
        <v>58</v>
      </c>
      <c r="B111" s="49"/>
      <c r="C111" s="49"/>
      <c r="D111" s="49"/>
      <c r="E111" s="49"/>
      <c r="F111" s="49"/>
      <c r="G111" s="49"/>
      <c r="H111" s="49"/>
      <c r="I111" s="49"/>
      <c r="J111" s="49"/>
      <c r="K111" s="49"/>
    </row>
    <row r="112" spans="1:11" ht="15.75">
      <c r="A112" s="43" t="s">
        <v>55</v>
      </c>
      <c r="B112" s="43"/>
      <c r="C112" s="43"/>
      <c r="D112" s="43"/>
      <c r="E112" s="43"/>
      <c r="F112" s="43"/>
      <c r="G112" s="43"/>
      <c r="H112" s="43"/>
      <c r="I112" s="43"/>
      <c r="J112" s="43"/>
      <c r="K112" s="43"/>
    </row>
    <row r="113" spans="1:11" ht="15.75">
      <c r="A113" s="43" t="s">
        <v>42</v>
      </c>
      <c r="B113" s="43"/>
      <c r="C113" s="43"/>
      <c r="D113" s="43"/>
      <c r="E113" s="43"/>
      <c r="F113" s="43"/>
      <c r="G113" s="43"/>
      <c r="H113" s="43"/>
      <c r="I113" s="43"/>
      <c r="J113" s="43"/>
      <c r="K113" s="43"/>
    </row>
    <row r="114" spans="1:11" ht="72">
      <c r="A114" s="10" t="s">
        <v>45</v>
      </c>
      <c r="B114" s="10" t="s">
        <v>46</v>
      </c>
      <c r="C114" s="10" t="s">
        <v>47</v>
      </c>
      <c r="D114" s="10" t="s">
        <v>48</v>
      </c>
      <c r="E114" s="10" t="s">
        <v>49</v>
      </c>
      <c r="F114" s="10" t="s">
        <v>50</v>
      </c>
      <c r="G114" s="10" t="s">
        <v>51</v>
      </c>
      <c r="H114" s="10" t="s">
        <v>52</v>
      </c>
      <c r="I114" s="10" t="s">
        <v>53</v>
      </c>
      <c r="J114" s="10" t="s">
        <v>54</v>
      </c>
      <c r="K114" s="10" t="s">
        <v>38</v>
      </c>
    </row>
    <row r="115" spans="1:11" ht="12.75">
      <c r="A115" s="14">
        <v>0</v>
      </c>
      <c r="B115" s="14">
        <v>0</v>
      </c>
      <c r="C115" s="14">
        <v>0</v>
      </c>
      <c r="D115" s="14">
        <v>0</v>
      </c>
      <c r="E115" s="14">
        <v>0</v>
      </c>
      <c r="F115" s="14">
        <v>0</v>
      </c>
      <c r="G115" s="14">
        <v>0</v>
      </c>
      <c r="H115" s="14">
        <v>0</v>
      </c>
      <c r="I115" s="14">
        <v>0</v>
      </c>
      <c r="J115" s="14">
        <v>0</v>
      </c>
      <c r="K115" s="14">
        <v>0</v>
      </c>
    </row>
    <row r="116" spans="1:11" ht="16.5" customHeight="1">
      <c r="A116" s="20" t="s">
        <v>70</v>
      </c>
      <c r="B116" s="17"/>
      <c r="C116" s="17"/>
      <c r="D116" s="17"/>
      <c r="E116" s="17"/>
      <c r="F116" s="17"/>
      <c r="G116" s="17"/>
      <c r="H116" s="17"/>
      <c r="I116" s="17"/>
      <c r="J116" s="17"/>
      <c r="K116" s="17"/>
    </row>
    <row r="117" spans="1:11" ht="15.75">
      <c r="A117" s="49" t="s">
        <v>58</v>
      </c>
      <c r="B117" s="49"/>
      <c r="C117" s="49"/>
      <c r="D117" s="49"/>
      <c r="E117" s="49"/>
      <c r="F117" s="49"/>
      <c r="G117" s="49"/>
      <c r="H117" s="49"/>
      <c r="I117" s="49"/>
      <c r="J117" s="49"/>
      <c r="K117" s="49"/>
    </row>
    <row r="118" spans="1:11" ht="15.75">
      <c r="A118" s="43" t="s">
        <v>56</v>
      </c>
      <c r="B118" s="43"/>
      <c r="C118" s="43"/>
      <c r="D118" s="43"/>
      <c r="E118" s="43"/>
      <c r="F118" s="43"/>
      <c r="G118" s="43"/>
      <c r="H118" s="43"/>
      <c r="I118" s="43"/>
      <c r="J118" s="43"/>
      <c r="K118" s="43"/>
    </row>
    <row r="119" spans="1:11" ht="15.75">
      <c r="A119" s="43" t="s">
        <v>42</v>
      </c>
      <c r="B119" s="43"/>
      <c r="C119" s="43"/>
      <c r="D119" s="43"/>
      <c r="E119" s="43"/>
      <c r="F119" s="43"/>
      <c r="G119" s="43"/>
      <c r="H119" s="43"/>
      <c r="I119" s="43"/>
      <c r="J119" s="43"/>
      <c r="K119" s="43"/>
    </row>
    <row r="120" spans="1:11" ht="72">
      <c r="A120" s="10" t="s">
        <v>45</v>
      </c>
      <c r="B120" s="10" t="s">
        <v>46</v>
      </c>
      <c r="C120" s="10" t="s">
        <v>47</v>
      </c>
      <c r="D120" s="10" t="s">
        <v>48</v>
      </c>
      <c r="E120" s="10" t="s">
        <v>49</v>
      </c>
      <c r="F120" s="10" t="s">
        <v>50</v>
      </c>
      <c r="G120" s="10" t="s">
        <v>51</v>
      </c>
      <c r="H120" s="10" t="s">
        <v>52</v>
      </c>
      <c r="I120" s="10" t="s">
        <v>53</v>
      </c>
      <c r="J120" s="10" t="s">
        <v>54</v>
      </c>
      <c r="K120" s="10" t="s">
        <v>38</v>
      </c>
    </row>
    <row r="121" spans="1:11" ht="12.75">
      <c r="A121" s="14">
        <v>0</v>
      </c>
      <c r="B121" s="14">
        <v>0</v>
      </c>
      <c r="C121" s="14">
        <v>0</v>
      </c>
      <c r="D121" s="14">
        <v>0</v>
      </c>
      <c r="E121" s="14">
        <v>0</v>
      </c>
      <c r="F121" s="14">
        <v>0</v>
      </c>
      <c r="G121" s="14">
        <v>0</v>
      </c>
      <c r="H121" s="14">
        <v>0</v>
      </c>
      <c r="I121" s="14">
        <v>0</v>
      </c>
      <c r="J121" s="14">
        <v>0</v>
      </c>
      <c r="K121" s="14">
        <v>0</v>
      </c>
    </row>
    <row r="122" ht="15.75">
      <c r="A122" s="3" t="s">
        <v>71</v>
      </c>
    </row>
    <row r="123" spans="1:11" ht="15.75">
      <c r="A123" s="49" t="s">
        <v>58</v>
      </c>
      <c r="B123" s="49"/>
      <c r="C123" s="49"/>
      <c r="D123" s="49"/>
      <c r="E123" s="49"/>
      <c r="F123" s="49"/>
      <c r="G123" s="49"/>
      <c r="H123" s="49"/>
      <c r="I123" s="49"/>
      <c r="J123" s="49"/>
      <c r="K123" s="49"/>
    </row>
    <row r="124" spans="1:11" ht="15.75">
      <c r="A124" s="43" t="s">
        <v>29</v>
      </c>
      <c r="B124" s="43"/>
      <c r="C124" s="43"/>
      <c r="D124" s="43"/>
      <c r="E124" s="43"/>
      <c r="F124" s="43"/>
      <c r="G124" s="43"/>
      <c r="H124" s="43"/>
      <c r="I124" s="43"/>
      <c r="J124" s="43"/>
      <c r="K124" s="43"/>
    </row>
    <row r="125" spans="1:11" ht="15.75">
      <c r="A125" s="43" t="s">
        <v>43</v>
      </c>
      <c r="B125" s="43"/>
      <c r="C125" s="43"/>
      <c r="D125" s="43"/>
      <c r="E125" s="43"/>
      <c r="F125" s="43"/>
      <c r="G125" s="43"/>
      <c r="H125" s="43"/>
      <c r="I125" s="43"/>
      <c r="J125" s="43"/>
      <c r="K125" s="43"/>
    </row>
    <row r="126" spans="1:11" ht="72">
      <c r="A126" s="10" t="s">
        <v>45</v>
      </c>
      <c r="B126" s="10" t="s">
        <v>46</v>
      </c>
      <c r="C126" s="10" t="s">
        <v>47</v>
      </c>
      <c r="D126" s="10" t="s">
        <v>48</v>
      </c>
      <c r="E126" s="10" t="s">
        <v>49</v>
      </c>
      <c r="F126" s="10" t="s">
        <v>50</v>
      </c>
      <c r="G126" s="10" t="s">
        <v>51</v>
      </c>
      <c r="H126" s="10" t="s">
        <v>52</v>
      </c>
      <c r="I126" s="10" t="s">
        <v>53</v>
      </c>
      <c r="J126" s="10" t="s">
        <v>54</v>
      </c>
      <c r="K126" s="10" t="s">
        <v>38</v>
      </c>
    </row>
    <row r="127" spans="1:11" ht="12.75">
      <c r="A127" s="14">
        <v>0</v>
      </c>
      <c r="B127" s="14">
        <v>0</v>
      </c>
      <c r="C127" s="14">
        <v>0</v>
      </c>
      <c r="D127" s="14">
        <v>0</v>
      </c>
      <c r="E127" s="14">
        <v>0</v>
      </c>
      <c r="F127" s="14">
        <v>0</v>
      </c>
      <c r="G127" s="14">
        <v>0</v>
      </c>
      <c r="H127" s="14">
        <v>0</v>
      </c>
      <c r="I127" s="14">
        <v>0</v>
      </c>
      <c r="J127" s="14">
        <v>0</v>
      </c>
      <c r="K127" s="14">
        <v>0</v>
      </c>
    </row>
    <row r="128" spans="1:11" ht="60">
      <c r="A128" s="34"/>
      <c r="B128" s="34"/>
      <c r="C128" s="34"/>
      <c r="D128" s="34"/>
      <c r="E128" s="34"/>
      <c r="F128" s="34"/>
      <c r="G128" s="34"/>
      <c r="H128" s="34"/>
      <c r="I128" s="34"/>
      <c r="J128" s="34"/>
      <c r="K128" s="10" t="s">
        <v>39</v>
      </c>
    </row>
    <row r="129" spans="1:11" ht="15.75">
      <c r="A129" s="50"/>
      <c r="B129" s="50"/>
      <c r="C129" s="50"/>
      <c r="D129" s="50"/>
      <c r="E129" s="50"/>
      <c r="F129" s="50"/>
      <c r="G129" s="50"/>
      <c r="H129" s="50"/>
      <c r="I129" s="50"/>
      <c r="J129" s="50"/>
      <c r="K129" s="15"/>
    </row>
    <row r="130" spans="1:11" ht="18" customHeight="1">
      <c r="A130" s="19" t="s">
        <v>72</v>
      </c>
      <c r="B130" s="13"/>
      <c r="C130" s="13"/>
      <c r="D130" s="13"/>
      <c r="E130" s="13"/>
      <c r="F130" s="13"/>
      <c r="G130" s="13"/>
      <c r="H130" s="13"/>
      <c r="I130" s="13"/>
      <c r="J130" s="13"/>
      <c r="K130" s="16"/>
    </row>
    <row r="131" spans="1:11" ht="15.75">
      <c r="A131" s="49" t="s">
        <v>58</v>
      </c>
      <c r="B131" s="49"/>
      <c r="C131" s="49"/>
      <c r="D131" s="49"/>
      <c r="E131" s="49"/>
      <c r="F131" s="49"/>
      <c r="G131" s="49"/>
      <c r="H131" s="49"/>
      <c r="I131" s="49"/>
      <c r="J131" s="49"/>
      <c r="K131" s="49"/>
    </row>
    <row r="132" spans="1:11" ht="15.75">
      <c r="A132" s="43" t="s">
        <v>55</v>
      </c>
      <c r="B132" s="43"/>
      <c r="C132" s="43"/>
      <c r="D132" s="43"/>
      <c r="E132" s="43"/>
      <c r="F132" s="43"/>
      <c r="G132" s="43"/>
      <c r="H132" s="43"/>
      <c r="I132" s="43"/>
      <c r="J132" s="43"/>
      <c r="K132" s="43"/>
    </row>
    <row r="133" spans="1:11" ht="15.75">
      <c r="A133" s="43" t="s">
        <v>43</v>
      </c>
      <c r="B133" s="43"/>
      <c r="C133" s="43"/>
      <c r="D133" s="43"/>
      <c r="E133" s="43"/>
      <c r="F133" s="43"/>
      <c r="G133" s="43"/>
      <c r="H133" s="43"/>
      <c r="I133" s="43"/>
      <c r="J133" s="43"/>
      <c r="K133" s="43"/>
    </row>
    <row r="134" spans="1:11" ht="72">
      <c r="A134" s="10" t="s">
        <v>45</v>
      </c>
      <c r="B134" s="10" t="s">
        <v>46</v>
      </c>
      <c r="C134" s="10" t="s">
        <v>47</v>
      </c>
      <c r="D134" s="10" t="s">
        <v>48</v>
      </c>
      <c r="E134" s="10" t="s">
        <v>49</v>
      </c>
      <c r="F134" s="10" t="s">
        <v>50</v>
      </c>
      <c r="G134" s="10" t="s">
        <v>51</v>
      </c>
      <c r="H134" s="10" t="s">
        <v>52</v>
      </c>
      <c r="I134" s="10" t="s">
        <v>53</v>
      </c>
      <c r="J134" s="10" t="s">
        <v>54</v>
      </c>
      <c r="K134" s="10" t="s">
        <v>38</v>
      </c>
    </row>
    <row r="135" spans="1:11" ht="12.75">
      <c r="A135" s="14">
        <v>0</v>
      </c>
      <c r="B135" s="14">
        <v>0</v>
      </c>
      <c r="C135" s="14">
        <v>0</v>
      </c>
      <c r="D135" s="14">
        <v>0</v>
      </c>
      <c r="E135" s="14">
        <v>0</v>
      </c>
      <c r="F135" s="14">
        <v>0</v>
      </c>
      <c r="G135" s="14">
        <v>0</v>
      </c>
      <c r="H135" s="14">
        <v>0</v>
      </c>
      <c r="I135" s="14">
        <v>0</v>
      </c>
      <c r="J135" s="14">
        <v>0</v>
      </c>
      <c r="K135" s="14">
        <v>0</v>
      </c>
    </row>
    <row r="136" spans="1:11" ht="18" customHeight="1">
      <c r="A136" s="20" t="s">
        <v>73</v>
      </c>
      <c r="B136" s="17"/>
      <c r="C136" s="17"/>
      <c r="D136" s="17"/>
      <c r="E136" s="17"/>
      <c r="F136" s="17"/>
      <c r="G136" s="17"/>
      <c r="H136" s="17"/>
      <c r="I136" s="17"/>
      <c r="J136" s="17"/>
      <c r="K136" s="17"/>
    </row>
    <row r="137" spans="1:11" ht="15.75">
      <c r="A137" s="49" t="s">
        <v>58</v>
      </c>
      <c r="B137" s="49"/>
      <c r="C137" s="49"/>
      <c r="D137" s="49"/>
      <c r="E137" s="49"/>
      <c r="F137" s="49"/>
      <c r="G137" s="49"/>
      <c r="H137" s="49"/>
      <c r="I137" s="49"/>
      <c r="J137" s="49"/>
      <c r="K137" s="49"/>
    </row>
    <row r="138" spans="1:11" ht="15.75">
      <c r="A138" s="43" t="s">
        <v>56</v>
      </c>
      <c r="B138" s="43"/>
      <c r="C138" s="43"/>
      <c r="D138" s="43"/>
      <c r="E138" s="43"/>
      <c r="F138" s="43"/>
      <c r="G138" s="43"/>
      <c r="H138" s="43"/>
      <c r="I138" s="43"/>
      <c r="J138" s="43"/>
      <c r="K138" s="43"/>
    </row>
    <row r="139" spans="1:11" ht="15.75">
      <c r="A139" s="43" t="s">
        <v>43</v>
      </c>
      <c r="B139" s="43"/>
      <c r="C139" s="43"/>
      <c r="D139" s="43"/>
      <c r="E139" s="43"/>
      <c r="F139" s="43"/>
      <c r="G139" s="43"/>
      <c r="H139" s="43"/>
      <c r="I139" s="43"/>
      <c r="J139" s="43"/>
      <c r="K139" s="43"/>
    </row>
    <row r="140" spans="1:11" ht="72">
      <c r="A140" s="10" t="s">
        <v>45</v>
      </c>
      <c r="B140" s="10" t="s">
        <v>46</v>
      </c>
      <c r="C140" s="10" t="s">
        <v>47</v>
      </c>
      <c r="D140" s="10" t="s">
        <v>48</v>
      </c>
      <c r="E140" s="10" t="s">
        <v>49</v>
      </c>
      <c r="F140" s="10" t="s">
        <v>50</v>
      </c>
      <c r="G140" s="10" t="s">
        <v>51</v>
      </c>
      <c r="H140" s="10" t="s">
        <v>52</v>
      </c>
      <c r="I140" s="10" t="s">
        <v>53</v>
      </c>
      <c r="J140" s="10" t="s">
        <v>54</v>
      </c>
      <c r="K140" s="10" t="s">
        <v>38</v>
      </c>
    </row>
    <row r="141" spans="1:11" ht="12.75">
      <c r="A141" s="14">
        <v>0</v>
      </c>
      <c r="B141" s="14">
        <v>0</v>
      </c>
      <c r="C141" s="14">
        <v>0</v>
      </c>
      <c r="D141" s="14">
        <v>0</v>
      </c>
      <c r="E141" s="14">
        <v>0</v>
      </c>
      <c r="F141" s="14">
        <v>0</v>
      </c>
      <c r="G141" s="14">
        <v>0</v>
      </c>
      <c r="H141" s="14">
        <v>0</v>
      </c>
      <c r="I141" s="14">
        <v>0</v>
      </c>
      <c r="J141" s="14">
        <v>0</v>
      </c>
      <c r="K141" s="14">
        <v>0</v>
      </c>
    </row>
    <row r="143" ht="15.75">
      <c r="A143" s="3" t="s">
        <v>74</v>
      </c>
    </row>
    <row r="144" spans="1:11" ht="15.75">
      <c r="A144" s="49" t="s">
        <v>58</v>
      </c>
      <c r="B144" s="49"/>
      <c r="C144" s="49"/>
      <c r="D144" s="49"/>
      <c r="E144" s="49"/>
      <c r="F144" s="49"/>
      <c r="G144" s="49"/>
      <c r="H144" s="49"/>
      <c r="I144" s="49"/>
      <c r="J144" s="49"/>
      <c r="K144" s="49"/>
    </row>
    <row r="145" spans="1:11" ht="15.75">
      <c r="A145" s="43" t="s">
        <v>29</v>
      </c>
      <c r="B145" s="43"/>
      <c r="C145" s="43"/>
      <c r="D145" s="43"/>
      <c r="E145" s="43"/>
      <c r="F145" s="43"/>
      <c r="G145" s="43"/>
      <c r="H145" s="43"/>
      <c r="I145" s="43"/>
      <c r="J145" s="43"/>
      <c r="K145" s="43"/>
    </row>
    <row r="146" spans="1:11" ht="15.75">
      <c r="A146" s="43" t="s">
        <v>44</v>
      </c>
      <c r="B146" s="43"/>
      <c r="C146" s="43"/>
      <c r="D146" s="43"/>
      <c r="E146" s="43"/>
      <c r="F146" s="43"/>
      <c r="G146" s="43"/>
      <c r="H146" s="43"/>
      <c r="I146" s="43"/>
      <c r="J146" s="43"/>
      <c r="K146" s="43"/>
    </row>
    <row r="147" spans="1:11" ht="72">
      <c r="A147" s="10" t="s">
        <v>45</v>
      </c>
      <c r="B147" s="10" t="s">
        <v>46</v>
      </c>
      <c r="C147" s="10" t="s">
        <v>47</v>
      </c>
      <c r="D147" s="10" t="s">
        <v>48</v>
      </c>
      <c r="E147" s="10" t="s">
        <v>49</v>
      </c>
      <c r="F147" s="10" t="s">
        <v>50</v>
      </c>
      <c r="G147" s="10" t="s">
        <v>51</v>
      </c>
      <c r="H147" s="10" t="s">
        <v>52</v>
      </c>
      <c r="I147" s="10" t="s">
        <v>53</v>
      </c>
      <c r="J147" s="10" t="s">
        <v>54</v>
      </c>
      <c r="K147" s="10" t="s">
        <v>38</v>
      </c>
    </row>
    <row r="148" spans="1:11" ht="12.75">
      <c r="A148" s="14">
        <v>0</v>
      </c>
      <c r="B148" s="14">
        <v>0</v>
      </c>
      <c r="C148" s="14">
        <v>0</v>
      </c>
      <c r="D148" s="14">
        <v>0</v>
      </c>
      <c r="E148" s="14">
        <v>0</v>
      </c>
      <c r="F148" s="14">
        <v>0</v>
      </c>
      <c r="G148" s="14">
        <v>0</v>
      </c>
      <c r="H148" s="14">
        <v>0</v>
      </c>
      <c r="I148" s="14">
        <v>0</v>
      </c>
      <c r="J148" s="14">
        <v>0</v>
      </c>
      <c r="K148" s="14">
        <v>0</v>
      </c>
    </row>
    <row r="149" spans="1:11" ht="60">
      <c r="A149" s="34"/>
      <c r="B149" s="34"/>
      <c r="C149" s="34"/>
      <c r="D149" s="34"/>
      <c r="E149" s="34"/>
      <c r="F149" s="34"/>
      <c r="G149" s="34"/>
      <c r="H149" s="34"/>
      <c r="I149" s="34"/>
      <c r="J149" s="34"/>
      <c r="K149" s="10" t="s">
        <v>39</v>
      </c>
    </row>
    <row r="150" spans="1:11" ht="15.75">
      <c r="A150" s="50"/>
      <c r="B150" s="50"/>
      <c r="C150" s="50"/>
      <c r="D150" s="50"/>
      <c r="E150" s="50"/>
      <c r="F150" s="50"/>
      <c r="G150" s="50"/>
      <c r="H150" s="50"/>
      <c r="I150" s="50"/>
      <c r="J150" s="50"/>
      <c r="K150" s="15"/>
    </row>
    <row r="151" spans="1:11" ht="18" customHeight="1">
      <c r="A151" s="19" t="s">
        <v>75</v>
      </c>
      <c r="B151" s="13"/>
      <c r="C151" s="13"/>
      <c r="D151" s="13"/>
      <c r="E151" s="13"/>
      <c r="F151" s="13"/>
      <c r="G151" s="13"/>
      <c r="H151" s="13"/>
      <c r="I151" s="13"/>
      <c r="J151" s="13"/>
      <c r="K151" s="16"/>
    </row>
    <row r="152" spans="1:11" ht="15.75">
      <c r="A152" s="49" t="s">
        <v>58</v>
      </c>
      <c r="B152" s="49"/>
      <c r="C152" s="49"/>
      <c r="D152" s="49"/>
      <c r="E152" s="49"/>
      <c r="F152" s="49"/>
      <c r="G152" s="49"/>
      <c r="H152" s="49"/>
      <c r="I152" s="49"/>
      <c r="J152" s="49"/>
      <c r="K152" s="49"/>
    </row>
    <row r="153" spans="1:11" ht="15.75">
      <c r="A153" s="43" t="s">
        <v>55</v>
      </c>
      <c r="B153" s="43"/>
      <c r="C153" s="43"/>
      <c r="D153" s="43"/>
      <c r="E153" s="43"/>
      <c r="F153" s="43"/>
      <c r="G153" s="43"/>
      <c r="H153" s="43"/>
      <c r="I153" s="43"/>
      <c r="J153" s="43"/>
      <c r="K153" s="43"/>
    </row>
    <row r="154" spans="1:11" ht="15.75">
      <c r="A154" s="43" t="s">
        <v>44</v>
      </c>
      <c r="B154" s="43"/>
      <c r="C154" s="43"/>
      <c r="D154" s="43"/>
      <c r="E154" s="43"/>
      <c r="F154" s="43"/>
      <c r="G154" s="43"/>
      <c r="H154" s="43"/>
      <c r="I154" s="43"/>
      <c r="J154" s="43"/>
      <c r="K154" s="43"/>
    </row>
    <row r="155" spans="1:11" ht="72">
      <c r="A155" s="10" t="s">
        <v>45</v>
      </c>
      <c r="B155" s="10" t="s">
        <v>46</v>
      </c>
      <c r="C155" s="10" t="s">
        <v>47</v>
      </c>
      <c r="D155" s="10" t="s">
        <v>48</v>
      </c>
      <c r="E155" s="10" t="s">
        <v>49</v>
      </c>
      <c r="F155" s="10" t="s">
        <v>50</v>
      </c>
      <c r="G155" s="10" t="s">
        <v>51</v>
      </c>
      <c r="H155" s="10" t="s">
        <v>52</v>
      </c>
      <c r="I155" s="10" t="s">
        <v>53</v>
      </c>
      <c r="J155" s="10" t="s">
        <v>54</v>
      </c>
      <c r="K155" s="10" t="s">
        <v>38</v>
      </c>
    </row>
    <row r="156" spans="1:11" ht="12.75">
      <c r="A156" s="14">
        <v>0</v>
      </c>
      <c r="B156" s="14">
        <v>0</v>
      </c>
      <c r="C156" s="14">
        <v>0</v>
      </c>
      <c r="D156" s="14">
        <v>0</v>
      </c>
      <c r="E156" s="14">
        <v>0</v>
      </c>
      <c r="F156" s="14">
        <v>0</v>
      </c>
      <c r="G156" s="14">
        <v>0</v>
      </c>
      <c r="H156" s="14">
        <v>0</v>
      </c>
      <c r="I156" s="14">
        <v>0</v>
      </c>
      <c r="J156" s="14">
        <v>0</v>
      </c>
      <c r="K156" s="14">
        <v>0</v>
      </c>
    </row>
    <row r="157" spans="1:11" ht="22.5" customHeight="1">
      <c r="A157" s="19" t="s">
        <v>76</v>
      </c>
      <c r="B157" s="17"/>
      <c r="C157" s="17"/>
      <c r="D157" s="17"/>
      <c r="E157" s="17"/>
      <c r="F157" s="17"/>
      <c r="G157" s="17"/>
      <c r="H157" s="17"/>
      <c r="I157" s="17"/>
      <c r="J157" s="17"/>
      <c r="K157" s="17"/>
    </row>
    <row r="158" spans="1:11" ht="15.75">
      <c r="A158" s="49" t="s">
        <v>58</v>
      </c>
      <c r="B158" s="49"/>
      <c r="C158" s="49"/>
      <c r="D158" s="49"/>
      <c r="E158" s="49"/>
      <c r="F158" s="49"/>
      <c r="G158" s="49"/>
      <c r="H158" s="49"/>
      <c r="I158" s="49"/>
      <c r="J158" s="49"/>
      <c r="K158" s="49"/>
    </row>
    <row r="159" spans="1:11" ht="15.75">
      <c r="A159" s="43" t="s">
        <v>56</v>
      </c>
      <c r="B159" s="43"/>
      <c r="C159" s="43"/>
      <c r="D159" s="43"/>
      <c r="E159" s="43"/>
      <c r="F159" s="43"/>
      <c r="G159" s="43"/>
      <c r="H159" s="43"/>
      <c r="I159" s="43"/>
      <c r="J159" s="43"/>
      <c r="K159" s="43"/>
    </row>
    <row r="160" spans="1:11" ht="15.75">
      <c r="A160" s="43" t="s">
        <v>44</v>
      </c>
      <c r="B160" s="43"/>
      <c r="C160" s="43"/>
      <c r="D160" s="43"/>
      <c r="E160" s="43"/>
      <c r="F160" s="43"/>
      <c r="G160" s="43"/>
      <c r="H160" s="43"/>
      <c r="I160" s="43"/>
      <c r="J160" s="43"/>
      <c r="K160" s="43"/>
    </row>
    <row r="161" spans="1:11" ht="72">
      <c r="A161" s="10" t="s">
        <v>45</v>
      </c>
      <c r="B161" s="10" t="s">
        <v>46</v>
      </c>
      <c r="C161" s="10" t="s">
        <v>47</v>
      </c>
      <c r="D161" s="10" t="s">
        <v>48</v>
      </c>
      <c r="E161" s="10" t="s">
        <v>49</v>
      </c>
      <c r="F161" s="10" t="s">
        <v>50</v>
      </c>
      <c r="G161" s="10" t="s">
        <v>51</v>
      </c>
      <c r="H161" s="10" t="s">
        <v>52</v>
      </c>
      <c r="I161" s="10" t="s">
        <v>53</v>
      </c>
      <c r="J161" s="10" t="s">
        <v>54</v>
      </c>
      <c r="K161" s="10" t="s">
        <v>38</v>
      </c>
    </row>
    <row r="162" spans="1:11" ht="12.75">
      <c r="A162" s="14">
        <v>0</v>
      </c>
      <c r="B162" s="14">
        <v>0</v>
      </c>
      <c r="C162" s="14">
        <v>0</v>
      </c>
      <c r="D162" s="14">
        <v>0</v>
      </c>
      <c r="E162" s="14">
        <v>0</v>
      </c>
      <c r="F162" s="14">
        <v>0</v>
      </c>
      <c r="G162" s="14">
        <v>0</v>
      </c>
      <c r="H162" s="14">
        <v>0</v>
      </c>
      <c r="I162" s="14">
        <v>0</v>
      </c>
      <c r="J162" s="14">
        <v>0</v>
      </c>
      <c r="K162" s="14">
        <v>0</v>
      </c>
    </row>
    <row r="164" spans="1:11" ht="12.75">
      <c r="A164" s="51" t="s">
        <v>77</v>
      </c>
      <c r="B164" s="52"/>
      <c r="C164" s="52"/>
      <c r="D164" s="52"/>
      <c r="E164" s="52"/>
      <c r="F164" s="52"/>
      <c r="G164" s="52"/>
      <c r="H164" s="52"/>
      <c r="I164" s="52"/>
      <c r="J164" s="52"/>
      <c r="K164" s="53"/>
    </row>
    <row r="165" spans="1:11" ht="12.75">
      <c r="A165" s="54"/>
      <c r="B165" s="55"/>
      <c r="C165" s="55"/>
      <c r="D165" s="55"/>
      <c r="E165" s="55"/>
      <c r="F165" s="55"/>
      <c r="G165" s="55"/>
      <c r="H165" s="55"/>
      <c r="I165" s="55"/>
      <c r="J165" s="55"/>
      <c r="K165" s="56"/>
    </row>
    <row r="166" spans="1:11" ht="12.75">
      <c r="A166" s="54"/>
      <c r="B166" s="55"/>
      <c r="C166" s="55"/>
      <c r="D166" s="55"/>
      <c r="E166" s="55"/>
      <c r="F166" s="55"/>
      <c r="G166" s="55"/>
      <c r="H166" s="55"/>
      <c r="I166" s="55"/>
      <c r="J166" s="55"/>
      <c r="K166" s="56"/>
    </row>
    <row r="167" spans="1:11" ht="12.75">
      <c r="A167" s="54"/>
      <c r="B167" s="55"/>
      <c r="C167" s="55"/>
      <c r="D167" s="55"/>
      <c r="E167" s="55"/>
      <c r="F167" s="55"/>
      <c r="G167" s="55"/>
      <c r="H167" s="55"/>
      <c r="I167" s="55"/>
      <c r="J167" s="55"/>
      <c r="K167" s="56"/>
    </row>
    <row r="168" spans="1:11" ht="12.75">
      <c r="A168" s="57"/>
      <c r="B168" s="58"/>
      <c r="C168" s="58"/>
      <c r="D168" s="58"/>
      <c r="E168" s="58"/>
      <c r="F168" s="58"/>
      <c r="G168" s="58"/>
      <c r="H168" s="58"/>
      <c r="I168" s="58"/>
      <c r="J168" s="58"/>
      <c r="K168" s="59"/>
    </row>
  </sheetData>
  <sheetProtection/>
  <mergeCells count="145">
    <mergeCell ref="A4:K8"/>
    <mergeCell ref="A159:K159"/>
    <mergeCell ref="A137:K137"/>
    <mergeCell ref="A138:K138"/>
    <mergeCell ref="A139:K139"/>
    <mergeCell ref="A144:K144"/>
    <mergeCell ref="A145:K145"/>
    <mergeCell ref="A146:K146"/>
    <mergeCell ref="A131:K131"/>
    <mergeCell ref="A149:J149"/>
    <mergeCell ref="A160:K160"/>
    <mergeCell ref="A152:K152"/>
    <mergeCell ref="A153:K153"/>
    <mergeCell ref="A154:K154"/>
    <mergeCell ref="A158:K158"/>
    <mergeCell ref="A150:J150"/>
    <mergeCell ref="A111:K111"/>
    <mergeCell ref="A125:K125"/>
    <mergeCell ref="A128:J128"/>
    <mergeCell ref="A129:J129"/>
    <mergeCell ref="A104:K104"/>
    <mergeCell ref="A132:K132"/>
    <mergeCell ref="A133:K133"/>
    <mergeCell ref="A36:J36"/>
    <mergeCell ref="A46:J46"/>
    <mergeCell ref="A52:J52"/>
    <mergeCell ref="A37:J37"/>
    <mergeCell ref="A123:K123"/>
    <mergeCell ref="A124:K124"/>
    <mergeCell ref="A119:K119"/>
    <mergeCell ref="A35:J35"/>
    <mergeCell ref="A45:J45"/>
    <mergeCell ref="A51:J51"/>
    <mergeCell ref="A57:J57"/>
    <mergeCell ref="I54:J54"/>
    <mergeCell ref="A47:J47"/>
    <mergeCell ref="A53:J53"/>
    <mergeCell ref="I48:J48"/>
    <mergeCell ref="I49:J49"/>
    <mergeCell ref="D38:D40"/>
    <mergeCell ref="A96:J96"/>
    <mergeCell ref="A108:J108"/>
    <mergeCell ref="A103:K103"/>
    <mergeCell ref="A118:K118"/>
    <mergeCell ref="A105:K105"/>
    <mergeCell ref="A113:K113"/>
    <mergeCell ref="A117:K117"/>
    <mergeCell ref="A109:J109"/>
    <mergeCell ref="A112:K112"/>
    <mergeCell ref="I100:J100"/>
    <mergeCell ref="I99:J99"/>
    <mergeCell ref="A88:H88"/>
    <mergeCell ref="I88:J88"/>
    <mergeCell ref="A91:J91"/>
    <mergeCell ref="A92:J92"/>
    <mergeCell ref="A90:J90"/>
    <mergeCell ref="I93:J93"/>
    <mergeCell ref="I94:J94"/>
    <mergeCell ref="A97:J97"/>
    <mergeCell ref="A98:J98"/>
    <mergeCell ref="I83:J85"/>
    <mergeCell ref="I86:J86"/>
    <mergeCell ref="A87:H87"/>
    <mergeCell ref="I87:J87"/>
    <mergeCell ref="E83:E85"/>
    <mergeCell ref="F83:F85"/>
    <mergeCell ref="G83:G85"/>
    <mergeCell ref="H83:H85"/>
    <mergeCell ref="A83:A85"/>
    <mergeCell ref="B83:B85"/>
    <mergeCell ref="C83:C85"/>
    <mergeCell ref="I71:J71"/>
    <mergeCell ref="A74:J74"/>
    <mergeCell ref="A75:J75"/>
    <mergeCell ref="A73:J73"/>
    <mergeCell ref="D83:D85"/>
    <mergeCell ref="I76:J76"/>
    <mergeCell ref="I77:J77"/>
    <mergeCell ref="A81:J81"/>
    <mergeCell ref="A82:J82"/>
    <mergeCell ref="A80:J80"/>
    <mergeCell ref="A65:H65"/>
    <mergeCell ref="I65:J65"/>
    <mergeCell ref="A68:J68"/>
    <mergeCell ref="A69:J69"/>
    <mergeCell ref="A67:J67"/>
    <mergeCell ref="I70:J70"/>
    <mergeCell ref="I63:J63"/>
    <mergeCell ref="A64:H64"/>
    <mergeCell ref="I64:J64"/>
    <mergeCell ref="A60:A62"/>
    <mergeCell ref="B60:B62"/>
    <mergeCell ref="C60:C62"/>
    <mergeCell ref="D60:D62"/>
    <mergeCell ref="E60:E62"/>
    <mergeCell ref="F60:F62"/>
    <mergeCell ref="A58:J58"/>
    <mergeCell ref="A59:J59"/>
    <mergeCell ref="I55:J55"/>
    <mergeCell ref="G60:G62"/>
    <mergeCell ref="H60:H62"/>
    <mergeCell ref="I60:J62"/>
    <mergeCell ref="I41:J41"/>
    <mergeCell ref="A42:H42"/>
    <mergeCell ref="I42:J42"/>
    <mergeCell ref="I38:J40"/>
    <mergeCell ref="B38:B40"/>
    <mergeCell ref="C38:C40"/>
    <mergeCell ref="A43:H43"/>
    <mergeCell ref="I43:J43"/>
    <mergeCell ref="A1:J1"/>
    <mergeCell ref="A164:K168"/>
    <mergeCell ref="A2:J2"/>
    <mergeCell ref="E38:E40"/>
    <mergeCell ref="F38:F40"/>
    <mergeCell ref="G38:G40"/>
    <mergeCell ref="H38:H40"/>
    <mergeCell ref="A38:A40"/>
    <mergeCell ref="A11:J11"/>
    <mergeCell ref="A12:J12"/>
    <mergeCell ref="A13:J13"/>
    <mergeCell ref="A14:A16"/>
    <mergeCell ref="B14:B16"/>
    <mergeCell ref="C14:C16"/>
    <mergeCell ref="D14:D16"/>
    <mergeCell ref="E14:E16"/>
    <mergeCell ref="F14:F16"/>
    <mergeCell ref="G14:G16"/>
    <mergeCell ref="H14:H16"/>
    <mergeCell ref="I14:J16"/>
    <mergeCell ref="I17:J17"/>
    <mergeCell ref="A18:H18"/>
    <mergeCell ref="I18:J18"/>
    <mergeCell ref="A19:H19"/>
    <mergeCell ref="I19:J19"/>
    <mergeCell ref="A21:J21"/>
    <mergeCell ref="A22:J22"/>
    <mergeCell ref="A23:J23"/>
    <mergeCell ref="I24:J24"/>
    <mergeCell ref="I25:J25"/>
    <mergeCell ref="A27:J27"/>
    <mergeCell ref="A28:J28"/>
    <mergeCell ref="A29:J29"/>
    <mergeCell ref="I30:J30"/>
    <mergeCell ref="I31:J31"/>
  </mergeCells>
  <printOptions/>
  <pageMargins left="0" right="0" top="0.984251968503937" bottom="0.984251968503937" header="0.5118110236220472" footer="0.5118110236220472"/>
  <pageSetup orientation="landscape" paperSize="9" r:id="rId1"/>
  <rowBreaks count="8" manualBreakCount="8">
    <brk id="49" max="255" man="1"/>
    <brk id="71" max="255" man="1"/>
    <brk id="94" max="255" man="1"/>
    <brk id="109" max="255" man="1"/>
    <brk id="121" max="255" man="1"/>
    <brk id="135" max="255" man="1"/>
    <brk id="142" max="255" man="1"/>
    <brk id="156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K168"/>
  <sheetViews>
    <sheetView workbookViewId="0" topLeftCell="A1">
      <selection activeCell="I65" sqref="I65:J65"/>
    </sheetView>
  </sheetViews>
  <sheetFormatPr defaultColWidth="12.421875" defaultRowHeight="12.75"/>
  <sheetData>
    <row r="1" spans="1:10" ht="12.75">
      <c r="A1" s="37" t="s">
        <v>60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12.75">
      <c r="A2" s="60" t="s">
        <v>78</v>
      </c>
      <c r="B2" s="60"/>
      <c r="C2" s="60"/>
      <c r="D2" s="60"/>
      <c r="E2" s="60"/>
      <c r="F2" s="60"/>
      <c r="G2" s="60"/>
      <c r="H2" s="60"/>
      <c r="I2" s="60"/>
      <c r="J2" s="60"/>
    </row>
    <row r="3" spans="1:10" ht="12.75">
      <c r="A3" s="21"/>
      <c r="B3" s="21"/>
      <c r="C3" s="21"/>
      <c r="D3" s="21"/>
      <c r="E3" s="21"/>
      <c r="F3" s="21"/>
      <c r="G3" s="21"/>
      <c r="H3" s="21"/>
      <c r="I3" s="21"/>
      <c r="J3" s="21"/>
    </row>
    <row r="4" spans="1:11" ht="12.75" customHeight="1">
      <c r="A4" s="61" t="s">
        <v>81</v>
      </c>
      <c r="B4" s="62"/>
      <c r="C4" s="62"/>
      <c r="D4" s="62"/>
      <c r="E4" s="62"/>
      <c r="F4" s="62"/>
      <c r="G4" s="62"/>
      <c r="H4" s="62"/>
      <c r="I4" s="62"/>
      <c r="J4" s="62"/>
      <c r="K4" s="63"/>
    </row>
    <row r="5" spans="1:11" ht="12.75">
      <c r="A5" s="64"/>
      <c r="B5" s="65"/>
      <c r="C5" s="65"/>
      <c r="D5" s="65"/>
      <c r="E5" s="65"/>
      <c r="F5" s="65"/>
      <c r="G5" s="65"/>
      <c r="H5" s="65"/>
      <c r="I5" s="65"/>
      <c r="J5" s="65"/>
      <c r="K5" s="66"/>
    </row>
    <row r="6" spans="1:11" ht="12.75">
      <c r="A6" s="64"/>
      <c r="B6" s="65"/>
      <c r="C6" s="65"/>
      <c r="D6" s="65"/>
      <c r="E6" s="65"/>
      <c r="F6" s="65"/>
      <c r="G6" s="65"/>
      <c r="H6" s="65"/>
      <c r="I6" s="65"/>
      <c r="J6" s="65"/>
      <c r="K6" s="66"/>
    </row>
    <row r="7" spans="1:11" ht="12.75">
      <c r="A7" s="64"/>
      <c r="B7" s="65"/>
      <c r="C7" s="65"/>
      <c r="D7" s="65"/>
      <c r="E7" s="65"/>
      <c r="F7" s="65"/>
      <c r="G7" s="65"/>
      <c r="H7" s="65"/>
      <c r="I7" s="65"/>
      <c r="J7" s="65"/>
      <c r="K7" s="66"/>
    </row>
    <row r="8" spans="1:11" ht="12.75">
      <c r="A8" s="67"/>
      <c r="B8" s="68"/>
      <c r="C8" s="68"/>
      <c r="D8" s="68"/>
      <c r="E8" s="68"/>
      <c r="F8" s="68"/>
      <c r="G8" s="68"/>
      <c r="H8" s="68"/>
      <c r="I8" s="68"/>
      <c r="J8" s="68"/>
      <c r="K8" s="69"/>
    </row>
    <row r="9" spans="1:11" s="31" customFormat="1" ht="12.75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</row>
    <row r="10" spans="1:11" s="31" customFormat="1" ht="15.75">
      <c r="A10" s="3" t="s">
        <v>110</v>
      </c>
      <c r="B10"/>
      <c r="C10"/>
      <c r="D10"/>
      <c r="E10"/>
      <c r="F10"/>
      <c r="G10"/>
      <c r="H10"/>
      <c r="I10"/>
      <c r="J10"/>
      <c r="K10" s="32"/>
    </row>
    <row r="11" spans="1:11" s="31" customFormat="1" ht="15.75">
      <c r="A11" s="49" t="s">
        <v>57</v>
      </c>
      <c r="B11" s="49"/>
      <c r="C11" s="49"/>
      <c r="D11" s="49"/>
      <c r="E11" s="49"/>
      <c r="F11" s="49"/>
      <c r="G11" s="49"/>
      <c r="H11" s="49"/>
      <c r="I11" s="49"/>
      <c r="J11" s="49"/>
      <c r="K11" s="32"/>
    </row>
    <row r="12" spans="1:11" s="31" customFormat="1" ht="15.75">
      <c r="A12" s="46" t="s">
        <v>107</v>
      </c>
      <c r="B12" s="47"/>
      <c r="C12" s="47"/>
      <c r="D12" s="47"/>
      <c r="E12" s="47"/>
      <c r="F12" s="47"/>
      <c r="G12" s="47"/>
      <c r="H12" s="47"/>
      <c r="I12" s="47"/>
      <c r="J12" s="48"/>
      <c r="K12" s="32"/>
    </row>
    <row r="13" spans="1:11" s="31" customFormat="1" ht="15.75">
      <c r="A13" s="46" t="s">
        <v>106</v>
      </c>
      <c r="B13" s="47"/>
      <c r="C13" s="47"/>
      <c r="D13" s="47"/>
      <c r="E13" s="47"/>
      <c r="F13" s="47"/>
      <c r="G13" s="47"/>
      <c r="H13" s="47"/>
      <c r="I13" s="47"/>
      <c r="J13" s="48"/>
      <c r="K13" s="32"/>
    </row>
    <row r="14" spans="1:11" s="31" customFormat="1" ht="12.75">
      <c r="A14" s="44" t="s">
        <v>30</v>
      </c>
      <c r="B14" s="44" t="s">
        <v>31</v>
      </c>
      <c r="C14" s="44" t="s">
        <v>32</v>
      </c>
      <c r="D14" s="44" t="s">
        <v>33</v>
      </c>
      <c r="E14" s="44" t="s">
        <v>34</v>
      </c>
      <c r="F14" s="44" t="s">
        <v>35</v>
      </c>
      <c r="G14" s="44" t="s">
        <v>36</v>
      </c>
      <c r="H14" s="44" t="s">
        <v>37</v>
      </c>
      <c r="I14" s="44" t="s">
        <v>38</v>
      </c>
      <c r="J14" s="44"/>
      <c r="K14" s="32"/>
    </row>
    <row r="15" spans="1:11" s="31" customFormat="1" ht="12.75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32"/>
    </row>
    <row r="16" spans="1:11" s="31" customFormat="1" ht="12.75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32"/>
    </row>
    <row r="17" spans="1:11" s="31" customFormat="1" ht="14.25">
      <c r="A17" s="26"/>
      <c r="B17" s="26">
        <v>170</v>
      </c>
      <c r="C17" s="26"/>
      <c r="D17" s="26"/>
      <c r="E17" s="26"/>
      <c r="F17" s="26"/>
      <c r="G17" s="26"/>
      <c r="H17" s="26"/>
      <c r="I17" s="45">
        <f>SUM(B17:H17)</f>
        <v>170</v>
      </c>
      <c r="J17" s="45"/>
      <c r="K17" s="32"/>
    </row>
    <row r="18" spans="1:11" s="31" customFormat="1" ht="26.25" customHeight="1">
      <c r="A18" s="34"/>
      <c r="B18" s="34"/>
      <c r="C18" s="34"/>
      <c r="D18" s="34"/>
      <c r="E18" s="34"/>
      <c r="F18" s="34"/>
      <c r="G18" s="34"/>
      <c r="H18" s="34"/>
      <c r="I18" s="44" t="s">
        <v>39</v>
      </c>
      <c r="J18" s="44"/>
      <c r="K18" s="32"/>
    </row>
    <row r="19" spans="1:11" s="31" customFormat="1" ht="15.75">
      <c r="A19" s="50"/>
      <c r="B19" s="50"/>
      <c r="C19" s="50"/>
      <c r="D19" s="50"/>
      <c r="E19" s="50"/>
      <c r="F19" s="50"/>
      <c r="G19" s="50"/>
      <c r="H19" s="50"/>
      <c r="I19" s="45"/>
      <c r="J19" s="45"/>
      <c r="K19" s="32"/>
    </row>
    <row r="20" spans="1:11" s="31" customFormat="1" ht="31.5">
      <c r="A20" s="18" t="s">
        <v>111</v>
      </c>
      <c r="B20" s="11"/>
      <c r="C20" s="11"/>
      <c r="D20" s="11"/>
      <c r="E20" s="11"/>
      <c r="F20" s="11"/>
      <c r="G20" s="11"/>
      <c r="H20" s="11"/>
      <c r="I20" s="11"/>
      <c r="J20" s="11"/>
      <c r="K20" s="32"/>
    </row>
    <row r="21" spans="1:11" s="31" customFormat="1" ht="15.75">
      <c r="A21" s="49" t="s">
        <v>57</v>
      </c>
      <c r="B21" s="49"/>
      <c r="C21" s="49"/>
      <c r="D21" s="49"/>
      <c r="E21" s="49"/>
      <c r="F21" s="49"/>
      <c r="G21" s="49"/>
      <c r="H21" s="49"/>
      <c r="I21" s="49"/>
      <c r="J21" s="49"/>
      <c r="K21" s="32"/>
    </row>
    <row r="22" spans="1:11" s="31" customFormat="1" ht="15.75">
      <c r="A22" s="43" t="s">
        <v>108</v>
      </c>
      <c r="B22" s="43"/>
      <c r="C22" s="43"/>
      <c r="D22" s="43"/>
      <c r="E22" s="43"/>
      <c r="F22" s="43"/>
      <c r="G22" s="43"/>
      <c r="H22" s="43"/>
      <c r="I22" s="43"/>
      <c r="J22" s="43"/>
      <c r="K22" s="32"/>
    </row>
    <row r="23" spans="1:11" s="31" customFormat="1" ht="15.75">
      <c r="A23" s="46" t="s">
        <v>106</v>
      </c>
      <c r="B23" s="47"/>
      <c r="C23" s="47"/>
      <c r="D23" s="47"/>
      <c r="E23" s="47"/>
      <c r="F23" s="47"/>
      <c r="G23" s="47"/>
      <c r="H23" s="47"/>
      <c r="I23" s="47"/>
      <c r="J23" s="48"/>
      <c r="K23" s="32"/>
    </row>
    <row r="24" spans="1:11" s="31" customFormat="1" ht="48">
      <c r="A24" s="10" t="s">
        <v>30</v>
      </c>
      <c r="B24" s="10" t="s">
        <v>31</v>
      </c>
      <c r="C24" s="10" t="s">
        <v>32</v>
      </c>
      <c r="D24" s="10" t="s">
        <v>33</v>
      </c>
      <c r="E24" s="10" t="s">
        <v>34</v>
      </c>
      <c r="F24" s="10" t="s">
        <v>35</v>
      </c>
      <c r="G24" s="10" t="s">
        <v>36</v>
      </c>
      <c r="H24" s="10" t="s">
        <v>37</v>
      </c>
      <c r="I24" s="44" t="s">
        <v>38</v>
      </c>
      <c r="J24" s="44"/>
      <c r="K24" s="32"/>
    </row>
    <row r="25" spans="1:11" s="31" customFormat="1" ht="14.25">
      <c r="A25" s="26"/>
      <c r="B25" s="26"/>
      <c r="C25" s="26"/>
      <c r="D25" s="26"/>
      <c r="E25" s="26"/>
      <c r="F25" s="26"/>
      <c r="G25" s="26"/>
      <c r="H25" s="26"/>
      <c r="I25" s="45"/>
      <c r="J25" s="45"/>
      <c r="K25" s="32"/>
    </row>
    <row r="26" spans="1:11" s="31" customFormat="1" ht="31.5">
      <c r="A26" s="18" t="s">
        <v>112</v>
      </c>
      <c r="B26" s="11"/>
      <c r="C26" s="11"/>
      <c r="D26" s="11"/>
      <c r="E26" s="11"/>
      <c r="F26" s="11"/>
      <c r="G26" s="11"/>
      <c r="H26" s="11"/>
      <c r="I26" s="11"/>
      <c r="J26" s="11"/>
      <c r="K26" s="32"/>
    </row>
    <row r="27" spans="1:11" s="31" customFormat="1" ht="15.75">
      <c r="A27" s="49" t="s">
        <v>57</v>
      </c>
      <c r="B27" s="49"/>
      <c r="C27" s="49"/>
      <c r="D27" s="49"/>
      <c r="E27" s="49"/>
      <c r="F27" s="49"/>
      <c r="G27" s="49"/>
      <c r="H27" s="49"/>
      <c r="I27" s="49"/>
      <c r="J27" s="49"/>
      <c r="K27" s="32"/>
    </row>
    <row r="28" spans="1:11" s="31" customFormat="1" ht="15.75">
      <c r="A28" s="43" t="s">
        <v>109</v>
      </c>
      <c r="B28" s="43"/>
      <c r="C28" s="43"/>
      <c r="D28" s="43"/>
      <c r="E28" s="43"/>
      <c r="F28" s="43"/>
      <c r="G28" s="43"/>
      <c r="H28" s="43"/>
      <c r="I28" s="43"/>
      <c r="J28" s="43"/>
      <c r="K28" s="32"/>
    </row>
    <row r="29" spans="1:11" s="31" customFormat="1" ht="15.75">
      <c r="A29" s="43" t="s">
        <v>106</v>
      </c>
      <c r="B29" s="43"/>
      <c r="C29" s="43"/>
      <c r="D29" s="43"/>
      <c r="E29" s="43"/>
      <c r="F29" s="43"/>
      <c r="G29" s="43"/>
      <c r="H29" s="43"/>
      <c r="I29" s="43"/>
      <c r="J29" s="43"/>
      <c r="K29" s="32"/>
    </row>
    <row r="30" spans="1:11" s="31" customFormat="1" ht="48">
      <c r="A30" s="10" t="s">
        <v>30</v>
      </c>
      <c r="B30" s="10" t="s">
        <v>31</v>
      </c>
      <c r="C30" s="10" t="s">
        <v>32</v>
      </c>
      <c r="D30" s="10" t="s">
        <v>33</v>
      </c>
      <c r="E30" s="10" t="s">
        <v>34</v>
      </c>
      <c r="F30" s="10" t="s">
        <v>35</v>
      </c>
      <c r="G30" s="10" t="s">
        <v>36</v>
      </c>
      <c r="H30" s="10" t="s">
        <v>37</v>
      </c>
      <c r="I30" s="44" t="s">
        <v>38</v>
      </c>
      <c r="J30" s="44"/>
      <c r="K30" s="32"/>
    </row>
    <row r="31" spans="1:11" s="31" customFormat="1" ht="14.25">
      <c r="A31" s="26"/>
      <c r="B31" s="26"/>
      <c r="C31" s="26"/>
      <c r="D31" s="26"/>
      <c r="E31" s="26"/>
      <c r="F31" s="26"/>
      <c r="G31" s="26"/>
      <c r="H31" s="26"/>
      <c r="I31" s="45"/>
      <c r="J31" s="45"/>
      <c r="K31" s="32"/>
    </row>
    <row r="32" spans="1:11" s="31" customFormat="1" ht="12.75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</row>
    <row r="33" spans="1:11" s="31" customFormat="1" ht="12.75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</row>
    <row r="34" ht="15.75">
      <c r="A34" s="3" t="s">
        <v>59</v>
      </c>
    </row>
    <row r="35" spans="1:10" ht="15.75">
      <c r="A35" s="49" t="s">
        <v>57</v>
      </c>
      <c r="B35" s="49"/>
      <c r="C35" s="49"/>
      <c r="D35" s="49"/>
      <c r="E35" s="49"/>
      <c r="F35" s="49"/>
      <c r="G35" s="49"/>
      <c r="H35" s="49"/>
      <c r="I35" s="49"/>
      <c r="J35" s="49"/>
    </row>
    <row r="36" spans="1:10" ht="15.75" customHeight="1">
      <c r="A36" s="46" t="s">
        <v>29</v>
      </c>
      <c r="B36" s="47"/>
      <c r="C36" s="47"/>
      <c r="D36" s="47"/>
      <c r="E36" s="47"/>
      <c r="F36" s="47"/>
      <c r="G36" s="47"/>
      <c r="H36" s="47"/>
      <c r="I36" s="47"/>
      <c r="J36" s="48"/>
    </row>
    <row r="37" spans="1:10" ht="15.75" customHeight="1">
      <c r="A37" s="46" t="s">
        <v>42</v>
      </c>
      <c r="B37" s="47"/>
      <c r="C37" s="47"/>
      <c r="D37" s="47"/>
      <c r="E37" s="47"/>
      <c r="F37" s="47"/>
      <c r="G37" s="47"/>
      <c r="H37" s="47"/>
      <c r="I37" s="47"/>
      <c r="J37" s="48"/>
    </row>
    <row r="38" spans="1:10" ht="45.75" customHeight="1">
      <c r="A38" s="44" t="s">
        <v>30</v>
      </c>
      <c r="B38" s="44" t="s">
        <v>31</v>
      </c>
      <c r="C38" s="44" t="s">
        <v>32</v>
      </c>
      <c r="D38" s="44" t="s">
        <v>33</v>
      </c>
      <c r="E38" s="44" t="s">
        <v>34</v>
      </c>
      <c r="F38" s="44" t="s">
        <v>35</v>
      </c>
      <c r="G38" s="44" t="s">
        <v>36</v>
      </c>
      <c r="H38" s="44" t="s">
        <v>37</v>
      </c>
      <c r="I38" s="44" t="s">
        <v>38</v>
      </c>
      <c r="J38" s="44"/>
    </row>
    <row r="39" spans="1:10" ht="12.75">
      <c r="A39" s="44"/>
      <c r="B39" s="44"/>
      <c r="C39" s="44"/>
      <c r="D39" s="44"/>
      <c r="E39" s="44"/>
      <c r="F39" s="44"/>
      <c r="G39" s="44"/>
      <c r="H39" s="44"/>
      <c r="I39" s="44"/>
      <c r="J39" s="44"/>
    </row>
    <row r="40" spans="1:10" ht="12.75">
      <c r="A40" s="44"/>
      <c r="B40" s="44"/>
      <c r="C40" s="44"/>
      <c r="D40" s="44"/>
      <c r="E40" s="44"/>
      <c r="F40" s="44"/>
      <c r="G40" s="44"/>
      <c r="H40" s="44"/>
      <c r="I40" s="44"/>
      <c r="J40" s="44"/>
    </row>
    <row r="41" spans="1:10" s="28" customFormat="1" ht="14.25">
      <c r="A41" s="26">
        <v>0</v>
      </c>
      <c r="B41" s="26">
        <v>0</v>
      </c>
      <c r="C41" s="26">
        <v>0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45">
        <v>0</v>
      </c>
      <c r="J41" s="45"/>
    </row>
    <row r="42" spans="1:10" ht="36" customHeight="1">
      <c r="A42" s="34"/>
      <c r="B42" s="34"/>
      <c r="C42" s="34"/>
      <c r="D42" s="34"/>
      <c r="E42" s="34"/>
      <c r="F42" s="34"/>
      <c r="G42" s="34"/>
      <c r="H42" s="34"/>
      <c r="I42" s="44" t="s">
        <v>39</v>
      </c>
      <c r="J42" s="44"/>
    </row>
    <row r="43" spans="1:10" ht="15.75">
      <c r="A43" s="50"/>
      <c r="B43" s="50"/>
      <c r="C43" s="50"/>
      <c r="D43" s="50"/>
      <c r="E43" s="50"/>
      <c r="F43" s="50"/>
      <c r="G43" s="50"/>
      <c r="H43" s="50"/>
      <c r="I43" s="70"/>
      <c r="J43" s="70"/>
    </row>
    <row r="44" spans="1:10" ht="15.75">
      <c r="A44" s="18" t="s">
        <v>61</v>
      </c>
      <c r="B44" s="11"/>
      <c r="C44" s="11"/>
      <c r="D44" s="11"/>
      <c r="E44" s="11"/>
      <c r="F44" s="11"/>
      <c r="G44" s="11"/>
      <c r="H44" s="11"/>
      <c r="I44" s="11"/>
      <c r="J44" s="11"/>
    </row>
    <row r="45" spans="1:10" ht="15.75">
      <c r="A45" s="49" t="s">
        <v>57</v>
      </c>
      <c r="B45" s="49"/>
      <c r="C45" s="49"/>
      <c r="D45" s="49"/>
      <c r="E45" s="49"/>
      <c r="F45" s="49"/>
      <c r="G45" s="49"/>
      <c r="H45" s="49"/>
      <c r="I45" s="49"/>
      <c r="J45" s="49"/>
    </row>
    <row r="46" spans="1:10" ht="17.25" customHeight="1">
      <c r="A46" s="43" t="s">
        <v>40</v>
      </c>
      <c r="B46" s="43"/>
      <c r="C46" s="43"/>
      <c r="D46" s="43"/>
      <c r="E46" s="43"/>
      <c r="F46" s="43"/>
      <c r="G46" s="43"/>
      <c r="H46" s="43"/>
      <c r="I46" s="43"/>
      <c r="J46" s="43"/>
    </row>
    <row r="47" spans="1:10" ht="17.25" customHeight="1">
      <c r="A47" s="46" t="s">
        <v>42</v>
      </c>
      <c r="B47" s="47"/>
      <c r="C47" s="47"/>
      <c r="D47" s="47"/>
      <c r="E47" s="47"/>
      <c r="F47" s="47"/>
      <c r="G47" s="47"/>
      <c r="H47" s="47"/>
      <c r="I47" s="47"/>
      <c r="J47" s="48"/>
    </row>
    <row r="48" spans="1:10" ht="48">
      <c r="A48" s="10" t="s">
        <v>30</v>
      </c>
      <c r="B48" s="10" t="s">
        <v>31</v>
      </c>
      <c r="C48" s="10" t="s">
        <v>32</v>
      </c>
      <c r="D48" s="10" t="s">
        <v>33</v>
      </c>
      <c r="E48" s="10" t="s">
        <v>34</v>
      </c>
      <c r="F48" s="10" t="s">
        <v>35</v>
      </c>
      <c r="G48" s="10" t="s">
        <v>36</v>
      </c>
      <c r="H48" s="10" t="s">
        <v>37</v>
      </c>
      <c r="I48" s="44" t="s">
        <v>38</v>
      </c>
      <c r="J48" s="44"/>
    </row>
    <row r="49" spans="1:10" s="28" customFormat="1" ht="14.25">
      <c r="A49" s="26">
        <v>0</v>
      </c>
      <c r="B49" s="26">
        <v>0</v>
      </c>
      <c r="C49" s="26">
        <v>0</v>
      </c>
      <c r="D49" s="26">
        <v>0</v>
      </c>
      <c r="E49" s="26">
        <v>0</v>
      </c>
      <c r="F49" s="26">
        <v>0</v>
      </c>
      <c r="G49" s="26">
        <v>0</v>
      </c>
      <c r="H49" s="26">
        <v>0</v>
      </c>
      <c r="I49" s="45">
        <v>0</v>
      </c>
      <c r="J49" s="45"/>
    </row>
    <row r="50" spans="1:10" ht="15.75">
      <c r="A50" s="18" t="s">
        <v>62</v>
      </c>
      <c r="B50" s="11"/>
      <c r="C50" s="11"/>
      <c r="D50" s="11"/>
      <c r="E50" s="11"/>
      <c r="F50" s="11"/>
      <c r="G50" s="11"/>
      <c r="H50" s="11"/>
      <c r="I50" s="11"/>
      <c r="J50" s="11"/>
    </row>
    <row r="51" spans="1:10" ht="15.75">
      <c r="A51" s="49" t="s">
        <v>57</v>
      </c>
      <c r="B51" s="49"/>
      <c r="C51" s="49"/>
      <c r="D51" s="49"/>
      <c r="E51" s="49"/>
      <c r="F51" s="49"/>
      <c r="G51" s="49"/>
      <c r="H51" s="49"/>
      <c r="I51" s="49"/>
      <c r="J51" s="49"/>
    </row>
    <row r="52" spans="1:10" ht="17.25" customHeight="1">
      <c r="A52" s="43" t="s">
        <v>41</v>
      </c>
      <c r="B52" s="43"/>
      <c r="C52" s="43"/>
      <c r="D52" s="43"/>
      <c r="E52" s="43"/>
      <c r="F52" s="43"/>
      <c r="G52" s="43"/>
      <c r="H52" s="43"/>
      <c r="I52" s="43"/>
      <c r="J52" s="43"/>
    </row>
    <row r="53" spans="1:10" ht="17.25" customHeight="1">
      <c r="A53" s="43" t="s">
        <v>42</v>
      </c>
      <c r="B53" s="43"/>
      <c r="C53" s="43"/>
      <c r="D53" s="43"/>
      <c r="E53" s="43"/>
      <c r="F53" s="43"/>
      <c r="G53" s="43"/>
      <c r="H53" s="43"/>
      <c r="I53" s="43"/>
      <c r="J53" s="43"/>
    </row>
    <row r="54" spans="1:10" ht="48">
      <c r="A54" s="10" t="s">
        <v>30</v>
      </c>
      <c r="B54" s="10" t="s">
        <v>31</v>
      </c>
      <c r="C54" s="10" t="s">
        <v>32</v>
      </c>
      <c r="D54" s="10" t="s">
        <v>33</v>
      </c>
      <c r="E54" s="10" t="s">
        <v>34</v>
      </c>
      <c r="F54" s="10" t="s">
        <v>35</v>
      </c>
      <c r="G54" s="10" t="s">
        <v>36</v>
      </c>
      <c r="H54" s="10" t="s">
        <v>37</v>
      </c>
      <c r="I54" s="44" t="s">
        <v>38</v>
      </c>
      <c r="J54" s="44"/>
    </row>
    <row r="55" spans="1:10" s="28" customFormat="1" ht="14.25">
      <c r="A55" s="26">
        <v>0</v>
      </c>
      <c r="B55" s="26">
        <v>9900</v>
      </c>
      <c r="C55" s="26">
        <v>0</v>
      </c>
      <c r="D55" s="26">
        <v>0</v>
      </c>
      <c r="E55" s="26">
        <v>0</v>
      </c>
      <c r="F55" s="26">
        <v>0</v>
      </c>
      <c r="G55" s="26">
        <v>0</v>
      </c>
      <c r="H55" s="26">
        <v>0</v>
      </c>
      <c r="I55" s="45">
        <f>SUM(A55:H55)</f>
        <v>9900</v>
      </c>
      <c r="J55" s="45"/>
    </row>
    <row r="56" ht="15.75">
      <c r="A56" s="3" t="s">
        <v>63</v>
      </c>
    </row>
    <row r="57" spans="1:10" ht="15.75">
      <c r="A57" s="49" t="s">
        <v>57</v>
      </c>
      <c r="B57" s="49"/>
      <c r="C57" s="49"/>
      <c r="D57" s="49"/>
      <c r="E57" s="49"/>
      <c r="F57" s="49"/>
      <c r="G57" s="49"/>
      <c r="H57" s="49"/>
      <c r="I57" s="49"/>
      <c r="J57" s="49"/>
    </row>
    <row r="58" spans="1:10" ht="15.75">
      <c r="A58" s="46" t="s">
        <v>29</v>
      </c>
      <c r="B58" s="47"/>
      <c r="C58" s="47"/>
      <c r="D58" s="47"/>
      <c r="E58" s="47"/>
      <c r="F58" s="47"/>
      <c r="G58" s="47"/>
      <c r="H58" s="47"/>
      <c r="I58" s="47"/>
      <c r="J58" s="48"/>
    </row>
    <row r="59" spans="1:10" ht="15.75">
      <c r="A59" s="46" t="s">
        <v>43</v>
      </c>
      <c r="B59" s="47"/>
      <c r="C59" s="47"/>
      <c r="D59" s="47"/>
      <c r="E59" s="47"/>
      <c r="F59" s="47"/>
      <c r="G59" s="47"/>
      <c r="H59" s="47"/>
      <c r="I59" s="47"/>
      <c r="J59" s="48"/>
    </row>
    <row r="60" spans="1:10" ht="12.75">
      <c r="A60" s="44" t="s">
        <v>30</v>
      </c>
      <c r="B60" s="44" t="s">
        <v>31</v>
      </c>
      <c r="C60" s="44" t="s">
        <v>32</v>
      </c>
      <c r="D60" s="44" t="s">
        <v>33</v>
      </c>
      <c r="E60" s="44" t="s">
        <v>34</v>
      </c>
      <c r="F60" s="44" t="s">
        <v>35</v>
      </c>
      <c r="G60" s="44" t="s">
        <v>36</v>
      </c>
      <c r="H60" s="44" t="s">
        <v>37</v>
      </c>
      <c r="I60" s="44" t="s">
        <v>38</v>
      </c>
      <c r="J60" s="44"/>
    </row>
    <row r="61" spans="1:10" ht="12.75">
      <c r="A61" s="44"/>
      <c r="B61" s="44"/>
      <c r="C61" s="44"/>
      <c r="D61" s="44"/>
      <c r="E61" s="44"/>
      <c r="F61" s="44"/>
      <c r="G61" s="44"/>
      <c r="H61" s="44"/>
      <c r="I61" s="44"/>
      <c r="J61" s="44"/>
    </row>
    <row r="62" spans="1:10" ht="12.75">
      <c r="A62" s="44"/>
      <c r="B62" s="44"/>
      <c r="C62" s="44"/>
      <c r="D62" s="44"/>
      <c r="E62" s="44"/>
      <c r="F62" s="44"/>
      <c r="G62" s="44"/>
      <c r="H62" s="44"/>
      <c r="I62" s="44"/>
      <c r="J62" s="44"/>
    </row>
    <row r="63" spans="1:10" ht="14.25">
      <c r="A63" s="26">
        <v>0</v>
      </c>
      <c r="B63" s="26">
        <v>6050</v>
      </c>
      <c r="C63" s="26">
        <v>0</v>
      </c>
      <c r="D63" s="26">
        <v>0</v>
      </c>
      <c r="E63" s="26">
        <v>0</v>
      </c>
      <c r="F63" s="26">
        <v>0</v>
      </c>
      <c r="G63" s="26">
        <v>0</v>
      </c>
      <c r="H63" s="26">
        <v>0</v>
      </c>
      <c r="I63" s="45">
        <f>SUM(A63:H63)</f>
        <v>6050</v>
      </c>
      <c r="J63" s="45"/>
    </row>
    <row r="64" spans="1:10" ht="29.25" customHeight="1">
      <c r="A64" s="34"/>
      <c r="B64" s="34"/>
      <c r="C64" s="34"/>
      <c r="D64" s="34"/>
      <c r="E64" s="34"/>
      <c r="F64" s="34"/>
      <c r="G64" s="34"/>
      <c r="H64" s="34"/>
      <c r="I64" s="44" t="s">
        <v>39</v>
      </c>
      <c r="J64" s="44"/>
    </row>
    <row r="65" spans="1:10" ht="15.75">
      <c r="A65" s="50"/>
      <c r="B65" s="50"/>
      <c r="C65" s="50"/>
      <c r="D65" s="50"/>
      <c r="E65" s="50"/>
      <c r="F65" s="50"/>
      <c r="G65" s="50"/>
      <c r="H65" s="50"/>
      <c r="I65" s="45">
        <v>6050</v>
      </c>
      <c r="J65" s="45"/>
    </row>
    <row r="66" spans="1:10" ht="15.75">
      <c r="A66" s="18" t="s">
        <v>64</v>
      </c>
      <c r="B66" s="11"/>
      <c r="C66" s="11"/>
      <c r="D66" s="11"/>
      <c r="E66" s="11"/>
      <c r="F66" s="11"/>
      <c r="G66" s="11"/>
      <c r="H66" s="11"/>
      <c r="I66" s="11"/>
      <c r="J66" s="11"/>
    </row>
    <row r="67" spans="1:10" ht="15.75">
      <c r="A67" s="49" t="s">
        <v>57</v>
      </c>
      <c r="B67" s="49"/>
      <c r="C67" s="49"/>
      <c r="D67" s="49"/>
      <c r="E67" s="49"/>
      <c r="F67" s="49"/>
      <c r="G67" s="49"/>
      <c r="H67" s="49"/>
      <c r="I67" s="49"/>
      <c r="J67" s="49"/>
    </row>
    <row r="68" spans="1:10" ht="15.75">
      <c r="A68" s="43" t="s">
        <v>40</v>
      </c>
      <c r="B68" s="43"/>
      <c r="C68" s="43"/>
      <c r="D68" s="43"/>
      <c r="E68" s="43"/>
      <c r="F68" s="43"/>
      <c r="G68" s="43"/>
      <c r="H68" s="43"/>
      <c r="I68" s="43"/>
      <c r="J68" s="43"/>
    </row>
    <row r="69" spans="1:10" ht="15.75">
      <c r="A69" s="46" t="s">
        <v>43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48">
      <c r="A70" s="10" t="s">
        <v>30</v>
      </c>
      <c r="B70" s="10" t="s">
        <v>31</v>
      </c>
      <c r="C70" s="10" t="s">
        <v>32</v>
      </c>
      <c r="D70" s="10" t="s">
        <v>33</v>
      </c>
      <c r="E70" s="10" t="s">
        <v>34</v>
      </c>
      <c r="F70" s="10" t="s">
        <v>35</v>
      </c>
      <c r="G70" s="10" t="s">
        <v>36</v>
      </c>
      <c r="H70" s="10" t="s">
        <v>37</v>
      </c>
      <c r="I70" s="44" t="s">
        <v>38</v>
      </c>
      <c r="J70" s="44"/>
    </row>
    <row r="71" spans="1:10" s="28" customFormat="1" ht="14.25">
      <c r="A71" s="26">
        <v>0</v>
      </c>
      <c r="B71" s="26">
        <v>0</v>
      </c>
      <c r="C71" s="26">
        <v>0</v>
      </c>
      <c r="D71" s="26">
        <v>0</v>
      </c>
      <c r="E71" s="26">
        <v>0</v>
      </c>
      <c r="F71" s="26">
        <v>0</v>
      </c>
      <c r="G71" s="26">
        <v>0</v>
      </c>
      <c r="H71" s="26">
        <v>0</v>
      </c>
      <c r="I71" s="45">
        <v>0</v>
      </c>
      <c r="J71" s="45"/>
    </row>
    <row r="72" spans="1:10" ht="15.75">
      <c r="A72" s="18" t="s">
        <v>65</v>
      </c>
      <c r="B72" s="11"/>
      <c r="C72" s="11"/>
      <c r="D72" s="11"/>
      <c r="E72" s="11"/>
      <c r="F72" s="11"/>
      <c r="G72" s="11"/>
      <c r="H72" s="11"/>
      <c r="I72" s="11"/>
      <c r="J72" s="11"/>
    </row>
    <row r="73" spans="1:10" ht="15.75">
      <c r="A73" s="49" t="s">
        <v>57</v>
      </c>
      <c r="B73" s="49"/>
      <c r="C73" s="49"/>
      <c r="D73" s="49"/>
      <c r="E73" s="49"/>
      <c r="F73" s="49"/>
      <c r="G73" s="49"/>
      <c r="H73" s="49"/>
      <c r="I73" s="49"/>
      <c r="J73" s="49"/>
    </row>
    <row r="74" spans="1:10" ht="15.75">
      <c r="A74" s="43" t="s">
        <v>41</v>
      </c>
      <c r="B74" s="43"/>
      <c r="C74" s="43"/>
      <c r="D74" s="43"/>
      <c r="E74" s="43"/>
      <c r="F74" s="43"/>
      <c r="G74" s="43"/>
      <c r="H74" s="43"/>
      <c r="I74" s="43"/>
      <c r="J74" s="43"/>
    </row>
    <row r="75" spans="1:10" ht="15.75">
      <c r="A75" s="43" t="s">
        <v>43</v>
      </c>
      <c r="B75" s="43"/>
      <c r="C75" s="43"/>
      <c r="D75" s="43"/>
      <c r="E75" s="43"/>
      <c r="F75" s="43"/>
      <c r="G75" s="43"/>
      <c r="H75" s="43"/>
      <c r="I75" s="43"/>
      <c r="J75" s="43"/>
    </row>
    <row r="76" spans="1:10" ht="48">
      <c r="A76" s="10" t="s">
        <v>30</v>
      </c>
      <c r="B76" s="10" t="s">
        <v>31</v>
      </c>
      <c r="C76" s="10" t="s">
        <v>32</v>
      </c>
      <c r="D76" s="10" t="s">
        <v>33</v>
      </c>
      <c r="E76" s="10" t="s">
        <v>34</v>
      </c>
      <c r="F76" s="10" t="s">
        <v>35</v>
      </c>
      <c r="G76" s="10" t="s">
        <v>36</v>
      </c>
      <c r="H76" s="10" t="s">
        <v>37</v>
      </c>
      <c r="I76" s="44" t="s">
        <v>38</v>
      </c>
      <c r="J76" s="44"/>
    </row>
    <row r="77" spans="1:10" s="28" customFormat="1" ht="14.25">
      <c r="A77" s="26">
        <v>0</v>
      </c>
      <c r="B77" s="26">
        <v>268880.09</v>
      </c>
      <c r="C77" s="26">
        <v>0</v>
      </c>
      <c r="D77" s="26">
        <v>0</v>
      </c>
      <c r="E77" s="26">
        <v>0</v>
      </c>
      <c r="F77" s="26">
        <v>0</v>
      </c>
      <c r="G77" s="26">
        <v>0</v>
      </c>
      <c r="H77" s="26">
        <v>0</v>
      </c>
      <c r="I77" s="45">
        <f>SUM(A77:H77)</f>
        <v>268880.09</v>
      </c>
      <c r="J77" s="45"/>
    </row>
    <row r="79" ht="15.75">
      <c r="A79" s="3" t="s">
        <v>65</v>
      </c>
    </row>
    <row r="80" spans="1:10" ht="15.75">
      <c r="A80" s="49" t="s">
        <v>57</v>
      </c>
      <c r="B80" s="49"/>
      <c r="C80" s="49"/>
      <c r="D80" s="49"/>
      <c r="E80" s="49"/>
      <c r="F80" s="49"/>
      <c r="G80" s="49"/>
      <c r="H80" s="49"/>
      <c r="I80" s="49"/>
      <c r="J80" s="49"/>
    </row>
    <row r="81" spans="1:10" ht="15.75">
      <c r="A81" s="46" t="s">
        <v>29</v>
      </c>
      <c r="B81" s="47"/>
      <c r="C81" s="47"/>
      <c r="D81" s="47"/>
      <c r="E81" s="47"/>
      <c r="F81" s="47"/>
      <c r="G81" s="47"/>
      <c r="H81" s="47"/>
      <c r="I81" s="47"/>
      <c r="J81" s="48"/>
    </row>
    <row r="82" spans="1:10" ht="15.75">
      <c r="A82" s="46" t="s">
        <v>44</v>
      </c>
      <c r="B82" s="47"/>
      <c r="C82" s="47"/>
      <c r="D82" s="47"/>
      <c r="E82" s="47"/>
      <c r="F82" s="47"/>
      <c r="G82" s="47"/>
      <c r="H82" s="47"/>
      <c r="I82" s="47"/>
      <c r="J82" s="48"/>
    </row>
    <row r="83" spans="1:10" ht="12.75">
      <c r="A83" s="44" t="s">
        <v>30</v>
      </c>
      <c r="B83" s="44" t="s">
        <v>31</v>
      </c>
      <c r="C83" s="44" t="s">
        <v>32</v>
      </c>
      <c r="D83" s="44" t="s">
        <v>33</v>
      </c>
      <c r="E83" s="44" t="s">
        <v>34</v>
      </c>
      <c r="F83" s="44" t="s">
        <v>35</v>
      </c>
      <c r="G83" s="44" t="s">
        <v>36</v>
      </c>
      <c r="H83" s="44" t="s">
        <v>37</v>
      </c>
      <c r="I83" s="44" t="s">
        <v>38</v>
      </c>
      <c r="J83" s="44"/>
    </row>
    <row r="84" spans="1:10" ht="12.75">
      <c r="A84" s="44"/>
      <c r="B84" s="44"/>
      <c r="C84" s="44"/>
      <c r="D84" s="44"/>
      <c r="E84" s="44"/>
      <c r="F84" s="44"/>
      <c r="G84" s="44"/>
      <c r="H84" s="44"/>
      <c r="I84" s="44"/>
      <c r="J84" s="44"/>
    </row>
    <row r="85" spans="1:10" ht="12.75">
      <c r="A85" s="44"/>
      <c r="B85" s="44"/>
      <c r="C85" s="44"/>
      <c r="D85" s="44"/>
      <c r="E85" s="44"/>
      <c r="F85" s="44"/>
      <c r="G85" s="44"/>
      <c r="H85" s="44"/>
      <c r="I85" s="44"/>
      <c r="J85" s="44"/>
    </row>
    <row r="86" spans="1:10" s="28" customFormat="1" ht="14.25">
      <c r="A86" s="26">
        <v>0</v>
      </c>
      <c r="B86" s="26">
        <v>163561.97</v>
      </c>
      <c r="C86" s="26">
        <v>0</v>
      </c>
      <c r="D86" s="26">
        <v>0</v>
      </c>
      <c r="E86" s="26">
        <v>0</v>
      </c>
      <c r="F86" s="26">
        <v>0</v>
      </c>
      <c r="G86" s="26">
        <v>0</v>
      </c>
      <c r="H86" s="26">
        <v>0</v>
      </c>
      <c r="I86" s="45">
        <f>SUM(A86:H86)</f>
        <v>163561.97</v>
      </c>
      <c r="J86" s="45"/>
    </row>
    <row r="87" spans="1:10" ht="26.25" customHeight="1">
      <c r="A87" s="34"/>
      <c r="B87" s="34"/>
      <c r="C87" s="34"/>
      <c r="D87" s="34"/>
      <c r="E87" s="34"/>
      <c r="F87" s="34"/>
      <c r="G87" s="34"/>
      <c r="H87" s="34"/>
      <c r="I87" s="44" t="s">
        <v>39</v>
      </c>
      <c r="J87" s="44"/>
    </row>
    <row r="88" spans="1:10" ht="15.75">
      <c r="A88" s="50"/>
      <c r="B88" s="50"/>
      <c r="C88" s="50"/>
      <c r="D88" s="50"/>
      <c r="E88" s="50"/>
      <c r="F88" s="50"/>
      <c r="G88" s="50"/>
      <c r="H88" s="50"/>
      <c r="I88" s="45">
        <v>163561.97</v>
      </c>
      <c r="J88" s="45"/>
    </row>
    <row r="89" spans="1:10" ht="15.75">
      <c r="A89" s="18" t="s">
        <v>66</v>
      </c>
      <c r="B89" s="11"/>
      <c r="C89" s="11"/>
      <c r="D89" s="11"/>
      <c r="E89" s="11"/>
      <c r="F89" s="11"/>
      <c r="G89" s="11"/>
      <c r="H89" s="11"/>
      <c r="I89" s="11"/>
      <c r="J89" s="11"/>
    </row>
    <row r="90" spans="1:10" ht="15.75">
      <c r="A90" s="49" t="s">
        <v>57</v>
      </c>
      <c r="B90" s="49"/>
      <c r="C90" s="49"/>
      <c r="D90" s="49"/>
      <c r="E90" s="49"/>
      <c r="F90" s="49"/>
      <c r="G90" s="49"/>
      <c r="H90" s="49"/>
      <c r="I90" s="49"/>
      <c r="J90" s="49"/>
    </row>
    <row r="91" spans="1:10" ht="15.75">
      <c r="A91" s="43" t="s">
        <v>40</v>
      </c>
      <c r="B91" s="43"/>
      <c r="C91" s="43"/>
      <c r="D91" s="43"/>
      <c r="E91" s="43"/>
      <c r="F91" s="43"/>
      <c r="G91" s="43"/>
      <c r="H91" s="43"/>
      <c r="I91" s="43"/>
      <c r="J91" s="43"/>
    </row>
    <row r="92" spans="1:10" ht="15.75">
      <c r="A92" s="46" t="s">
        <v>44</v>
      </c>
      <c r="B92" s="47"/>
      <c r="C92" s="47"/>
      <c r="D92" s="47"/>
      <c r="E92" s="47"/>
      <c r="F92" s="47"/>
      <c r="G92" s="47"/>
      <c r="H92" s="47"/>
      <c r="I92" s="47"/>
      <c r="J92" s="48"/>
    </row>
    <row r="93" spans="1:10" ht="48">
      <c r="A93" s="10" t="s">
        <v>30</v>
      </c>
      <c r="B93" s="10" t="s">
        <v>31</v>
      </c>
      <c r="C93" s="10" t="s">
        <v>32</v>
      </c>
      <c r="D93" s="10" t="s">
        <v>33</v>
      </c>
      <c r="E93" s="10" t="s">
        <v>34</v>
      </c>
      <c r="F93" s="10" t="s">
        <v>35</v>
      </c>
      <c r="G93" s="10" t="s">
        <v>36</v>
      </c>
      <c r="H93" s="10" t="s">
        <v>37</v>
      </c>
      <c r="I93" s="44" t="s">
        <v>38</v>
      </c>
      <c r="J93" s="44"/>
    </row>
    <row r="94" spans="1:10" s="28" customFormat="1" ht="14.25">
      <c r="A94" s="26">
        <v>0</v>
      </c>
      <c r="B94" s="26">
        <v>0</v>
      </c>
      <c r="C94" s="26">
        <v>0</v>
      </c>
      <c r="D94" s="26">
        <v>0</v>
      </c>
      <c r="E94" s="26">
        <v>0</v>
      </c>
      <c r="F94" s="26">
        <v>0</v>
      </c>
      <c r="G94" s="26">
        <v>0</v>
      </c>
      <c r="H94" s="26">
        <v>0</v>
      </c>
      <c r="I94" s="45">
        <v>0</v>
      </c>
      <c r="J94" s="45"/>
    </row>
    <row r="95" spans="1:10" ht="15.75">
      <c r="A95" s="18" t="s">
        <v>67</v>
      </c>
      <c r="B95" s="11"/>
      <c r="C95" s="11"/>
      <c r="D95" s="11"/>
      <c r="E95" s="11"/>
      <c r="F95" s="11"/>
      <c r="G95" s="11"/>
      <c r="H95" s="11"/>
      <c r="I95" s="11"/>
      <c r="J95" s="11"/>
    </row>
    <row r="96" spans="1:10" ht="15.75">
      <c r="A96" s="49" t="s">
        <v>57</v>
      </c>
      <c r="B96" s="49"/>
      <c r="C96" s="49"/>
      <c r="D96" s="49"/>
      <c r="E96" s="49"/>
      <c r="F96" s="49"/>
      <c r="G96" s="49"/>
      <c r="H96" s="49"/>
      <c r="I96" s="49"/>
      <c r="J96" s="49"/>
    </row>
    <row r="97" spans="1:10" ht="15.75">
      <c r="A97" s="43" t="s">
        <v>41</v>
      </c>
      <c r="B97" s="43"/>
      <c r="C97" s="43"/>
      <c r="D97" s="43"/>
      <c r="E97" s="43"/>
      <c r="F97" s="43"/>
      <c r="G97" s="43"/>
      <c r="H97" s="43"/>
      <c r="I97" s="43"/>
      <c r="J97" s="43"/>
    </row>
    <row r="98" spans="1:10" ht="15.75">
      <c r="A98" s="43" t="s">
        <v>44</v>
      </c>
      <c r="B98" s="43"/>
      <c r="C98" s="43"/>
      <c r="D98" s="43"/>
      <c r="E98" s="43"/>
      <c r="F98" s="43"/>
      <c r="G98" s="43"/>
      <c r="H98" s="43"/>
      <c r="I98" s="43"/>
      <c r="J98" s="43"/>
    </row>
    <row r="99" spans="1:10" ht="48">
      <c r="A99" s="10" t="s">
        <v>30</v>
      </c>
      <c r="B99" s="10" t="s">
        <v>31</v>
      </c>
      <c r="C99" s="10" t="s">
        <v>32</v>
      </c>
      <c r="D99" s="10" t="s">
        <v>33</v>
      </c>
      <c r="E99" s="10" t="s">
        <v>34</v>
      </c>
      <c r="F99" s="10" t="s">
        <v>35</v>
      </c>
      <c r="G99" s="10" t="s">
        <v>36</v>
      </c>
      <c r="H99" s="10" t="s">
        <v>37</v>
      </c>
      <c r="I99" s="44" t="s">
        <v>38</v>
      </c>
      <c r="J99" s="44"/>
    </row>
    <row r="100" spans="1:10" s="28" customFormat="1" ht="14.25">
      <c r="A100" s="26">
        <v>0</v>
      </c>
      <c r="B100" s="26">
        <v>14618.75</v>
      </c>
      <c r="C100" s="26">
        <v>0</v>
      </c>
      <c r="D100" s="26">
        <v>0</v>
      </c>
      <c r="E100" s="26">
        <v>0</v>
      </c>
      <c r="F100" s="26">
        <v>0</v>
      </c>
      <c r="G100" s="26">
        <v>0</v>
      </c>
      <c r="H100" s="26">
        <v>0</v>
      </c>
      <c r="I100" s="45">
        <f>SUM(B100:H100)</f>
        <v>14618.75</v>
      </c>
      <c r="J100" s="45"/>
    </row>
    <row r="102" ht="15.75">
      <c r="A102" s="3" t="s">
        <v>68</v>
      </c>
    </row>
    <row r="103" spans="1:11" ht="15.75">
      <c r="A103" s="49" t="s">
        <v>58</v>
      </c>
      <c r="B103" s="49"/>
      <c r="C103" s="49"/>
      <c r="D103" s="49"/>
      <c r="E103" s="49"/>
      <c r="F103" s="49"/>
      <c r="G103" s="49"/>
      <c r="H103" s="49"/>
      <c r="I103" s="49"/>
      <c r="J103" s="49"/>
      <c r="K103" s="49"/>
    </row>
    <row r="104" spans="1:11" ht="15.75">
      <c r="A104" s="43" t="s">
        <v>29</v>
      </c>
      <c r="B104" s="43"/>
      <c r="C104" s="43"/>
      <c r="D104" s="43"/>
      <c r="E104" s="43"/>
      <c r="F104" s="43"/>
      <c r="G104" s="43"/>
      <c r="H104" s="43"/>
      <c r="I104" s="43"/>
      <c r="J104" s="43"/>
      <c r="K104" s="43"/>
    </row>
    <row r="105" spans="1:11" ht="15.75">
      <c r="A105" s="43" t="s">
        <v>42</v>
      </c>
      <c r="B105" s="43"/>
      <c r="C105" s="43"/>
      <c r="D105" s="43"/>
      <c r="E105" s="43"/>
      <c r="F105" s="43"/>
      <c r="G105" s="43"/>
      <c r="H105" s="43"/>
      <c r="I105" s="43"/>
      <c r="J105" s="43"/>
      <c r="K105" s="43"/>
    </row>
    <row r="106" spans="1:11" ht="72">
      <c r="A106" s="10" t="s">
        <v>45</v>
      </c>
      <c r="B106" s="10" t="s">
        <v>46</v>
      </c>
      <c r="C106" s="10" t="s">
        <v>47</v>
      </c>
      <c r="D106" s="10" t="s">
        <v>48</v>
      </c>
      <c r="E106" s="10" t="s">
        <v>49</v>
      </c>
      <c r="F106" s="10" t="s">
        <v>50</v>
      </c>
      <c r="G106" s="10" t="s">
        <v>51</v>
      </c>
      <c r="H106" s="10" t="s">
        <v>52</v>
      </c>
      <c r="I106" s="10" t="s">
        <v>53</v>
      </c>
      <c r="J106" s="10" t="s">
        <v>54</v>
      </c>
      <c r="K106" s="10" t="s">
        <v>38</v>
      </c>
    </row>
    <row r="107" spans="1:11" ht="12.75">
      <c r="A107" s="14">
        <v>0</v>
      </c>
      <c r="B107" s="14">
        <v>0</v>
      </c>
      <c r="C107" s="14">
        <v>0</v>
      </c>
      <c r="D107" s="14">
        <v>0</v>
      </c>
      <c r="E107" s="14">
        <v>0</v>
      </c>
      <c r="F107" s="14">
        <v>0</v>
      </c>
      <c r="G107" s="14">
        <v>0</v>
      </c>
      <c r="H107" s="14">
        <v>0</v>
      </c>
      <c r="I107" s="14">
        <v>0</v>
      </c>
      <c r="J107" s="14">
        <v>0</v>
      </c>
      <c r="K107" s="14">
        <v>0</v>
      </c>
    </row>
    <row r="108" spans="1:11" ht="60">
      <c r="A108" s="34"/>
      <c r="B108" s="34"/>
      <c r="C108" s="34"/>
      <c r="D108" s="34"/>
      <c r="E108" s="34"/>
      <c r="F108" s="34"/>
      <c r="G108" s="34"/>
      <c r="H108" s="34"/>
      <c r="I108" s="34"/>
      <c r="J108" s="34"/>
      <c r="K108" s="10" t="s">
        <v>39</v>
      </c>
    </row>
    <row r="109" spans="1:11" ht="15.75">
      <c r="A109" s="50"/>
      <c r="B109" s="50"/>
      <c r="C109" s="50"/>
      <c r="D109" s="50"/>
      <c r="E109" s="50"/>
      <c r="F109" s="50"/>
      <c r="G109" s="50"/>
      <c r="H109" s="50"/>
      <c r="I109" s="50"/>
      <c r="J109" s="50"/>
      <c r="K109" s="15"/>
    </row>
    <row r="110" spans="1:11" ht="15.75">
      <c r="A110" s="19" t="s">
        <v>69</v>
      </c>
      <c r="B110" s="13"/>
      <c r="C110" s="13"/>
      <c r="D110" s="13"/>
      <c r="E110" s="13"/>
      <c r="F110" s="13"/>
      <c r="G110" s="13"/>
      <c r="H110" s="13"/>
      <c r="I110" s="13"/>
      <c r="J110" s="13"/>
      <c r="K110" s="16"/>
    </row>
    <row r="111" spans="1:11" ht="15.75">
      <c r="A111" s="49" t="s">
        <v>58</v>
      </c>
      <c r="B111" s="49"/>
      <c r="C111" s="49"/>
      <c r="D111" s="49"/>
      <c r="E111" s="49"/>
      <c r="F111" s="49"/>
      <c r="G111" s="49"/>
      <c r="H111" s="49"/>
      <c r="I111" s="49"/>
      <c r="J111" s="49"/>
      <c r="K111" s="49"/>
    </row>
    <row r="112" spans="1:11" ht="15.75">
      <c r="A112" s="43" t="s">
        <v>55</v>
      </c>
      <c r="B112" s="43"/>
      <c r="C112" s="43"/>
      <c r="D112" s="43"/>
      <c r="E112" s="43"/>
      <c r="F112" s="43"/>
      <c r="G112" s="43"/>
      <c r="H112" s="43"/>
      <c r="I112" s="43"/>
      <c r="J112" s="43"/>
      <c r="K112" s="43"/>
    </row>
    <row r="113" spans="1:11" ht="15.75">
      <c r="A113" s="43" t="s">
        <v>42</v>
      </c>
      <c r="B113" s="43"/>
      <c r="C113" s="43"/>
      <c r="D113" s="43"/>
      <c r="E113" s="43"/>
      <c r="F113" s="43"/>
      <c r="G113" s="43"/>
      <c r="H113" s="43"/>
      <c r="I113" s="43"/>
      <c r="J113" s="43"/>
      <c r="K113" s="43"/>
    </row>
    <row r="114" spans="1:11" ht="72">
      <c r="A114" s="10" t="s">
        <v>45</v>
      </c>
      <c r="B114" s="10" t="s">
        <v>46</v>
      </c>
      <c r="C114" s="10" t="s">
        <v>47</v>
      </c>
      <c r="D114" s="10" t="s">
        <v>48</v>
      </c>
      <c r="E114" s="10" t="s">
        <v>49</v>
      </c>
      <c r="F114" s="10" t="s">
        <v>50</v>
      </c>
      <c r="G114" s="10" t="s">
        <v>51</v>
      </c>
      <c r="H114" s="10" t="s">
        <v>52</v>
      </c>
      <c r="I114" s="10" t="s">
        <v>53</v>
      </c>
      <c r="J114" s="10" t="s">
        <v>54</v>
      </c>
      <c r="K114" s="10" t="s">
        <v>38</v>
      </c>
    </row>
    <row r="115" spans="1:11" ht="12.75">
      <c r="A115" s="14">
        <v>0</v>
      </c>
      <c r="B115" s="14">
        <v>0</v>
      </c>
      <c r="C115" s="14">
        <v>0</v>
      </c>
      <c r="D115" s="14">
        <v>0</v>
      </c>
      <c r="E115" s="14">
        <v>0</v>
      </c>
      <c r="F115" s="14">
        <v>0</v>
      </c>
      <c r="G115" s="14">
        <v>0</v>
      </c>
      <c r="H115" s="14">
        <v>0</v>
      </c>
      <c r="I115" s="14">
        <v>0</v>
      </c>
      <c r="J115" s="14">
        <v>0</v>
      </c>
      <c r="K115" s="14">
        <v>0</v>
      </c>
    </row>
    <row r="116" spans="1:11" ht="16.5" customHeight="1">
      <c r="A116" s="20" t="s">
        <v>70</v>
      </c>
      <c r="B116" s="17"/>
      <c r="C116" s="17"/>
      <c r="D116" s="17"/>
      <c r="E116" s="17"/>
      <c r="F116" s="17"/>
      <c r="G116" s="17"/>
      <c r="H116" s="17"/>
      <c r="I116" s="17"/>
      <c r="J116" s="17"/>
      <c r="K116" s="17"/>
    </row>
    <row r="117" spans="1:11" ht="15.75">
      <c r="A117" s="49" t="s">
        <v>58</v>
      </c>
      <c r="B117" s="49"/>
      <c r="C117" s="49"/>
      <c r="D117" s="49"/>
      <c r="E117" s="49"/>
      <c r="F117" s="49"/>
      <c r="G117" s="49"/>
      <c r="H117" s="49"/>
      <c r="I117" s="49"/>
      <c r="J117" s="49"/>
      <c r="K117" s="49"/>
    </row>
    <row r="118" spans="1:11" ht="15.75">
      <c r="A118" s="43" t="s">
        <v>56</v>
      </c>
      <c r="B118" s="43"/>
      <c r="C118" s="43"/>
      <c r="D118" s="43"/>
      <c r="E118" s="43"/>
      <c r="F118" s="43"/>
      <c r="G118" s="43"/>
      <c r="H118" s="43"/>
      <c r="I118" s="43"/>
      <c r="J118" s="43"/>
      <c r="K118" s="43"/>
    </row>
    <row r="119" spans="1:11" ht="15.75">
      <c r="A119" s="43" t="s">
        <v>42</v>
      </c>
      <c r="B119" s="43"/>
      <c r="C119" s="43"/>
      <c r="D119" s="43"/>
      <c r="E119" s="43"/>
      <c r="F119" s="43"/>
      <c r="G119" s="43"/>
      <c r="H119" s="43"/>
      <c r="I119" s="43"/>
      <c r="J119" s="43"/>
      <c r="K119" s="43"/>
    </row>
    <row r="120" spans="1:11" ht="72">
      <c r="A120" s="10" t="s">
        <v>45</v>
      </c>
      <c r="B120" s="10" t="s">
        <v>46</v>
      </c>
      <c r="C120" s="10" t="s">
        <v>47</v>
      </c>
      <c r="D120" s="10" t="s">
        <v>48</v>
      </c>
      <c r="E120" s="10" t="s">
        <v>49</v>
      </c>
      <c r="F120" s="10" t="s">
        <v>50</v>
      </c>
      <c r="G120" s="10" t="s">
        <v>51</v>
      </c>
      <c r="H120" s="10" t="s">
        <v>52</v>
      </c>
      <c r="I120" s="10" t="s">
        <v>53</v>
      </c>
      <c r="J120" s="10" t="s">
        <v>54</v>
      </c>
      <c r="K120" s="10" t="s">
        <v>38</v>
      </c>
    </row>
    <row r="121" spans="1:11" ht="12.75">
      <c r="A121" s="14">
        <v>0</v>
      </c>
      <c r="B121" s="14">
        <v>0</v>
      </c>
      <c r="C121" s="14">
        <v>0</v>
      </c>
      <c r="D121" s="14">
        <v>0</v>
      </c>
      <c r="E121" s="14">
        <v>0</v>
      </c>
      <c r="F121" s="14">
        <v>0</v>
      </c>
      <c r="G121" s="14">
        <v>0</v>
      </c>
      <c r="H121" s="14">
        <v>0</v>
      </c>
      <c r="I121" s="14">
        <v>0</v>
      </c>
      <c r="J121" s="14">
        <v>0</v>
      </c>
      <c r="K121" s="14">
        <v>0</v>
      </c>
    </row>
    <row r="122" ht="15.75">
      <c r="A122" s="3" t="s">
        <v>71</v>
      </c>
    </row>
    <row r="123" spans="1:11" ht="15.75">
      <c r="A123" s="49" t="s">
        <v>58</v>
      </c>
      <c r="B123" s="49"/>
      <c r="C123" s="49"/>
      <c r="D123" s="49"/>
      <c r="E123" s="49"/>
      <c r="F123" s="49"/>
      <c r="G123" s="49"/>
      <c r="H123" s="49"/>
      <c r="I123" s="49"/>
      <c r="J123" s="49"/>
      <c r="K123" s="49"/>
    </row>
    <row r="124" spans="1:11" ht="15.75">
      <c r="A124" s="43" t="s">
        <v>29</v>
      </c>
      <c r="B124" s="43"/>
      <c r="C124" s="43"/>
      <c r="D124" s="43"/>
      <c r="E124" s="43"/>
      <c r="F124" s="43"/>
      <c r="G124" s="43"/>
      <c r="H124" s="43"/>
      <c r="I124" s="43"/>
      <c r="J124" s="43"/>
      <c r="K124" s="43"/>
    </row>
    <row r="125" spans="1:11" ht="15.75">
      <c r="A125" s="43" t="s">
        <v>43</v>
      </c>
      <c r="B125" s="43"/>
      <c r="C125" s="43"/>
      <c r="D125" s="43"/>
      <c r="E125" s="43"/>
      <c r="F125" s="43"/>
      <c r="G125" s="43"/>
      <c r="H125" s="43"/>
      <c r="I125" s="43"/>
      <c r="J125" s="43"/>
      <c r="K125" s="43"/>
    </row>
    <row r="126" spans="1:11" ht="72">
      <c r="A126" s="10" t="s">
        <v>45</v>
      </c>
      <c r="B126" s="10" t="s">
        <v>46</v>
      </c>
      <c r="C126" s="10" t="s">
        <v>47</v>
      </c>
      <c r="D126" s="10" t="s">
        <v>48</v>
      </c>
      <c r="E126" s="10" t="s">
        <v>49</v>
      </c>
      <c r="F126" s="10" t="s">
        <v>50</v>
      </c>
      <c r="G126" s="10" t="s">
        <v>51</v>
      </c>
      <c r="H126" s="10" t="s">
        <v>52</v>
      </c>
      <c r="I126" s="10" t="s">
        <v>53</v>
      </c>
      <c r="J126" s="10" t="s">
        <v>54</v>
      </c>
      <c r="K126" s="10" t="s">
        <v>38</v>
      </c>
    </row>
    <row r="127" spans="1:11" ht="12.75">
      <c r="A127" s="14">
        <v>0</v>
      </c>
      <c r="B127" s="14">
        <v>0</v>
      </c>
      <c r="C127" s="14">
        <v>0</v>
      </c>
      <c r="D127" s="14">
        <v>0</v>
      </c>
      <c r="E127" s="14">
        <v>0</v>
      </c>
      <c r="F127" s="14">
        <v>0</v>
      </c>
      <c r="G127" s="14">
        <v>0</v>
      </c>
      <c r="H127" s="14">
        <v>0</v>
      </c>
      <c r="I127" s="14">
        <v>0</v>
      </c>
      <c r="J127" s="14">
        <v>0</v>
      </c>
      <c r="K127" s="14">
        <v>0</v>
      </c>
    </row>
    <row r="128" spans="1:11" ht="60">
      <c r="A128" s="34"/>
      <c r="B128" s="34"/>
      <c r="C128" s="34"/>
      <c r="D128" s="34"/>
      <c r="E128" s="34"/>
      <c r="F128" s="34"/>
      <c r="G128" s="34"/>
      <c r="H128" s="34"/>
      <c r="I128" s="34"/>
      <c r="J128" s="34"/>
      <c r="K128" s="10" t="s">
        <v>39</v>
      </c>
    </row>
    <row r="129" spans="1:11" ht="15.75">
      <c r="A129" s="50"/>
      <c r="B129" s="50"/>
      <c r="C129" s="50"/>
      <c r="D129" s="50"/>
      <c r="E129" s="50"/>
      <c r="F129" s="50"/>
      <c r="G129" s="50"/>
      <c r="H129" s="50"/>
      <c r="I129" s="50"/>
      <c r="J129" s="50"/>
      <c r="K129" s="15"/>
    </row>
    <row r="130" spans="1:11" ht="18" customHeight="1">
      <c r="A130" s="19" t="s">
        <v>72</v>
      </c>
      <c r="B130" s="13"/>
      <c r="C130" s="13"/>
      <c r="D130" s="13"/>
      <c r="E130" s="13"/>
      <c r="F130" s="13"/>
      <c r="G130" s="13"/>
      <c r="H130" s="13"/>
      <c r="I130" s="13"/>
      <c r="J130" s="13"/>
      <c r="K130" s="16"/>
    </row>
    <row r="131" spans="1:11" ht="15.75">
      <c r="A131" s="49" t="s">
        <v>58</v>
      </c>
      <c r="B131" s="49"/>
      <c r="C131" s="49"/>
      <c r="D131" s="49"/>
      <c r="E131" s="49"/>
      <c r="F131" s="49"/>
      <c r="G131" s="49"/>
      <c r="H131" s="49"/>
      <c r="I131" s="49"/>
      <c r="J131" s="49"/>
      <c r="K131" s="49"/>
    </row>
    <row r="132" spans="1:11" ht="15.75">
      <c r="A132" s="43" t="s">
        <v>55</v>
      </c>
      <c r="B132" s="43"/>
      <c r="C132" s="43"/>
      <c r="D132" s="43"/>
      <c r="E132" s="43"/>
      <c r="F132" s="43"/>
      <c r="G132" s="43"/>
      <c r="H132" s="43"/>
      <c r="I132" s="43"/>
      <c r="J132" s="43"/>
      <c r="K132" s="43"/>
    </row>
    <row r="133" spans="1:11" ht="15.75">
      <c r="A133" s="43" t="s">
        <v>43</v>
      </c>
      <c r="B133" s="43"/>
      <c r="C133" s="43"/>
      <c r="D133" s="43"/>
      <c r="E133" s="43"/>
      <c r="F133" s="43"/>
      <c r="G133" s="43"/>
      <c r="H133" s="43"/>
      <c r="I133" s="43"/>
      <c r="J133" s="43"/>
      <c r="K133" s="43"/>
    </row>
    <row r="134" spans="1:11" ht="72">
      <c r="A134" s="10" t="s">
        <v>45</v>
      </c>
      <c r="B134" s="10" t="s">
        <v>46</v>
      </c>
      <c r="C134" s="10" t="s">
        <v>47</v>
      </c>
      <c r="D134" s="10" t="s">
        <v>48</v>
      </c>
      <c r="E134" s="10" t="s">
        <v>49</v>
      </c>
      <c r="F134" s="10" t="s">
        <v>50</v>
      </c>
      <c r="G134" s="10" t="s">
        <v>51</v>
      </c>
      <c r="H134" s="10" t="s">
        <v>52</v>
      </c>
      <c r="I134" s="10" t="s">
        <v>53</v>
      </c>
      <c r="J134" s="10" t="s">
        <v>54</v>
      </c>
      <c r="K134" s="10" t="s">
        <v>38</v>
      </c>
    </row>
    <row r="135" spans="1:11" ht="12.75">
      <c r="A135" s="14">
        <v>0</v>
      </c>
      <c r="B135" s="14">
        <v>0</v>
      </c>
      <c r="C135" s="14">
        <v>0</v>
      </c>
      <c r="D135" s="14">
        <v>0</v>
      </c>
      <c r="E135" s="14">
        <v>0</v>
      </c>
      <c r="F135" s="14">
        <v>0</v>
      </c>
      <c r="G135" s="14">
        <v>0</v>
      </c>
      <c r="H135" s="14">
        <v>0</v>
      </c>
      <c r="I135" s="14">
        <v>0</v>
      </c>
      <c r="J135" s="14">
        <v>0</v>
      </c>
      <c r="K135" s="14">
        <v>0</v>
      </c>
    </row>
    <row r="136" spans="1:11" ht="18" customHeight="1">
      <c r="A136" s="20" t="s">
        <v>73</v>
      </c>
      <c r="B136" s="17"/>
      <c r="C136" s="17"/>
      <c r="D136" s="17"/>
      <c r="E136" s="17"/>
      <c r="F136" s="17"/>
      <c r="G136" s="17"/>
      <c r="H136" s="17"/>
      <c r="I136" s="17"/>
      <c r="J136" s="17"/>
      <c r="K136" s="17"/>
    </row>
    <row r="137" spans="1:11" ht="15.75">
      <c r="A137" s="49" t="s">
        <v>58</v>
      </c>
      <c r="B137" s="49"/>
      <c r="C137" s="49"/>
      <c r="D137" s="49"/>
      <c r="E137" s="49"/>
      <c r="F137" s="49"/>
      <c r="G137" s="49"/>
      <c r="H137" s="49"/>
      <c r="I137" s="49"/>
      <c r="J137" s="49"/>
      <c r="K137" s="49"/>
    </row>
    <row r="138" spans="1:11" ht="15.75">
      <c r="A138" s="43" t="s">
        <v>56</v>
      </c>
      <c r="B138" s="43"/>
      <c r="C138" s="43"/>
      <c r="D138" s="43"/>
      <c r="E138" s="43"/>
      <c r="F138" s="43"/>
      <c r="G138" s="43"/>
      <c r="H138" s="43"/>
      <c r="I138" s="43"/>
      <c r="J138" s="43"/>
      <c r="K138" s="43"/>
    </row>
    <row r="139" spans="1:11" ht="15.75">
      <c r="A139" s="43" t="s">
        <v>43</v>
      </c>
      <c r="B139" s="43"/>
      <c r="C139" s="43"/>
      <c r="D139" s="43"/>
      <c r="E139" s="43"/>
      <c r="F139" s="43"/>
      <c r="G139" s="43"/>
      <c r="H139" s="43"/>
      <c r="I139" s="43"/>
      <c r="J139" s="43"/>
      <c r="K139" s="43"/>
    </row>
    <row r="140" spans="1:11" ht="72">
      <c r="A140" s="10" t="s">
        <v>45</v>
      </c>
      <c r="B140" s="10" t="s">
        <v>46</v>
      </c>
      <c r="C140" s="10" t="s">
        <v>47</v>
      </c>
      <c r="D140" s="10" t="s">
        <v>48</v>
      </c>
      <c r="E140" s="10" t="s">
        <v>49</v>
      </c>
      <c r="F140" s="10" t="s">
        <v>50</v>
      </c>
      <c r="G140" s="10" t="s">
        <v>51</v>
      </c>
      <c r="H140" s="10" t="s">
        <v>52</v>
      </c>
      <c r="I140" s="10" t="s">
        <v>53</v>
      </c>
      <c r="J140" s="10" t="s">
        <v>54</v>
      </c>
      <c r="K140" s="10" t="s">
        <v>38</v>
      </c>
    </row>
    <row r="141" spans="1:11" ht="12.75">
      <c r="A141" s="14">
        <v>0</v>
      </c>
      <c r="B141" s="14">
        <v>0</v>
      </c>
      <c r="C141" s="14">
        <v>0</v>
      </c>
      <c r="D141" s="14">
        <v>0</v>
      </c>
      <c r="E141" s="14">
        <v>0</v>
      </c>
      <c r="F141" s="14">
        <v>0</v>
      </c>
      <c r="G141" s="14">
        <v>0</v>
      </c>
      <c r="H141" s="14">
        <v>0</v>
      </c>
      <c r="I141" s="14">
        <v>0</v>
      </c>
      <c r="J141" s="14">
        <v>0</v>
      </c>
      <c r="K141" s="14">
        <v>0</v>
      </c>
    </row>
    <row r="143" ht="15.75">
      <c r="A143" s="3" t="s">
        <v>74</v>
      </c>
    </row>
    <row r="144" spans="1:11" ht="15.75">
      <c r="A144" s="49" t="s">
        <v>58</v>
      </c>
      <c r="B144" s="49"/>
      <c r="C144" s="49"/>
      <c r="D144" s="49"/>
      <c r="E144" s="49"/>
      <c r="F144" s="49"/>
      <c r="G144" s="49"/>
      <c r="H144" s="49"/>
      <c r="I144" s="49"/>
      <c r="J144" s="49"/>
      <c r="K144" s="49"/>
    </row>
    <row r="145" spans="1:11" ht="15.75">
      <c r="A145" s="43" t="s">
        <v>29</v>
      </c>
      <c r="B145" s="43"/>
      <c r="C145" s="43"/>
      <c r="D145" s="43"/>
      <c r="E145" s="43"/>
      <c r="F145" s="43"/>
      <c r="G145" s="43"/>
      <c r="H145" s="43"/>
      <c r="I145" s="43"/>
      <c r="J145" s="43"/>
      <c r="K145" s="43"/>
    </row>
    <row r="146" spans="1:11" ht="15.75">
      <c r="A146" s="43" t="s">
        <v>44</v>
      </c>
      <c r="B146" s="43"/>
      <c r="C146" s="43"/>
      <c r="D146" s="43"/>
      <c r="E146" s="43"/>
      <c r="F146" s="43"/>
      <c r="G146" s="43"/>
      <c r="H146" s="43"/>
      <c r="I146" s="43"/>
      <c r="J146" s="43"/>
      <c r="K146" s="43"/>
    </row>
    <row r="147" spans="1:11" ht="72">
      <c r="A147" s="10" t="s">
        <v>45</v>
      </c>
      <c r="B147" s="10" t="s">
        <v>46</v>
      </c>
      <c r="C147" s="10" t="s">
        <v>47</v>
      </c>
      <c r="D147" s="10" t="s">
        <v>48</v>
      </c>
      <c r="E147" s="10" t="s">
        <v>49</v>
      </c>
      <c r="F147" s="10" t="s">
        <v>50</v>
      </c>
      <c r="G147" s="10" t="s">
        <v>51</v>
      </c>
      <c r="H147" s="10" t="s">
        <v>52</v>
      </c>
      <c r="I147" s="10" t="s">
        <v>53</v>
      </c>
      <c r="J147" s="10" t="s">
        <v>54</v>
      </c>
      <c r="K147" s="10" t="s">
        <v>38</v>
      </c>
    </row>
    <row r="148" spans="1:11" ht="12.75">
      <c r="A148" s="14">
        <v>0</v>
      </c>
      <c r="B148" s="14">
        <v>0</v>
      </c>
      <c r="C148" s="14">
        <v>0</v>
      </c>
      <c r="D148" s="14">
        <v>0</v>
      </c>
      <c r="E148" s="14">
        <v>0</v>
      </c>
      <c r="F148" s="14">
        <v>0</v>
      </c>
      <c r="G148" s="14">
        <v>0</v>
      </c>
      <c r="H148" s="14">
        <v>0</v>
      </c>
      <c r="I148" s="14">
        <v>0</v>
      </c>
      <c r="J148" s="14">
        <v>0</v>
      </c>
      <c r="K148" s="14">
        <v>0</v>
      </c>
    </row>
    <row r="149" spans="1:11" ht="60">
      <c r="A149" s="34"/>
      <c r="B149" s="34"/>
      <c r="C149" s="34"/>
      <c r="D149" s="34"/>
      <c r="E149" s="34"/>
      <c r="F149" s="34"/>
      <c r="G149" s="34"/>
      <c r="H149" s="34"/>
      <c r="I149" s="34"/>
      <c r="J149" s="34"/>
      <c r="K149" s="10" t="s">
        <v>39</v>
      </c>
    </row>
    <row r="150" spans="1:11" ht="15.75">
      <c r="A150" s="50"/>
      <c r="B150" s="50"/>
      <c r="C150" s="50"/>
      <c r="D150" s="50"/>
      <c r="E150" s="50"/>
      <c r="F150" s="50"/>
      <c r="G150" s="50"/>
      <c r="H150" s="50"/>
      <c r="I150" s="50"/>
      <c r="J150" s="50"/>
      <c r="K150" s="15"/>
    </row>
    <row r="151" spans="1:11" ht="18" customHeight="1">
      <c r="A151" s="19" t="s">
        <v>75</v>
      </c>
      <c r="B151" s="13"/>
      <c r="C151" s="13"/>
      <c r="D151" s="13"/>
      <c r="E151" s="13"/>
      <c r="F151" s="13"/>
      <c r="G151" s="13"/>
      <c r="H151" s="13"/>
      <c r="I151" s="13"/>
      <c r="J151" s="13"/>
      <c r="K151" s="16"/>
    </row>
    <row r="152" spans="1:11" ht="15.75">
      <c r="A152" s="49" t="s">
        <v>58</v>
      </c>
      <c r="B152" s="49"/>
      <c r="C152" s="49"/>
      <c r="D152" s="49"/>
      <c r="E152" s="49"/>
      <c r="F152" s="49"/>
      <c r="G152" s="49"/>
      <c r="H152" s="49"/>
      <c r="I152" s="49"/>
      <c r="J152" s="49"/>
      <c r="K152" s="49"/>
    </row>
    <row r="153" spans="1:11" ht="15.75">
      <c r="A153" s="43" t="s">
        <v>55</v>
      </c>
      <c r="B153" s="43"/>
      <c r="C153" s="43"/>
      <c r="D153" s="43"/>
      <c r="E153" s="43"/>
      <c r="F153" s="43"/>
      <c r="G153" s="43"/>
      <c r="H153" s="43"/>
      <c r="I153" s="43"/>
      <c r="J153" s="43"/>
      <c r="K153" s="43"/>
    </row>
    <row r="154" spans="1:11" ht="15.75">
      <c r="A154" s="43" t="s">
        <v>44</v>
      </c>
      <c r="B154" s="43"/>
      <c r="C154" s="43"/>
      <c r="D154" s="43"/>
      <c r="E154" s="43"/>
      <c r="F154" s="43"/>
      <c r="G154" s="43"/>
      <c r="H154" s="43"/>
      <c r="I154" s="43"/>
      <c r="J154" s="43"/>
      <c r="K154" s="43"/>
    </row>
    <row r="155" spans="1:11" ht="72">
      <c r="A155" s="10" t="s">
        <v>45</v>
      </c>
      <c r="B155" s="10" t="s">
        <v>46</v>
      </c>
      <c r="C155" s="10" t="s">
        <v>47</v>
      </c>
      <c r="D155" s="10" t="s">
        <v>48</v>
      </c>
      <c r="E155" s="10" t="s">
        <v>49</v>
      </c>
      <c r="F155" s="10" t="s">
        <v>50</v>
      </c>
      <c r="G155" s="10" t="s">
        <v>51</v>
      </c>
      <c r="H155" s="10" t="s">
        <v>52</v>
      </c>
      <c r="I155" s="10" t="s">
        <v>53</v>
      </c>
      <c r="J155" s="10" t="s">
        <v>54</v>
      </c>
      <c r="K155" s="10" t="s">
        <v>38</v>
      </c>
    </row>
    <row r="156" spans="1:11" ht="12.75">
      <c r="A156" s="14">
        <v>0</v>
      </c>
      <c r="B156" s="14">
        <v>0</v>
      </c>
      <c r="C156" s="14">
        <v>0</v>
      </c>
      <c r="D156" s="14">
        <v>0</v>
      </c>
      <c r="E156" s="14">
        <v>0</v>
      </c>
      <c r="F156" s="14">
        <v>0</v>
      </c>
      <c r="G156" s="14">
        <v>0</v>
      </c>
      <c r="H156" s="14">
        <v>0</v>
      </c>
      <c r="I156" s="14">
        <v>0</v>
      </c>
      <c r="J156" s="14">
        <v>0</v>
      </c>
      <c r="K156" s="14">
        <v>0</v>
      </c>
    </row>
    <row r="157" spans="1:11" ht="22.5" customHeight="1">
      <c r="A157" s="19" t="s">
        <v>76</v>
      </c>
      <c r="B157" s="17"/>
      <c r="C157" s="17"/>
      <c r="D157" s="17"/>
      <c r="E157" s="17"/>
      <c r="F157" s="17"/>
      <c r="G157" s="17"/>
      <c r="H157" s="17"/>
      <c r="I157" s="17"/>
      <c r="J157" s="17"/>
      <c r="K157" s="17"/>
    </row>
    <row r="158" spans="1:11" ht="15.75">
      <c r="A158" s="49" t="s">
        <v>58</v>
      </c>
      <c r="B158" s="49"/>
      <c r="C158" s="49"/>
      <c r="D158" s="49"/>
      <c r="E158" s="49"/>
      <c r="F158" s="49"/>
      <c r="G158" s="49"/>
      <c r="H158" s="49"/>
      <c r="I158" s="49"/>
      <c r="J158" s="49"/>
      <c r="K158" s="49"/>
    </row>
    <row r="159" spans="1:11" ht="15.75">
      <c r="A159" s="43" t="s">
        <v>56</v>
      </c>
      <c r="B159" s="43"/>
      <c r="C159" s="43"/>
      <c r="D159" s="43"/>
      <c r="E159" s="43"/>
      <c r="F159" s="43"/>
      <c r="G159" s="43"/>
      <c r="H159" s="43"/>
      <c r="I159" s="43"/>
      <c r="J159" s="43"/>
      <c r="K159" s="43"/>
    </row>
    <row r="160" spans="1:11" ht="15.75">
      <c r="A160" s="43" t="s">
        <v>44</v>
      </c>
      <c r="B160" s="43"/>
      <c r="C160" s="43"/>
      <c r="D160" s="43"/>
      <c r="E160" s="43"/>
      <c r="F160" s="43"/>
      <c r="G160" s="43"/>
      <c r="H160" s="43"/>
      <c r="I160" s="43"/>
      <c r="J160" s="43"/>
      <c r="K160" s="43"/>
    </row>
    <row r="161" spans="1:11" ht="72">
      <c r="A161" s="10" t="s">
        <v>45</v>
      </c>
      <c r="B161" s="10" t="s">
        <v>46</v>
      </c>
      <c r="C161" s="10" t="s">
        <v>47</v>
      </c>
      <c r="D161" s="10" t="s">
        <v>48</v>
      </c>
      <c r="E161" s="10" t="s">
        <v>49</v>
      </c>
      <c r="F161" s="10" t="s">
        <v>50</v>
      </c>
      <c r="G161" s="10" t="s">
        <v>51</v>
      </c>
      <c r="H161" s="10" t="s">
        <v>52</v>
      </c>
      <c r="I161" s="10" t="s">
        <v>53</v>
      </c>
      <c r="J161" s="10" t="s">
        <v>54</v>
      </c>
      <c r="K161" s="10" t="s">
        <v>38</v>
      </c>
    </row>
    <row r="162" spans="1:11" ht="12.75">
      <c r="A162" s="14">
        <v>0</v>
      </c>
      <c r="B162" s="14">
        <v>0</v>
      </c>
      <c r="C162" s="14">
        <v>0</v>
      </c>
      <c r="D162" s="14">
        <v>0</v>
      </c>
      <c r="E162" s="14">
        <v>0</v>
      </c>
      <c r="F162" s="14">
        <v>0</v>
      </c>
      <c r="G162" s="14">
        <v>0</v>
      </c>
      <c r="H162" s="14">
        <v>0</v>
      </c>
      <c r="I162" s="14">
        <v>0</v>
      </c>
      <c r="J162" s="14">
        <v>0</v>
      </c>
      <c r="K162" s="14">
        <v>0</v>
      </c>
    </row>
    <row r="164" spans="1:11" ht="12.75">
      <c r="A164" s="51" t="s">
        <v>77</v>
      </c>
      <c r="B164" s="52"/>
      <c r="C164" s="52"/>
      <c r="D164" s="52"/>
      <c r="E164" s="52"/>
      <c r="F164" s="52"/>
      <c r="G164" s="52"/>
      <c r="H164" s="52"/>
      <c r="I164" s="52"/>
      <c r="J164" s="52"/>
      <c r="K164" s="53"/>
    </row>
    <row r="165" spans="1:11" ht="12.75">
      <c r="A165" s="54"/>
      <c r="B165" s="55"/>
      <c r="C165" s="55"/>
      <c r="D165" s="55"/>
      <c r="E165" s="55"/>
      <c r="F165" s="55"/>
      <c r="G165" s="55"/>
      <c r="H165" s="55"/>
      <c r="I165" s="55"/>
      <c r="J165" s="55"/>
      <c r="K165" s="56"/>
    </row>
    <row r="166" spans="1:11" ht="12.75">
      <c r="A166" s="54"/>
      <c r="B166" s="55"/>
      <c r="C166" s="55"/>
      <c r="D166" s="55"/>
      <c r="E166" s="55"/>
      <c r="F166" s="55"/>
      <c r="G166" s="55"/>
      <c r="H166" s="55"/>
      <c r="I166" s="55"/>
      <c r="J166" s="55"/>
      <c r="K166" s="56"/>
    </row>
    <row r="167" spans="1:11" ht="12.75">
      <c r="A167" s="54"/>
      <c r="B167" s="55"/>
      <c r="C167" s="55"/>
      <c r="D167" s="55"/>
      <c r="E167" s="55"/>
      <c r="F167" s="55"/>
      <c r="G167" s="55"/>
      <c r="H167" s="55"/>
      <c r="I167" s="55"/>
      <c r="J167" s="55"/>
      <c r="K167" s="56"/>
    </row>
    <row r="168" spans="1:11" ht="12.75">
      <c r="A168" s="57"/>
      <c r="B168" s="58"/>
      <c r="C168" s="58"/>
      <c r="D168" s="58"/>
      <c r="E168" s="58"/>
      <c r="F168" s="58"/>
      <c r="G168" s="58"/>
      <c r="H168" s="58"/>
      <c r="I168" s="58"/>
      <c r="J168" s="58"/>
      <c r="K168" s="59"/>
    </row>
  </sheetData>
  <sheetProtection/>
  <mergeCells count="145">
    <mergeCell ref="A4:K8"/>
    <mergeCell ref="A159:K159"/>
    <mergeCell ref="A137:K137"/>
    <mergeCell ref="A138:K138"/>
    <mergeCell ref="A139:K139"/>
    <mergeCell ref="A144:K144"/>
    <mergeCell ref="A145:K145"/>
    <mergeCell ref="A146:K146"/>
    <mergeCell ref="A131:K131"/>
    <mergeCell ref="A149:J149"/>
    <mergeCell ref="A160:K160"/>
    <mergeCell ref="A152:K152"/>
    <mergeCell ref="A153:K153"/>
    <mergeCell ref="A154:K154"/>
    <mergeCell ref="A158:K158"/>
    <mergeCell ref="A150:J150"/>
    <mergeCell ref="A111:K111"/>
    <mergeCell ref="A125:K125"/>
    <mergeCell ref="A128:J128"/>
    <mergeCell ref="A129:J129"/>
    <mergeCell ref="A104:K104"/>
    <mergeCell ref="A132:K132"/>
    <mergeCell ref="A133:K133"/>
    <mergeCell ref="A36:J36"/>
    <mergeCell ref="A46:J46"/>
    <mergeCell ref="A52:J52"/>
    <mergeCell ref="A37:J37"/>
    <mergeCell ref="A123:K123"/>
    <mergeCell ref="A124:K124"/>
    <mergeCell ref="A119:K119"/>
    <mergeCell ref="A35:J35"/>
    <mergeCell ref="A45:J45"/>
    <mergeCell ref="A51:J51"/>
    <mergeCell ref="A57:J57"/>
    <mergeCell ref="I54:J54"/>
    <mergeCell ref="A47:J47"/>
    <mergeCell ref="A53:J53"/>
    <mergeCell ref="I48:J48"/>
    <mergeCell ref="I49:J49"/>
    <mergeCell ref="D38:D40"/>
    <mergeCell ref="A96:J96"/>
    <mergeCell ref="A108:J108"/>
    <mergeCell ref="A103:K103"/>
    <mergeCell ref="A118:K118"/>
    <mergeCell ref="A105:K105"/>
    <mergeCell ref="A113:K113"/>
    <mergeCell ref="A117:K117"/>
    <mergeCell ref="A109:J109"/>
    <mergeCell ref="A112:K112"/>
    <mergeCell ref="I100:J100"/>
    <mergeCell ref="I99:J99"/>
    <mergeCell ref="A88:H88"/>
    <mergeCell ref="I88:J88"/>
    <mergeCell ref="A91:J91"/>
    <mergeCell ref="A92:J92"/>
    <mergeCell ref="A90:J90"/>
    <mergeCell ref="I93:J93"/>
    <mergeCell ref="I94:J94"/>
    <mergeCell ref="A97:J97"/>
    <mergeCell ref="A98:J98"/>
    <mergeCell ref="I83:J85"/>
    <mergeCell ref="I86:J86"/>
    <mergeCell ref="A87:H87"/>
    <mergeCell ref="I87:J87"/>
    <mergeCell ref="E83:E85"/>
    <mergeCell ref="F83:F85"/>
    <mergeCell ref="G83:G85"/>
    <mergeCell ref="H83:H85"/>
    <mergeCell ref="A83:A85"/>
    <mergeCell ref="B83:B85"/>
    <mergeCell ref="C83:C85"/>
    <mergeCell ref="I71:J71"/>
    <mergeCell ref="A74:J74"/>
    <mergeCell ref="A75:J75"/>
    <mergeCell ref="A73:J73"/>
    <mergeCell ref="D83:D85"/>
    <mergeCell ref="I76:J76"/>
    <mergeCell ref="I77:J77"/>
    <mergeCell ref="A81:J81"/>
    <mergeCell ref="A82:J82"/>
    <mergeCell ref="A80:J80"/>
    <mergeCell ref="A65:H65"/>
    <mergeCell ref="I65:J65"/>
    <mergeCell ref="A68:J68"/>
    <mergeCell ref="A69:J69"/>
    <mergeCell ref="A67:J67"/>
    <mergeCell ref="I70:J70"/>
    <mergeCell ref="I63:J63"/>
    <mergeCell ref="A64:H64"/>
    <mergeCell ref="I64:J64"/>
    <mergeCell ref="A60:A62"/>
    <mergeCell ref="B60:B62"/>
    <mergeCell ref="C60:C62"/>
    <mergeCell ref="D60:D62"/>
    <mergeCell ref="E60:E62"/>
    <mergeCell ref="F60:F62"/>
    <mergeCell ref="A58:J58"/>
    <mergeCell ref="A59:J59"/>
    <mergeCell ref="I55:J55"/>
    <mergeCell ref="G60:G62"/>
    <mergeCell ref="H60:H62"/>
    <mergeCell ref="I60:J62"/>
    <mergeCell ref="I41:J41"/>
    <mergeCell ref="A42:H42"/>
    <mergeCell ref="I42:J42"/>
    <mergeCell ref="I38:J40"/>
    <mergeCell ref="B38:B40"/>
    <mergeCell ref="C38:C40"/>
    <mergeCell ref="A43:H43"/>
    <mergeCell ref="I43:J43"/>
    <mergeCell ref="A1:J1"/>
    <mergeCell ref="A164:K168"/>
    <mergeCell ref="A2:J2"/>
    <mergeCell ref="E38:E40"/>
    <mergeCell ref="F38:F40"/>
    <mergeCell ref="G38:G40"/>
    <mergeCell ref="H38:H40"/>
    <mergeCell ref="A38:A40"/>
    <mergeCell ref="A11:J11"/>
    <mergeCell ref="A12:J12"/>
    <mergeCell ref="A13:J13"/>
    <mergeCell ref="A14:A16"/>
    <mergeCell ref="B14:B16"/>
    <mergeCell ref="C14:C16"/>
    <mergeCell ref="D14:D16"/>
    <mergeCell ref="E14:E16"/>
    <mergeCell ref="F14:F16"/>
    <mergeCell ref="G14:G16"/>
    <mergeCell ref="H14:H16"/>
    <mergeCell ref="I14:J16"/>
    <mergeCell ref="I17:J17"/>
    <mergeCell ref="A18:H18"/>
    <mergeCell ref="I18:J18"/>
    <mergeCell ref="A19:H19"/>
    <mergeCell ref="I19:J19"/>
    <mergeCell ref="A21:J21"/>
    <mergeCell ref="A22:J22"/>
    <mergeCell ref="A23:J23"/>
    <mergeCell ref="I24:J24"/>
    <mergeCell ref="I25:J25"/>
    <mergeCell ref="A27:J27"/>
    <mergeCell ref="A28:J28"/>
    <mergeCell ref="A29:J29"/>
    <mergeCell ref="I30:J30"/>
    <mergeCell ref="I31:J31"/>
  </mergeCells>
  <printOptions/>
  <pageMargins left="0" right="0" top="0.984251968503937" bottom="0.984251968503937" header="0.5118110236220472" footer="0.5118110236220472"/>
  <pageSetup orientation="landscape" paperSize="9" r:id="rId1"/>
  <rowBreaks count="8" manualBreakCount="8">
    <brk id="49" max="255" man="1"/>
    <brk id="71" max="255" man="1"/>
    <brk id="94" max="255" man="1"/>
    <brk id="109" max="255" man="1"/>
    <brk id="121" max="255" man="1"/>
    <brk id="135" max="255" man="1"/>
    <brk id="142" max="255" man="1"/>
    <brk id="156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K168"/>
  <sheetViews>
    <sheetView workbookViewId="0" topLeftCell="A1">
      <selection activeCell="I44" sqref="I44"/>
    </sheetView>
  </sheetViews>
  <sheetFormatPr defaultColWidth="12.421875" defaultRowHeight="12.75"/>
  <sheetData>
    <row r="1" spans="1:10" ht="12.75">
      <c r="A1" s="37" t="s">
        <v>60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12.75">
      <c r="A2" s="60" t="s">
        <v>78</v>
      </c>
      <c r="B2" s="60"/>
      <c r="C2" s="60"/>
      <c r="D2" s="60"/>
      <c r="E2" s="60"/>
      <c r="F2" s="60"/>
      <c r="G2" s="60"/>
      <c r="H2" s="60"/>
      <c r="I2" s="60"/>
      <c r="J2" s="60"/>
    </row>
    <row r="3" spans="1:10" ht="12.75">
      <c r="A3" s="21"/>
      <c r="B3" s="21"/>
      <c r="C3" s="21"/>
      <c r="D3" s="21"/>
      <c r="E3" s="21"/>
      <c r="F3" s="21"/>
      <c r="G3" s="21"/>
      <c r="H3" s="21"/>
      <c r="I3" s="21"/>
      <c r="J3" s="21"/>
    </row>
    <row r="4" spans="1:11" ht="12.75" customHeight="1">
      <c r="A4" s="61" t="s">
        <v>81</v>
      </c>
      <c r="B4" s="62"/>
      <c r="C4" s="62"/>
      <c r="D4" s="62"/>
      <c r="E4" s="62"/>
      <c r="F4" s="62"/>
      <c r="G4" s="62"/>
      <c r="H4" s="62"/>
      <c r="I4" s="62"/>
      <c r="J4" s="62"/>
      <c r="K4" s="63"/>
    </row>
    <row r="5" spans="1:11" ht="12.75">
      <c r="A5" s="64"/>
      <c r="B5" s="65"/>
      <c r="C5" s="65"/>
      <c r="D5" s="65"/>
      <c r="E5" s="65"/>
      <c r="F5" s="65"/>
      <c r="G5" s="65"/>
      <c r="H5" s="65"/>
      <c r="I5" s="65"/>
      <c r="J5" s="65"/>
      <c r="K5" s="66"/>
    </row>
    <row r="6" spans="1:11" ht="12.75">
      <c r="A6" s="64"/>
      <c r="B6" s="65"/>
      <c r="C6" s="65"/>
      <c r="D6" s="65"/>
      <c r="E6" s="65"/>
      <c r="F6" s="65"/>
      <c r="G6" s="65"/>
      <c r="H6" s="65"/>
      <c r="I6" s="65"/>
      <c r="J6" s="65"/>
      <c r="K6" s="66"/>
    </row>
    <row r="7" spans="1:11" ht="12.75">
      <c r="A7" s="64"/>
      <c r="B7" s="65"/>
      <c r="C7" s="65"/>
      <c r="D7" s="65"/>
      <c r="E7" s="65"/>
      <c r="F7" s="65"/>
      <c r="G7" s="65"/>
      <c r="H7" s="65"/>
      <c r="I7" s="65"/>
      <c r="J7" s="65"/>
      <c r="K7" s="66"/>
    </row>
    <row r="8" spans="1:11" ht="12.75">
      <c r="A8" s="67"/>
      <c r="B8" s="68"/>
      <c r="C8" s="68"/>
      <c r="D8" s="68"/>
      <c r="E8" s="68"/>
      <c r="F8" s="68"/>
      <c r="G8" s="68"/>
      <c r="H8" s="68"/>
      <c r="I8" s="68"/>
      <c r="J8" s="68"/>
      <c r="K8" s="69"/>
    </row>
    <row r="9" spans="1:11" s="31" customFormat="1" ht="12.75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</row>
    <row r="10" spans="1:11" s="31" customFormat="1" ht="15.75">
      <c r="A10" s="3" t="s">
        <v>110</v>
      </c>
      <c r="B10"/>
      <c r="C10"/>
      <c r="D10"/>
      <c r="E10"/>
      <c r="F10"/>
      <c r="G10"/>
      <c r="H10"/>
      <c r="I10"/>
      <c r="J10"/>
      <c r="K10" s="32"/>
    </row>
    <row r="11" spans="1:11" s="31" customFormat="1" ht="15.75">
      <c r="A11" s="49" t="s">
        <v>57</v>
      </c>
      <c r="B11" s="49"/>
      <c r="C11" s="49"/>
      <c r="D11" s="49"/>
      <c r="E11" s="49"/>
      <c r="F11" s="49"/>
      <c r="G11" s="49"/>
      <c r="H11" s="49"/>
      <c r="I11" s="49"/>
      <c r="J11" s="49"/>
      <c r="K11" s="32"/>
    </row>
    <row r="12" spans="1:11" s="31" customFormat="1" ht="15.75">
      <c r="A12" s="46" t="s">
        <v>107</v>
      </c>
      <c r="B12" s="47"/>
      <c r="C12" s="47"/>
      <c r="D12" s="47"/>
      <c r="E12" s="47"/>
      <c r="F12" s="47"/>
      <c r="G12" s="47"/>
      <c r="H12" s="47"/>
      <c r="I12" s="47"/>
      <c r="J12" s="48"/>
      <c r="K12" s="32"/>
    </row>
    <row r="13" spans="1:11" s="31" customFormat="1" ht="15.75">
      <c r="A13" s="46" t="s">
        <v>106</v>
      </c>
      <c r="B13" s="47"/>
      <c r="C13" s="47"/>
      <c r="D13" s="47"/>
      <c r="E13" s="47"/>
      <c r="F13" s="47"/>
      <c r="G13" s="47"/>
      <c r="H13" s="47"/>
      <c r="I13" s="47"/>
      <c r="J13" s="48"/>
      <c r="K13" s="32"/>
    </row>
    <row r="14" spans="1:11" s="31" customFormat="1" ht="12.75">
      <c r="A14" s="44" t="s">
        <v>30</v>
      </c>
      <c r="B14" s="44" t="s">
        <v>31</v>
      </c>
      <c r="C14" s="44" t="s">
        <v>32</v>
      </c>
      <c r="D14" s="44" t="s">
        <v>33</v>
      </c>
      <c r="E14" s="44" t="s">
        <v>34</v>
      </c>
      <c r="F14" s="44" t="s">
        <v>35</v>
      </c>
      <c r="G14" s="44" t="s">
        <v>36</v>
      </c>
      <c r="H14" s="44" t="s">
        <v>37</v>
      </c>
      <c r="I14" s="44" t="s">
        <v>38</v>
      </c>
      <c r="J14" s="44"/>
      <c r="K14" s="32"/>
    </row>
    <row r="15" spans="1:11" s="31" customFormat="1" ht="12.75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32"/>
    </row>
    <row r="16" spans="1:11" s="31" customFormat="1" ht="12.75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32"/>
    </row>
    <row r="17" spans="1:11" s="31" customFormat="1" ht="14.25">
      <c r="A17" s="26"/>
      <c r="B17" s="26">
        <v>19000</v>
      </c>
      <c r="C17" s="26"/>
      <c r="D17" s="26"/>
      <c r="E17" s="26"/>
      <c r="F17" s="26"/>
      <c r="G17" s="26"/>
      <c r="H17" s="26"/>
      <c r="I17" s="45">
        <f>SUM(B17:H17)</f>
        <v>19000</v>
      </c>
      <c r="J17" s="45"/>
      <c r="K17" s="32"/>
    </row>
    <row r="18" spans="1:11" s="31" customFormat="1" ht="26.25" customHeight="1">
      <c r="A18" s="34"/>
      <c r="B18" s="34"/>
      <c r="C18" s="34"/>
      <c r="D18" s="34"/>
      <c r="E18" s="34"/>
      <c r="F18" s="34"/>
      <c r="G18" s="34"/>
      <c r="H18" s="34"/>
      <c r="I18" s="44" t="s">
        <v>39</v>
      </c>
      <c r="J18" s="44"/>
      <c r="K18" s="32"/>
    </row>
    <row r="19" spans="1:11" s="31" customFormat="1" ht="15.75">
      <c r="A19" s="50"/>
      <c r="B19" s="50"/>
      <c r="C19" s="50"/>
      <c r="D19" s="50"/>
      <c r="E19" s="50"/>
      <c r="F19" s="50"/>
      <c r="G19" s="50"/>
      <c r="H19" s="50"/>
      <c r="I19" s="45"/>
      <c r="J19" s="45"/>
      <c r="K19" s="32"/>
    </row>
    <row r="20" spans="1:11" s="31" customFormat="1" ht="31.5">
      <c r="A20" s="18" t="s">
        <v>111</v>
      </c>
      <c r="B20" s="11"/>
      <c r="C20" s="11"/>
      <c r="D20" s="11"/>
      <c r="E20" s="11"/>
      <c r="F20" s="11"/>
      <c r="G20" s="11"/>
      <c r="H20" s="11"/>
      <c r="I20" s="11"/>
      <c r="J20" s="11"/>
      <c r="K20" s="32"/>
    </row>
    <row r="21" spans="1:11" s="31" customFormat="1" ht="15.75">
      <c r="A21" s="49" t="s">
        <v>57</v>
      </c>
      <c r="B21" s="49"/>
      <c r="C21" s="49"/>
      <c r="D21" s="49"/>
      <c r="E21" s="49"/>
      <c r="F21" s="49"/>
      <c r="G21" s="49"/>
      <c r="H21" s="49"/>
      <c r="I21" s="49"/>
      <c r="J21" s="49"/>
      <c r="K21" s="32"/>
    </row>
    <row r="22" spans="1:11" s="31" customFormat="1" ht="15.75">
      <c r="A22" s="43" t="s">
        <v>108</v>
      </c>
      <c r="B22" s="43"/>
      <c r="C22" s="43"/>
      <c r="D22" s="43"/>
      <c r="E22" s="43"/>
      <c r="F22" s="43"/>
      <c r="G22" s="43"/>
      <c r="H22" s="43"/>
      <c r="I22" s="43"/>
      <c r="J22" s="43"/>
      <c r="K22" s="32"/>
    </row>
    <row r="23" spans="1:11" s="31" customFormat="1" ht="15.75">
      <c r="A23" s="46" t="s">
        <v>106</v>
      </c>
      <c r="B23" s="47"/>
      <c r="C23" s="47"/>
      <c r="D23" s="47"/>
      <c r="E23" s="47"/>
      <c r="F23" s="47"/>
      <c r="G23" s="47"/>
      <c r="H23" s="47"/>
      <c r="I23" s="47"/>
      <c r="J23" s="48"/>
      <c r="K23" s="32"/>
    </row>
    <row r="24" spans="1:11" s="31" customFormat="1" ht="48">
      <c r="A24" s="10" t="s">
        <v>30</v>
      </c>
      <c r="B24" s="10" t="s">
        <v>31</v>
      </c>
      <c r="C24" s="10" t="s">
        <v>32</v>
      </c>
      <c r="D24" s="10" t="s">
        <v>33</v>
      </c>
      <c r="E24" s="10" t="s">
        <v>34</v>
      </c>
      <c r="F24" s="10" t="s">
        <v>35</v>
      </c>
      <c r="G24" s="10" t="s">
        <v>36</v>
      </c>
      <c r="H24" s="10" t="s">
        <v>37</v>
      </c>
      <c r="I24" s="44" t="s">
        <v>38</v>
      </c>
      <c r="J24" s="44"/>
      <c r="K24" s="32"/>
    </row>
    <row r="25" spans="1:11" s="31" customFormat="1" ht="14.25">
      <c r="A25" s="26"/>
      <c r="B25" s="26">
        <v>19000</v>
      </c>
      <c r="C25" s="26"/>
      <c r="D25" s="26"/>
      <c r="E25" s="26"/>
      <c r="F25" s="26"/>
      <c r="G25" s="26"/>
      <c r="H25" s="26"/>
      <c r="I25" s="45">
        <f>SUM(B25:H25)</f>
        <v>19000</v>
      </c>
      <c r="J25" s="45"/>
      <c r="K25" s="32"/>
    </row>
    <row r="26" spans="1:11" s="31" customFormat="1" ht="31.5">
      <c r="A26" s="18" t="s">
        <v>112</v>
      </c>
      <c r="B26" s="11"/>
      <c r="C26" s="11"/>
      <c r="D26" s="11"/>
      <c r="E26" s="11"/>
      <c r="F26" s="11"/>
      <c r="G26" s="11"/>
      <c r="H26" s="11"/>
      <c r="I26" s="11"/>
      <c r="J26" s="11"/>
      <c r="K26" s="32"/>
    </row>
    <row r="27" spans="1:11" s="31" customFormat="1" ht="15.75">
      <c r="A27" s="49" t="s">
        <v>57</v>
      </c>
      <c r="B27" s="49"/>
      <c r="C27" s="49"/>
      <c r="D27" s="49"/>
      <c r="E27" s="49"/>
      <c r="F27" s="49"/>
      <c r="G27" s="49"/>
      <c r="H27" s="49"/>
      <c r="I27" s="49"/>
      <c r="J27" s="49"/>
      <c r="K27" s="32"/>
    </row>
    <row r="28" spans="1:11" s="31" customFormat="1" ht="15.75">
      <c r="A28" s="43" t="s">
        <v>109</v>
      </c>
      <c r="B28" s="43"/>
      <c r="C28" s="43"/>
      <c r="D28" s="43"/>
      <c r="E28" s="43"/>
      <c r="F28" s="43"/>
      <c r="G28" s="43"/>
      <c r="H28" s="43"/>
      <c r="I28" s="43"/>
      <c r="J28" s="43"/>
      <c r="K28" s="32"/>
    </row>
    <row r="29" spans="1:11" s="31" customFormat="1" ht="15.75">
      <c r="A29" s="43" t="s">
        <v>106</v>
      </c>
      <c r="B29" s="43"/>
      <c r="C29" s="43"/>
      <c r="D29" s="43"/>
      <c r="E29" s="43"/>
      <c r="F29" s="43"/>
      <c r="G29" s="43"/>
      <c r="H29" s="43"/>
      <c r="I29" s="43"/>
      <c r="J29" s="43"/>
      <c r="K29" s="32"/>
    </row>
    <row r="30" spans="1:11" s="31" customFormat="1" ht="48">
      <c r="A30" s="10" t="s">
        <v>30</v>
      </c>
      <c r="B30" s="10" t="s">
        <v>31</v>
      </c>
      <c r="C30" s="10" t="s">
        <v>32</v>
      </c>
      <c r="D30" s="10" t="s">
        <v>33</v>
      </c>
      <c r="E30" s="10" t="s">
        <v>34</v>
      </c>
      <c r="F30" s="10" t="s">
        <v>35</v>
      </c>
      <c r="G30" s="10" t="s">
        <v>36</v>
      </c>
      <c r="H30" s="10" t="s">
        <v>37</v>
      </c>
      <c r="I30" s="44" t="s">
        <v>38</v>
      </c>
      <c r="J30" s="44"/>
      <c r="K30" s="32"/>
    </row>
    <row r="31" spans="1:11" s="31" customFormat="1" ht="14.25">
      <c r="A31" s="26"/>
      <c r="B31" s="26">
        <v>5693.14</v>
      </c>
      <c r="C31" s="26"/>
      <c r="D31" s="26"/>
      <c r="E31" s="26"/>
      <c r="F31" s="26"/>
      <c r="G31" s="26"/>
      <c r="H31" s="26"/>
      <c r="I31" s="45">
        <f>SUM(B31:H31)</f>
        <v>5693.14</v>
      </c>
      <c r="J31" s="45"/>
      <c r="K31" s="32"/>
    </row>
    <row r="32" spans="1:11" s="31" customFormat="1" ht="12.75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</row>
    <row r="33" spans="1:11" s="31" customFormat="1" ht="12.75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</row>
    <row r="34" ht="15.75">
      <c r="A34" s="3" t="s">
        <v>59</v>
      </c>
    </row>
    <row r="35" spans="1:10" ht="15.75">
      <c r="A35" s="49" t="s">
        <v>57</v>
      </c>
      <c r="B35" s="49"/>
      <c r="C35" s="49"/>
      <c r="D35" s="49"/>
      <c r="E35" s="49"/>
      <c r="F35" s="49"/>
      <c r="G35" s="49"/>
      <c r="H35" s="49"/>
      <c r="I35" s="49"/>
      <c r="J35" s="49"/>
    </row>
    <row r="36" spans="1:10" ht="15.75" customHeight="1">
      <c r="A36" s="46" t="s">
        <v>29</v>
      </c>
      <c r="B36" s="47"/>
      <c r="C36" s="47"/>
      <c r="D36" s="47"/>
      <c r="E36" s="47"/>
      <c r="F36" s="47"/>
      <c r="G36" s="47"/>
      <c r="H36" s="47"/>
      <c r="I36" s="47"/>
      <c r="J36" s="48"/>
    </row>
    <row r="37" spans="1:10" ht="15.75" customHeight="1">
      <c r="A37" s="46" t="s">
        <v>42</v>
      </c>
      <c r="B37" s="47"/>
      <c r="C37" s="47"/>
      <c r="D37" s="47"/>
      <c r="E37" s="47"/>
      <c r="F37" s="47"/>
      <c r="G37" s="47"/>
      <c r="H37" s="47"/>
      <c r="I37" s="47"/>
      <c r="J37" s="48"/>
    </row>
    <row r="38" spans="1:10" ht="45.75" customHeight="1">
      <c r="A38" s="44" t="s">
        <v>30</v>
      </c>
      <c r="B38" s="44" t="s">
        <v>31</v>
      </c>
      <c r="C38" s="44" t="s">
        <v>32</v>
      </c>
      <c r="D38" s="44" t="s">
        <v>33</v>
      </c>
      <c r="E38" s="44" t="s">
        <v>34</v>
      </c>
      <c r="F38" s="44" t="s">
        <v>35</v>
      </c>
      <c r="G38" s="44" t="s">
        <v>36</v>
      </c>
      <c r="H38" s="44" t="s">
        <v>37</v>
      </c>
      <c r="I38" s="44" t="s">
        <v>38</v>
      </c>
      <c r="J38" s="44"/>
    </row>
    <row r="39" spans="1:10" ht="12.75">
      <c r="A39" s="44"/>
      <c r="B39" s="44"/>
      <c r="C39" s="44"/>
      <c r="D39" s="44"/>
      <c r="E39" s="44"/>
      <c r="F39" s="44"/>
      <c r="G39" s="44"/>
      <c r="H39" s="44"/>
      <c r="I39" s="44"/>
      <c r="J39" s="44"/>
    </row>
    <row r="40" spans="1:10" ht="12.75">
      <c r="A40" s="44"/>
      <c r="B40" s="44"/>
      <c r="C40" s="44"/>
      <c r="D40" s="44"/>
      <c r="E40" s="44"/>
      <c r="F40" s="44"/>
      <c r="G40" s="44"/>
      <c r="H40" s="44"/>
      <c r="I40" s="44"/>
      <c r="J40" s="44"/>
    </row>
    <row r="41" spans="1:10" ht="14.25">
      <c r="A41" s="26">
        <v>0</v>
      </c>
      <c r="B41" s="26">
        <v>36985</v>
      </c>
      <c r="C41" s="26">
        <v>0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45">
        <f>SUM(A41:H41)</f>
        <v>36985</v>
      </c>
      <c r="J41" s="45"/>
    </row>
    <row r="42" spans="1:10" ht="36" customHeight="1">
      <c r="A42" s="34"/>
      <c r="B42" s="34"/>
      <c r="C42" s="34"/>
      <c r="D42" s="34"/>
      <c r="E42" s="34"/>
      <c r="F42" s="34"/>
      <c r="G42" s="34"/>
      <c r="H42" s="34"/>
      <c r="I42" s="44" t="s">
        <v>39</v>
      </c>
      <c r="J42" s="44"/>
    </row>
    <row r="43" spans="1:10" ht="15.75">
      <c r="A43" s="50"/>
      <c r="B43" s="50"/>
      <c r="C43" s="50"/>
      <c r="D43" s="50"/>
      <c r="E43" s="50"/>
      <c r="F43" s="50"/>
      <c r="G43" s="50"/>
      <c r="H43" s="50"/>
      <c r="I43" s="45">
        <v>6656.09</v>
      </c>
      <c r="J43" s="45"/>
    </row>
    <row r="44" spans="1:10" ht="15.75">
      <c r="A44" s="18" t="s">
        <v>61</v>
      </c>
      <c r="B44" s="11"/>
      <c r="C44" s="11"/>
      <c r="D44" s="11"/>
      <c r="E44" s="11"/>
      <c r="F44" s="11"/>
      <c r="G44" s="11"/>
      <c r="H44" s="11"/>
      <c r="I44" s="11"/>
      <c r="J44" s="11"/>
    </row>
    <row r="45" spans="1:10" ht="15.75">
      <c r="A45" s="49" t="s">
        <v>57</v>
      </c>
      <c r="B45" s="49"/>
      <c r="C45" s="49"/>
      <c r="D45" s="49"/>
      <c r="E45" s="49"/>
      <c r="F45" s="49"/>
      <c r="G45" s="49"/>
      <c r="H45" s="49"/>
      <c r="I45" s="49"/>
      <c r="J45" s="49"/>
    </row>
    <row r="46" spans="1:10" ht="17.25" customHeight="1">
      <c r="A46" s="43" t="s">
        <v>40</v>
      </c>
      <c r="B46" s="43"/>
      <c r="C46" s="43"/>
      <c r="D46" s="43"/>
      <c r="E46" s="43"/>
      <c r="F46" s="43"/>
      <c r="G46" s="43"/>
      <c r="H46" s="43"/>
      <c r="I46" s="43"/>
      <c r="J46" s="43"/>
    </row>
    <row r="47" spans="1:10" ht="17.25" customHeight="1">
      <c r="A47" s="46" t="s">
        <v>42</v>
      </c>
      <c r="B47" s="47"/>
      <c r="C47" s="47"/>
      <c r="D47" s="47"/>
      <c r="E47" s="47"/>
      <c r="F47" s="47"/>
      <c r="G47" s="47"/>
      <c r="H47" s="47"/>
      <c r="I47" s="47"/>
      <c r="J47" s="48"/>
    </row>
    <row r="48" spans="1:10" ht="48">
      <c r="A48" s="10" t="s">
        <v>30</v>
      </c>
      <c r="B48" s="10" t="s">
        <v>31</v>
      </c>
      <c r="C48" s="10" t="s">
        <v>32</v>
      </c>
      <c r="D48" s="10" t="s">
        <v>33</v>
      </c>
      <c r="E48" s="10" t="s">
        <v>34</v>
      </c>
      <c r="F48" s="10" t="s">
        <v>35</v>
      </c>
      <c r="G48" s="10" t="s">
        <v>36</v>
      </c>
      <c r="H48" s="10" t="s">
        <v>37</v>
      </c>
      <c r="I48" s="44" t="s">
        <v>38</v>
      </c>
      <c r="J48" s="44"/>
    </row>
    <row r="49" spans="1:10" s="28" customFormat="1" ht="14.25">
      <c r="A49" s="26">
        <v>0</v>
      </c>
      <c r="B49" s="26">
        <v>2195.68</v>
      </c>
      <c r="C49" s="26">
        <v>0</v>
      </c>
      <c r="D49" s="26">
        <v>0</v>
      </c>
      <c r="E49" s="26">
        <v>0</v>
      </c>
      <c r="F49" s="26">
        <v>0</v>
      </c>
      <c r="G49" s="26">
        <v>0</v>
      </c>
      <c r="H49" s="26">
        <v>0</v>
      </c>
      <c r="I49" s="45">
        <f>SUM(A49:H49)</f>
        <v>2195.68</v>
      </c>
      <c r="J49" s="45"/>
    </row>
    <row r="50" spans="1:10" ht="15.75">
      <c r="A50" s="18" t="s">
        <v>62</v>
      </c>
      <c r="B50" s="11"/>
      <c r="C50" s="11"/>
      <c r="D50" s="11"/>
      <c r="E50" s="11"/>
      <c r="F50" s="11"/>
      <c r="G50" s="11"/>
      <c r="H50" s="11"/>
      <c r="I50" s="11"/>
      <c r="J50" s="11"/>
    </row>
    <row r="51" spans="1:10" ht="15.75">
      <c r="A51" s="49" t="s">
        <v>57</v>
      </c>
      <c r="B51" s="49"/>
      <c r="C51" s="49"/>
      <c r="D51" s="49"/>
      <c r="E51" s="49"/>
      <c r="F51" s="49"/>
      <c r="G51" s="49"/>
      <c r="H51" s="49"/>
      <c r="I51" s="49"/>
      <c r="J51" s="49"/>
    </row>
    <row r="52" spans="1:10" ht="17.25" customHeight="1">
      <c r="A52" s="43" t="s">
        <v>41</v>
      </c>
      <c r="B52" s="43"/>
      <c r="C52" s="43"/>
      <c r="D52" s="43"/>
      <c r="E52" s="43"/>
      <c r="F52" s="43"/>
      <c r="G52" s="43"/>
      <c r="H52" s="43"/>
      <c r="I52" s="43"/>
      <c r="J52" s="43"/>
    </row>
    <row r="53" spans="1:10" ht="17.25" customHeight="1">
      <c r="A53" s="43" t="s">
        <v>42</v>
      </c>
      <c r="B53" s="43"/>
      <c r="C53" s="43"/>
      <c r="D53" s="43"/>
      <c r="E53" s="43"/>
      <c r="F53" s="43"/>
      <c r="G53" s="43"/>
      <c r="H53" s="43"/>
      <c r="I53" s="43"/>
      <c r="J53" s="43"/>
    </row>
    <row r="54" spans="1:10" ht="48">
      <c r="A54" s="10" t="s">
        <v>30</v>
      </c>
      <c r="B54" s="10" t="s">
        <v>31</v>
      </c>
      <c r="C54" s="10" t="s">
        <v>32</v>
      </c>
      <c r="D54" s="10" t="s">
        <v>33</v>
      </c>
      <c r="E54" s="10" t="s">
        <v>34</v>
      </c>
      <c r="F54" s="10" t="s">
        <v>35</v>
      </c>
      <c r="G54" s="10" t="s">
        <v>36</v>
      </c>
      <c r="H54" s="10" t="s">
        <v>37</v>
      </c>
      <c r="I54" s="44" t="s">
        <v>38</v>
      </c>
      <c r="J54" s="44"/>
    </row>
    <row r="55" spans="1:10" s="28" customFormat="1" ht="14.25">
      <c r="A55" s="26">
        <v>0</v>
      </c>
      <c r="B55" s="26">
        <v>88767.55</v>
      </c>
      <c r="C55" s="26">
        <v>0</v>
      </c>
      <c r="D55" s="26">
        <v>0</v>
      </c>
      <c r="E55" s="26">
        <v>0</v>
      </c>
      <c r="F55" s="26">
        <v>0</v>
      </c>
      <c r="G55" s="26">
        <v>0</v>
      </c>
      <c r="H55" s="26">
        <v>0</v>
      </c>
      <c r="I55" s="45">
        <f>SUM(A55:H55)</f>
        <v>88767.55</v>
      </c>
      <c r="J55" s="45"/>
    </row>
    <row r="56" ht="15.75">
      <c r="A56" s="3" t="s">
        <v>63</v>
      </c>
    </row>
    <row r="57" spans="1:10" ht="15.75">
      <c r="A57" s="49" t="s">
        <v>57</v>
      </c>
      <c r="B57" s="49"/>
      <c r="C57" s="49"/>
      <c r="D57" s="49"/>
      <c r="E57" s="49"/>
      <c r="F57" s="49"/>
      <c r="G57" s="49"/>
      <c r="H57" s="49"/>
      <c r="I57" s="49"/>
      <c r="J57" s="49"/>
    </row>
    <row r="58" spans="1:10" ht="15.75">
      <c r="A58" s="46" t="s">
        <v>29</v>
      </c>
      <c r="B58" s="47"/>
      <c r="C58" s="47"/>
      <c r="D58" s="47"/>
      <c r="E58" s="47"/>
      <c r="F58" s="47"/>
      <c r="G58" s="47"/>
      <c r="H58" s="47"/>
      <c r="I58" s="47"/>
      <c r="J58" s="48"/>
    </row>
    <row r="59" spans="1:10" ht="15.75">
      <c r="A59" s="46" t="s">
        <v>43</v>
      </c>
      <c r="B59" s="47"/>
      <c r="C59" s="47"/>
      <c r="D59" s="47"/>
      <c r="E59" s="47"/>
      <c r="F59" s="47"/>
      <c r="G59" s="47"/>
      <c r="H59" s="47"/>
      <c r="I59" s="47"/>
      <c r="J59" s="48"/>
    </row>
    <row r="60" spans="1:10" ht="12.75">
      <c r="A60" s="44" t="s">
        <v>30</v>
      </c>
      <c r="B60" s="44" t="s">
        <v>31</v>
      </c>
      <c r="C60" s="44" t="s">
        <v>32</v>
      </c>
      <c r="D60" s="44" t="s">
        <v>33</v>
      </c>
      <c r="E60" s="44" t="s">
        <v>34</v>
      </c>
      <c r="F60" s="44" t="s">
        <v>35</v>
      </c>
      <c r="G60" s="44" t="s">
        <v>36</v>
      </c>
      <c r="H60" s="44" t="s">
        <v>37</v>
      </c>
      <c r="I60" s="44" t="s">
        <v>38</v>
      </c>
      <c r="J60" s="44"/>
    </row>
    <row r="61" spans="1:10" ht="12.75">
      <c r="A61" s="44"/>
      <c r="B61" s="44"/>
      <c r="C61" s="44"/>
      <c r="D61" s="44"/>
      <c r="E61" s="44"/>
      <c r="F61" s="44"/>
      <c r="G61" s="44"/>
      <c r="H61" s="44"/>
      <c r="I61" s="44"/>
      <c r="J61" s="44"/>
    </row>
    <row r="62" spans="1:10" ht="12.75">
      <c r="A62" s="44"/>
      <c r="B62" s="44"/>
      <c r="C62" s="44"/>
      <c r="D62" s="44"/>
      <c r="E62" s="44"/>
      <c r="F62" s="44"/>
      <c r="G62" s="44"/>
      <c r="H62" s="44"/>
      <c r="I62" s="44"/>
      <c r="J62" s="44"/>
    </row>
    <row r="63" spans="1:10" ht="14.25">
      <c r="A63" s="26">
        <v>0</v>
      </c>
      <c r="B63" s="26">
        <v>37432.38</v>
      </c>
      <c r="C63" s="26">
        <v>0</v>
      </c>
      <c r="D63" s="26">
        <v>0</v>
      </c>
      <c r="E63" s="26">
        <v>0</v>
      </c>
      <c r="F63" s="26">
        <v>0</v>
      </c>
      <c r="G63" s="26">
        <v>0</v>
      </c>
      <c r="H63" s="26">
        <v>0</v>
      </c>
      <c r="I63" s="45">
        <f>SUM(A63:H63)</f>
        <v>37432.38</v>
      </c>
      <c r="J63" s="45"/>
    </row>
    <row r="64" spans="1:10" ht="29.25" customHeight="1">
      <c r="A64" s="34"/>
      <c r="B64" s="34"/>
      <c r="C64" s="34"/>
      <c r="D64" s="34"/>
      <c r="E64" s="34"/>
      <c r="F64" s="34"/>
      <c r="G64" s="34"/>
      <c r="H64" s="34"/>
      <c r="I64" s="44" t="s">
        <v>39</v>
      </c>
      <c r="J64" s="44"/>
    </row>
    <row r="65" spans="1:10" ht="15.75">
      <c r="A65" s="50"/>
      <c r="B65" s="50"/>
      <c r="C65" s="50"/>
      <c r="D65" s="50"/>
      <c r="E65" s="50"/>
      <c r="F65" s="50"/>
      <c r="G65" s="50"/>
      <c r="H65" s="50"/>
      <c r="I65" s="45">
        <v>37432.38</v>
      </c>
      <c r="J65" s="45"/>
    </row>
    <row r="66" spans="1:10" ht="15.75">
      <c r="A66" s="18" t="s">
        <v>64</v>
      </c>
      <c r="B66" s="11"/>
      <c r="C66" s="11"/>
      <c r="D66" s="11"/>
      <c r="E66" s="11"/>
      <c r="F66" s="11"/>
      <c r="G66" s="11"/>
      <c r="H66" s="11"/>
      <c r="I66" s="11"/>
      <c r="J66" s="11"/>
    </row>
    <row r="67" spans="1:10" ht="15.75">
      <c r="A67" s="49" t="s">
        <v>57</v>
      </c>
      <c r="B67" s="49"/>
      <c r="C67" s="49"/>
      <c r="D67" s="49"/>
      <c r="E67" s="49"/>
      <c r="F67" s="49"/>
      <c r="G67" s="49"/>
      <c r="H67" s="49"/>
      <c r="I67" s="49"/>
      <c r="J67" s="49"/>
    </row>
    <row r="68" spans="1:10" ht="15.75">
      <c r="A68" s="43" t="s">
        <v>40</v>
      </c>
      <c r="B68" s="43"/>
      <c r="C68" s="43"/>
      <c r="D68" s="43"/>
      <c r="E68" s="43"/>
      <c r="F68" s="43"/>
      <c r="G68" s="43"/>
      <c r="H68" s="43"/>
      <c r="I68" s="43"/>
      <c r="J68" s="43"/>
    </row>
    <row r="69" spans="1:10" ht="15.75">
      <c r="A69" s="46" t="s">
        <v>43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48">
      <c r="A70" s="10" t="s">
        <v>30</v>
      </c>
      <c r="B70" s="10" t="s">
        <v>31</v>
      </c>
      <c r="C70" s="10" t="s">
        <v>32</v>
      </c>
      <c r="D70" s="10" t="s">
        <v>33</v>
      </c>
      <c r="E70" s="10" t="s">
        <v>34</v>
      </c>
      <c r="F70" s="10" t="s">
        <v>35</v>
      </c>
      <c r="G70" s="10" t="s">
        <v>36</v>
      </c>
      <c r="H70" s="10" t="s">
        <v>37</v>
      </c>
      <c r="I70" s="44" t="s">
        <v>38</v>
      </c>
      <c r="J70" s="44"/>
    </row>
    <row r="71" spans="1:10" s="28" customFormat="1" ht="14.25">
      <c r="A71" s="26">
        <v>0</v>
      </c>
      <c r="B71" s="26">
        <v>7000</v>
      </c>
      <c r="C71" s="26">
        <v>0</v>
      </c>
      <c r="D71" s="26">
        <v>0</v>
      </c>
      <c r="E71" s="26">
        <v>0</v>
      </c>
      <c r="F71" s="26">
        <v>0</v>
      </c>
      <c r="G71" s="26">
        <v>0</v>
      </c>
      <c r="H71" s="26">
        <v>0</v>
      </c>
      <c r="I71" s="45">
        <f>SUM(A71:H71)</f>
        <v>7000</v>
      </c>
      <c r="J71" s="45"/>
    </row>
    <row r="72" spans="1:10" ht="15.75">
      <c r="A72" s="18" t="s">
        <v>65</v>
      </c>
      <c r="B72" s="11"/>
      <c r="C72" s="11"/>
      <c r="D72" s="11"/>
      <c r="E72" s="11"/>
      <c r="F72" s="11"/>
      <c r="G72" s="11"/>
      <c r="H72" s="11"/>
      <c r="I72" s="11"/>
      <c r="J72" s="11"/>
    </row>
    <row r="73" spans="1:10" ht="15.75">
      <c r="A73" s="49" t="s">
        <v>57</v>
      </c>
      <c r="B73" s="49"/>
      <c r="C73" s="49"/>
      <c r="D73" s="49"/>
      <c r="E73" s="49"/>
      <c r="F73" s="49"/>
      <c r="G73" s="49"/>
      <c r="H73" s="49"/>
      <c r="I73" s="49"/>
      <c r="J73" s="49"/>
    </row>
    <row r="74" spans="1:10" ht="15.75">
      <c r="A74" s="43" t="s">
        <v>41</v>
      </c>
      <c r="B74" s="43"/>
      <c r="C74" s="43"/>
      <c r="D74" s="43"/>
      <c r="E74" s="43"/>
      <c r="F74" s="43"/>
      <c r="G74" s="43"/>
      <c r="H74" s="43"/>
      <c r="I74" s="43"/>
      <c r="J74" s="43"/>
    </row>
    <row r="75" spans="1:10" ht="15.75">
      <c r="A75" s="43" t="s">
        <v>43</v>
      </c>
      <c r="B75" s="43"/>
      <c r="C75" s="43"/>
      <c r="D75" s="43"/>
      <c r="E75" s="43"/>
      <c r="F75" s="43"/>
      <c r="G75" s="43"/>
      <c r="H75" s="43"/>
      <c r="I75" s="43"/>
      <c r="J75" s="43"/>
    </row>
    <row r="76" spans="1:10" ht="48">
      <c r="A76" s="10" t="s">
        <v>30</v>
      </c>
      <c r="B76" s="10" t="s">
        <v>31</v>
      </c>
      <c r="C76" s="10" t="s">
        <v>32</v>
      </c>
      <c r="D76" s="10" t="s">
        <v>33</v>
      </c>
      <c r="E76" s="10" t="s">
        <v>34</v>
      </c>
      <c r="F76" s="10" t="s">
        <v>35</v>
      </c>
      <c r="G76" s="10" t="s">
        <v>36</v>
      </c>
      <c r="H76" s="10" t="s">
        <v>37</v>
      </c>
      <c r="I76" s="44" t="s">
        <v>38</v>
      </c>
      <c r="J76" s="44"/>
    </row>
    <row r="77" spans="1:10" s="28" customFormat="1" ht="14.25">
      <c r="A77" s="26">
        <v>0</v>
      </c>
      <c r="B77" s="26">
        <v>112412.94</v>
      </c>
      <c r="C77" s="26">
        <v>0</v>
      </c>
      <c r="D77" s="26">
        <v>0</v>
      </c>
      <c r="E77" s="26">
        <v>0</v>
      </c>
      <c r="F77" s="26">
        <v>0</v>
      </c>
      <c r="G77" s="26">
        <v>0</v>
      </c>
      <c r="H77" s="26">
        <v>0</v>
      </c>
      <c r="I77" s="45">
        <f>SUM(A77:H77)</f>
        <v>112412.94</v>
      </c>
      <c r="J77" s="45"/>
    </row>
    <row r="79" ht="15.75">
      <c r="A79" s="3" t="s">
        <v>65</v>
      </c>
    </row>
    <row r="80" spans="1:10" ht="15.75">
      <c r="A80" s="49" t="s">
        <v>57</v>
      </c>
      <c r="B80" s="49"/>
      <c r="C80" s="49"/>
      <c r="D80" s="49"/>
      <c r="E80" s="49"/>
      <c r="F80" s="49"/>
      <c r="G80" s="49"/>
      <c r="H80" s="49"/>
      <c r="I80" s="49"/>
      <c r="J80" s="49"/>
    </row>
    <row r="81" spans="1:10" ht="15.75">
      <c r="A81" s="46" t="s">
        <v>29</v>
      </c>
      <c r="B81" s="47"/>
      <c r="C81" s="47"/>
      <c r="D81" s="47"/>
      <c r="E81" s="47"/>
      <c r="F81" s="47"/>
      <c r="G81" s="47"/>
      <c r="H81" s="47"/>
      <c r="I81" s="47"/>
      <c r="J81" s="48"/>
    </row>
    <row r="82" spans="1:10" ht="15.75">
      <c r="A82" s="46" t="s">
        <v>44</v>
      </c>
      <c r="B82" s="47"/>
      <c r="C82" s="47"/>
      <c r="D82" s="47"/>
      <c r="E82" s="47"/>
      <c r="F82" s="47"/>
      <c r="G82" s="47"/>
      <c r="H82" s="47"/>
      <c r="I82" s="47"/>
      <c r="J82" s="48"/>
    </row>
    <row r="83" spans="1:10" ht="12.75">
      <c r="A83" s="44" t="s">
        <v>30</v>
      </c>
      <c r="B83" s="44" t="s">
        <v>31</v>
      </c>
      <c r="C83" s="44" t="s">
        <v>32</v>
      </c>
      <c r="D83" s="44" t="s">
        <v>33</v>
      </c>
      <c r="E83" s="44" t="s">
        <v>34</v>
      </c>
      <c r="F83" s="44" t="s">
        <v>35</v>
      </c>
      <c r="G83" s="44" t="s">
        <v>36</v>
      </c>
      <c r="H83" s="44" t="s">
        <v>37</v>
      </c>
      <c r="I83" s="44" t="s">
        <v>38</v>
      </c>
      <c r="J83" s="44"/>
    </row>
    <row r="84" spans="1:10" ht="12.75">
      <c r="A84" s="44"/>
      <c r="B84" s="44"/>
      <c r="C84" s="44"/>
      <c r="D84" s="44"/>
      <c r="E84" s="44"/>
      <c r="F84" s="44"/>
      <c r="G84" s="44"/>
      <c r="H84" s="44"/>
      <c r="I84" s="44"/>
      <c r="J84" s="44"/>
    </row>
    <row r="85" spans="1:10" ht="12.75">
      <c r="A85" s="44"/>
      <c r="B85" s="44"/>
      <c r="C85" s="44"/>
      <c r="D85" s="44"/>
      <c r="E85" s="44"/>
      <c r="F85" s="44"/>
      <c r="G85" s="44"/>
      <c r="H85" s="44"/>
      <c r="I85" s="44"/>
      <c r="J85" s="44"/>
    </row>
    <row r="86" spans="1:10" ht="14.25">
      <c r="A86" s="26">
        <v>0</v>
      </c>
      <c r="B86" s="26">
        <v>157000</v>
      </c>
      <c r="C86" s="26">
        <v>0</v>
      </c>
      <c r="D86" s="26">
        <v>0</v>
      </c>
      <c r="E86" s="26">
        <v>0</v>
      </c>
      <c r="F86" s="26">
        <v>0</v>
      </c>
      <c r="G86" s="26">
        <v>0</v>
      </c>
      <c r="H86" s="26">
        <v>0</v>
      </c>
      <c r="I86" s="45">
        <f>SUM(A86:H86)</f>
        <v>157000</v>
      </c>
      <c r="J86" s="45"/>
    </row>
    <row r="87" spans="1:10" ht="26.25" customHeight="1">
      <c r="A87" s="34"/>
      <c r="B87" s="34"/>
      <c r="C87" s="34"/>
      <c r="D87" s="34"/>
      <c r="E87" s="34"/>
      <c r="F87" s="34"/>
      <c r="G87" s="34"/>
      <c r="H87" s="34"/>
      <c r="I87" s="44" t="s">
        <v>39</v>
      </c>
      <c r="J87" s="44"/>
    </row>
    <row r="88" spans="1:10" ht="15.75">
      <c r="A88" s="50"/>
      <c r="B88" s="50"/>
      <c r="C88" s="50"/>
      <c r="D88" s="50"/>
      <c r="E88" s="50"/>
      <c r="F88" s="50"/>
      <c r="G88" s="50"/>
      <c r="H88" s="50"/>
      <c r="I88" s="45">
        <v>72043.48</v>
      </c>
      <c r="J88" s="45"/>
    </row>
    <row r="89" spans="1:10" ht="15.75">
      <c r="A89" s="18" t="s">
        <v>66</v>
      </c>
      <c r="B89" s="11"/>
      <c r="C89" s="11"/>
      <c r="D89" s="11"/>
      <c r="E89" s="11"/>
      <c r="F89" s="11"/>
      <c r="G89" s="11"/>
      <c r="H89" s="11"/>
      <c r="I89" s="11"/>
      <c r="J89" s="11"/>
    </row>
    <row r="90" spans="1:10" ht="15.75">
      <c r="A90" s="49" t="s">
        <v>57</v>
      </c>
      <c r="B90" s="49"/>
      <c r="C90" s="49"/>
      <c r="D90" s="49"/>
      <c r="E90" s="49"/>
      <c r="F90" s="49"/>
      <c r="G90" s="49"/>
      <c r="H90" s="49"/>
      <c r="I90" s="49"/>
      <c r="J90" s="49"/>
    </row>
    <row r="91" spans="1:10" ht="15.75">
      <c r="A91" s="43" t="s">
        <v>40</v>
      </c>
      <c r="B91" s="43"/>
      <c r="C91" s="43"/>
      <c r="D91" s="43"/>
      <c r="E91" s="43"/>
      <c r="F91" s="43"/>
      <c r="G91" s="43"/>
      <c r="H91" s="43"/>
      <c r="I91" s="43"/>
      <c r="J91" s="43"/>
    </row>
    <row r="92" spans="1:10" ht="15.75">
      <c r="A92" s="46" t="s">
        <v>44</v>
      </c>
      <c r="B92" s="47"/>
      <c r="C92" s="47"/>
      <c r="D92" s="47"/>
      <c r="E92" s="47"/>
      <c r="F92" s="47"/>
      <c r="G92" s="47"/>
      <c r="H92" s="47"/>
      <c r="I92" s="47"/>
      <c r="J92" s="48"/>
    </row>
    <row r="93" spans="1:10" ht="48">
      <c r="A93" s="10" t="s">
        <v>30</v>
      </c>
      <c r="B93" s="10" t="s">
        <v>31</v>
      </c>
      <c r="C93" s="10" t="s">
        <v>32</v>
      </c>
      <c r="D93" s="10" t="s">
        <v>33</v>
      </c>
      <c r="E93" s="10" t="s">
        <v>34</v>
      </c>
      <c r="F93" s="10" t="s">
        <v>35</v>
      </c>
      <c r="G93" s="10" t="s">
        <v>36</v>
      </c>
      <c r="H93" s="10" t="s">
        <v>37</v>
      </c>
      <c r="I93" s="44" t="s">
        <v>38</v>
      </c>
      <c r="J93" s="44"/>
    </row>
    <row r="94" spans="1:10" s="28" customFormat="1" ht="14.25">
      <c r="A94" s="26">
        <v>0</v>
      </c>
      <c r="B94" s="26">
        <v>10240.93</v>
      </c>
      <c r="C94" s="26">
        <v>0</v>
      </c>
      <c r="D94" s="26">
        <v>0</v>
      </c>
      <c r="E94" s="26">
        <v>0</v>
      </c>
      <c r="F94" s="26">
        <v>0</v>
      </c>
      <c r="G94" s="26">
        <v>0</v>
      </c>
      <c r="H94" s="26">
        <v>0</v>
      </c>
      <c r="I94" s="45">
        <f>SUM(B94:H94)</f>
        <v>10240.93</v>
      </c>
      <c r="J94" s="45"/>
    </row>
    <row r="95" spans="1:10" ht="15.75">
      <c r="A95" s="18" t="s">
        <v>67</v>
      </c>
      <c r="B95" s="11"/>
      <c r="C95" s="11"/>
      <c r="D95" s="11"/>
      <c r="E95" s="11"/>
      <c r="F95" s="11"/>
      <c r="G95" s="11"/>
      <c r="H95" s="11"/>
      <c r="I95" s="11"/>
      <c r="J95" s="11"/>
    </row>
    <row r="96" spans="1:10" ht="15.75">
      <c r="A96" s="49" t="s">
        <v>57</v>
      </c>
      <c r="B96" s="49"/>
      <c r="C96" s="49"/>
      <c r="D96" s="49"/>
      <c r="E96" s="49"/>
      <c r="F96" s="49"/>
      <c r="G96" s="49"/>
      <c r="H96" s="49"/>
      <c r="I96" s="49"/>
      <c r="J96" s="49"/>
    </row>
    <row r="97" spans="1:10" ht="15.75">
      <c r="A97" s="43" t="s">
        <v>41</v>
      </c>
      <c r="B97" s="43"/>
      <c r="C97" s="43"/>
      <c r="D97" s="43"/>
      <c r="E97" s="43"/>
      <c r="F97" s="43"/>
      <c r="G97" s="43"/>
      <c r="H97" s="43"/>
      <c r="I97" s="43"/>
      <c r="J97" s="43"/>
    </row>
    <row r="98" spans="1:10" ht="15.75">
      <c r="A98" s="43" t="s">
        <v>44</v>
      </c>
      <c r="B98" s="43"/>
      <c r="C98" s="43"/>
      <c r="D98" s="43"/>
      <c r="E98" s="43"/>
      <c r="F98" s="43"/>
      <c r="G98" s="43"/>
      <c r="H98" s="43"/>
      <c r="I98" s="43"/>
      <c r="J98" s="43"/>
    </row>
    <row r="99" spans="1:10" ht="48">
      <c r="A99" s="10" t="s">
        <v>30</v>
      </c>
      <c r="B99" s="10" t="s">
        <v>31</v>
      </c>
      <c r="C99" s="10" t="s">
        <v>32</v>
      </c>
      <c r="D99" s="10" t="s">
        <v>33</v>
      </c>
      <c r="E99" s="10" t="s">
        <v>34</v>
      </c>
      <c r="F99" s="10" t="s">
        <v>35</v>
      </c>
      <c r="G99" s="10" t="s">
        <v>36</v>
      </c>
      <c r="H99" s="10" t="s">
        <v>37</v>
      </c>
      <c r="I99" s="44" t="s">
        <v>38</v>
      </c>
      <c r="J99" s="44"/>
    </row>
    <row r="100" spans="1:10" s="28" customFormat="1" ht="14.25">
      <c r="A100" s="26">
        <v>0</v>
      </c>
      <c r="B100" s="26">
        <v>251622.19</v>
      </c>
      <c r="C100" s="26">
        <v>0</v>
      </c>
      <c r="D100" s="26">
        <v>0</v>
      </c>
      <c r="E100" s="26">
        <v>0</v>
      </c>
      <c r="F100" s="26">
        <v>0</v>
      </c>
      <c r="G100" s="26">
        <v>0</v>
      </c>
      <c r="H100" s="26">
        <v>0</v>
      </c>
      <c r="I100" s="45">
        <f>SUM(B100:H100)</f>
        <v>251622.19</v>
      </c>
      <c r="J100" s="45"/>
    </row>
    <row r="102" ht="15.75">
      <c r="A102" s="3" t="s">
        <v>68</v>
      </c>
    </row>
    <row r="103" spans="1:11" ht="15.75">
      <c r="A103" s="49" t="s">
        <v>58</v>
      </c>
      <c r="B103" s="49"/>
      <c r="C103" s="49"/>
      <c r="D103" s="49"/>
      <c r="E103" s="49"/>
      <c r="F103" s="49"/>
      <c r="G103" s="49"/>
      <c r="H103" s="49"/>
      <c r="I103" s="49"/>
      <c r="J103" s="49"/>
      <c r="K103" s="49"/>
    </row>
    <row r="104" spans="1:11" ht="15.75">
      <c r="A104" s="43" t="s">
        <v>29</v>
      </c>
      <c r="B104" s="43"/>
      <c r="C104" s="43"/>
      <c r="D104" s="43"/>
      <c r="E104" s="43"/>
      <c r="F104" s="43"/>
      <c r="G104" s="43"/>
      <c r="H104" s="43"/>
      <c r="I104" s="43"/>
      <c r="J104" s="43"/>
      <c r="K104" s="43"/>
    </row>
    <row r="105" spans="1:11" ht="15.75">
      <c r="A105" s="43" t="s">
        <v>42</v>
      </c>
      <c r="B105" s="43"/>
      <c r="C105" s="43"/>
      <c r="D105" s="43"/>
      <c r="E105" s="43"/>
      <c r="F105" s="43"/>
      <c r="G105" s="43"/>
      <c r="H105" s="43"/>
      <c r="I105" s="43"/>
      <c r="J105" s="43"/>
      <c r="K105" s="43"/>
    </row>
    <row r="106" spans="1:11" ht="72">
      <c r="A106" s="10" t="s">
        <v>45</v>
      </c>
      <c r="B106" s="10" t="s">
        <v>46</v>
      </c>
      <c r="C106" s="10" t="s">
        <v>47</v>
      </c>
      <c r="D106" s="10" t="s">
        <v>48</v>
      </c>
      <c r="E106" s="10" t="s">
        <v>49</v>
      </c>
      <c r="F106" s="10" t="s">
        <v>50</v>
      </c>
      <c r="G106" s="10" t="s">
        <v>51</v>
      </c>
      <c r="H106" s="10" t="s">
        <v>52</v>
      </c>
      <c r="I106" s="10" t="s">
        <v>53</v>
      </c>
      <c r="J106" s="10" t="s">
        <v>54</v>
      </c>
      <c r="K106" s="10" t="s">
        <v>38</v>
      </c>
    </row>
    <row r="107" spans="1:11" ht="12.75">
      <c r="A107" s="14">
        <v>0</v>
      </c>
      <c r="B107" s="14">
        <v>0</v>
      </c>
      <c r="C107" s="14">
        <v>0</v>
      </c>
      <c r="D107" s="14">
        <v>0</v>
      </c>
      <c r="E107" s="14">
        <v>0</v>
      </c>
      <c r="F107" s="14">
        <v>0</v>
      </c>
      <c r="G107" s="14">
        <v>0</v>
      </c>
      <c r="H107" s="14">
        <v>0</v>
      </c>
      <c r="I107" s="14">
        <v>0</v>
      </c>
      <c r="J107" s="14">
        <v>0</v>
      </c>
      <c r="K107" s="14">
        <v>0</v>
      </c>
    </row>
    <row r="108" spans="1:11" ht="60">
      <c r="A108" s="34"/>
      <c r="B108" s="34"/>
      <c r="C108" s="34"/>
      <c r="D108" s="34"/>
      <c r="E108" s="34"/>
      <c r="F108" s="34"/>
      <c r="G108" s="34"/>
      <c r="H108" s="34"/>
      <c r="I108" s="34"/>
      <c r="J108" s="34"/>
      <c r="K108" s="10" t="s">
        <v>39</v>
      </c>
    </row>
    <row r="109" spans="1:11" ht="15.75">
      <c r="A109" s="50"/>
      <c r="B109" s="50"/>
      <c r="C109" s="50"/>
      <c r="D109" s="50"/>
      <c r="E109" s="50"/>
      <c r="F109" s="50"/>
      <c r="G109" s="50"/>
      <c r="H109" s="50"/>
      <c r="I109" s="50"/>
      <c r="J109" s="50"/>
      <c r="K109" s="15"/>
    </row>
    <row r="110" spans="1:11" ht="15.75">
      <c r="A110" s="19" t="s">
        <v>69</v>
      </c>
      <c r="B110" s="13"/>
      <c r="C110" s="13"/>
      <c r="D110" s="13"/>
      <c r="E110" s="13"/>
      <c r="F110" s="13"/>
      <c r="G110" s="13"/>
      <c r="H110" s="13"/>
      <c r="I110" s="13"/>
      <c r="J110" s="13"/>
      <c r="K110" s="16"/>
    </row>
    <row r="111" spans="1:11" ht="15.75">
      <c r="A111" s="49" t="s">
        <v>58</v>
      </c>
      <c r="B111" s="49"/>
      <c r="C111" s="49"/>
      <c r="D111" s="49"/>
      <c r="E111" s="49"/>
      <c r="F111" s="49"/>
      <c r="G111" s="49"/>
      <c r="H111" s="49"/>
      <c r="I111" s="49"/>
      <c r="J111" s="49"/>
      <c r="K111" s="49"/>
    </row>
    <row r="112" spans="1:11" ht="15.75">
      <c r="A112" s="43" t="s">
        <v>55</v>
      </c>
      <c r="B112" s="43"/>
      <c r="C112" s="43"/>
      <c r="D112" s="43"/>
      <c r="E112" s="43"/>
      <c r="F112" s="43"/>
      <c r="G112" s="43"/>
      <c r="H112" s="43"/>
      <c r="I112" s="43"/>
      <c r="J112" s="43"/>
      <c r="K112" s="43"/>
    </row>
    <row r="113" spans="1:11" ht="15.75">
      <c r="A113" s="43" t="s">
        <v>42</v>
      </c>
      <c r="B113" s="43"/>
      <c r="C113" s="43"/>
      <c r="D113" s="43"/>
      <c r="E113" s="43"/>
      <c r="F113" s="43"/>
      <c r="G113" s="43"/>
      <c r="H113" s="43"/>
      <c r="I113" s="43"/>
      <c r="J113" s="43"/>
      <c r="K113" s="43"/>
    </row>
    <row r="114" spans="1:11" ht="72">
      <c r="A114" s="10" t="s">
        <v>45</v>
      </c>
      <c r="B114" s="10" t="s">
        <v>46</v>
      </c>
      <c r="C114" s="10" t="s">
        <v>47</v>
      </c>
      <c r="D114" s="10" t="s">
        <v>48</v>
      </c>
      <c r="E114" s="10" t="s">
        <v>49</v>
      </c>
      <c r="F114" s="10" t="s">
        <v>50</v>
      </c>
      <c r="G114" s="10" t="s">
        <v>51</v>
      </c>
      <c r="H114" s="10" t="s">
        <v>52</v>
      </c>
      <c r="I114" s="10" t="s">
        <v>53</v>
      </c>
      <c r="J114" s="10" t="s">
        <v>54</v>
      </c>
      <c r="K114" s="10" t="s">
        <v>38</v>
      </c>
    </row>
    <row r="115" spans="1:11" ht="12.75">
      <c r="A115" s="14">
        <v>0</v>
      </c>
      <c r="B115" s="14">
        <v>0</v>
      </c>
      <c r="C115" s="14">
        <v>0</v>
      </c>
      <c r="D115" s="14">
        <v>0</v>
      </c>
      <c r="E115" s="14">
        <v>0</v>
      </c>
      <c r="F115" s="14">
        <v>0</v>
      </c>
      <c r="G115" s="14">
        <v>0</v>
      </c>
      <c r="H115" s="14">
        <v>0</v>
      </c>
      <c r="I115" s="14">
        <v>0</v>
      </c>
      <c r="J115" s="14">
        <v>0</v>
      </c>
      <c r="K115" s="14">
        <v>0</v>
      </c>
    </row>
    <row r="116" spans="1:11" ht="16.5" customHeight="1">
      <c r="A116" s="20" t="s">
        <v>70</v>
      </c>
      <c r="B116" s="17"/>
      <c r="C116" s="17"/>
      <c r="D116" s="17"/>
      <c r="E116" s="17"/>
      <c r="F116" s="17"/>
      <c r="G116" s="17"/>
      <c r="H116" s="17"/>
      <c r="I116" s="17"/>
      <c r="J116" s="17"/>
      <c r="K116" s="17"/>
    </row>
    <row r="117" spans="1:11" ht="15.75">
      <c r="A117" s="49" t="s">
        <v>58</v>
      </c>
      <c r="B117" s="49"/>
      <c r="C117" s="49"/>
      <c r="D117" s="49"/>
      <c r="E117" s="49"/>
      <c r="F117" s="49"/>
      <c r="G117" s="49"/>
      <c r="H117" s="49"/>
      <c r="I117" s="49"/>
      <c r="J117" s="49"/>
      <c r="K117" s="49"/>
    </row>
    <row r="118" spans="1:11" ht="15.75">
      <c r="A118" s="43" t="s">
        <v>56</v>
      </c>
      <c r="B118" s="43"/>
      <c r="C118" s="43"/>
      <c r="D118" s="43"/>
      <c r="E118" s="43"/>
      <c r="F118" s="43"/>
      <c r="G118" s="43"/>
      <c r="H118" s="43"/>
      <c r="I118" s="43"/>
      <c r="J118" s="43"/>
      <c r="K118" s="43"/>
    </row>
    <row r="119" spans="1:11" ht="15.75">
      <c r="A119" s="43" t="s">
        <v>42</v>
      </c>
      <c r="B119" s="43"/>
      <c r="C119" s="43"/>
      <c r="D119" s="43"/>
      <c r="E119" s="43"/>
      <c r="F119" s="43"/>
      <c r="G119" s="43"/>
      <c r="H119" s="43"/>
      <c r="I119" s="43"/>
      <c r="J119" s="43"/>
      <c r="K119" s="43"/>
    </row>
    <row r="120" spans="1:11" ht="72">
      <c r="A120" s="10" t="s">
        <v>45</v>
      </c>
      <c r="B120" s="10" t="s">
        <v>46</v>
      </c>
      <c r="C120" s="10" t="s">
        <v>47</v>
      </c>
      <c r="D120" s="10" t="s">
        <v>48</v>
      </c>
      <c r="E120" s="10" t="s">
        <v>49</v>
      </c>
      <c r="F120" s="10" t="s">
        <v>50</v>
      </c>
      <c r="G120" s="10" t="s">
        <v>51</v>
      </c>
      <c r="H120" s="10" t="s">
        <v>52</v>
      </c>
      <c r="I120" s="10" t="s">
        <v>53</v>
      </c>
      <c r="J120" s="10" t="s">
        <v>54</v>
      </c>
      <c r="K120" s="10" t="s">
        <v>38</v>
      </c>
    </row>
    <row r="121" spans="1:11" ht="12.75">
      <c r="A121" s="14">
        <v>0</v>
      </c>
      <c r="B121" s="14">
        <v>0</v>
      </c>
      <c r="C121" s="14">
        <v>0</v>
      </c>
      <c r="D121" s="14">
        <v>0</v>
      </c>
      <c r="E121" s="14">
        <v>0</v>
      </c>
      <c r="F121" s="14">
        <v>0</v>
      </c>
      <c r="G121" s="14">
        <v>0</v>
      </c>
      <c r="H121" s="14">
        <v>0</v>
      </c>
      <c r="I121" s="14">
        <v>0</v>
      </c>
      <c r="J121" s="14">
        <v>0</v>
      </c>
      <c r="K121" s="14">
        <v>0</v>
      </c>
    </row>
    <row r="122" ht="15.75">
      <c r="A122" s="3" t="s">
        <v>71</v>
      </c>
    </row>
    <row r="123" spans="1:11" ht="15.75">
      <c r="A123" s="49" t="s">
        <v>58</v>
      </c>
      <c r="B123" s="49"/>
      <c r="C123" s="49"/>
      <c r="D123" s="49"/>
      <c r="E123" s="49"/>
      <c r="F123" s="49"/>
      <c r="G123" s="49"/>
      <c r="H123" s="49"/>
      <c r="I123" s="49"/>
      <c r="J123" s="49"/>
      <c r="K123" s="49"/>
    </row>
    <row r="124" spans="1:11" ht="15.75">
      <c r="A124" s="43" t="s">
        <v>29</v>
      </c>
      <c r="B124" s="43"/>
      <c r="C124" s="43"/>
      <c r="D124" s="43"/>
      <c r="E124" s="43"/>
      <c r="F124" s="43"/>
      <c r="G124" s="43"/>
      <c r="H124" s="43"/>
      <c r="I124" s="43"/>
      <c r="J124" s="43"/>
      <c r="K124" s="43"/>
    </row>
    <row r="125" spans="1:11" ht="15.75">
      <c r="A125" s="43" t="s">
        <v>43</v>
      </c>
      <c r="B125" s="43"/>
      <c r="C125" s="43"/>
      <c r="D125" s="43"/>
      <c r="E125" s="43"/>
      <c r="F125" s="43"/>
      <c r="G125" s="43"/>
      <c r="H125" s="43"/>
      <c r="I125" s="43"/>
      <c r="J125" s="43"/>
      <c r="K125" s="43"/>
    </row>
    <row r="126" spans="1:11" ht="72">
      <c r="A126" s="10" t="s">
        <v>45</v>
      </c>
      <c r="B126" s="10" t="s">
        <v>46</v>
      </c>
      <c r="C126" s="10" t="s">
        <v>47</v>
      </c>
      <c r="D126" s="10" t="s">
        <v>48</v>
      </c>
      <c r="E126" s="10" t="s">
        <v>49</v>
      </c>
      <c r="F126" s="10" t="s">
        <v>50</v>
      </c>
      <c r="G126" s="10" t="s">
        <v>51</v>
      </c>
      <c r="H126" s="10" t="s">
        <v>52</v>
      </c>
      <c r="I126" s="10" t="s">
        <v>53</v>
      </c>
      <c r="J126" s="10" t="s">
        <v>54</v>
      </c>
      <c r="K126" s="10" t="s">
        <v>38</v>
      </c>
    </row>
    <row r="127" spans="1:11" ht="12.75">
      <c r="A127" s="14">
        <v>0</v>
      </c>
      <c r="B127" s="14">
        <v>0</v>
      </c>
      <c r="C127" s="14">
        <v>0</v>
      </c>
      <c r="D127" s="14">
        <v>0</v>
      </c>
      <c r="E127" s="14">
        <v>0</v>
      </c>
      <c r="F127" s="14">
        <v>0</v>
      </c>
      <c r="G127" s="14">
        <v>0</v>
      </c>
      <c r="H127" s="14">
        <v>0</v>
      </c>
      <c r="I127" s="14">
        <v>0</v>
      </c>
      <c r="J127" s="14">
        <v>0</v>
      </c>
      <c r="K127" s="14">
        <v>0</v>
      </c>
    </row>
    <row r="128" spans="1:11" ht="60">
      <c r="A128" s="34"/>
      <c r="B128" s="34"/>
      <c r="C128" s="34"/>
      <c r="D128" s="34"/>
      <c r="E128" s="34"/>
      <c r="F128" s="34"/>
      <c r="G128" s="34"/>
      <c r="H128" s="34"/>
      <c r="I128" s="34"/>
      <c r="J128" s="34"/>
      <c r="K128" s="10" t="s">
        <v>39</v>
      </c>
    </row>
    <row r="129" spans="1:11" ht="15.75">
      <c r="A129" s="50"/>
      <c r="B129" s="50"/>
      <c r="C129" s="50"/>
      <c r="D129" s="50"/>
      <c r="E129" s="50"/>
      <c r="F129" s="50"/>
      <c r="G129" s="50"/>
      <c r="H129" s="50"/>
      <c r="I129" s="50"/>
      <c r="J129" s="50"/>
      <c r="K129" s="15"/>
    </row>
    <row r="130" spans="1:11" ht="18" customHeight="1">
      <c r="A130" s="19" t="s">
        <v>72</v>
      </c>
      <c r="B130" s="13"/>
      <c r="C130" s="13"/>
      <c r="D130" s="13"/>
      <c r="E130" s="13"/>
      <c r="F130" s="13"/>
      <c r="G130" s="13"/>
      <c r="H130" s="13"/>
      <c r="I130" s="13"/>
      <c r="J130" s="13"/>
      <c r="K130" s="16"/>
    </row>
    <row r="131" spans="1:11" ht="15.75">
      <c r="A131" s="49" t="s">
        <v>58</v>
      </c>
      <c r="B131" s="49"/>
      <c r="C131" s="49"/>
      <c r="D131" s="49"/>
      <c r="E131" s="49"/>
      <c r="F131" s="49"/>
      <c r="G131" s="49"/>
      <c r="H131" s="49"/>
      <c r="I131" s="49"/>
      <c r="J131" s="49"/>
      <c r="K131" s="49"/>
    </row>
    <row r="132" spans="1:11" ht="15.75">
      <c r="A132" s="43" t="s">
        <v>55</v>
      </c>
      <c r="B132" s="43"/>
      <c r="C132" s="43"/>
      <c r="D132" s="43"/>
      <c r="E132" s="43"/>
      <c r="F132" s="43"/>
      <c r="G132" s="43"/>
      <c r="H132" s="43"/>
      <c r="I132" s="43"/>
      <c r="J132" s="43"/>
      <c r="K132" s="43"/>
    </row>
    <row r="133" spans="1:11" ht="15.75">
      <c r="A133" s="43" t="s">
        <v>43</v>
      </c>
      <c r="B133" s="43"/>
      <c r="C133" s="43"/>
      <c r="D133" s="43"/>
      <c r="E133" s="43"/>
      <c r="F133" s="43"/>
      <c r="G133" s="43"/>
      <c r="H133" s="43"/>
      <c r="I133" s="43"/>
      <c r="J133" s="43"/>
      <c r="K133" s="43"/>
    </row>
    <row r="134" spans="1:11" ht="72">
      <c r="A134" s="10" t="s">
        <v>45</v>
      </c>
      <c r="B134" s="10" t="s">
        <v>46</v>
      </c>
      <c r="C134" s="10" t="s">
        <v>47</v>
      </c>
      <c r="D134" s="10" t="s">
        <v>48</v>
      </c>
      <c r="E134" s="10" t="s">
        <v>49</v>
      </c>
      <c r="F134" s="10" t="s">
        <v>50</v>
      </c>
      <c r="G134" s="10" t="s">
        <v>51</v>
      </c>
      <c r="H134" s="10" t="s">
        <v>52</v>
      </c>
      <c r="I134" s="10" t="s">
        <v>53</v>
      </c>
      <c r="J134" s="10" t="s">
        <v>54</v>
      </c>
      <c r="K134" s="10" t="s">
        <v>38</v>
      </c>
    </row>
    <row r="135" spans="1:11" ht="12.75">
      <c r="A135" s="14">
        <v>0</v>
      </c>
      <c r="B135" s="14">
        <v>0</v>
      </c>
      <c r="C135" s="14">
        <v>0</v>
      </c>
      <c r="D135" s="14">
        <v>0</v>
      </c>
      <c r="E135" s="14">
        <v>0</v>
      </c>
      <c r="F135" s="14">
        <v>0</v>
      </c>
      <c r="G135" s="14">
        <v>0</v>
      </c>
      <c r="H135" s="14">
        <v>0</v>
      </c>
      <c r="I135" s="14">
        <v>0</v>
      </c>
      <c r="J135" s="14">
        <v>0</v>
      </c>
      <c r="K135" s="14">
        <v>0</v>
      </c>
    </row>
    <row r="136" spans="1:11" ht="18" customHeight="1">
      <c r="A136" s="20" t="s">
        <v>73</v>
      </c>
      <c r="B136" s="17"/>
      <c r="C136" s="17"/>
      <c r="D136" s="17"/>
      <c r="E136" s="17"/>
      <c r="F136" s="17"/>
      <c r="G136" s="17"/>
      <c r="H136" s="17"/>
      <c r="I136" s="17"/>
      <c r="J136" s="17"/>
      <c r="K136" s="17"/>
    </row>
    <row r="137" spans="1:11" ht="15.75">
      <c r="A137" s="49" t="s">
        <v>58</v>
      </c>
      <c r="B137" s="49"/>
      <c r="C137" s="49"/>
      <c r="D137" s="49"/>
      <c r="E137" s="49"/>
      <c r="F137" s="49"/>
      <c r="G137" s="49"/>
      <c r="H137" s="49"/>
      <c r="I137" s="49"/>
      <c r="J137" s="49"/>
      <c r="K137" s="49"/>
    </row>
    <row r="138" spans="1:11" ht="15.75">
      <c r="A138" s="43" t="s">
        <v>56</v>
      </c>
      <c r="B138" s="43"/>
      <c r="C138" s="43"/>
      <c r="D138" s="43"/>
      <c r="E138" s="43"/>
      <c r="F138" s="43"/>
      <c r="G138" s="43"/>
      <c r="H138" s="43"/>
      <c r="I138" s="43"/>
      <c r="J138" s="43"/>
      <c r="K138" s="43"/>
    </row>
    <row r="139" spans="1:11" ht="15.75">
      <c r="A139" s="43" t="s">
        <v>43</v>
      </c>
      <c r="B139" s="43"/>
      <c r="C139" s="43"/>
      <c r="D139" s="43"/>
      <c r="E139" s="43"/>
      <c r="F139" s="43"/>
      <c r="G139" s="43"/>
      <c r="H139" s="43"/>
      <c r="I139" s="43"/>
      <c r="J139" s="43"/>
      <c r="K139" s="43"/>
    </row>
    <row r="140" spans="1:11" ht="72">
      <c r="A140" s="10" t="s">
        <v>45</v>
      </c>
      <c r="B140" s="10" t="s">
        <v>46</v>
      </c>
      <c r="C140" s="10" t="s">
        <v>47</v>
      </c>
      <c r="D140" s="10" t="s">
        <v>48</v>
      </c>
      <c r="E140" s="10" t="s">
        <v>49</v>
      </c>
      <c r="F140" s="10" t="s">
        <v>50</v>
      </c>
      <c r="G140" s="10" t="s">
        <v>51</v>
      </c>
      <c r="H140" s="10" t="s">
        <v>52</v>
      </c>
      <c r="I140" s="10" t="s">
        <v>53</v>
      </c>
      <c r="J140" s="10" t="s">
        <v>54</v>
      </c>
      <c r="K140" s="10" t="s">
        <v>38</v>
      </c>
    </row>
    <row r="141" spans="1:11" ht="12.75">
      <c r="A141" s="14">
        <v>0</v>
      </c>
      <c r="B141" s="14">
        <v>0</v>
      </c>
      <c r="C141" s="14">
        <v>0</v>
      </c>
      <c r="D141" s="14">
        <v>0</v>
      </c>
      <c r="E141" s="14">
        <v>0</v>
      </c>
      <c r="F141" s="14">
        <v>0</v>
      </c>
      <c r="G141" s="14">
        <v>0</v>
      </c>
      <c r="H141" s="14">
        <v>0</v>
      </c>
      <c r="I141" s="14">
        <v>0</v>
      </c>
      <c r="J141" s="14">
        <v>0</v>
      </c>
      <c r="K141" s="14">
        <v>0</v>
      </c>
    </row>
    <row r="143" ht="15.75">
      <c r="A143" s="3" t="s">
        <v>74</v>
      </c>
    </row>
    <row r="144" spans="1:11" ht="15.75">
      <c r="A144" s="49" t="s">
        <v>58</v>
      </c>
      <c r="B144" s="49"/>
      <c r="C144" s="49"/>
      <c r="D144" s="49"/>
      <c r="E144" s="49"/>
      <c r="F144" s="49"/>
      <c r="G144" s="49"/>
      <c r="H144" s="49"/>
      <c r="I144" s="49"/>
      <c r="J144" s="49"/>
      <c r="K144" s="49"/>
    </row>
    <row r="145" spans="1:11" ht="15.75">
      <c r="A145" s="43" t="s">
        <v>29</v>
      </c>
      <c r="B145" s="43"/>
      <c r="C145" s="43"/>
      <c r="D145" s="43"/>
      <c r="E145" s="43"/>
      <c r="F145" s="43"/>
      <c r="G145" s="43"/>
      <c r="H145" s="43"/>
      <c r="I145" s="43"/>
      <c r="J145" s="43"/>
      <c r="K145" s="43"/>
    </row>
    <row r="146" spans="1:11" ht="15.75">
      <c r="A146" s="43" t="s">
        <v>44</v>
      </c>
      <c r="B146" s="43"/>
      <c r="C146" s="43"/>
      <c r="D146" s="43"/>
      <c r="E146" s="43"/>
      <c r="F146" s="43"/>
      <c r="G146" s="43"/>
      <c r="H146" s="43"/>
      <c r="I146" s="43"/>
      <c r="J146" s="43"/>
      <c r="K146" s="43"/>
    </row>
    <row r="147" spans="1:11" ht="72">
      <c r="A147" s="10" t="s">
        <v>45</v>
      </c>
      <c r="B147" s="10" t="s">
        <v>46</v>
      </c>
      <c r="C147" s="10" t="s">
        <v>47</v>
      </c>
      <c r="D147" s="10" t="s">
        <v>48</v>
      </c>
      <c r="E147" s="10" t="s">
        <v>49</v>
      </c>
      <c r="F147" s="10" t="s">
        <v>50</v>
      </c>
      <c r="G147" s="10" t="s">
        <v>51</v>
      </c>
      <c r="H147" s="10" t="s">
        <v>52</v>
      </c>
      <c r="I147" s="10" t="s">
        <v>53</v>
      </c>
      <c r="J147" s="10" t="s">
        <v>54</v>
      </c>
      <c r="K147" s="10" t="s">
        <v>38</v>
      </c>
    </row>
    <row r="148" spans="1:11" ht="12.75">
      <c r="A148" s="14">
        <v>0</v>
      </c>
      <c r="B148" s="14">
        <v>0</v>
      </c>
      <c r="C148" s="14">
        <v>0</v>
      </c>
      <c r="D148" s="14">
        <v>0</v>
      </c>
      <c r="E148" s="14">
        <v>0</v>
      </c>
      <c r="F148" s="14">
        <v>0</v>
      </c>
      <c r="G148" s="14">
        <v>0</v>
      </c>
      <c r="H148" s="14">
        <v>0</v>
      </c>
      <c r="I148" s="14">
        <v>0</v>
      </c>
      <c r="J148" s="14">
        <v>0</v>
      </c>
      <c r="K148" s="14">
        <v>0</v>
      </c>
    </row>
    <row r="149" spans="1:11" ht="60">
      <c r="A149" s="34"/>
      <c r="B149" s="34"/>
      <c r="C149" s="34"/>
      <c r="D149" s="34"/>
      <c r="E149" s="34"/>
      <c r="F149" s="34"/>
      <c r="G149" s="34"/>
      <c r="H149" s="34"/>
      <c r="I149" s="34"/>
      <c r="J149" s="34"/>
      <c r="K149" s="10" t="s">
        <v>39</v>
      </c>
    </row>
    <row r="150" spans="1:11" ht="15.75">
      <c r="A150" s="50"/>
      <c r="B150" s="50"/>
      <c r="C150" s="50"/>
      <c r="D150" s="50"/>
      <c r="E150" s="50"/>
      <c r="F150" s="50"/>
      <c r="G150" s="50"/>
      <c r="H150" s="50"/>
      <c r="I150" s="50"/>
      <c r="J150" s="50"/>
      <c r="K150" s="15"/>
    </row>
    <row r="151" spans="1:11" ht="18" customHeight="1">
      <c r="A151" s="19" t="s">
        <v>75</v>
      </c>
      <c r="B151" s="13"/>
      <c r="C151" s="13"/>
      <c r="D151" s="13"/>
      <c r="E151" s="13"/>
      <c r="F151" s="13"/>
      <c r="G151" s="13"/>
      <c r="H151" s="13"/>
      <c r="I151" s="13"/>
      <c r="J151" s="13"/>
      <c r="K151" s="16"/>
    </row>
    <row r="152" spans="1:11" ht="15.75">
      <c r="A152" s="49" t="s">
        <v>58</v>
      </c>
      <c r="B152" s="49"/>
      <c r="C152" s="49"/>
      <c r="D152" s="49"/>
      <c r="E152" s="49"/>
      <c r="F152" s="49"/>
      <c r="G152" s="49"/>
      <c r="H152" s="49"/>
      <c r="I152" s="49"/>
      <c r="J152" s="49"/>
      <c r="K152" s="49"/>
    </row>
    <row r="153" spans="1:11" ht="15.75">
      <c r="A153" s="43" t="s">
        <v>55</v>
      </c>
      <c r="B153" s="43"/>
      <c r="C153" s="43"/>
      <c r="D153" s="43"/>
      <c r="E153" s="43"/>
      <c r="F153" s="43"/>
      <c r="G153" s="43"/>
      <c r="H153" s="43"/>
      <c r="I153" s="43"/>
      <c r="J153" s="43"/>
      <c r="K153" s="43"/>
    </row>
    <row r="154" spans="1:11" ht="15.75">
      <c r="A154" s="43" t="s">
        <v>44</v>
      </c>
      <c r="B154" s="43"/>
      <c r="C154" s="43"/>
      <c r="D154" s="43"/>
      <c r="E154" s="43"/>
      <c r="F154" s="43"/>
      <c r="G154" s="43"/>
      <c r="H154" s="43"/>
      <c r="I154" s="43"/>
      <c r="J154" s="43"/>
      <c r="K154" s="43"/>
    </row>
    <row r="155" spans="1:11" ht="72">
      <c r="A155" s="10" t="s">
        <v>45</v>
      </c>
      <c r="B155" s="10" t="s">
        <v>46</v>
      </c>
      <c r="C155" s="10" t="s">
        <v>47</v>
      </c>
      <c r="D155" s="10" t="s">
        <v>48</v>
      </c>
      <c r="E155" s="10" t="s">
        <v>49</v>
      </c>
      <c r="F155" s="10" t="s">
        <v>50</v>
      </c>
      <c r="G155" s="10" t="s">
        <v>51</v>
      </c>
      <c r="H155" s="10" t="s">
        <v>52</v>
      </c>
      <c r="I155" s="10" t="s">
        <v>53</v>
      </c>
      <c r="J155" s="10" t="s">
        <v>54</v>
      </c>
      <c r="K155" s="10" t="s">
        <v>38</v>
      </c>
    </row>
    <row r="156" spans="1:11" ht="12.75">
      <c r="A156" s="14">
        <v>0</v>
      </c>
      <c r="B156" s="14">
        <v>0</v>
      </c>
      <c r="C156" s="14">
        <v>0</v>
      </c>
      <c r="D156" s="14">
        <v>0</v>
      </c>
      <c r="E156" s="14">
        <v>0</v>
      </c>
      <c r="F156" s="14">
        <v>0</v>
      </c>
      <c r="G156" s="14">
        <v>0</v>
      </c>
      <c r="H156" s="14">
        <v>0</v>
      </c>
      <c r="I156" s="14">
        <v>0</v>
      </c>
      <c r="J156" s="14">
        <v>0</v>
      </c>
      <c r="K156" s="14">
        <v>0</v>
      </c>
    </row>
    <row r="157" spans="1:11" ht="22.5" customHeight="1">
      <c r="A157" s="19" t="s">
        <v>76</v>
      </c>
      <c r="B157" s="17"/>
      <c r="C157" s="17"/>
      <c r="D157" s="17"/>
      <c r="E157" s="17"/>
      <c r="F157" s="17"/>
      <c r="G157" s="17"/>
      <c r="H157" s="17"/>
      <c r="I157" s="17"/>
      <c r="J157" s="17"/>
      <c r="K157" s="17"/>
    </row>
    <row r="158" spans="1:11" ht="15.75">
      <c r="A158" s="49" t="s">
        <v>58</v>
      </c>
      <c r="B158" s="49"/>
      <c r="C158" s="49"/>
      <c r="D158" s="49"/>
      <c r="E158" s="49"/>
      <c r="F158" s="49"/>
      <c r="G158" s="49"/>
      <c r="H158" s="49"/>
      <c r="I158" s="49"/>
      <c r="J158" s="49"/>
      <c r="K158" s="49"/>
    </row>
    <row r="159" spans="1:11" ht="15.75">
      <c r="A159" s="43" t="s">
        <v>56</v>
      </c>
      <c r="B159" s="43"/>
      <c r="C159" s="43"/>
      <c r="D159" s="43"/>
      <c r="E159" s="43"/>
      <c r="F159" s="43"/>
      <c r="G159" s="43"/>
      <c r="H159" s="43"/>
      <c r="I159" s="43"/>
      <c r="J159" s="43"/>
      <c r="K159" s="43"/>
    </row>
    <row r="160" spans="1:11" ht="15.75">
      <c r="A160" s="43" t="s">
        <v>44</v>
      </c>
      <c r="B160" s="43"/>
      <c r="C160" s="43"/>
      <c r="D160" s="43"/>
      <c r="E160" s="43"/>
      <c r="F160" s="43"/>
      <c r="G160" s="43"/>
      <c r="H160" s="43"/>
      <c r="I160" s="43"/>
      <c r="J160" s="43"/>
      <c r="K160" s="43"/>
    </row>
    <row r="161" spans="1:11" ht="72">
      <c r="A161" s="10" t="s">
        <v>45</v>
      </c>
      <c r="B161" s="10" t="s">
        <v>46</v>
      </c>
      <c r="C161" s="10" t="s">
        <v>47</v>
      </c>
      <c r="D161" s="10" t="s">
        <v>48</v>
      </c>
      <c r="E161" s="10" t="s">
        <v>49</v>
      </c>
      <c r="F161" s="10" t="s">
        <v>50</v>
      </c>
      <c r="G161" s="10" t="s">
        <v>51</v>
      </c>
      <c r="H161" s="10" t="s">
        <v>52</v>
      </c>
      <c r="I161" s="10" t="s">
        <v>53</v>
      </c>
      <c r="J161" s="10" t="s">
        <v>54</v>
      </c>
      <c r="K161" s="10" t="s">
        <v>38</v>
      </c>
    </row>
    <row r="162" spans="1:11" ht="12.75">
      <c r="A162" s="14">
        <v>0</v>
      </c>
      <c r="B162" s="14">
        <v>0</v>
      </c>
      <c r="C162" s="14">
        <v>0</v>
      </c>
      <c r="D162" s="14">
        <v>0</v>
      </c>
      <c r="E162" s="14">
        <v>0</v>
      </c>
      <c r="F162" s="14">
        <v>0</v>
      </c>
      <c r="G162" s="14">
        <v>0</v>
      </c>
      <c r="H162" s="14">
        <v>0</v>
      </c>
      <c r="I162" s="14">
        <v>0</v>
      </c>
      <c r="J162" s="14">
        <v>0</v>
      </c>
      <c r="K162" s="14">
        <v>0</v>
      </c>
    </row>
    <row r="164" spans="1:11" ht="12.75">
      <c r="A164" s="51" t="s">
        <v>77</v>
      </c>
      <c r="B164" s="52"/>
      <c r="C164" s="52"/>
      <c r="D164" s="52"/>
      <c r="E164" s="52"/>
      <c r="F164" s="52"/>
      <c r="G164" s="52"/>
      <c r="H164" s="52"/>
      <c r="I164" s="52"/>
      <c r="J164" s="52"/>
      <c r="K164" s="53"/>
    </row>
    <row r="165" spans="1:11" ht="12.75">
      <c r="A165" s="54"/>
      <c r="B165" s="55"/>
      <c r="C165" s="55"/>
      <c r="D165" s="55"/>
      <c r="E165" s="55"/>
      <c r="F165" s="55"/>
      <c r="G165" s="55"/>
      <c r="H165" s="55"/>
      <c r="I165" s="55"/>
      <c r="J165" s="55"/>
      <c r="K165" s="56"/>
    </row>
    <row r="166" spans="1:11" ht="12.75">
      <c r="A166" s="54"/>
      <c r="B166" s="55"/>
      <c r="C166" s="55"/>
      <c r="D166" s="55"/>
      <c r="E166" s="55"/>
      <c r="F166" s="55"/>
      <c r="G166" s="55"/>
      <c r="H166" s="55"/>
      <c r="I166" s="55"/>
      <c r="J166" s="55"/>
      <c r="K166" s="56"/>
    </row>
    <row r="167" spans="1:11" ht="12.75">
      <c r="A167" s="54"/>
      <c r="B167" s="55"/>
      <c r="C167" s="55"/>
      <c r="D167" s="55"/>
      <c r="E167" s="55"/>
      <c r="F167" s="55"/>
      <c r="G167" s="55"/>
      <c r="H167" s="55"/>
      <c r="I167" s="55"/>
      <c r="J167" s="55"/>
      <c r="K167" s="56"/>
    </row>
    <row r="168" spans="1:11" ht="12.75">
      <c r="A168" s="57"/>
      <c r="B168" s="58"/>
      <c r="C168" s="58"/>
      <c r="D168" s="58"/>
      <c r="E168" s="58"/>
      <c r="F168" s="58"/>
      <c r="G168" s="58"/>
      <c r="H168" s="58"/>
      <c r="I168" s="58"/>
      <c r="J168" s="58"/>
      <c r="K168" s="59"/>
    </row>
  </sheetData>
  <sheetProtection/>
  <mergeCells count="145">
    <mergeCell ref="A4:K8"/>
    <mergeCell ref="A159:K159"/>
    <mergeCell ref="A137:K137"/>
    <mergeCell ref="A138:K138"/>
    <mergeCell ref="A139:K139"/>
    <mergeCell ref="A144:K144"/>
    <mergeCell ref="A145:K145"/>
    <mergeCell ref="A146:K146"/>
    <mergeCell ref="A131:K131"/>
    <mergeCell ref="A149:J149"/>
    <mergeCell ref="A160:K160"/>
    <mergeCell ref="A152:K152"/>
    <mergeCell ref="A153:K153"/>
    <mergeCell ref="A154:K154"/>
    <mergeCell ref="A158:K158"/>
    <mergeCell ref="A150:J150"/>
    <mergeCell ref="A111:K111"/>
    <mergeCell ref="A125:K125"/>
    <mergeCell ref="A128:J128"/>
    <mergeCell ref="A129:J129"/>
    <mergeCell ref="A104:K104"/>
    <mergeCell ref="A132:K132"/>
    <mergeCell ref="A133:K133"/>
    <mergeCell ref="A36:J36"/>
    <mergeCell ref="A46:J46"/>
    <mergeCell ref="A52:J52"/>
    <mergeCell ref="A37:J37"/>
    <mergeCell ref="A123:K123"/>
    <mergeCell ref="A124:K124"/>
    <mergeCell ref="A119:K119"/>
    <mergeCell ref="A35:J35"/>
    <mergeCell ref="A45:J45"/>
    <mergeCell ref="A51:J51"/>
    <mergeCell ref="A57:J57"/>
    <mergeCell ref="I54:J54"/>
    <mergeCell ref="A47:J47"/>
    <mergeCell ref="A53:J53"/>
    <mergeCell ref="I48:J48"/>
    <mergeCell ref="I49:J49"/>
    <mergeCell ref="D38:D40"/>
    <mergeCell ref="A96:J96"/>
    <mergeCell ref="A108:J108"/>
    <mergeCell ref="A103:K103"/>
    <mergeCell ref="A118:K118"/>
    <mergeCell ref="A105:K105"/>
    <mergeCell ref="A113:K113"/>
    <mergeCell ref="A117:K117"/>
    <mergeCell ref="A109:J109"/>
    <mergeCell ref="A112:K112"/>
    <mergeCell ref="I100:J100"/>
    <mergeCell ref="I99:J99"/>
    <mergeCell ref="A88:H88"/>
    <mergeCell ref="I88:J88"/>
    <mergeCell ref="A91:J91"/>
    <mergeCell ref="A92:J92"/>
    <mergeCell ref="A90:J90"/>
    <mergeCell ref="I93:J93"/>
    <mergeCell ref="I94:J94"/>
    <mergeCell ref="A97:J97"/>
    <mergeCell ref="A98:J98"/>
    <mergeCell ref="I83:J85"/>
    <mergeCell ref="I86:J86"/>
    <mergeCell ref="A87:H87"/>
    <mergeCell ref="I87:J87"/>
    <mergeCell ref="E83:E85"/>
    <mergeCell ref="F83:F85"/>
    <mergeCell ref="G83:G85"/>
    <mergeCell ref="H83:H85"/>
    <mergeCell ref="A83:A85"/>
    <mergeCell ref="B83:B85"/>
    <mergeCell ref="C83:C85"/>
    <mergeCell ref="I71:J71"/>
    <mergeCell ref="A74:J74"/>
    <mergeCell ref="A75:J75"/>
    <mergeCell ref="A73:J73"/>
    <mergeCell ref="D83:D85"/>
    <mergeCell ref="I76:J76"/>
    <mergeCell ref="I77:J77"/>
    <mergeCell ref="A81:J81"/>
    <mergeCell ref="A82:J82"/>
    <mergeCell ref="A80:J80"/>
    <mergeCell ref="A65:H65"/>
    <mergeCell ref="I65:J65"/>
    <mergeCell ref="A68:J68"/>
    <mergeCell ref="A69:J69"/>
    <mergeCell ref="A67:J67"/>
    <mergeCell ref="I70:J70"/>
    <mergeCell ref="I63:J63"/>
    <mergeCell ref="A64:H64"/>
    <mergeCell ref="I64:J64"/>
    <mergeCell ref="A60:A62"/>
    <mergeCell ref="B60:B62"/>
    <mergeCell ref="C60:C62"/>
    <mergeCell ref="D60:D62"/>
    <mergeCell ref="E60:E62"/>
    <mergeCell ref="F60:F62"/>
    <mergeCell ref="A58:J58"/>
    <mergeCell ref="A59:J59"/>
    <mergeCell ref="I55:J55"/>
    <mergeCell ref="G60:G62"/>
    <mergeCell ref="H60:H62"/>
    <mergeCell ref="I60:J62"/>
    <mergeCell ref="I41:J41"/>
    <mergeCell ref="A42:H42"/>
    <mergeCell ref="I42:J42"/>
    <mergeCell ref="I38:J40"/>
    <mergeCell ref="B38:B40"/>
    <mergeCell ref="C38:C40"/>
    <mergeCell ref="A43:H43"/>
    <mergeCell ref="I43:J43"/>
    <mergeCell ref="A1:J1"/>
    <mergeCell ref="A164:K168"/>
    <mergeCell ref="A2:J2"/>
    <mergeCell ref="E38:E40"/>
    <mergeCell ref="F38:F40"/>
    <mergeCell ref="G38:G40"/>
    <mergeCell ref="H38:H40"/>
    <mergeCell ref="A38:A40"/>
    <mergeCell ref="A11:J11"/>
    <mergeCell ref="A12:J12"/>
    <mergeCell ref="A13:J13"/>
    <mergeCell ref="A14:A16"/>
    <mergeCell ref="B14:B16"/>
    <mergeCell ref="C14:C16"/>
    <mergeCell ref="D14:D16"/>
    <mergeCell ref="E14:E16"/>
    <mergeCell ref="F14:F16"/>
    <mergeCell ref="G14:G16"/>
    <mergeCell ref="H14:H16"/>
    <mergeCell ref="I14:J16"/>
    <mergeCell ref="I17:J17"/>
    <mergeCell ref="A18:H18"/>
    <mergeCell ref="I18:J18"/>
    <mergeCell ref="A19:H19"/>
    <mergeCell ref="I19:J19"/>
    <mergeCell ref="A21:J21"/>
    <mergeCell ref="A22:J22"/>
    <mergeCell ref="A23:J23"/>
    <mergeCell ref="I24:J24"/>
    <mergeCell ref="I25:J25"/>
    <mergeCell ref="A27:J27"/>
    <mergeCell ref="A28:J28"/>
    <mergeCell ref="A29:J29"/>
    <mergeCell ref="I30:J30"/>
    <mergeCell ref="I31:J31"/>
  </mergeCells>
  <printOptions/>
  <pageMargins left="0" right="0" top="0.984251968503937" bottom="0.984251968503937" header="0.5118110236220472" footer="0.5118110236220472"/>
  <pageSetup orientation="landscape" paperSize="9" r:id="rId1"/>
  <rowBreaks count="8" manualBreakCount="8">
    <brk id="49" max="255" man="1"/>
    <brk id="71" max="255" man="1"/>
    <brk id="94" max="255" man="1"/>
    <brk id="109" max="255" man="1"/>
    <brk id="121" max="255" man="1"/>
    <brk id="135" max="255" man="1"/>
    <brk id="142" max="255" man="1"/>
    <brk id="156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K168"/>
  <sheetViews>
    <sheetView workbookViewId="0" topLeftCell="A1">
      <selection activeCell="I19" sqref="I19:J19"/>
    </sheetView>
  </sheetViews>
  <sheetFormatPr defaultColWidth="12.421875" defaultRowHeight="12.75"/>
  <sheetData>
    <row r="1" spans="1:10" ht="12.75">
      <c r="A1" s="37" t="s">
        <v>60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12.75">
      <c r="A2" s="60" t="s">
        <v>78</v>
      </c>
      <c r="B2" s="60"/>
      <c r="C2" s="60"/>
      <c r="D2" s="60"/>
      <c r="E2" s="60"/>
      <c r="F2" s="60"/>
      <c r="G2" s="60"/>
      <c r="H2" s="60"/>
      <c r="I2" s="60"/>
      <c r="J2" s="60"/>
    </row>
    <row r="3" spans="1:10" ht="12.75">
      <c r="A3" s="21"/>
      <c r="B3" s="21"/>
      <c r="C3" s="21"/>
      <c r="D3" s="21"/>
      <c r="E3" s="21"/>
      <c r="F3" s="21"/>
      <c r="G3" s="21"/>
      <c r="H3" s="21"/>
      <c r="I3" s="21"/>
      <c r="J3" s="21"/>
    </row>
    <row r="4" spans="1:11" ht="12.75" customHeight="1">
      <c r="A4" s="61" t="s">
        <v>81</v>
      </c>
      <c r="B4" s="62"/>
      <c r="C4" s="62"/>
      <c r="D4" s="62"/>
      <c r="E4" s="62"/>
      <c r="F4" s="62"/>
      <c r="G4" s="62"/>
      <c r="H4" s="62"/>
      <c r="I4" s="62"/>
      <c r="J4" s="62"/>
      <c r="K4" s="63"/>
    </row>
    <row r="5" spans="1:11" ht="12.75">
      <c r="A5" s="64"/>
      <c r="B5" s="65"/>
      <c r="C5" s="65"/>
      <c r="D5" s="65"/>
      <c r="E5" s="65"/>
      <c r="F5" s="65"/>
      <c r="G5" s="65"/>
      <c r="H5" s="65"/>
      <c r="I5" s="65"/>
      <c r="J5" s="65"/>
      <c r="K5" s="66"/>
    </row>
    <row r="6" spans="1:11" ht="12.75">
      <c r="A6" s="64"/>
      <c r="B6" s="65"/>
      <c r="C6" s="65"/>
      <c r="D6" s="65"/>
      <c r="E6" s="65"/>
      <c r="F6" s="65"/>
      <c r="G6" s="65"/>
      <c r="H6" s="65"/>
      <c r="I6" s="65"/>
      <c r="J6" s="65"/>
      <c r="K6" s="66"/>
    </row>
    <row r="7" spans="1:11" ht="12.75">
      <c r="A7" s="64"/>
      <c r="B7" s="65"/>
      <c r="C7" s="65"/>
      <c r="D7" s="65"/>
      <c r="E7" s="65"/>
      <c r="F7" s="65"/>
      <c r="G7" s="65"/>
      <c r="H7" s="65"/>
      <c r="I7" s="65"/>
      <c r="J7" s="65"/>
      <c r="K7" s="66"/>
    </row>
    <row r="8" spans="1:11" ht="12.75">
      <c r="A8" s="67"/>
      <c r="B8" s="68"/>
      <c r="C8" s="68"/>
      <c r="D8" s="68"/>
      <c r="E8" s="68"/>
      <c r="F8" s="68"/>
      <c r="G8" s="68"/>
      <c r="H8" s="68"/>
      <c r="I8" s="68"/>
      <c r="J8" s="68"/>
      <c r="K8" s="69"/>
    </row>
    <row r="9" spans="1:11" s="31" customFormat="1" ht="12.75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</row>
    <row r="10" spans="1:11" s="31" customFormat="1" ht="15.75">
      <c r="A10" s="3" t="s">
        <v>110</v>
      </c>
      <c r="B10"/>
      <c r="C10"/>
      <c r="D10"/>
      <c r="E10"/>
      <c r="F10"/>
      <c r="G10"/>
      <c r="H10"/>
      <c r="I10"/>
      <c r="J10"/>
      <c r="K10" s="32"/>
    </row>
    <row r="11" spans="1:11" s="31" customFormat="1" ht="15.75">
      <c r="A11" s="49" t="s">
        <v>57</v>
      </c>
      <c r="B11" s="49"/>
      <c r="C11" s="49"/>
      <c r="D11" s="49"/>
      <c r="E11" s="49"/>
      <c r="F11" s="49"/>
      <c r="G11" s="49"/>
      <c r="H11" s="49"/>
      <c r="I11" s="49"/>
      <c r="J11" s="49"/>
      <c r="K11" s="32"/>
    </row>
    <row r="12" spans="1:11" s="31" customFormat="1" ht="15.75">
      <c r="A12" s="46" t="s">
        <v>107</v>
      </c>
      <c r="B12" s="47"/>
      <c r="C12" s="47"/>
      <c r="D12" s="47"/>
      <c r="E12" s="47"/>
      <c r="F12" s="47"/>
      <c r="G12" s="47"/>
      <c r="H12" s="47"/>
      <c r="I12" s="47"/>
      <c r="J12" s="48"/>
      <c r="K12" s="32"/>
    </row>
    <row r="13" spans="1:11" s="31" customFormat="1" ht="15.75">
      <c r="A13" s="46" t="s">
        <v>106</v>
      </c>
      <c r="B13" s="47"/>
      <c r="C13" s="47"/>
      <c r="D13" s="47"/>
      <c r="E13" s="47"/>
      <c r="F13" s="47"/>
      <c r="G13" s="47"/>
      <c r="H13" s="47"/>
      <c r="I13" s="47"/>
      <c r="J13" s="48"/>
      <c r="K13" s="32"/>
    </row>
    <row r="14" spans="1:11" s="31" customFormat="1" ht="12.75">
      <c r="A14" s="44" t="s">
        <v>30</v>
      </c>
      <c r="B14" s="44" t="s">
        <v>31</v>
      </c>
      <c r="C14" s="44" t="s">
        <v>32</v>
      </c>
      <c r="D14" s="44" t="s">
        <v>33</v>
      </c>
      <c r="E14" s="44" t="s">
        <v>34</v>
      </c>
      <c r="F14" s="44" t="s">
        <v>35</v>
      </c>
      <c r="G14" s="44" t="s">
        <v>36</v>
      </c>
      <c r="H14" s="44" t="s">
        <v>37</v>
      </c>
      <c r="I14" s="44" t="s">
        <v>38</v>
      </c>
      <c r="J14" s="44"/>
      <c r="K14" s="32"/>
    </row>
    <row r="15" spans="1:11" s="31" customFormat="1" ht="12.75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32"/>
    </row>
    <row r="16" spans="1:11" s="31" customFormat="1" ht="12.75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32"/>
    </row>
    <row r="17" spans="1:11" s="31" customFormat="1" ht="14.25">
      <c r="A17" s="26">
        <v>45000</v>
      </c>
      <c r="B17" s="26">
        <v>104937.78</v>
      </c>
      <c r="C17" s="26">
        <v>1500</v>
      </c>
      <c r="D17" s="26"/>
      <c r="E17" s="26"/>
      <c r="F17" s="26"/>
      <c r="G17" s="26"/>
      <c r="H17" s="26"/>
      <c r="I17" s="45">
        <f>SUM(A17:H17)</f>
        <v>151437.78</v>
      </c>
      <c r="J17" s="45"/>
      <c r="K17" s="32"/>
    </row>
    <row r="18" spans="1:11" s="31" customFormat="1" ht="26.25" customHeight="1">
      <c r="A18" s="34"/>
      <c r="B18" s="34"/>
      <c r="C18" s="34"/>
      <c r="D18" s="34"/>
      <c r="E18" s="34"/>
      <c r="F18" s="34"/>
      <c r="G18" s="34"/>
      <c r="H18" s="34"/>
      <c r="I18" s="44" t="s">
        <v>39</v>
      </c>
      <c r="J18" s="44"/>
      <c r="K18" s="32"/>
    </row>
    <row r="19" spans="1:11" s="31" customFormat="1" ht="15.75">
      <c r="A19" s="50"/>
      <c r="B19" s="50"/>
      <c r="C19" s="50"/>
      <c r="D19" s="50"/>
      <c r="E19" s="50"/>
      <c r="F19" s="50"/>
      <c r="G19" s="50"/>
      <c r="H19" s="50"/>
      <c r="I19" s="45">
        <f>97062.69+36746</f>
        <v>133808.69</v>
      </c>
      <c r="J19" s="45"/>
      <c r="K19" s="32"/>
    </row>
    <row r="20" spans="1:11" s="31" customFormat="1" ht="31.5">
      <c r="A20" s="18" t="s">
        <v>111</v>
      </c>
      <c r="B20" s="11"/>
      <c r="C20" s="11"/>
      <c r="D20" s="11"/>
      <c r="E20" s="11"/>
      <c r="F20" s="11"/>
      <c r="G20" s="11"/>
      <c r="H20" s="11"/>
      <c r="I20" s="11"/>
      <c r="J20" s="11"/>
      <c r="K20" s="32"/>
    </row>
    <row r="21" spans="1:11" s="31" customFormat="1" ht="15.75">
      <c r="A21" s="49" t="s">
        <v>57</v>
      </c>
      <c r="B21" s="49"/>
      <c r="C21" s="49"/>
      <c r="D21" s="49"/>
      <c r="E21" s="49"/>
      <c r="F21" s="49"/>
      <c r="G21" s="49"/>
      <c r="H21" s="49"/>
      <c r="I21" s="49"/>
      <c r="J21" s="49"/>
      <c r="K21" s="32"/>
    </row>
    <row r="22" spans="1:11" s="31" customFormat="1" ht="15.75">
      <c r="A22" s="43" t="s">
        <v>108</v>
      </c>
      <c r="B22" s="43"/>
      <c r="C22" s="43"/>
      <c r="D22" s="43"/>
      <c r="E22" s="43"/>
      <c r="F22" s="43"/>
      <c r="G22" s="43"/>
      <c r="H22" s="43"/>
      <c r="I22" s="43"/>
      <c r="J22" s="43"/>
      <c r="K22" s="32"/>
    </row>
    <row r="23" spans="1:11" s="31" customFormat="1" ht="15.75">
      <c r="A23" s="46" t="s">
        <v>106</v>
      </c>
      <c r="B23" s="47"/>
      <c r="C23" s="47"/>
      <c r="D23" s="47"/>
      <c r="E23" s="47"/>
      <c r="F23" s="47"/>
      <c r="G23" s="47"/>
      <c r="H23" s="47"/>
      <c r="I23" s="47"/>
      <c r="J23" s="48"/>
      <c r="K23" s="32"/>
    </row>
    <row r="24" spans="1:11" s="31" customFormat="1" ht="48">
      <c r="A24" s="10" t="s">
        <v>30</v>
      </c>
      <c r="B24" s="10" t="s">
        <v>31</v>
      </c>
      <c r="C24" s="10" t="s">
        <v>32</v>
      </c>
      <c r="D24" s="10" t="s">
        <v>33</v>
      </c>
      <c r="E24" s="10" t="s">
        <v>34</v>
      </c>
      <c r="F24" s="10" t="s">
        <v>35</v>
      </c>
      <c r="G24" s="10" t="s">
        <v>36</v>
      </c>
      <c r="H24" s="10" t="s">
        <v>37</v>
      </c>
      <c r="I24" s="44" t="s">
        <v>38</v>
      </c>
      <c r="J24" s="44"/>
      <c r="K24" s="32"/>
    </row>
    <row r="25" spans="1:11" s="31" customFormat="1" ht="14.25">
      <c r="A25" s="26">
        <v>23650</v>
      </c>
      <c r="B25" s="26">
        <v>73156.36</v>
      </c>
      <c r="C25" s="26">
        <v>1500</v>
      </c>
      <c r="D25" s="26"/>
      <c r="E25" s="26"/>
      <c r="F25" s="26"/>
      <c r="G25" s="26"/>
      <c r="H25" s="26"/>
      <c r="I25" s="45">
        <f>SUM(A25:H25)</f>
        <v>98306.36</v>
      </c>
      <c r="J25" s="45"/>
      <c r="K25" s="32"/>
    </row>
    <row r="26" spans="1:11" s="31" customFormat="1" ht="31.5">
      <c r="A26" s="18" t="s">
        <v>112</v>
      </c>
      <c r="B26" s="11"/>
      <c r="C26" s="11"/>
      <c r="D26" s="11"/>
      <c r="E26" s="11"/>
      <c r="F26" s="11"/>
      <c r="G26" s="11"/>
      <c r="H26" s="11"/>
      <c r="I26" s="11"/>
      <c r="J26" s="11"/>
      <c r="K26" s="32"/>
    </row>
    <row r="27" spans="1:11" s="31" customFormat="1" ht="15.75">
      <c r="A27" s="49" t="s">
        <v>57</v>
      </c>
      <c r="B27" s="49"/>
      <c r="C27" s="49"/>
      <c r="D27" s="49"/>
      <c r="E27" s="49"/>
      <c r="F27" s="49"/>
      <c r="G27" s="49"/>
      <c r="H27" s="49"/>
      <c r="I27" s="49"/>
      <c r="J27" s="49"/>
      <c r="K27" s="32"/>
    </row>
    <row r="28" spans="1:11" s="31" customFormat="1" ht="15.75">
      <c r="A28" s="43" t="s">
        <v>109</v>
      </c>
      <c r="B28" s="43"/>
      <c r="C28" s="43"/>
      <c r="D28" s="43"/>
      <c r="E28" s="43"/>
      <c r="F28" s="43"/>
      <c r="G28" s="43"/>
      <c r="H28" s="43"/>
      <c r="I28" s="43"/>
      <c r="J28" s="43"/>
      <c r="K28" s="32"/>
    </row>
    <row r="29" spans="1:11" s="31" customFormat="1" ht="15.75">
      <c r="A29" s="43" t="s">
        <v>106</v>
      </c>
      <c r="B29" s="43"/>
      <c r="C29" s="43"/>
      <c r="D29" s="43"/>
      <c r="E29" s="43"/>
      <c r="F29" s="43"/>
      <c r="G29" s="43"/>
      <c r="H29" s="43"/>
      <c r="I29" s="43"/>
      <c r="J29" s="43"/>
      <c r="K29" s="32"/>
    </row>
    <row r="30" spans="1:11" s="31" customFormat="1" ht="48">
      <c r="A30" s="10" t="s">
        <v>30</v>
      </c>
      <c r="B30" s="10" t="s">
        <v>31</v>
      </c>
      <c r="C30" s="10" t="s">
        <v>32</v>
      </c>
      <c r="D30" s="10" t="s">
        <v>33</v>
      </c>
      <c r="E30" s="10" t="s">
        <v>34</v>
      </c>
      <c r="F30" s="10" t="s">
        <v>35</v>
      </c>
      <c r="G30" s="10" t="s">
        <v>36</v>
      </c>
      <c r="H30" s="10" t="s">
        <v>37</v>
      </c>
      <c r="I30" s="44" t="s">
        <v>38</v>
      </c>
      <c r="J30" s="44"/>
      <c r="K30" s="32"/>
    </row>
    <row r="31" spans="1:11" s="31" customFormat="1" ht="14.25">
      <c r="A31" s="26">
        <f>20393.05-1848.29</f>
        <v>18544.76</v>
      </c>
      <c r="B31" s="26">
        <v>43560.3</v>
      </c>
      <c r="C31" s="26">
        <v>0</v>
      </c>
      <c r="D31" s="26"/>
      <c r="E31" s="26"/>
      <c r="F31" s="26"/>
      <c r="G31" s="26"/>
      <c r="H31" s="26"/>
      <c r="I31" s="45">
        <f>SUM(A31:H31)</f>
        <v>62105.06</v>
      </c>
      <c r="J31" s="45"/>
      <c r="K31" s="32"/>
    </row>
    <row r="32" spans="1:11" s="31" customFormat="1" ht="12.75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</row>
    <row r="33" spans="1:11" s="31" customFormat="1" ht="12.75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</row>
    <row r="34" ht="15.75">
      <c r="A34" s="3" t="s">
        <v>59</v>
      </c>
    </row>
    <row r="35" spans="1:10" ht="15.75">
      <c r="A35" s="49" t="s">
        <v>57</v>
      </c>
      <c r="B35" s="49"/>
      <c r="C35" s="49"/>
      <c r="D35" s="49"/>
      <c r="E35" s="49"/>
      <c r="F35" s="49"/>
      <c r="G35" s="49"/>
      <c r="H35" s="49"/>
      <c r="I35" s="49"/>
      <c r="J35" s="49"/>
    </row>
    <row r="36" spans="1:10" ht="15.75" customHeight="1">
      <c r="A36" s="46" t="s">
        <v>29</v>
      </c>
      <c r="B36" s="47"/>
      <c r="C36" s="47"/>
      <c r="D36" s="47"/>
      <c r="E36" s="47"/>
      <c r="F36" s="47"/>
      <c r="G36" s="47"/>
      <c r="H36" s="47"/>
      <c r="I36" s="47"/>
      <c r="J36" s="48"/>
    </row>
    <row r="37" spans="1:10" ht="15.75" customHeight="1">
      <c r="A37" s="46" t="s">
        <v>42</v>
      </c>
      <c r="B37" s="47"/>
      <c r="C37" s="47"/>
      <c r="D37" s="47"/>
      <c r="E37" s="47"/>
      <c r="F37" s="47"/>
      <c r="G37" s="47"/>
      <c r="H37" s="47"/>
      <c r="I37" s="47"/>
      <c r="J37" s="48"/>
    </row>
    <row r="38" spans="1:10" ht="45.75" customHeight="1">
      <c r="A38" s="44" t="s">
        <v>30</v>
      </c>
      <c r="B38" s="44" t="s">
        <v>31</v>
      </c>
      <c r="C38" s="44" t="s">
        <v>32</v>
      </c>
      <c r="D38" s="44" t="s">
        <v>33</v>
      </c>
      <c r="E38" s="44" t="s">
        <v>34</v>
      </c>
      <c r="F38" s="44" t="s">
        <v>35</v>
      </c>
      <c r="G38" s="44" t="s">
        <v>36</v>
      </c>
      <c r="H38" s="44" t="s">
        <v>37</v>
      </c>
      <c r="I38" s="44" t="s">
        <v>38</v>
      </c>
      <c r="J38" s="44"/>
    </row>
    <row r="39" spans="1:10" ht="12.75">
      <c r="A39" s="44"/>
      <c r="B39" s="44"/>
      <c r="C39" s="44"/>
      <c r="D39" s="44"/>
      <c r="E39" s="44"/>
      <c r="F39" s="44"/>
      <c r="G39" s="44"/>
      <c r="H39" s="44"/>
      <c r="I39" s="44"/>
      <c r="J39" s="44"/>
    </row>
    <row r="40" spans="1:10" ht="12.75">
      <c r="A40" s="44"/>
      <c r="B40" s="44"/>
      <c r="C40" s="44"/>
      <c r="D40" s="44"/>
      <c r="E40" s="44"/>
      <c r="F40" s="44"/>
      <c r="G40" s="44"/>
      <c r="H40" s="44"/>
      <c r="I40" s="44"/>
      <c r="J40" s="44"/>
    </row>
    <row r="41" spans="1:10" ht="14.25">
      <c r="A41" s="26">
        <v>44963.71</v>
      </c>
      <c r="B41" s="26">
        <v>60025.77</v>
      </c>
      <c r="C41" s="26">
        <v>1500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45">
        <f>SUM(A41:H41)</f>
        <v>106489.48</v>
      </c>
      <c r="J41" s="45"/>
    </row>
    <row r="42" spans="1:10" ht="36" customHeight="1">
      <c r="A42" s="34"/>
      <c r="B42" s="34"/>
      <c r="C42" s="34"/>
      <c r="D42" s="34"/>
      <c r="E42" s="34"/>
      <c r="F42" s="34"/>
      <c r="G42" s="34"/>
      <c r="H42" s="34"/>
      <c r="I42" s="44" t="s">
        <v>39</v>
      </c>
      <c r="J42" s="44"/>
    </row>
    <row r="43" spans="1:10" ht="15.75" customHeight="1">
      <c r="A43" s="35"/>
      <c r="B43" s="35"/>
      <c r="C43" s="35"/>
      <c r="D43" s="35"/>
      <c r="E43" s="35"/>
      <c r="F43" s="35"/>
      <c r="G43" s="35"/>
      <c r="H43" s="36"/>
      <c r="I43" s="45"/>
      <c r="J43" s="45"/>
    </row>
    <row r="44" spans="1:10" ht="15.75">
      <c r="A44" s="18" t="s">
        <v>61</v>
      </c>
      <c r="B44" s="11"/>
      <c r="C44" s="11"/>
      <c r="D44" s="11"/>
      <c r="E44" s="11"/>
      <c r="F44" s="11"/>
      <c r="G44" s="11"/>
      <c r="H44" s="11"/>
      <c r="I44" s="11"/>
      <c r="J44" s="11"/>
    </row>
    <row r="45" spans="1:10" ht="15.75">
      <c r="A45" s="49" t="s">
        <v>57</v>
      </c>
      <c r="B45" s="49"/>
      <c r="C45" s="49"/>
      <c r="D45" s="49"/>
      <c r="E45" s="49"/>
      <c r="F45" s="49"/>
      <c r="G45" s="49"/>
      <c r="H45" s="49"/>
      <c r="I45" s="49"/>
      <c r="J45" s="49"/>
    </row>
    <row r="46" spans="1:10" ht="17.25" customHeight="1">
      <c r="A46" s="43" t="s">
        <v>40</v>
      </c>
      <c r="B46" s="43"/>
      <c r="C46" s="43"/>
      <c r="D46" s="43"/>
      <c r="E46" s="43"/>
      <c r="F46" s="43"/>
      <c r="G46" s="43"/>
      <c r="H46" s="43"/>
      <c r="I46" s="43"/>
      <c r="J46" s="43"/>
    </row>
    <row r="47" spans="1:10" ht="17.25" customHeight="1">
      <c r="A47" s="46" t="s">
        <v>42</v>
      </c>
      <c r="B47" s="47"/>
      <c r="C47" s="47"/>
      <c r="D47" s="47"/>
      <c r="E47" s="47"/>
      <c r="F47" s="47"/>
      <c r="G47" s="47"/>
      <c r="H47" s="47"/>
      <c r="I47" s="47"/>
      <c r="J47" s="48"/>
    </row>
    <row r="48" spans="1:10" ht="48">
      <c r="A48" s="10" t="s">
        <v>30</v>
      </c>
      <c r="B48" s="10" t="s">
        <v>31</v>
      </c>
      <c r="C48" s="10" t="s">
        <v>32</v>
      </c>
      <c r="D48" s="10" t="s">
        <v>33</v>
      </c>
      <c r="E48" s="10" t="s">
        <v>34</v>
      </c>
      <c r="F48" s="10" t="s">
        <v>35</v>
      </c>
      <c r="G48" s="10" t="s">
        <v>36</v>
      </c>
      <c r="H48" s="10" t="s">
        <v>37</v>
      </c>
      <c r="I48" s="44" t="s">
        <v>38</v>
      </c>
      <c r="J48" s="44"/>
    </row>
    <row r="49" spans="1:10" s="28" customFormat="1" ht="14.25">
      <c r="A49" s="26">
        <v>33689.25</v>
      </c>
      <c r="B49" s="26">
        <v>13101</v>
      </c>
      <c r="C49" s="26">
        <v>0</v>
      </c>
      <c r="D49" s="26">
        <v>0</v>
      </c>
      <c r="E49" s="26">
        <v>0</v>
      </c>
      <c r="F49" s="26">
        <v>0</v>
      </c>
      <c r="G49" s="26">
        <v>0</v>
      </c>
      <c r="H49" s="26">
        <v>0</v>
      </c>
      <c r="I49" s="45">
        <f>SUM(A49:H49)</f>
        <v>46790.25</v>
      </c>
      <c r="J49" s="45"/>
    </row>
    <row r="50" spans="1:10" ht="15.75">
      <c r="A50" s="18" t="s">
        <v>62</v>
      </c>
      <c r="B50" s="11"/>
      <c r="C50" s="11"/>
      <c r="D50" s="11"/>
      <c r="E50" s="11"/>
      <c r="F50" s="11"/>
      <c r="G50" s="11"/>
      <c r="H50" s="11"/>
      <c r="I50" s="11"/>
      <c r="J50" s="11"/>
    </row>
    <row r="51" spans="1:10" ht="15.75">
      <c r="A51" s="49" t="s">
        <v>57</v>
      </c>
      <c r="B51" s="49"/>
      <c r="C51" s="49"/>
      <c r="D51" s="49"/>
      <c r="E51" s="49"/>
      <c r="F51" s="49"/>
      <c r="G51" s="49"/>
      <c r="H51" s="49"/>
      <c r="I51" s="49"/>
      <c r="J51" s="49"/>
    </row>
    <row r="52" spans="1:10" ht="17.25" customHeight="1">
      <c r="A52" s="43" t="s">
        <v>41</v>
      </c>
      <c r="B52" s="43"/>
      <c r="C52" s="43"/>
      <c r="D52" s="43"/>
      <c r="E52" s="43"/>
      <c r="F52" s="43"/>
      <c r="G52" s="43"/>
      <c r="H52" s="43"/>
      <c r="I52" s="43"/>
      <c r="J52" s="43"/>
    </row>
    <row r="53" spans="1:10" ht="17.25" customHeight="1">
      <c r="A53" s="43" t="s">
        <v>42</v>
      </c>
      <c r="B53" s="43"/>
      <c r="C53" s="43"/>
      <c r="D53" s="43"/>
      <c r="E53" s="43"/>
      <c r="F53" s="43"/>
      <c r="G53" s="43"/>
      <c r="H53" s="43"/>
      <c r="I53" s="43"/>
      <c r="J53" s="43"/>
    </row>
    <row r="54" spans="1:10" ht="48">
      <c r="A54" s="10" t="s">
        <v>30</v>
      </c>
      <c r="B54" s="10" t="s">
        <v>31</v>
      </c>
      <c r="C54" s="10" t="s">
        <v>32</v>
      </c>
      <c r="D54" s="10" t="s">
        <v>33</v>
      </c>
      <c r="E54" s="10" t="s">
        <v>34</v>
      </c>
      <c r="F54" s="10" t="s">
        <v>35</v>
      </c>
      <c r="G54" s="10" t="s">
        <v>36</v>
      </c>
      <c r="H54" s="10" t="s">
        <v>37</v>
      </c>
      <c r="I54" s="44" t="s">
        <v>38</v>
      </c>
      <c r="J54" s="44"/>
    </row>
    <row r="55" spans="1:10" s="28" customFormat="1" ht="14.25">
      <c r="A55" s="26">
        <v>10359.8</v>
      </c>
      <c r="B55" s="26">
        <v>45973.94</v>
      </c>
      <c r="C55" s="26">
        <v>0</v>
      </c>
      <c r="D55" s="26">
        <v>0</v>
      </c>
      <c r="E55" s="26">
        <v>0</v>
      </c>
      <c r="F55" s="26">
        <v>0</v>
      </c>
      <c r="G55" s="26">
        <v>0</v>
      </c>
      <c r="H55" s="26">
        <v>0</v>
      </c>
      <c r="I55" s="45">
        <f>SUM(A55:H55)</f>
        <v>56333.740000000005</v>
      </c>
      <c r="J55" s="45"/>
    </row>
    <row r="56" ht="15.75">
      <c r="A56" s="3" t="s">
        <v>63</v>
      </c>
    </row>
    <row r="57" spans="1:10" ht="15.75">
      <c r="A57" s="49" t="s">
        <v>57</v>
      </c>
      <c r="B57" s="49"/>
      <c r="C57" s="49"/>
      <c r="D57" s="49"/>
      <c r="E57" s="49"/>
      <c r="F57" s="49"/>
      <c r="G57" s="49"/>
      <c r="H57" s="49"/>
      <c r="I57" s="49"/>
      <c r="J57" s="49"/>
    </row>
    <row r="58" spans="1:10" ht="15.75">
      <c r="A58" s="46" t="s">
        <v>29</v>
      </c>
      <c r="B58" s="47"/>
      <c r="C58" s="47"/>
      <c r="D58" s="47"/>
      <c r="E58" s="47"/>
      <c r="F58" s="47"/>
      <c r="G58" s="47"/>
      <c r="H58" s="47"/>
      <c r="I58" s="47"/>
      <c r="J58" s="48"/>
    </row>
    <row r="59" spans="1:10" ht="15.75">
      <c r="A59" s="46" t="s">
        <v>43</v>
      </c>
      <c r="B59" s="47"/>
      <c r="C59" s="47"/>
      <c r="D59" s="47"/>
      <c r="E59" s="47"/>
      <c r="F59" s="47"/>
      <c r="G59" s="47"/>
      <c r="H59" s="47"/>
      <c r="I59" s="47"/>
      <c r="J59" s="48"/>
    </row>
    <row r="60" spans="1:10" ht="12.75">
      <c r="A60" s="44" t="s">
        <v>30</v>
      </c>
      <c r="B60" s="44" t="s">
        <v>31</v>
      </c>
      <c r="C60" s="44" t="s">
        <v>32</v>
      </c>
      <c r="D60" s="44" t="s">
        <v>33</v>
      </c>
      <c r="E60" s="44" t="s">
        <v>34</v>
      </c>
      <c r="F60" s="44" t="s">
        <v>35</v>
      </c>
      <c r="G60" s="44" t="s">
        <v>36</v>
      </c>
      <c r="H60" s="44" t="s">
        <v>37</v>
      </c>
      <c r="I60" s="44" t="s">
        <v>38</v>
      </c>
      <c r="J60" s="44"/>
    </row>
    <row r="61" spans="1:10" ht="12.75">
      <c r="A61" s="44"/>
      <c r="B61" s="44"/>
      <c r="C61" s="44"/>
      <c r="D61" s="44"/>
      <c r="E61" s="44"/>
      <c r="F61" s="44"/>
      <c r="G61" s="44"/>
      <c r="H61" s="44"/>
      <c r="I61" s="44"/>
      <c r="J61" s="44"/>
    </row>
    <row r="62" spans="1:10" ht="12.75">
      <c r="A62" s="44"/>
      <c r="B62" s="44"/>
      <c r="C62" s="44"/>
      <c r="D62" s="44"/>
      <c r="E62" s="44"/>
      <c r="F62" s="44"/>
      <c r="G62" s="44"/>
      <c r="H62" s="44"/>
      <c r="I62" s="44"/>
      <c r="J62" s="44"/>
    </row>
    <row r="63" spans="1:10" ht="14.25">
      <c r="A63" s="26">
        <v>44804.96</v>
      </c>
      <c r="B63" s="26">
        <v>126594.47</v>
      </c>
      <c r="C63" s="26">
        <v>1500</v>
      </c>
      <c r="D63" s="26">
        <v>0</v>
      </c>
      <c r="E63" s="26">
        <v>0</v>
      </c>
      <c r="F63" s="26">
        <v>0</v>
      </c>
      <c r="G63" s="26">
        <v>0</v>
      </c>
      <c r="H63" s="26">
        <v>0</v>
      </c>
      <c r="I63" s="45">
        <f>SUM(A63:H63)</f>
        <v>172899.43</v>
      </c>
      <c r="J63" s="45"/>
    </row>
    <row r="64" spans="1:10" ht="29.25" customHeight="1">
      <c r="A64" s="34"/>
      <c r="B64" s="34"/>
      <c r="C64" s="34"/>
      <c r="D64" s="34"/>
      <c r="E64" s="34"/>
      <c r="F64" s="34"/>
      <c r="G64" s="34"/>
      <c r="H64" s="34"/>
      <c r="I64" s="44" t="s">
        <v>39</v>
      </c>
      <c r="J64" s="44"/>
    </row>
    <row r="65" spans="1:10" ht="15.75">
      <c r="A65" s="50"/>
      <c r="B65" s="50"/>
      <c r="C65" s="50"/>
      <c r="D65" s="50"/>
      <c r="E65" s="50"/>
      <c r="F65" s="50"/>
      <c r="G65" s="50"/>
      <c r="H65" s="50"/>
      <c r="I65" s="45">
        <v>73574.44</v>
      </c>
      <c r="J65" s="45"/>
    </row>
    <row r="66" spans="1:10" ht="15.75">
      <c r="A66" s="18" t="s">
        <v>64</v>
      </c>
      <c r="B66" s="11"/>
      <c r="C66" s="11"/>
      <c r="D66" s="11"/>
      <c r="E66" s="11"/>
      <c r="F66" s="11"/>
      <c r="G66" s="11"/>
      <c r="H66" s="11"/>
      <c r="I66" s="11"/>
      <c r="J66" s="11"/>
    </row>
    <row r="67" spans="1:10" ht="15.75">
      <c r="A67" s="49" t="s">
        <v>57</v>
      </c>
      <c r="B67" s="49"/>
      <c r="C67" s="49"/>
      <c r="D67" s="49"/>
      <c r="E67" s="49"/>
      <c r="F67" s="49"/>
      <c r="G67" s="49"/>
      <c r="H67" s="49"/>
      <c r="I67" s="49"/>
      <c r="J67" s="49"/>
    </row>
    <row r="68" spans="1:10" ht="15.75">
      <c r="A68" s="43" t="s">
        <v>40</v>
      </c>
      <c r="B68" s="43"/>
      <c r="C68" s="43"/>
      <c r="D68" s="43"/>
      <c r="E68" s="43"/>
      <c r="F68" s="43"/>
      <c r="G68" s="43"/>
      <c r="H68" s="43"/>
      <c r="I68" s="43"/>
      <c r="J68" s="43"/>
    </row>
    <row r="69" spans="1:10" ht="15.75">
      <c r="A69" s="46" t="s">
        <v>43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48">
      <c r="A70" s="10" t="s">
        <v>30</v>
      </c>
      <c r="B70" s="10" t="s">
        <v>31</v>
      </c>
      <c r="C70" s="10" t="s">
        <v>32</v>
      </c>
      <c r="D70" s="10" t="s">
        <v>33</v>
      </c>
      <c r="E70" s="10" t="s">
        <v>34</v>
      </c>
      <c r="F70" s="10" t="s">
        <v>35</v>
      </c>
      <c r="G70" s="10" t="s">
        <v>36</v>
      </c>
      <c r="H70" s="10" t="s">
        <v>37</v>
      </c>
      <c r="I70" s="44" t="s">
        <v>38</v>
      </c>
      <c r="J70" s="44"/>
    </row>
    <row r="71" spans="1:10" s="28" customFormat="1" ht="14.25">
      <c r="A71" s="26">
        <v>34445.16</v>
      </c>
      <c r="B71" s="26">
        <v>15965.72</v>
      </c>
      <c r="C71" s="26">
        <v>0</v>
      </c>
      <c r="D71" s="26">
        <v>0</v>
      </c>
      <c r="E71" s="26">
        <v>0</v>
      </c>
      <c r="F71" s="26">
        <v>0</v>
      </c>
      <c r="G71" s="26">
        <v>0</v>
      </c>
      <c r="H71" s="26">
        <v>0</v>
      </c>
      <c r="I71" s="45">
        <f>SUM(A71:H71)</f>
        <v>50410.880000000005</v>
      </c>
      <c r="J71" s="45"/>
    </row>
    <row r="72" spans="1:10" ht="15.75">
      <c r="A72" s="18" t="s">
        <v>65</v>
      </c>
      <c r="B72" s="11"/>
      <c r="C72" s="11"/>
      <c r="D72" s="11"/>
      <c r="E72" s="11"/>
      <c r="F72" s="11"/>
      <c r="G72" s="11"/>
      <c r="H72" s="11"/>
      <c r="I72" s="11"/>
      <c r="J72" s="11"/>
    </row>
    <row r="73" spans="1:10" ht="15.75">
      <c r="A73" s="49" t="s">
        <v>57</v>
      </c>
      <c r="B73" s="49"/>
      <c r="C73" s="49"/>
      <c r="D73" s="49"/>
      <c r="E73" s="49"/>
      <c r="F73" s="49"/>
      <c r="G73" s="49"/>
      <c r="H73" s="49"/>
      <c r="I73" s="49"/>
      <c r="J73" s="49"/>
    </row>
    <row r="74" spans="1:10" ht="15.75">
      <c r="A74" s="43" t="s">
        <v>41</v>
      </c>
      <c r="B74" s="43"/>
      <c r="C74" s="43"/>
      <c r="D74" s="43"/>
      <c r="E74" s="43"/>
      <c r="F74" s="43"/>
      <c r="G74" s="43"/>
      <c r="H74" s="43"/>
      <c r="I74" s="43"/>
      <c r="J74" s="43"/>
    </row>
    <row r="75" spans="1:10" ht="15.75">
      <c r="A75" s="43" t="s">
        <v>43</v>
      </c>
      <c r="B75" s="43"/>
      <c r="C75" s="43"/>
      <c r="D75" s="43"/>
      <c r="E75" s="43"/>
      <c r="F75" s="43"/>
      <c r="G75" s="43"/>
      <c r="H75" s="43"/>
      <c r="I75" s="43"/>
      <c r="J75" s="43"/>
    </row>
    <row r="76" spans="1:10" ht="48">
      <c r="A76" s="10" t="s">
        <v>30</v>
      </c>
      <c r="B76" s="10" t="s">
        <v>31</v>
      </c>
      <c r="C76" s="10" t="s">
        <v>32</v>
      </c>
      <c r="D76" s="10" t="s">
        <v>33</v>
      </c>
      <c r="E76" s="10" t="s">
        <v>34</v>
      </c>
      <c r="F76" s="10" t="s">
        <v>35</v>
      </c>
      <c r="G76" s="10" t="s">
        <v>36</v>
      </c>
      <c r="H76" s="10" t="s">
        <v>37</v>
      </c>
      <c r="I76" s="44" t="s">
        <v>38</v>
      </c>
      <c r="J76" s="44"/>
    </row>
    <row r="77" spans="1:10" s="28" customFormat="1" ht="14.25">
      <c r="A77" s="26">
        <v>13491.33</v>
      </c>
      <c r="B77" s="26">
        <v>181313.79</v>
      </c>
      <c r="C77" s="26">
        <v>0</v>
      </c>
      <c r="D77" s="26">
        <v>0</v>
      </c>
      <c r="E77" s="26">
        <v>0</v>
      </c>
      <c r="F77" s="26">
        <v>0</v>
      </c>
      <c r="G77" s="26">
        <v>0</v>
      </c>
      <c r="H77" s="26">
        <v>0</v>
      </c>
      <c r="I77" s="45">
        <f>SUM(A77:H77)</f>
        <v>194805.12</v>
      </c>
      <c r="J77" s="45"/>
    </row>
    <row r="79" ht="15.75">
      <c r="A79" s="3" t="s">
        <v>65</v>
      </c>
    </row>
    <row r="80" spans="1:10" ht="15.75">
      <c r="A80" s="49" t="s">
        <v>57</v>
      </c>
      <c r="B80" s="49"/>
      <c r="C80" s="49"/>
      <c r="D80" s="49"/>
      <c r="E80" s="49"/>
      <c r="F80" s="49"/>
      <c r="G80" s="49"/>
      <c r="H80" s="49"/>
      <c r="I80" s="49"/>
      <c r="J80" s="49"/>
    </row>
    <row r="81" spans="1:10" ht="15.75">
      <c r="A81" s="46" t="s">
        <v>29</v>
      </c>
      <c r="B81" s="47"/>
      <c r="C81" s="47"/>
      <c r="D81" s="47"/>
      <c r="E81" s="47"/>
      <c r="F81" s="47"/>
      <c r="G81" s="47"/>
      <c r="H81" s="47"/>
      <c r="I81" s="47"/>
      <c r="J81" s="48"/>
    </row>
    <row r="82" spans="1:10" ht="15.75">
      <c r="A82" s="46" t="s">
        <v>44</v>
      </c>
      <c r="B82" s="47"/>
      <c r="C82" s="47"/>
      <c r="D82" s="47"/>
      <c r="E82" s="47"/>
      <c r="F82" s="47"/>
      <c r="G82" s="47"/>
      <c r="H82" s="47"/>
      <c r="I82" s="47"/>
      <c r="J82" s="48"/>
    </row>
    <row r="83" spans="1:10" ht="12.75">
      <c r="A83" s="44" t="s">
        <v>30</v>
      </c>
      <c r="B83" s="44" t="s">
        <v>31</v>
      </c>
      <c r="C83" s="44" t="s">
        <v>32</v>
      </c>
      <c r="D83" s="44" t="s">
        <v>33</v>
      </c>
      <c r="E83" s="44" t="s">
        <v>34</v>
      </c>
      <c r="F83" s="44" t="s">
        <v>35</v>
      </c>
      <c r="G83" s="44" t="s">
        <v>36</v>
      </c>
      <c r="H83" s="44" t="s">
        <v>37</v>
      </c>
      <c r="I83" s="44" t="s">
        <v>38</v>
      </c>
      <c r="J83" s="44"/>
    </row>
    <row r="84" spans="1:10" ht="12.75">
      <c r="A84" s="44"/>
      <c r="B84" s="44"/>
      <c r="C84" s="44"/>
      <c r="D84" s="44"/>
      <c r="E84" s="44"/>
      <c r="F84" s="44"/>
      <c r="G84" s="44"/>
      <c r="H84" s="44"/>
      <c r="I84" s="44"/>
      <c r="J84" s="44"/>
    </row>
    <row r="85" spans="1:10" ht="12.75">
      <c r="A85" s="44"/>
      <c r="B85" s="44"/>
      <c r="C85" s="44"/>
      <c r="D85" s="44"/>
      <c r="E85" s="44"/>
      <c r="F85" s="44"/>
      <c r="G85" s="44"/>
      <c r="H85" s="44"/>
      <c r="I85" s="44"/>
      <c r="J85" s="44"/>
    </row>
    <row r="86" spans="1:10" ht="14.25">
      <c r="A86" s="26">
        <v>44839.48</v>
      </c>
      <c r="B86" s="26">
        <v>232899.67</v>
      </c>
      <c r="C86" s="26">
        <v>1500</v>
      </c>
      <c r="D86" s="26">
        <v>0</v>
      </c>
      <c r="E86" s="26">
        <v>0</v>
      </c>
      <c r="F86" s="26">
        <v>0</v>
      </c>
      <c r="G86" s="26">
        <v>0</v>
      </c>
      <c r="H86" s="26">
        <v>0</v>
      </c>
      <c r="I86" s="45">
        <f>SUM(A86:H86)</f>
        <v>279239.15</v>
      </c>
      <c r="J86" s="45"/>
    </row>
    <row r="87" spans="1:10" ht="26.25" customHeight="1">
      <c r="A87" s="34"/>
      <c r="B87" s="34"/>
      <c r="C87" s="34"/>
      <c r="D87" s="34"/>
      <c r="E87" s="34"/>
      <c r="F87" s="34"/>
      <c r="G87" s="34"/>
      <c r="H87" s="34"/>
      <c r="I87" s="44" t="s">
        <v>39</v>
      </c>
      <c r="J87" s="44"/>
    </row>
    <row r="88" spans="1:10" ht="15.75">
      <c r="A88" s="50"/>
      <c r="B88" s="50"/>
      <c r="C88" s="50"/>
      <c r="D88" s="50"/>
      <c r="E88" s="50"/>
      <c r="F88" s="50"/>
      <c r="G88" s="50"/>
      <c r="H88" s="50"/>
      <c r="I88" s="70"/>
      <c r="J88" s="70"/>
    </row>
    <row r="89" spans="1:10" ht="15.75">
      <c r="A89" s="18" t="s">
        <v>66</v>
      </c>
      <c r="B89" s="11"/>
      <c r="C89" s="11"/>
      <c r="D89" s="11"/>
      <c r="E89" s="11"/>
      <c r="F89" s="11"/>
      <c r="G89" s="11"/>
      <c r="H89" s="11"/>
      <c r="I89" s="11"/>
      <c r="J89" s="11"/>
    </row>
    <row r="90" spans="1:10" ht="15.75">
      <c r="A90" s="49" t="s">
        <v>57</v>
      </c>
      <c r="B90" s="49"/>
      <c r="C90" s="49"/>
      <c r="D90" s="49"/>
      <c r="E90" s="49"/>
      <c r="F90" s="49"/>
      <c r="G90" s="49"/>
      <c r="H90" s="49"/>
      <c r="I90" s="49"/>
      <c r="J90" s="49"/>
    </row>
    <row r="91" spans="1:10" ht="15.75">
      <c r="A91" s="43" t="s">
        <v>40</v>
      </c>
      <c r="B91" s="43"/>
      <c r="C91" s="43"/>
      <c r="D91" s="43"/>
      <c r="E91" s="43"/>
      <c r="F91" s="43"/>
      <c r="G91" s="43"/>
      <c r="H91" s="43"/>
      <c r="I91" s="43"/>
      <c r="J91" s="43"/>
    </row>
    <row r="92" spans="1:10" ht="15.75">
      <c r="A92" s="46" t="s">
        <v>44</v>
      </c>
      <c r="B92" s="47"/>
      <c r="C92" s="47"/>
      <c r="D92" s="47"/>
      <c r="E92" s="47"/>
      <c r="F92" s="47"/>
      <c r="G92" s="47"/>
      <c r="H92" s="47"/>
      <c r="I92" s="47"/>
      <c r="J92" s="48"/>
    </row>
    <row r="93" spans="1:10" ht="48">
      <c r="A93" s="10" t="s">
        <v>30</v>
      </c>
      <c r="B93" s="10" t="s">
        <v>31</v>
      </c>
      <c r="C93" s="10" t="s">
        <v>32</v>
      </c>
      <c r="D93" s="10" t="s">
        <v>33</v>
      </c>
      <c r="E93" s="10" t="s">
        <v>34</v>
      </c>
      <c r="F93" s="10" t="s">
        <v>35</v>
      </c>
      <c r="G93" s="10" t="s">
        <v>36</v>
      </c>
      <c r="H93" s="10" t="s">
        <v>37</v>
      </c>
      <c r="I93" s="44" t="s">
        <v>38</v>
      </c>
      <c r="J93" s="44"/>
    </row>
    <row r="94" spans="1:10" s="28" customFormat="1" ht="14.25">
      <c r="A94" s="26">
        <v>31348.15</v>
      </c>
      <c r="B94" s="26">
        <v>33284.89</v>
      </c>
      <c r="C94" s="26">
        <v>0</v>
      </c>
      <c r="D94" s="26">
        <v>0</v>
      </c>
      <c r="E94" s="26">
        <v>0</v>
      </c>
      <c r="F94" s="26">
        <v>0</v>
      </c>
      <c r="G94" s="26">
        <v>0</v>
      </c>
      <c r="H94" s="26">
        <v>0</v>
      </c>
      <c r="I94" s="45">
        <f>SUM(A94:H94)</f>
        <v>64633.04</v>
      </c>
      <c r="J94" s="45"/>
    </row>
    <row r="95" spans="1:10" ht="15.75">
      <c r="A95" s="18" t="s">
        <v>67</v>
      </c>
      <c r="B95" s="11"/>
      <c r="C95" s="11"/>
      <c r="D95" s="11"/>
      <c r="E95" s="11"/>
      <c r="F95" s="11"/>
      <c r="G95" s="11"/>
      <c r="H95" s="11"/>
      <c r="I95" s="11"/>
      <c r="J95" s="11"/>
    </row>
    <row r="96" spans="1:10" ht="15.75">
      <c r="A96" s="49" t="s">
        <v>57</v>
      </c>
      <c r="B96" s="49"/>
      <c r="C96" s="49"/>
      <c r="D96" s="49"/>
      <c r="E96" s="49"/>
      <c r="F96" s="49"/>
      <c r="G96" s="49"/>
      <c r="H96" s="49"/>
      <c r="I96" s="49"/>
      <c r="J96" s="49"/>
    </row>
    <row r="97" spans="1:10" ht="15.75">
      <c r="A97" s="43" t="s">
        <v>41</v>
      </c>
      <c r="B97" s="43"/>
      <c r="C97" s="43"/>
      <c r="D97" s="43"/>
      <c r="E97" s="43"/>
      <c r="F97" s="43"/>
      <c r="G97" s="43"/>
      <c r="H97" s="43"/>
      <c r="I97" s="43"/>
      <c r="J97" s="43"/>
    </row>
    <row r="98" spans="1:10" ht="15.75">
      <c r="A98" s="43" t="s">
        <v>44</v>
      </c>
      <c r="B98" s="43"/>
      <c r="C98" s="43"/>
      <c r="D98" s="43"/>
      <c r="E98" s="43"/>
      <c r="F98" s="43"/>
      <c r="G98" s="43"/>
      <c r="H98" s="43"/>
      <c r="I98" s="43"/>
      <c r="J98" s="43"/>
    </row>
    <row r="99" spans="1:10" ht="48">
      <c r="A99" s="10" t="s">
        <v>30</v>
      </c>
      <c r="B99" s="10" t="s">
        <v>31</v>
      </c>
      <c r="C99" s="10" t="s">
        <v>32</v>
      </c>
      <c r="D99" s="10" t="s">
        <v>33</v>
      </c>
      <c r="E99" s="10" t="s">
        <v>34</v>
      </c>
      <c r="F99" s="10" t="s">
        <v>35</v>
      </c>
      <c r="G99" s="10" t="s">
        <v>36</v>
      </c>
      <c r="H99" s="10" t="s">
        <v>37</v>
      </c>
      <c r="I99" s="44" t="s">
        <v>38</v>
      </c>
      <c r="J99" s="44"/>
    </row>
    <row r="100" spans="1:10" s="28" customFormat="1" ht="14.25">
      <c r="A100" s="26">
        <v>13010.8</v>
      </c>
      <c r="B100" s="26">
        <v>291902.44</v>
      </c>
      <c r="C100" s="26">
        <v>0</v>
      </c>
      <c r="D100" s="26">
        <v>0</v>
      </c>
      <c r="E100" s="26">
        <v>0</v>
      </c>
      <c r="F100" s="26">
        <v>0</v>
      </c>
      <c r="G100" s="26">
        <v>0</v>
      </c>
      <c r="H100" s="26">
        <v>0</v>
      </c>
      <c r="I100" s="45">
        <f>SUM(A100:H100)</f>
        <v>304913.24</v>
      </c>
      <c r="J100" s="45"/>
    </row>
    <row r="102" ht="15.75">
      <c r="A102" s="3" t="s">
        <v>68</v>
      </c>
    </row>
    <row r="103" spans="1:11" ht="15.75">
      <c r="A103" s="49" t="s">
        <v>58</v>
      </c>
      <c r="B103" s="49"/>
      <c r="C103" s="49"/>
      <c r="D103" s="49"/>
      <c r="E103" s="49"/>
      <c r="F103" s="49"/>
      <c r="G103" s="49"/>
      <c r="H103" s="49"/>
      <c r="I103" s="49"/>
      <c r="J103" s="49"/>
      <c r="K103" s="49"/>
    </row>
    <row r="104" spans="1:11" ht="15.75">
      <c r="A104" s="43" t="s">
        <v>29</v>
      </c>
      <c r="B104" s="43"/>
      <c r="C104" s="43"/>
      <c r="D104" s="43"/>
      <c r="E104" s="43"/>
      <c r="F104" s="43"/>
      <c r="G104" s="43"/>
      <c r="H104" s="43"/>
      <c r="I104" s="43"/>
      <c r="J104" s="43"/>
      <c r="K104" s="43"/>
    </row>
    <row r="105" spans="1:11" ht="15.75">
      <c r="A105" s="43" t="s">
        <v>42</v>
      </c>
      <c r="B105" s="43"/>
      <c r="C105" s="43"/>
      <c r="D105" s="43"/>
      <c r="E105" s="43"/>
      <c r="F105" s="43"/>
      <c r="G105" s="43"/>
      <c r="H105" s="43"/>
      <c r="I105" s="43"/>
      <c r="J105" s="43"/>
      <c r="K105" s="43"/>
    </row>
    <row r="106" spans="1:11" ht="72">
      <c r="A106" s="10" t="s">
        <v>45</v>
      </c>
      <c r="B106" s="10" t="s">
        <v>46</v>
      </c>
      <c r="C106" s="10" t="s">
        <v>47</v>
      </c>
      <c r="D106" s="10" t="s">
        <v>48</v>
      </c>
      <c r="E106" s="10" t="s">
        <v>49</v>
      </c>
      <c r="F106" s="10" t="s">
        <v>50</v>
      </c>
      <c r="G106" s="10" t="s">
        <v>51</v>
      </c>
      <c r="H106" s="10" t="s">
        <v>52</v>
      </c>
      <c r="I106" s="10" t="s">
        <v>53</v>
      </c>
      <c r="J106" s="10" t="s">
        <v>54</v>
      </c>
      <c r="K106" s="10" t="s">
        <v>38</v>
      </c>
    </row>
    <row r="107" spans="1:11" ht="12.75">
      <c r="A107" s="14">
        <v>0</v>
      </c>
      <c r="B107" s="14">
        <v>0</v>
      </c>
      <c r="C107" s="14">
        <v>0</v>
      </c>
      <c r="D107" s="14">
        <v>0</v>
      </c>
      <c r="E107" s="14">
        <v>0</v>
      </c>
      <c r="F107" s="14">
        <v>0</v>
      </c>
      <c r="G107" s="14">
        <v>0</v>
      </c>
      <c r="H107" s="14">
        <v>0</v>
      </c>
      <c r="I107" s="14">
        <v>0</v>
      </c>
      <c r="J107" s="14">
        <v>0</v>
      </c>
      <c r="K107" s="14">
        <v>0</v>
      </c>
    </row>
    <row r="108" spans="1:11" ht="60">
      <c r="A108" s="34"/>
      <c r="B108" s="34"/>
      <c r="C108" s="34"/>
      <c r="D108" s="34"/>
      <c r="E108" s="34"/>
      <c r="F108" s="34"/>
      <c r="G108" s="34"/>
      <c r="H108" s="34"/>
      <c r="I108" s="34"/>
      <c r="J108" s="34"/>
      <c r="K108" s="10" t="s">
        <v>39</v>
      </c>
    </row>
    <row r="109" spans="1:11" ht="15.75">
      <c r="A109" s="50"/>
      <c r="B109" s="50"/>
      <c r="C109" s="50"/>
      <c r="D109" s="50"/>
      <c r="E109" s="50"/>
      <c r="F109" s="50"/>
      <c r="G109" s="50"/>
      <c r="H109" s="50"/>
      <c r="I109" s="50"/>
      <c r="J109" s="50"/>
      <c r="K109" s="15"/>
    </row>
    <row r="110" spans="1:11" ht="15.75">
      <c r="A110" s="19" t="s">
        <v>69</v>
      </c>
      <c r="B110" s="13"/>
      <c r="C110" s="13"/>
      <c r="D110" s="13"/>
      <c r="E110" s="13"/>
      <c r="F110" s="13"/>
      <c r="G110" s="13"/>
      <c r="H110" s="13"/>
      <c r="I110" s="13"/>
      <c r="J110" s="13"/>
      <c r="K110" s="16"/>
    </row>
    <row r="111" spans="1:11" ht="15.75">
      <c r="A111" s="49" t="s">
        <v>58</v>
      </c>
      <c r="B111" s="49"/>
      <c r="C111" s="49"/>
      <c r="D111" s="49"/>
      <c r="E111" s="49"/>
      <c r="F111" s="49"/>
      <c r="G111" s="49"/>
      <c r="H111" s="49"/>
      <c r="I111" s="49"/>
      <c r="J111" s="49"/>
      <c r="K111" s="49"/>
    </row>
    <row r="112" spans="1:11" ht="15.75">
      <c r="A112" s="43" t="s">
        <v>55</v>
      </c>
      <c r="B112" s="43"/>
      <c r="C112" s="43"/>
      <c r="D112" s="43"/>
      <c r="E112" s="43"/>
      <c r="F112" s="43"/>
      <c r="G112" s="43"/>
      <c r="H112" s="43"/>
      <c r="I112" s="43"/>
      <c r="J112" s="43"/>
      <c r="K112" s="43"/>
    </row>
    <row r="113" spans="1:11" ht="15.75">
      <c r="A113" s="43" t="s">
        <v>42</v>
      </c>
      <c r="B113" s="43"/>
      <c r="C113" s="43"/>
      <c r="D113" s="43"/>
      <c r="E113" s="43"/>
      <c r="F113" s="43"/>
      <c r="G113" s="43"/>
      <c r="H113" s="43"/>
      <c r="I113" s="43"/>
      <c r="J113" s="43"/>
      <c r="K113" s="43"/>
    </row>
    <row r="114" spans="1:11" ht="72">
      <c r="A114" s="10" t="s">
        <v>45</v>
      </c>
      <c r="B114" s="10" t="s">
        <v>46</v>
      </c>
      <c r="C114" s="10" t="s">
        <v>47</v>
      </c>
      <c r="D114" s="10" t="s">
        <v>48</v>
      </c>
      <c r="E114" s="10" t="s">
        <v>49</v>
      </c>
      <c r="F114" s="10" t="s">
        <v>50</v>
      </c>
      <c r="G114" s="10" t="s">
        <v>51</v>
      </c>
      <c r="H114" s="10" t="s">
        <v>52</v>
      </c>
      <c r="I114" s="10" t="s">
        <v>53</v>
      </c>
      <c r="J114" s="10" t="s">
        <v>54</v>
      </c>
      <c r="K114" s="10" t="s">
        <v>38</v>
      </c>
    </row>
    <row r="115" spans="1:11" ht="12.75">
      <c r="A115" s="14">
        <v>0</v>
      </c>
      <c r="B115" s="14">
        <v>0</v>
      </c>
      <c r="C115" s="14">
        <v>0</v>
      </c>
      <c r="D115" s="14">
        <v>0</v>
      </c>
      <c r="E115" s="14">
        <v>0</v>
      </c>
      <c r="F115" s="14">
        <v>0</v>
      </c>
      <c r="G115" s="14">
        <v>0</v>
      </c>
      <c r="H115" s="14">
        <v>0</v>
      </c>
      <c r="I115" s="14">
        <v>0</v>
      </c>
      <c r="J115" s="14">
        <v>0</v>
      </c>
      <c r="K115" s="14">
        <v>0</v>
      </c>
    </row>
    <row r="116" spans="1:11" ht="16.5" customHeight="1">
      <c r="A116" s="20" t="s">
        <v>70</v>
      </c>
      <c r="B116" s="17"/>
      <c r="C116" s="17"/>
      <c r="D116" s="17"/>
      <c r="E116" s="17"/>
      <c r="F116" s="17"/>
      <c r="G116" s="17"/>
      <c r="H116" s="17"/>
      <c r="I116" s="17"/>
      <c r="J116" s="17"/>
      <c r="K116" s="17"/>
    </row>
    <row r="117" spans="1:11" ht="15.75">
      <c r="A117" s="49" t="s">
        <v>58</v>
      </c>
      <c r="B117" s="49"/>
      <c r="C117" s="49"/>
      <c r="D117" s="49"/>
      <c r="E117" s="49"/>
      <c r="F117" s="49"/>
      <c r="G117" s="49"/>
      <c r="H117" s="49"/>
      <c r="I117" s="49"/>
      <c r="J117" s="49"/>
      <c r="K117" s="49"/>
    </row>
    <row r="118" spans="1:11" ht="15.75">
      <c r="A118" s="43" t="s">
        <v>56</v>
      </c>
      <c r="B118" s="43"/>
      <c r="C118" s="43"/>
      <c r="D118" s="43"/>
      <c r="E118" s="43"/>
      <c r="F118" s="43"/>
      <c r="G118" s="43"/>
      <c r="H118" s="43"/>
      <c r="I118" s="43"/>
      <c r="J118" s="43"/>
      <c r="K118" s="43"/>
    </row>
    <row r="119" spans="1:11" ht="15.75">
      <c r="A119" s="43" t="s">
        <v>42</v>
      </c>
      <c r="B119" s="43"/>
      <c r="C119" s="43"/>
      <c r="D119" s="43"/>
      <c r="E119" s="43"/>
      <c r="F119" s="43"/>
      <c r="G119" s="43"/>
      <c r="H119" s="43"/>
      <c r="I119" s="43"/>
      <c r="J119" s="43"/>
      <c r="K119" s="43"/>
    </row>
    <row r="120" spans="1:11" ht="72">
      <c r="A120" s="10" t="s">
        <v>45</v>
      </c>
      <c r="B120" s="10" t="s">
        <v>46</v>
      </c>
      <c r="C120" s="10" t="s">
        <v>47</v>
      </c>
      <c r="D120" s="10" t="s">
        <v>48</v>
      </c>
      <c r="E120" s="10" t="s">
        <v>49</v>
      </c>
      <c r="F120" s="10" t="s">
        <v>50</v>
      </c>
      <c r="G120" s="10" t="s">
        <v>51</v>
      </c>
      <c r="H120" s="10" t="s">
        <v>52</v>
      </c>
      <c r="I120" s="10" t="s">
        <v>53</v>
      </c>
      <c r="J120" s="10" t="s">
        <v>54</v>
      </c>
      <c r="K120" s="10" t="s">
        <v>38</v>
      </c>
    </row>
    <row r="121" spans="1:11" ht="12.75">
      <c r="A121" s="14">
        <v>0</v>
      </c>
      <c r="B121" s="14">
        <v>0</v>
      </c>
      <c r="C121" s="14">
        <v>0</v>
      </c>
      <c r="D121" s="14">
        <v>0</v>
      </c>
      <c r="E121" s="14">
        <v>0</v>
      </c>
      <c r="F121" s="14">
        <v>0</v>
      </c>
      <c r="G121" s="14">
        <v>0</v>
      </c>
      <c r="H121" s="14">
        <v>0</v>
      </c>
      <c r="I121" s="14">
        <v>0</v>
      </c>
      <c r="J121" s="14">
        <v>0</v>
      </c>
      <c r="K121" s="14">
        <v>0</v>
      </c>
    </row>
    <row r="122" ht="15.75">
      <c r="A122" s="3" t="s">
        <v>71</v>
      </c>
    </row>
    <row r="123" spans="1:11" ht="15.75">
      <c r="A123" s="49" t="s">
        <v>58</v>
      </c>
      <c r="B123" s="49"/>
      <c r="C123" s="49"/>
      <c r="D123" s="49"/>
      <c r="E123" s="49"/>
      <c r="F123" s="49"/>
      <c r="G123" s="49"/>
      <c r="H123" s="49"/>
      <c r="I123" s="49"/>
      <c r="J123" s="49"/>
      <c r="K123" s="49"/>
    </row>
    <row r="124" spans="1:11" ht="15.75">
      <c r="A124" s="43" t="s">
        <v>29</v>
      </c>
      <c r="B124" s="43"/>
      <c r="C124" s="43"/>
      <c r="D124" s="43"/>
      <c r="E124" s="43"/>
      <c r="F124" s="43"/>
      <c r="G124" s="43"/>
      <c r="H124" s="43"/>
      <c r="I124" s="43"/>
      <c r="J124" s="43"/>
      <c r="K124" s="43"/>
    </row>
    <row r="125" spans="1:11" ht="15.75">
      <c r="A125" s="43" t="s">
        <v>43</v>
      </c>
      <c r="B125" s="43"/>
      <c r="C125" s="43"/>
      <c r="D125" s="43"/>
      <c r="E125" s="43"/>
      <c r="F125" s="43"/>
      <c r="G125" s="43"/>
      <c r="H125" s="43"/>
      <c r="I125" s="43"/>
      <c r="J125" s="43"/>
      <c r="K125" s="43"/>
    </row>
    <row r="126" spans="1:11" ht="72">
      <c r="A126" s="10" t="s">
        <v>45</v>
      </c>
      <c r="B126" s="10" t="s">
        <v>46</v>
      </c>
      <c r="C126" s="10" t="s">
        <v>47</v>
      </c>
      <c r="D126" s="10" t="s">
        <v>48</v>
      </c>
      <c r="E126" s="10" t="s">
        <v>49</v>
      </c>
      <c r="F126" s="10" t="s">
        <v>50</v>
      </c>
      <c r="G126" s="10" t="s">
        <v>51</v>
      </c>
      <c r="H126" s="10" t="s">
        <v>52</v>
      </c>
      <c r="I126" s="10" t="s">
        <v>53</v>
      </c>
      <c r="J126" s="10" t="s">
        <v>54</v>
      </c>
      <c r="K126" s="10" t="s">
        <v>38</v>
      </c>
    </row>
    <row r="127" spans="1:11" ht="12.75">
      <c r="A127" s="14">
        <v>0</v>
      </c>
      <c r="B127" s="14">
        <v>0</v>
      </c>
      <c r="C127" s="14">
        <v>0</v>
      </c>
      <c r="D127" s="14">
        <v>0</v>
      </c>
      <c r="E127" s="14">
        <v>0</v>
      </c>
      <c r="F127" s="14">
        <v>0</v>
      </c>
      <c r="G127" s="14">
        <v>0</v>
      </c>
      <c r="H127" s="14">
        <v>0</v>
      </c>
      <c r="I127" s="14">
        <v>0</v>
      </c>
      <c r="J127" s="14">
        <v>0</v>
      </c>
      <c r="K127" s="14">
        <v>0</v>
      </c>
    </row>
    <row r="128" spans="1:11" ht="60">
      <c r="A128" s="34"/>
      <c r="B128" s="34"/>
      <c r="C128" s="34"/>
      <c r="D128" s="34"/>
      <c r="E128" s="34"/>
      <c r="F128" s="34"/>
      <c r="G128" s="34"/>
      <c r="H128" s="34"/>
      <c r="I128" s="34"/>
      <c r="J128" s="34"/>
      <c r="K128" s="10" t="s">
        <v>39</v>
      </c>
    </row>
    <row r="129" spans="1:11" ht="15.75">
      <c r="A129" s="50"/>
      <c r="B129" s="50"/>
      <c r="C129" s="50"/>
      <c r="D129" s="50"/>
      <c r="E129" s="50"/>
      <c r="F129" s="50"/>
      <c r="G129" s="50"/>
      <c r="H129" s="50"/>
      <c r="I129" s="50"/>
      <c r="J129" s="50"/>
      <c r="K129" s="15"/>
    </row>
    <row r="130" spans="1:11" ht="18" customHeight="1">
      <c r="A130" s="19" t="s">
        <v>72</v>
      </c>
      <c r="B130" s="13"/>
      <c r="C130" s="13"/>
      <c r="D130" s="13"/>
      <c r="E130" s="13"/>
      <c r="F130" s="13"/>
      <c r="G130" s="13"/>
      <c r="H130" s="13"/>
      <c r="I130" s="13"/>
      <c r="J130" s="13"/>
      <c r="K130" s="16"/>
    </row>
    <row r="131" spans="1:11" ht="15.75">
      <c r="A131" s="49" t="s">
        <v>58</v>
      </c>
      <c r="B131" s="49"/>
      <c r="C131" s="49"/>
      <c r="D131" s="49"/>
      <c r="E131" s="49"/>
      <c r="F131" s="49"/>
      <c r="G131" s="49"/>
      <c r="H131" s="49"/>
      <c r="I131" s="49"/>
      <c r="J131" s="49"/>
      <c r="K131" s="49"/>
    </row>
    <row r="132" spans="1:11" ht="15.75">
      <c r="A132" s="43" t="s">
        <v>55</v>
      </c>
      <c r="B132" s="43"/>
      <c r="C132" s="43"/>
      <c r="D132" s="43"/>
      <c r="E132" s="43"/>
      <c r="F132" s="43"/>
      <c r="G132" s="43"/>
      <c r="H132" s="43"/>
      <c r="I132" s="43"/>
      <c r="J132" s="43"/>
      <c r="K132" s="43"/>
    </row>
    <row r="133" spans="1:11" ht="15.75">
      <c r="A133" s="43" t="s">
        <v>43</v>
      </c>
      <c r="B133" s="43"/>
      <c r="C133" s="43"/>
      <c r="D133" s="43"/>
      <c r="E133" s="43"/>
      <c r="F133" s="43"/>
      <c r="G133" s="43"/>
      <c r="H133" s="43"/>
      <c r="I133" s="43"/>
      <c r="J133" s="43"/>
      <c r="K133" s="43"/>
    </row>
    <row r="134" spans="1:11" ht="72">
      <c r="A134" s="10" t="s">
        <v>45</v>
      </c>
      <c r="B134" s="10" t="s">
        <v>46</v>
      </c>
      <c r="C134" s="10" t="s">
        <v>47</v>
      </c>
      <c r="D134" s="10" t="s">
        <v>48</v>
      </c>
      <c r="E134" s="10" t="s">
        <v>49</v>
      </c>
      <c r="F134" s="10" t="s">
        <v>50</v>
      </c>
      <c r="G134" s="10" t="s">
        <v>51</v>
      </c>
      <c r="H134" s="10" t="s">
        <v>52</v>
      </c>
      <c r="I134" s="10" t="s">
        <v>53</v>
      </c>
      <c r="J134" s="10" t="s">
        <v>54</v>
      </c>
      <c r="K134" s="10" t="s">
        <v>38</v>
      </c>
    </row>
    <row r="135" spans="1:11" ht="12.75">
      <c r="A135" s="14">
        <v>0</v>
      </c>
      <c r="B135" s="14">
        <v>0</v>
      </c>
      <c r="C135" s="14">
        <v>0</v>
      </c>
      <c r="D135" s="14">
        <v>0</v>
      </c>
      <c r="E135" s="14">
        <v>0</v>
      </c>
      <c r="F135" s="14">
        <v>0</v>
      </c>
      <c r="G135" s="14">
        <v>0</v>
      </c>
      <c r="H135" s="14">
        <v>0</v>
      </c>
      <c r="I135" s="14">
        <v>0</v>
      </c>
      <c r="J135" s="14">
        <v>0</v>
      </c>
      <c r="K135" s="14">
        <v>0</v>
      </c>
    </row>
    <row r="136" spans="1:11" ht="18" customHeight="1">
      <c r="A136" s="20" t="s">
        <v>73</v>
      </c>
      <c r="B136" s="17"/>
      <c r="C136" s="17"/>
      <c r="D136" s="17"/>
      <c r="E136" s="17"/>
      <c r="F136" s="17"/>
      <c r="G136" s="17"/>
      <c r="H136" s="17"/>
      <c r="I136" s="17"/>
      <c r="J136" s="17"/>
      <c r="K136" s="17"/>
    </row>
    <row r="137" spans="1:11" ht="15.75">
      <c r="A137" s="49" t="s">
        <v>58</v>
      </c>
      <c r="B137" s="49"/>
      <c r="C137" s="49"/>
      <c r="D137" s="49"/>
      <c r="E137" s="49"/>
      <c r="F137" s="49"/>
      <c r="G137" s="49"/>
      <c r="H137" s="49"/>
      <c r="I137" s="49"/>
      <c r="J137" s="49"/>
      <c r="K137" s="49"/>
    </row>
    <row r="138" spans="1:11" ht="15.75">
      <c r="A138" s="43" t="s">
        <v>56</v>
      </c>
      <c r="B138" s="43"/>
      <c r="C138" s="43"/>
      <c r="D138" s="43"/>
      <c r="E138" s="43"/>
      <c r="F138" s="43"/>
      <c r="G138" s="43"/>
      <c r="H138" s="43"/>
      <c r="I138" s="43"/>
      <c r="J138" s="43"/>
      <c r="K138" s="43"/>
    </row>
    <row r="139" spans="1:11" ht="15.75">
      <c r="A139" s="43" t="s">
        <v>43</v>
      </c>
      <c r="B139" s="43"/>
      <c r="C139" s="43"/>
      <c r="D139" s="43"/>
      <c r="E139" s="43"/>
      <c r="F139" s="43"/>
      <c r="G139" s="43"/>
      <c r="H139" s="43"/>
      <c r="I139" s="43"/>
      <c r="J139" s="43"/>
      <c r="K139" s="43"/>
    </row>
    <row r="140" spans="1:11" ht="72">
      <c r="A140" s="10" t="s">
        <v>45</v>
      </c>
      <c r="B140" s="10" t="s">
        <v>46</v>
      </c>
      <c r="C140" s="10" t="s">
        <v>47</v>
      </c>
      <c r="D140" s="10" t="s">
        <v>48</v>
      </c>
      <c r="E140" s="10" t="s">
        <v>49</v>
      </c>
      <c r="F140" s="10" t="s">
        <v>50</v>
      </c>
      <c r="G140" s="10" t="s">
        <v>51</v>
      </c>
      <c r="H140" s="10" t="s">
        <v>52</v>
      </c>
      <c r="I140" s="10" t="s">
        <v>53</v>
      </c>
      <c r="J140" s="10" t="s">
        <v>54</v>
      </c>
      <c r="K140" s="10" t="s">
        <v>38</v>
      </c>
    </row>
    <row r="141" spans="1:11" ht="12.75">
      <c r="A141" s="14">
        <v>0</v>
      </c>
      <c r="B141" s="14">
        <v>0</v>
      </c>
      <c r="C141" s="14">
        <v>0</v>
      </c>
      <c r="D141" s="14">
        <v>0</v>
      </c>
      <c r="E141" s="14">
        <v>0</v>
      </c>
      <c r="F141" s="14">
        <v>0</v>
      </c>
      <c r="G141" s="14">
        <v>0</v>
      </c>
      <c r="H141" s="14">
        <v>0</v>
      </c>
      <c r="I141" s="14">
        <v>0</v>
      </c>
      <c r="J141" s="14">
        <v>0</v>
      </c>
      <c r="K141" s="14">
        <v>0</v>
      </c>
    </row>
    <row r="143" ht="15.75">
      <c r="A143" s="3" t="s">
        <v>74</v>
      </c>
    </row>
    <row r="144" spans="1:11" ht="15.75">
      <c r="A144" s="49" t="s">
        <v>58</v>
      </c>
      <c r="B144" s="49"/>
      <c r="C144" s="49"/>
      <c r="D144" s="49"/>
      <c r="E144" s="49"/>
      <c r="F144" s="49"/>
      <c r="G144" s="49"/>
      <c r="H144" s="49"/>
      <c r="I144" s="49"/>
      <c r="J144" s="49"/>
      <c r="K144" s="49"/>
    </row>
    <row r="145" spans="1:11" ht="15.75">
      <c r="A145" s="43" t="s">
        <v>29</v>
      </c>
      <c r="B145" s="43"/>
      <c r="C145" s="43"/>
      <c r="D145" s="43"/>
      <c r="E145" s="43"/>
      <c r="F145" s="43"/>
      <c r="G145" s="43"/>
      <c r="H145" s="43"/>
      <c r="I145" s="43"/>
      <c r="J145" s="43"/>
      <c r="K145" s="43"/>
    </row>
    <row r="146" spans="1:11" ht="15.75">
      <c r="A146" s="43" t="s">
        <v>44</v>
      </c>
      <c r="B146" s="43"/>
      <c r="C146" s="43"/>
      <c r="D146" s="43"/>
      <c r="E146" s="43"/>
      <c r="F146" s="43"/>
      <c r="G146" s="43"/>
      <c r="H146" s="43"/>
      <c r="I146" s="43"/>
      <c r="J146" s="43"/>
      <c r="K146" s="43"/>
    </row>
    <row r="147" spans="1:11" ht="72">
      <c r="A147" s="10" t="s">
        <v>45</v>
      </c>
      <c r="B147" s="10" t="s">
        <v>46</v>
      </c>
      <c r="C147" s="10" t="s">
        <v>47</v>
      </c>
      <c r="D147" s="10" t="s">
        <v>48</v>
      </c>
      <c r="E147" s="10" t="s">
        <v>49</v>
      </c>
      <c r="F147" s="10" t="s">
        <v>50</v>
      </c>
      <c r="G147" s="10" t="s">
        <v>51</v>
      </c>
      <c r="H147" s="10" t="s">
        <v>52</v>
      </c>
      <c r="I147" s="10" t="s">
        <v>53</v>
      </c>
      <c r="J147" s="10" t="s">
        <v>54</v>
      </c>
      <c r="K147" s="10" t="s">
        <v>38</v>
      </c>
    </row>
    <row r="148" spans="1:11" ht="12.75">
      <c r="A148" s="14">
        <v>0</v>
      </c>
      <c r="B148" s="14">
        <v>0</v>
      </c>
      <c r="C148" s="14">
        <v>0</v>
      </c>
      <c r="D148" s="14">
        <v>0</v>
      </c>
      <c r="E148" s="14">
        <v>0</v>
      </c>
      <c r="F148" s="14">
        <v>0</v>
      </c>
      <c r="G148" s="14">
        <v>0</v>
      </c>
      <c r="H148" s="14">
        <v>0</v>
      </c>
      <c r="I148" s="14">
        <v>0</v>
      </c>
      <c r="J148" s="14">
        <v>0</v>
      </c>
      <c r="K148" s="14">
        <v>0</v>
      </c>
    </row>
    <row r="149" spans="1:11" ht="60">
      <c r="A149" s="34"/>
      <c r="B149" s="34"/>
      <c r="C149" s="34"/>
      <c r="D149" s="34"/>
      <c r="E149" s="34"/>
      <c r="F149" s="34"/>
      <c r="G149" s="34"/>
      <c r="H149" s="34"/>
      <c r="I149" s="34"/>
      <c r="J149" s="34"/>
      <c r="K149" s="10" t="s">
        <v>39</v>
      </c>
    </row>
    <row r="150" spans="1:11" ht="15.75">
      <c r="A150" s="50"/>
      <c r="B150" s="50"/>
      <c r="C150" s="50"/>
      <c r="D150" s="50"/>
      <c r="E150" s="50"/>
      <c r="F150" s="50"/>
      <c r="G150" s="50"/>
      <c r="H150" s="50"/>
      <c r="I150" s="50"/>
      <c r="J150" s="50"/>
      <c r="K150" s="15"/>
    </row>
    <row r="151" spans="1:11" ht="18" customHeight="1">
      <c r="A151" s="19" t="s">
        <v>75</v>
      </c>
      <c r="B151" s="13"/>
      <c r="C151" s="13"/>
      <c r="D151" s="13"/>
      <c r="E151" s="13"/>
      <c r="F151" s="13"/>
      <c r="G151" s="13"/>
      <c r="H151" s="13"/>
      <c r="I151" s="13"/>
      <c r="J151" s="13"/>
      <c r="K151" s="16"/>
    </row>
    <row r="152" spans="1:11" ht="15.75">
      <c r="A152" s="49" t="s">
        <v>58</v>
      </c>
      <c r="B152" s="49"/>
      <c r="C152" s="49"/>
      <c r="D152" s="49"/>
      <c r="E152" s="49"/>
      <c r="F152" s="49"/>
      <c r="G152" s="49"/>
      <c r="H152" s="49"/>
      <c r="I152" s="49"/>
      <c r="J152" s="49"/>
      <c r="K152" s="49"/>
    </row>
    <row r="153" spans="1:11" ht="15.75">
      <c r="A153" s="43" t="s">
        <v>55</v>
      </c>
      <c r="B153" s="43"/>
      <c r="C153" s="43"/>
      <c r="D153" s="43"/>
      <c r="E153" s="43"/>
      <c r="F153" s="43"/>
      <c r="G153" s="43"/>
      <c r="H153" s="43"/>
      <c r="I153" s="43"/>
      <c r="J153" s="43"/>
      <c r="K153" s="43"/>
    </row>
    <row r="154" spans="1:11" ht="15.75">
      <c r="A154" s="43" t="s">
        <v>44</v>
      </c>
      <c r="B154" s="43"/>
      <c r="C154" s="43"/>
      <c r="D154" s="43"/>
      <c r="E154" s="43"/>
      <c r="F154" s="43"/>
      <c r="G154" s="43"/>
      <c r="H154" s="43"/>
      <c r="I154" s="43"/>
      <c r="J154" s="43"/>
      <c r="K154" s="43"/>
    </row>
    <row r="155" spans="1:11" ht="72">
      <c r="A155" s="10" t="s">
        <v>45</v>
      </c>
      <c r="B155" s="10" t="s">
        <v>46</v>
      </c>
      <c r="C155" s="10" t="s">
        <v>47</v>
      </c>
      <c r="D155" s="10" t="s">
        <v>48</v>
      </c>
      <c r="E155" s="10" t="s">
        <v>49</v>
      </c>
      <c r="F155" s="10" t="s">
        <v>50</v>
      </c>
      <c r="G155" s="10" t="s">
        <v>51</v>
      </c>
      <c r="H155" s="10" t="s">
        <v>52</v>
      </c>
      <c r="I155" s="10" t="s">
        <v>53</v>
      </c>
      <c r="J155" s="10" t="s">
        <v>54</v>
      </c>
      <c r="K155" s="10" t="s">
        <v>38</v>
      </c>
    </row>
    <row r="156" spans="1:11" ht="12.75">
      <c r="A156" s="14">
        <v>0</v>
      </c>
      <c r="B156" s="14">
        <v>0</v>
      </c>
      <c r="C156" s="14">
        <v>0</v>
      </c>
      <c r="D156" s="14">
        <v>0</v>
      </c>
      <c r="E156" s="14">
        <v>0</v>
      </c>
      <c r="F156" s="14">
        <v>0</v>
      </c>
      <c r="G156" s="14">
        <v>0</v>
      </c>
      <c r="H156" s="14">
        <v>0</v>
      </c>
      <c r="I156" s="14">
        <v>0</v>
      </c>
      <c r="J156" s="14">
        <v>0</v>
      </c>
      <c r="K156" s="14">
        <v>0</v>
      </c>
    </row>
    <row r="157" spans="1:11" ht="22.5" customHeight="1">
      <c r="A157" s="19" t="s">
        <v>76</v>
      </c>
      <c r="B157" s="17"/>
      <c r="C157" s="17"/>
      <c r="D157" s="17"/>
      <c r="E157" s="17"/>
      <c r="F157" s="17"/>
      <c r="G157" s="17"/>
      <c r="H157" s="17"/>
      <c r="I157" s="17"/>
      <c r="J157" s="17"/>
      <c r="K157" s="17"/>
    </row>
    <row r="158" spans="1:11" ht="15.75">
      <c r="A158" s="49" t="s">
        <v>58</v>
      </c>
      <c r="B158" s="49"/>
      <c r="C158" s="49"/>
      <c r="D158" s="49"/>
      <c r="E158" s="49"/>
      <c r="F158" s="49"/>
      <c r="G158" s="49"/>
      <c r="H158" s="49"/>
      <c r="I158" s="49"/>
      <c r="J158" s="49"/>
      <c r="K158" s="49"/>
    </row>
    <row r="159" spans="1:11" ht="15.75">
      <c r="A159" s="43" t="s">
        <v>56</v>
      </c>
      <c r="B159" s="43"/>
      <c r="C159" s="43"/>
      <c r="D159" s="43"/>
      <c r="E159" s="43"/>
      <c r="F159" s="43"/>
      <c r="G159" s="43"/>
      <c r="H159" s="43"/>
      <c r="I159" s="43"/>
      <c r="J159" s="43"/>
      <c r="K159" s="43"/>
    </row>
    <row r="160" spans="1:11" ht="15.75">
      <c r="A160" s="43" t="s">
        <v>44</v>
      </c>
      <c r="B160" s="43"/>
      <c r="C160" s="43"/>
      <c r="D160" s="43"/>
      <c r="E160" s="43"/>
      <c r="F160" s="43"/>
      <c r="G160" s="43"/>
      <c r="H160" s="43"/>
      <c r="I160" s="43"/>
      <c r="J160" s="43"/>
      <c r="K160" s="43"/>
    </row>
    <row r="161" spans="1:11" ht="72">
      <c r="A161" s="10" t="s">
        <v>45</v>
      </c>
      <c r="B161" s="10" t="s">
        <v>46</v>
      </c>
      <c r="C161" s="10" t="s">
        <v>47</v>
      </c>
      <c r="D161" s="10" t="s">
        <v>48</v>
      </c>
      <c r="E161" s="10" t="s">
        <v>49</v>
      </c>
      <c r="F161" s="10" t="s">
        <v>50</v>
      </c>
      <c r="G161" s="10" t="s">
        <v>51</v>
      </c>
      <c r="H161" s="10" t="s">
        <v>52</v>
      </c>
      <c r="I161" s="10" t="s">
        <v>53</v>
      </c>
      <c r="J161" s="10" t="s">
        <v>54</v>
      </c>
      <c r="K161" s="10" t="s">
        <v>38</v>
      </c>
    </row>
    <row r="162" spans="1:11" ht="12.75">
      <c r="A162" s="14">
        <v>0</v>
      </c>
      <c r="B162" s="14">
        <v>0</v>
      </c>
      <c r="C162" s="14">
        <v>0</v>
      </c>
      <c r="D162" s="14">
        <v>0</v>
      </c>
      <c r="E162" s="14">
        <v>0</v>
      </c>
      <c r="F162" s="14">
        <v>0</v>
      </c>
      <c r="G162" s="14">
        <v>0</v>
      </c>
      <c r="H162" s="14">
        <v>0</v>
      </c>
      <c r="I162" s="14">
        <v>0</v>
      </c>
      <c r="J162" s="14">
        <v>0</v>
      </c>
      <c r="K162" s="14">
        <v>0</v>
      </c>
    </row>
    <row r="164" spans="1:11" ht="12.75">
      <c r="A164" s="51" t="s">
        <v>77</v>
      </c>
      <c r="B164" s="52"/>
      <c r="C164" s="52"/>
      <c r="D164" s="52"/>
      <c r="E164" s="52"/>
      <c r="F164" s="52"/>
      <c r="G164" s="52"/>
      <c r="H164" s="52"/>
      <c r="I164" s="52"/>
      <c r="J164" s="52"/>
      <c r="K164" s="53"/>
    </row>
    <row r="165" spans="1:11" ht="12.75">
      <c r="A165" s="54"/>
      <c r="B165" s="55"/>
      <c r="C165" s="55"/>
      <c r="D165" s="55"/>
      <c r="E165" s="55"/>
      <c r="F165" s="55"/>
      <c r="G165" s="55"/>
      <c r="H165" s="55"/>
      <c r="I165" s="55"/>
      <c r="J165" s="55"/>
      <c r="K165" s="56"/>
    </row>
    <row r="166" spans="1:11" ht="12.75">
      <c r="A166" s="54"/>
      <c r="B166" s="55"/>
      <c r="C166" s="55"/>
      <c r="D166" s="55"/>
      <c r="E166" s="55"/>
      <c r="F166" s="55"/>
      <c r="G166" s="55"/>
      <c r="H166" s="55"/>
      <c r="I166" s="55"/>
      <c r="J166" s="55"/>
      <c r="K166" s="56"/>
    </row>
    <row r="167" spans="1:11" ht="12.75">
      <c r="A167" s="54"/>
      <c r="B167" s="55"/>
      <c r="C167" s="55"/>
      <c r="D167" s="55"/>
      <c r="E167" s="55"/>
      <c r="F167" s="55"/>
      <c r="G167" s="55"/>
      <c r="H167" s="55"/>
      <c r="I167" s="55"/>
      <c r="J167" s="55"/>
      <c r="K167" s="56"/>
    </row>
    <row r="168" spans="1:11" ht="12.75">
      <c r="A168" s="57"/>
      <c r="B168" s="58"/>
      <c r="C168" s="58"/>
      <c r="D168" s="58"/>
      <c r="E168" s="58"/>
      <c r="F168" s="58"/>
      <c r="G168" s="58"/>
      <c r="H168" s="58"/>
      <c r="I168" s="58"/>
      <c r="J168" s="58"/>
      <c r="K168" s="59"/>
    </row>
  </sheetData>
  <sheetProtection/>
  <mergeCells count="145">
    <mergeCell ref="A43:H43"/>
    <mergeCell ref="I43:J43"/>
    <mergeCell ref="A1:J1"/>
    <mergeCell ref="A164:K168"/>
    <mergeCell ref="A2:J2"/>
    <mergeCell ref="E38:E40"/>
    <mergeCell ref="F38:F40"/>
    <mergeCell ref="G38:G40"/>
    <mergeCell ref="H38:H40"/>
    <mergeCell ref="A38:A40"/>
    <mergeCell ref="I41:J41"/>
    <mergeCell ref="A42:H42"/>
    <mergeCell ref="I42:J42"/>
    <mergeCell ref="I38:J40"/>
    <mergeCell ref="B38:B40"/>
    <mergeCell ref="C38:C40"/>
    <mergeCell ref="A58:J58"/>
    <mergeCell ref="A59:J59"/>
    <mergeCell ref="I55:J55"/>
    <mergeCell ref="G60:G62"/>
    <mergeCell ref="H60:H62"/>
    <mergeCell ref="I60:J62"/>
    <mergeCell ref="I63:J63"/>
    <mergeCell ref="A64:H64"/>
    <mergeCell ref="I64:J64"/>
    <mergeCell ref="A60:A62"/>
    <mergeCell ref="B60:B62"/>
    <mergeCell ref="C60:C62"/>
    <mergeCell ref="D60:D62"/>
    <mergeCell ref="E60:E62"/>
    <mergeCell ref="F60:F62"/>
    <mergeCell ref="A80:J80"/>
    <mergeCell ref="A65:H65"/>
    <mergeCell ref="I65:J65"/>
    <mergeCell ref="A68:J68"/>
    <mergeCell ref="A69:J69"/>
    <mergeCell ref="A67:J67"/>
    <mergeCell ref="I70:J70"/>
    <mergeCell ref="C83:C85"/>
    <mergeCell ref="I71:J71"/>
    <mergeCell ref="A74:J74"/>
    <mergeCell ref="A75:J75"/>
    <mergeCell ref="A73:J73"/>
    <mergeCell ref="D83:D85"/>
    <mergeCell ref="I76:J76"/>
    <mergeCell ref="I77:J77"/>
    <mergeCell ref="A81:J81"/>
    <mergeCell ref="A82:J82"/>
    <mergeCell ref="I83:J85"/>
    <mergeCell ref="I86:J86"/>
    <mergeCell ref="A87:H87"/>
    <mergeCell ref="I87:J87"/>
    <mergeCell ref="E83:E85"/>
    <mergeCell ref="F83:F85"/>
    <mergeCell ref="G83:G85"/>
    <mergeCell ref="H83:H85"/>
    <mergeCell ref="A83:A85"/>
    <mergeCell ref="B83:B85"/>
    <mergeCell ref="I99:J99"/>
    <mergeCell ref="A88:H88"/>
    <mergeCell ref="I88:J88"/>
    <mergeCell ref="A91:J91"/>
    <mergeCell ref="A92:J92"/>
    <mergeCell ref="A90:J90"/>
    <mergeCell ref="I93:J93"/>
    <mergeCell ref="I94:J94"/>
    <mergeCell ref="A97:J97"/>
    <mergeCell ref="A98:J98"/>
    <mergeCell ref="A96:J96"/>
    <mergeCell ref="A108:J108"/>
    <mergeCell ref="A103:K103"/>
    <mergeCell ref="A118:K118"/>
    <mergeCell ref="A105:K105"/>
    <mergeCell ref="A113:K113"/>
    <mergeCell ref="A117:K117"/>
    <mergeCell ref="A109:J109"/>
    <mergeCell ref="A112:K112"/>
    <mergeCell ref="I100:J100"/>
    <mergeCell ref="A35:J35"/>
    <mergeCell ref="A45:J45"/>
    <mergeCell ref="A51:J51"/>
    <mergeCell ref="A57:J57"/>
    <mergeCell ref="I54:J54"/>
    <mergeCell ref="A47:J47"/>
    <mergeCell ref="A53:J53"/>
    <mergeCell ref="I48:J48"/>
    <mergeCell ref="I49:J49"/>
    <mergeCell ref="D38:D40"/>
    <mergeCell ref="A104:K104"/>
    <mergeCell ref="A132:K132"/>
    <mergeCell ref="A133:K133"/>
    <mergeCell ref="A36:J36"/>
    <mergeCell ref="A46:J46"/>
    <mergeCell ref="A52:J52"/>
    <mergeCell ref="A37:J37"/>
    <mergeCell ref="A123:K123"/>
    <mergeCell ref="A124:K124"/>
    <mergeCell ref="A119:K119"/>
    <mergeCell ref="A150:J150"/>
    <mergeCell ref="A111:K111"/>
    <mergeCell ref="A125:K125"/>
    <mergeCell ref="A128:J128"/>
    <mergeCell ref="A129:J129"/>
    <mergeCell ref="A160:K160"/>
    <mergeCell ref="A152:K152"/>
    <mergeCell ref="A153:K153"/>
    <mergeCell ref="A154:K154"/>
    <mergeCell ref="A158:K158"/>
    <mergeCell ref="A4:K8"/>
    <mergeCell ref="A159:K159"/>
    <mergeCell ref="A137:K137"/>
    <mergeCell ref="A138:K138"/>
    <mergeCell ref="A139:K139"/>
    <mergeCell ref="A144:K144"/>
    <mergeCell ref="A145:K145"/>
    <mergeCell ref="A146:K146"/>
    <mergeCell ref="A131:K131"/>
    <mergeCell ref="A149:J149"/>
    <mergeCell ref="A11:J11"/>
    <mergeCell ref="A12:J12"/>
    <mergeCell ref="A13:J13"/>
    <mergeCell ref="A14:A16"/>
    <mergeCell ref="B14:B16"/>
    <mergeCell ref="C14:C16"/>
    <mergeCell ref="D14:D16"/>
    <mergeCell ref="E14:E16"/>
    <mergeCell ref="F14:F16"/>
    <mergeCell ref="G14:G16"/>
    <mergeCell ref="H14:H16"/>
    <mergeCell ref="I14:J16"/>
    <mergeCell ref="I17:J17"/>
    <mergeCell ref="A18:H18"/>
    <mergeCell ref="I18:J18"/>
    <mergeCell ref="A19:H19"/>
    <mergeCell ref="I19:J19"/>
    <mergeCell ref="A21:J21"/>
    <mergeCell ref="A22:J22"/>
    <mergeCell ref="A23:J23"/>
    <mergeCell ref="I24:J24"/>
    <mergeCell ref="I25:J25"/>
    <mergeCell ref="A27:J27"/>
    <mergeCell ref="A28:J28"/>
    <mergeCell ref="A29:J29"/>
    <mergeCell ref="I30:J30"/>
    <mergeCell ref="I31:J31"/>
  </mergeCells>
  <printOptions/>
  <pageMargins left="0" right="0" top="0.984251968503937" bottom="0.984251968503937" header="0.5118110236220472" footer="0.5118110236220472"/>
  <pageSetup orientation="landscape" paperSize="9" r:id="rId1"/>
  <rowBreaks count="8" manualBreakCount="8">
    <brk id="49" max="255" man="1"/>
    <brk id="71" max="255" man="1"/>
    <brk id="94" max="255" man="1"/>
    <brk id="109" max="255" man="1"/>
    <brk id="121" max="255" man="1"/>
    <brk id="135" max="255" man="1"/>
    <brk id="142" max="255" man="1"/>
    <brk id="156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K168"/>
  <sheetViews>
    <sheetView workbookViewId="0" topLeftCell="A1">
      <selection activeCell="L55" sqref="L55"/>
    </sheetView>
  </sheetViews>
  <sheetFormatPr defaultColWidth="12.421875" defaultRowHeight="12.75"/>
  <sheetData>
    <row r="1" spans="1:10" ht="12.75">
      <c r="A1" s="37" t="s">
        <v>60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12.75">
      <c r="A2" s="60" t="s">
        <v>78</v>
      </c>
      <c r="B2" s="60"/>
      <c r="C2" s="60"/>
      <c r="D2" s="60"/>
      <c r="E2" s="60"/>
      <c r="F2" s="60"/>
      <c r="G2" s="60"/>
      <c r="H2" s="60"/>
      <c r="I2" s="60"/>
      <c r="J2" s="60"/>
    </row>
    <row r="3" spans="1:10" ht="12.75">
      <c r="A3" s="21"/>
      <c r="B3" s="21"/>
      <c r="C3" s="21"/>
      <c r="D3" s="21"/>
      <c r="E3" s="21"/>
      <c r="F3" s="21"/>
      <c r="G3" s="21"/>
      <c r="H3" s="21"/>
      <c r="I3" s="21"/>
      <c r="J3" s="21"/>
    </row>
    <row r="4" spans="1:11" ht="12.75" customHeight="1">
      <c r="A4" s="61" t="s">
        <v>81</v>
      </c>
      <c r="B4" s="62"/>
      <c r="C4" s="62"/>
      <c r="D4" s="62"/>
      <c r="E4" s="62"/>
      <c r="F4" s="62"/>
      <c r="G4" s="62"/>
      <c r="H4" s="62"/>
      <c r="I4" s="62"/>
      <c r="J4" s="62"/>
      <c r="K4" s="63"/>
    </row>
    <row r="5" spans="1:11" ht="12.75">
      <c r="A5" s="64"/>
      <c r="B5" s="65"/>
      <c r="C5" s="65"/>
      <c r="D5" s="65"/>
      <c r="E5" s="65"/>
      <c r="F5" s="65"/>
      <c r="G5" s="65"/>
      <c r="H5" s="65"/>
      <c r="I5" s="65"/>
      <c r="J5" s="65"/>
      <c r="K5" s="66"/>
    </row>
    <row r="6" spans="1:11" ht="12.75">
      <c r="A6" s="64"/>
      <c r="B6" s="65"/>
      <c r="C6" s="65"/>
      <c r="D6" s="65"/>
      <c r="E6" s="65"/>
      <c r="F6" s="65"/>
      <c r="G6" s="65"/>
      <c r="H6" s="65"/>
      <c r="I6" s="65"/>
      <c r="J6" s="65"/>
      <c r="K6" s="66"/>
    </row>
    <row r="7" spans="1:11" ht="12.75">
      <c r="A7" s="64"/>
      <c r="B7" s="65"/>
      <c r="C7" s="65"/>
      <c r="D7" s="65"/>
      <c r="E7" s="65"/>
      <c r="F7" s="65"/>
      <c r="G7" s="65"/>
      <c r="H7" s="65"/>
      <c r="I7" s="65"/>
      <c r="J7" s="65"/>
      <c r="K7" s="66"/>
    </row>
    <row r="8" spans="1:11" ht="12.75">
      <c r="A8" s="67"/>
      <c r="B8" s="68"/>
      <c r="C8" s="68"/>
      <c r="D8" s="68"/>
      <c r="E8" s="68"/>
      <c r="F8" s="68"/>
      <c r="G8" s="68"/>
      <c r="H8" s="68"/>
      <c r="I8" s="68"/>
      <c r="J8" s="68"/>
      <c r="K8" s="69"/>
    </row>
    <row r="9" spans="1:11" s="31" customFormat="1" ht="12.75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</row>
    <row r="10" spans="1:11" s="31" customFormat="1" ht="15.75">
      <c r="A10" s="3" t="s">
        <v>110</v>
      </c>
      <c r="B10"/>
      <c r="C10"/>
      <c r="D10"/>
      <c r="E10"/>
      <c r="F10"/>
      <c r="G10"/>
      <c r="H10"/>
      <c r="I10"/>
      <c r="J10"/>
      <c r="K10" s="32"/>
    </row>
    <row r="11" spans="1:11" s="31" customFormat="1" ht="15.75">
      <c r="A11" s="49" t="s">
        <v>57</v>
      </c>
      <c r="B11" s="49"/>
      <c r="C11" s="49"/>
      <c r="D11" s="49"/>
      <c r="E11" s="49"/>
      <c r="F11" s="49"/>
      <c r="G11" s="49"/>
      <c r="H11" s="49"/>
      <c r="I11" s="49"/>
      <c r="J11" s="49"/>
      <c r="K11" s="32"/>
    </row>
    <row r="12" spans="1:11" s="31" customFormat="1" ht="15.75">
      <c r="A12" s="46" t="s">
        <v>107</v>
      </c>
      <c r="B12" s="47"/>
      <c r="C12" s="47"/>
      <c r="D12" s="47"/>
      <c r="E12" s="47"/>
      <c r="F12" s="47"/>
      <c r="G12" s="47"/>
      <c r="H12" s="47"/>
      <c r="I12" s="47"/>
      <c r="J12" s="48"/>
      <c r="K12" s="32"/>
    </row>
    <row r="13" spans="1:11" s="31" customFormat="1" ht="15.75">
      <c r="A13" s="46" t="s">
        <v>106</v>
      </c>
      <c r="B13" s="47"/>
      <c r="C13" s="47"/>
      <c r="D13" s="47"/>
      <c r="E13" s="47"/>
      <c r="F13" s="47"/>
      <c r="G13" s="47"/>
      <c r="H13" s="47"/>
      <c r="I13" s="47"/>
      <c r="J13" s="48"/>
      <c r="K13" s="32"/>
    </row>
    <row r="14" spans="1:11" s="31" customFormat="1" ht="12.75">
      <c r="A14" s="44" t="s">
        <v>30</v>
      </c>
      <c r="B14" s="44" t="s">
        <v>31</v>
      </c>
      <c r="C14" s="44" t="s">
        <v>32</v>
      </c>
      <c r="D14" s="44" t="s">
        <v>33</v>
      </c>
      <c r="E14" s="44" t="s">
        <v>34</v>
      </c>
      <c r="F14" s="44" t="s">
        <v>35</v>
      </c>
      <c r="G14" s="44" t="s">
        <v>36</v>
      </c>
      <c r="H14" s="44" t="s">
        <v>37</v>
      </c>
      <c r="I14" s="44" t="s">
        <v>38</v>
      </c>
      <c r="J14" s="44"/>
      <c r="K14" s="32"/>
    </row>
    <row r="15" spans="1:11" s="31" customFormat="1" ht="12.75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32"/>
    </row>
    <row r="16" spans="1:11" s="31" customFormat="1" ht="12.75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32"/>
    </row>
    <row r="17" spans="1:11" s="31" customFormat="1" ht="14.25">
      <c r="A17" s="26"/>
      <c r="B17" s="26"/>
      <c r="C17" s="26"/>
      <c r="D17" s="26"/>
      <c r="E17" s="26"/>
      <c r="F17" s="26"/>
      <c r="G17" s="26"/>
      <c r="H17" s="26"/>
      <c r="I17" s="45"/>
      <c r="J17" s="45"/>
      <c r="K17" s="32"/>
    </row>
    <row r="18" spans="1:11" s="31" customFormat="1" ht="15.75">
      <c r="A18" s="34"/>
      <c r="B18" s="34"/>
      <c r="C18" s="34"/>
      <c r="D18" s="34"/>
      <c r="E18" s="34"/>
      <c r="F18" s="34"/>
      <c r="G18" s="34"/>
      <c r="H18" s="34"/>
      <c r="I18" s="44" t="s">
        <v>39</v>
      </c>
      <c r="J18" s="44"/>
      <c r="K18" s="32"/>
    </row>
    <row r="19" spans="1:11" s="31" customFormat="1" ht="15.75">
      <c r="A19" s="50"/>
      <c r="B19" s="50"/>
      <c r="C19" s="50"/>
      <c r="D19" s="50"/>
      <c r="E19" s="50"/>
      <c r="F19" s="50"/>
      <c r="G19" s="50"/>
      <c r="H19" s="50"/>
      <c r="I19" s="45"/>
      <c r="J19" s="45"/>
      <c r="K19" s="32"/>
    </row>
    <row r="20" spans="1:11" s="31" customFormat="1" ht="31.5">
      <c r="A20" s="18" t="s">
        <v>111</v>
      </c>
      <c r="B20" s="11"/>
      <c r="C20" s="11"/>
      <c r="D20" s="11"/>
      <c r="E20" s="11"/>
      <c r="F20" s="11"/>
      <c r="G20" s="11"/>
      <c r="H20" s="11"/>
      <c r="I20" s="11"/>
      <c r="J20" s="11"/>
      <c r="K20" s="32"/>
    </row>
    <row r="21" spans="1:11" s="31" customFormat="1" ht="15.75">
      <c r="A21" s="49" t="s">
        <v>57</v>
      </c>
      <c r="B21" s="49"/>
      <c r="C21" s="49"/>
      <c r="D21" s="49"/>
      <c r="E21" s="49"/>
      <c r="F21" s="49"/>
      <c r="G21" s="49"/>
      <c r="H21" s="49"/>
      <c r="I21" s="49"/>
      <c r="J21" s="49"/>
      <c r="K21" s="32"/>
    </row>
    <row r="22" spans="1:11" s="31" customFormat="1" ht="15.75">
      <c r="A22" s="43" t="s">
        <v>108</v>
      </c>
      <c r="B22" s="43"/>
      <c r="C22" s="43"/>
      <c r="D22" s="43"/>
      <c r="E22" s="43"/>
      <c r="F22" s="43"/>
      <c r="G22" s="43"/>
      <c r="H22" s="43"/>
      <c r="I22" s="43"/>
      <c r="J22" s="43"/>
      <c r="K22" s="32"/>
    </row>
    <row r="23" spans="1:11" s="31" customFormat="1" ht="15.75">
      <c r="A23" s="46" t="s">
        <v>106</v>
      </c>
      <c r="B23" s="47"/>
      <c r="C23" s="47"/>
      <c r="D23" s="47"/>
      <c r="E23" s="47"/>
      <c r="F23" s="47"/>
      <c r="G23" s="47"/>
      <c r="H23" s="47"/>
      <c r="I23" s="47"/>
      <c r="J23" s="48"/>
      <c r="K23" s="32"/>
    </row>
    <row r="24" spans="1:11" s="31" customFormat="1" ht="48">
      <c r="A24" s="10" t="s">
        <v>30</v>
      </c>
      <c r="B24" s="10" t="s">
        <v>31</v>
      </c>
      <c r="C24" s="10" t="s">
        <v>32</v>
      </c>
      <c r="D24" s="10" t="s">
        <v>33</v>
      </c>
      <c r="E24" s="10" t="s">
        <v>34</v>
      </c>
      <c r="F24" s="10" t="s">
        <v>35</v>
      </c>
      <c r="G24" s="10" t="s">
        <v>36</v>
      </c>
      <c r="H24" s="10" t="s">
        <v>37</v>
      </c>
      <c r="I24" s="44" t="s">
        <v>38</v>
      </c>
      <c r="J24" s="44"/>
      <c r="K24" s="32"/>
    </row>
    <row r="25" spans="1:11" s="31" customFormat="1" ht="14.25">
      <c r="A25" s="26"/>
      <c r="B25" s="26"/>
      <c r="C25" s="26"/>
      <c r="D25" s="26"/>
      <c r="E25" s="26"/>
      <c r="F25" s="26"/>
      <c r="G25" s="26"/>
      <c r="H25" s="26"/>
      <c r="I25" s="45"/>
      <c r="J25" s="45"/>
      <c r="K25" s="32"/>
    </row>
    <row r="26" spans="1:11" s="31" customFormat="1" ht="31.5">
      <c r="A26" s="18" t="s">
        <v>112</v>
      </c>
      <c r="B26" s="11"/>
      <c r="C26" s="11"/>
      <c r="D26" s="11"/>
      <c r="E26" s="11"/>
      <c r="F26" s="11"/>
      <c r="G26" s="11"/>
      <c r="H26" s="11"/>
      <c r="I26" s="11"/>
      <c r="J26" s="11"/>
      <c r="K26" s="32"/>
    </row>
    <row r="27" spans="1:11" s="31" customFormat="1" ht="15.75">
      <c r="A27" s="49" t="s">
        <v>57</v>
      </c>
      <c r="B27" s="49"/>
      <c r="C27" s="49"/>
      <c r="D27" s="49"/>
      <c r="E27" s="49"/>
      <c r="F27" s="49"/>
      <c r="G27" s="49"/>
      <c r="H27" s="49"/>
      <c r="I27" s="49"/>
      <c r="J27" s="49"/>
      <c r="K27" s="32"/>
    </row>
    <row r="28" spans="1:11" s="31" customFormat="1" ht="15.75">
      <c r="A28" s="43" t="s">
        <v>109</v>
      </c>
      <c r="B28" s="43"/>
      <c r="C28" s="43"/>
      <c r="D28" s="43"/>
      <c r="E28" s="43"/>
      <c r="F28" s="43"/>
      <c r="G28" s="43"/>
      <c r="H28" s="43"/>
      <c r="I28" s="43"/>
      <c r="J28" s="43"/>
      <c r="K28" s="32"/>
    </row>
    <row r="29" spans="1:11" s="31" customFormat="1" ht="15.75">
      <c r="A29" s="43" t="s">
        <v>106</v>
      </c>
      <c r="B29" s="43"/>
      <c r="C29" s="43"/>
      <c r="D29" s="43"/>
      <c r="E29" s="43"/>
      <c r="F29" s="43"/>
      <c r="G29" s="43"/>
      <c r="H29" s="43"/>
      <c r="I29" s="43"/>
      <c r="J29" s="43"/>
      <c r="K29" s="32"/>
    </row>
    <row r="30" spans="1:11" s="31" customFormat="1" ht="48">
      <c r="A30" s="10" t="s">
        <v>30</v>
      </c>
      <c r="B30" s="10" t="s">
        <v>31</v>
      </c>
      <c r="C30" s="10" t="s">
        <v>32</v>
      </c>
      <c r="D30" s="10" t="s">
        <v>33</v>
      </c>
      <c r="E30" s="10" t="s">
        <v>34</v>
      </c>
      <c r="F30" s="10" t="s">
        <v>35</v>
      </c>
      <c r="G30" s="10" t="s">
        <v>36</v>
      </c>
      <c r="H30" s="10" t="s">
        <v>37</v>
      </c>
      <c r="I30" s="44" t="s">
        <v>38</v>
      </c>
      <c r="J30" s="44"/>
      <c r="K30" s="32"/>
    </row>
    <row r="31" spans="1:11" s="31" customFormat="1" ht="14.25">
      <c r="A31" s="26"/>
      <c r="B31" s="26"/>
      <c r="C31" s="26"/>
      <c r="D31" s="26"/>
      <c r="E31" s="26"/>
      <c r="F31" s="26"/>
      <c r="G31" s="26"/>
      <c r="H31" s="26"/>
      <c r="I31" s="45"/>
      <c r="J31" s="45"/>
      <c r="K31" s="32"/>
    </row>
    <row r="32" spans="1:11" s="31" customFormat="1" ht="12.75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</row>
    <row r="33" spans="1:11" s="31" customFormat="1" ht="12.75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</row>
    <row r="34" ht="15.75">
      <c r="A34" s="3" t="s">
        <v>59</v>
      </c>
    </row>
    <row r="35" spans="1:10" ht="15.75">
      <c r="A35" s="49" t="s">
        <v>57</v>
      </c>
      <c r="B35" s="49"/>
      <c r="C35" s="49"/>
      <c r="D35" s="49"/>
      <c r="E35" s="49"/>
      <c r="F35" s="49"/>
      <c r="G35" s="49"/>
      <c r="H35" s="49"/>
      <c r="I35" s="49"/>
      <c r="J35" s="49"/>
    </row>
    <row r="36" spans="1:10" ht="15.75" customHeight="1">
      <c r="A36" s="46" t="s">
        <v>29</v>
      </c>
      <c r="B36" s="47"/>
      <c r="C36" s="47"/>
      <c r="D36" s="47"/>
      <c r="E36" s="47"/>
      <c r="F36" s="47"/>
      <c r="G36" s="47"/>
      <c r="H36" s="47"/>
      <c r="I36" s="47"/>
      <c r="J36" s="48"/>
    </row>
    <row r="37" spans="1:10" ht="15.75" customHeight="1">
      <c r="A37" s="46" t="s">
        <v>42</v>
      </c>
      <c r="B37" s="47"/>
      <c r="C37" s="47"/>
      <c r="D37" s="47"/>
      <c r="E37" s="47"/>
      <c r="F37" s="47"/>
      <c r="G37" s="47"/>
      <c r="H37" s="47"/>
      <c r="I37" s="47"/>
      <c r="J37" s="48"/>
    </row>
    <row r="38" spans="1:10" ht="45.75" customHeight="1">
      <c r="A38" s="44" t="s">
        <v>30</v>
      </c>
      <c r="B38" s="44" t="s">
        <v>31</v>
      </c>
      <c r="C38" s="44" t="s">
        <v>32</v>
      </c>
      <c r="D38" s="44" t="s">
        <v>33</v>
      </c>
      <c r="E38" s="44" t="s">
        <v>34</v>
      </c>
      <c r="F38" s="44" t="s">
        <v>35</v>
      </c>
      <c r="G38" s="44" t="s">
        <v>36</v>
      </c>
      <c r="H38" s="44" t="s">
        <v>37</v>
      </c>
      <c r="I38" s="44" t="s">
        <v>38</v>
      </c>
      <c r="J38" s="44"/>
    </row>
    <row r="39" spans="1:10" ht="12.75">
      <c r="A39" s="44"/>
      <c r="B39" s="44"/>
      <c r="C39" s="44"/>
      <c r="D39" s="44"/>
      <c r="E39" s="44"/>
      <c r="F39" s="44"/>
      <c r="G39" s="44"/>
      <c r="H39" s="44"/>
      <c r="I39" s="44"/>
      <c r="J39" s="44"/>
    </row>
    <row r="40" spans="1:10" ht="12.75">
      <c r="A40" s="44"/>
      <c r="B40" s="44"/>
      <c r="C40" s="44"/>
      <c r="D40" s="44"/>
      <c r="E40" s="44"/>
      <c r="F40" s="44"/>
      <c r="G40" s="44"/>
      <c r="H40" s="44"/>
      <c r="I40" s="44"/>
      <c r="J40" s="44"/>
    </row>
    <row r="41" spans="1:10" ht="14.25">
      <c r="A41" s="12">
        <v>0</v>
      </c>
      <c r="B41" s="12">
        <v>0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70">
        <v>0</v>
      </c>
      <c r="J41" s="70"/>
    </row>
    <row r="42" spans="1:10" ht="36" customHeight="1">
      <c r="A42" s="34"/>
      <c r="B42" s="34"/>
      <c r="C42" s="34"/>
      <c r="D42" s="34"/>
      <c r="E42" s="34"/>
      <c r="F42" s="34"/>
      <c r="G42" s="34"/>
      <c r="H42" s="34"/>
      <c r="I42" s="44" t="s">
        <v>39</v>
      </c>
      <c r="J42" s="44"/>
    </row>
    <row r="43" spans="1:10" ht="15.75">
      <c r="A43" s="50"/>
      <c r="B43" s="50"/>
      <c r="C43" s="50"/>
      <c r="D43" s="50"/>
      <c r="E43" s="50"/>
      <c r="F43" s="50"/>
      <c r="G43" s="50"/>
      <c r="H43" s="50"/>
      <c r="I43" s="70"/>
      <c r="J43" s="70"/>
    </row>
    <row r="44" spans="1:10" ht="15.75">
      <c r="A44" s="18" t="s">
        <v>61</v>
      </c>
      <c r="B44" s="11"/>
      <c r="C44" s="11"/>
      <c r="D44" s="11"/>
      <c r="E44" s="11"/>
      <c r="F44" s="11"/>
      <c r="G44" s="11"/>
      <c r="H44" s="11"/>
      <c r="I44" s="11"/>
      <c r="J44" s="11"/>
    </row>
    <row r="45" spans="1:10" ht="15.75">
      <c r="A45" s="49" t="s">
        <v>57</v>
      </c>
      <c r="B45" s="49"/>
      <c r="C45" s="49"/>
      <c r="D45" s="49"/>
      <c r="E45" s="49"/>
      <c r="F45" s="49"/>
      <c r="G45" s="49"/>
      <c r="H45" s="49"/>
      <c r="I45" s="49"/>
      <c r="J45" s="49"/>
    </row>
    <row r="46" spans="1:10" ht="17.25" customHeight="1">
      <c r="A46" s="43" t="s">
        <v>40</v>
      </c>
      <c r="B46" s="43"/>
      <c r="C46" s="43"/>
      <c r="D46" s="43"/>
      <c r="E46" s="43"/>
      <c r="F46" s="43"/>
      <c r="G46" s="43"/>
      <c r="H46" s="43"/>
      <c r="I46" s="43"/>
      <c r="J46" s="43"/>
    </row>
    <row r="47" spans="1:10" ht="17.25" customHeight="1">
      <c r="A47" s="46" t="s">
        <v>42</v>
      </c>
      <c r="B47" s="47"/>
      <c r="C47" s="47"/>
      <c r="D47" s="47"/>
      <c r="E47" s="47"/>
      <c r="F47" s="47"/>
      <c r="G47" s="47"/>
      <c r="H47" s="47"/>
      <c r="I47" s="47"/>
      <c r="J47" s="48"/>
    </row>
    <row r="48" spans="1:10" ht="48">
      <c r="A48" s="10" t="s">
        <v>30</v>
      </c>
      <c r="B48" s="10" t="s">
        <v>31</v>
      </c>
      <c r="C48" s="10" t="s">
        <v>32</v>
      </c>
      <c r="D48" s="10" t="s">
        <v>33</v>
      </c>
      <c r="E48" s="10" t="s">
        <v>34</v>
      </c>
      <c r="F48" s="10" t="s">
        <v>35</v>
      </c>
      <c r="G48" s="10" t="s">
        <v>36</v>
      </c>
      <c r="H48" s="10" t="s">
        <v>37</v>
      </c>
      <c r="I48" s="44" t="s">
        <v>38</v>
      </c>
      <c r="J48" s="44"/>
    </row>
    <row r="49" spans="1:10" ht="14.25">
      <c r="A49" s="12">
        <v>0</v>
      </c>
      <c r="B49" s="12">
        <v>0</v>
      </c>
      <c r="C49" s="12">
        <v>0</v>
      </c>
      <c r="D49" s="12">
        <v>0</v>
      </c>
      <c r="E49" s="12">
        <v>0</v>
      </c>
      <c r="F49" s="12">
        <v>0</v>
      </c>
      <c r="G49" s="12">
        <v>0</v>
      </c>
      <c r="H49" s="12">
        <v>0</v>
      </c>
      <c r="I49" s="70">
        <v>0</v>
      </c>
      <c r="J49" s="70"/>
    </row>
    <row r="50" spans="1:10" ht="15.75">
      <c r="A50" s="18" t="s">
        <v>62</v>
      </c>
      <c r="B50" s="11"/>
      <c r="C50" s="11"/>
      <c r="D50" s="11"/>
      <c r="E50" s="11"/>
      <c r="F50" s="11"/>
      <c r="G50" s="11"/>
      <c r="H50" s="11"/>
      <c r="I50" s="11"/>
      <c r="J50" s="11"/>
    </row>
    <row r="51" spans="1:10" ht="15.75">
      <c r="A51" s="49" t="s">
        <v>57</v>
      </c>
      <c r="B51" s="49"/>
      <c r="C51" s="49"/>
      <c r="D51" s="49"/>
      <c r="E51" s="49"/>
      <c r="F51" s="49"/>
      <c r="G51" s="49"/>
      <c r="H51" s="49"/>
      <c r="I51" s="49"/>
      <c r="J51" s="49"/>
    </row>
    <row r="52" spans="1:10" ht="17.25" customHeight="1">
      <c r="A52" s="43" t="s">
        <v>41</v>
      </c>
      <c r="B52" s="43"/>
      <c r="C52" s="43"/>
      <c r="D52" s="43"/>
      <c r="E52" s="43"/>
      <c r="F52" s="43"/>
      <c r="G52" s="43"/>
      <c r="H52" s="43"/>
      <c r="I52" s="43"/>
      <c r="J52" s="43"/>
    </row>
    <row r="53" spans="1:10" ht="17.25" customHeight="1">
      <c r="A53" s="43" t="s">
        <v>42</v>
      </c>
      <c r="B53" s="43"/>
      <c r="C53" s="43"/>
      <c r="D53" s="43"/>
      <c r="E53" s="43"/>
      <c r="F53" s="43"/>
      <c r="G53" s="43"/>
      <c r="H53" s="43"/>
      <c r="I53" s="43"/>
      <c r="J53" s="43"/>
    </row>
    <row r="54" spans="1:10" ht="48">
      <c r="A54" s="10" t="s">
        <v>30</v>
      </c>
      <c r="B54" s="10" t="s">
        <v>31</v>
      </c>
      <c r="C54" s="10" t="s">
        <v>32</v>
      </c>
      <c r="D54" s="10" t="s">
        <v>33</v>
      </c>
      <c r="E54" s="10" t="s">
        <v>34</v>
      </c>
      <c r="F54" s="10" t="s">
        <v>35</v>
      </c>
      <c r="G54" s="10" t="s">
        <v>36</v>
      </c>
      <c r="H54" s="10" t="s">
        <v>37</v>
      </c>
      <c r="I54" s="44" t="s">
        <v>38</v>
      </c>
      <c r="J54" s="44"/>
    </row>
    <row r="55" spans="1:10" s="28" customFormat="1" ht="14.25">
      <c r="A55" s="26">
        <v>0</v>
      </c>
      <c r="B55" s="26">
        <v>28563.43</v>
      </c>
      <c r="C55" s="26">
        <v>0</v>
      </c>
      <c r="D55" s="26">
        <v>0</v>
      </c>
      <c r="E55" s="26">
        <v>0</v>
      </c>
      <c r="F55" s="26">
        <v>0</v>
      </c>
      <c r="G55" s="26">
        <v>0</v>
      </c>
      <c r="H55" s="26">
        <v>0</v>
      </c>
      <c r="I55" s="45">
        <f>SUM(A55:H55)</f>
        <v>28563.43</v>
      </c>
      <c r="J55" s="45"/>
    </row>
    <row r="56" ht="15.75">
      <c r="A56" s="3" t="s">
        <v>63</v>
      </c>
    </row>
    <row r="57" spans="1:10" ht="15.75">
      <c r="A57" s="49" t="s">
        <v>57</v>
      </c>
      <c r="B57" s="49"/>
      <c r="C57" s="49"/>
      <c r="D57" s="49"/>
      <c r="E57" s="49"/>
      <c r="F57" s="49"/>
      <c r="G57" s="49"/>
      <c r="H57" s="49"/>
      <c r="I57" s="49"/>
      <c r="J57" s="49"/>
    </row>
    <row r="58" spans="1:10" ht="15.75">
      <c r="A58" s="46" t="s">
        <v>29</v>
      </c>
      <c r="B58" s="47"/>
      <c r="C58" s="47"/>
      <c r="D58" s="47"/>
      <c r="E58" s="47"/>
      <c r="F58" s="47"/>
      <c r="G58" s="47"/>
      <c r="H58" s="47"/>
      <c r="I58" s="47"/>
      <c r="J58" s="48"/>
    </row>
    <row r="59" spans="1:10" ht="15.75">
      <c r="A59" s="46" t="s">
        <v>43</v>
      </c>
      <c r="B59" s="47"/>
      <c r="C59" s="47"/>
      <c r="D59" s="47"/>
      <c r="E59" s="47"/>
      <c r="F59" s="47"/>
      <c r="G59" s="47"/>
      <c r="H59" s="47"/>
      <c r="I59" s="47"/>
      <c r="J59" s="48"/>
    </row>
    <row r="60" spans="1:10" ht="12.75">
      <c r="A60" s="44" t="s">
        <v>30</v>
      </c>
      <c r="B60" s="44" t="s">
        <v>31</v>
      </c>
      <c r="C60" s="44" t="s">
        <v>32</v>
      </c>
      <c r="D60" s="44" t="s">
        <v>33</v>
      </c>
      <c r="E60" s="44" t="s">
        <v>34</v>
      </c>
      <c r="F60" s="44" t="s">
        <v>35</v>
      </c>
      <c r="G60" s="44" t="s">
        <v>36</v>
      </c>
      <c r="H60" s="44" t="s">
        <v>37</v>
      </c>
      <c r="I60" s="44" t="s">
        <v>38</v>
      </c>
      <c r="J60" s="44"/>
    </row>
    <row r="61" spans="1:10" ht="12.75">
      <c r="A61" s="44"/>
      <c r="B61" s="44"/>
      <c r="C61" s="44"/>
      <c r="D61" s="44"/>
      <c r="E61" s="44"/>
      <c r="F61" s="44"/>
      <c r="G61" s="44"/>
      <c r="H61" s="44"/>
      <c r="I61" s="44"/>
      <c r="J61" s="44"/>
    </row>
    <row r="62" spans="1:10" ht="12.75">
      <c r="A62" s="44"/>
      <c r="B62" s="44"/>
      <c r="C62" s="44"/>
      <c r="D62" s="44"/>
      <c r="E62" s="44"/>
      <c r="F62" s="44"/>
      <c r="G62" s="44"/>
      <c r="H62" s="44"/>
      <c r="I62" s="44"/>
      <c r="J62" s="44"/>
    </row>
    <row r="63" spans="1:10" s="28" customFormat="1" ht="14.25">
      <c r="A63" s="26">
        <v>0</v>
      </c>
      <c r="B63" s="26">
        <v>119278.32</v>
      </c>
      <c r="C63" s="26">
        <v>0</v>
      </c>
      <c r="D63" s="26">
        <v>0</v>
      </c>
      <c r="E63" s="26">
        <v>0</v>
      </c>
      <c r="F63" s="26">
        <v>0</v>
      </c>
      <c r="G63" s="26">
        <v>0</v>
      </c>
      <c r="H63" s="26">
        <v>0</v>
      </c>
      <c r="I63" s="45">
        <f>SUM(B63:H63)</f>
        <v>119278.32</v>
      </c>
      <c r="J63" s="45"/>
    </row>
    <row r="64" spans="1:10" ht="29.25" customHeight="1">
      <c r="A64" s="34"/>
      <c r="B64" s="34"/>
      <c r="C64" s="34"/>
      <c r="D64" s="34"/>
      <c r="E64" s="34"/>
      <c r="F64" s="34"/>
      <c r="G64" s="34"/>
      <c r="H64" s="34"/>
      <c r="I64" s="44" t="s">
        <v>39</v>
      </c>
      <c r="J64" s="44"/>
    </row>
    <row r="65" spans="1:10" ht="15.75">
      <c r="A65" s="50"/>
      <c r="B65" s="50"/>
      <c r="C65" s="50"/>
      <c r="D65" s="50"/>
      <c r="E65" s="50"/>
      <c r="F65" s="50"/>
      <c r="G65" s="50"/>
      <c r="H65" s="50"/>
      <c r="I65" s="70"/>
      <c r="J65" s="70"/>
    </row>
    <row r="66" spans="1:10" ht="15.75">
      <c r="A66" s="18" t="s">
        <v>64</v>
      </c>
      <c r="B66" s="11"/>
      <c r="C66" s="11"/>
      <c r="D66" s="11"/>
      <c r="E66" s="11"/>
      <c r="F66" s="11"/>
      <c r="G66" s="11"/>
      <c r="H66" s="11"/>
      <c r="I66" s="11"/>
      <c r="J66" s="11"/>
    </row>
    <row r="67" spans="1:10" ht="15.75">
      <c r="A67" s="49" t="s">
        <v>57</v>
      </c>
      <c r="B67" s="49"/>
      <c r="C67" s="49"/>
      <c r="D67" s="49"/>
      <c r="E67" s="49"/>
      <c r="F67" s="49"/>
      <c r="G67" s="49"/>
      <c r="H67" s="49"/>
      <c r="I67" s="49"/>
      <c r="J67" s="49"/>
    </row>
    <row r="68" spans="1:10" ht="15.75">
      <c r="A68" s="43" t="s">
        <v>40</v>
      </c>
      <c r="B68" s="43"/>
      <c r="C68" s="43"/>
      <c r="D68" s="43"/>
      <c r="E68" s="43"/>
      <c r="F68" s="43"/>
      <c r="G68" s="43"/>
      <c r="H68" s="43"/>
      <c r="I68" s="43"/>
      <c r="J68" s="43"/>
    </row>
    <row r="69" spans="1:10" ht="15.75">
      <c r="A69" s="46" t="s">
        <v>43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48">
      <c r="A70" s="10" t="s">
        <v>30</v>
      </c>
      <c r="B70" s="10" t="s">
        <v>31</v>
      </c>
      <c r="C70" s="10" t="s">
        <v>32</v>
      </c>
      <c r="D70" s="10" t="s">
        <v>33</v>
      </c>
      <c r="E70" s="10" t="s">
        <v>34</v>
      </c>
      <c r="F70" s="10" t="s">
        <v>35</v>
      </c>
      <c r="G70" s="10" t="s">
        <v>36</v>
      </c>
      <c r="H70" s="10" t="s">
        <v>37</v>
      </c>
      <c r="I70" s="44" t="s">
        <v>38</v>
      </c>
      <c r="J70" s="44"/>
    </row>
    <row r="71" spans="1:10" ht="14.25">
      <c r="A71" s="12">
        <v>0</v>
      </c>
      <c r="B71" s="12">
        <v>0</v>
      </c>
      <c r="C71" s="12">
        <v>0</v>
      </c>
      <c r="D71" s="12">
        <v>0</v>
      </c>
      <c r="E71" s="12">
        <v>0</v>
      </c>
      <c r="F71" s="12">
        <v>0</v>
      </c>
      <c r="G71" s="12">
        <v>0</v>
      </c>
      <c r="H71" s="12">
        <v>0</v>
      </c>
      <c r="I71" s="70">
        <v>0</v>
      </c>
      <c r="J71" s="70"/>
    </row>
    <row r="72" spans="1:10" ht="15.75">
      <c r="A72" s="18" t="s">
        <v>65</v>
      </c>
      <c r="B72" s="11"/>
      <c r="C72" s="11"/>
      <c r="D72" s="11"/>
      <c r="E72" s="11"/>
      <c r="F72" s="11"/>
      <c r="G72" s="11"/>
      <c r="H72" s="11"/>
      <c r="I72" s="11"/>
      <c r="J72" s="11"/>
    </row>
    <row r="73" spans="1:10" ht="15.75">
      <c r="A73" s="49" t="s">
        <v>57</v>
      </c>
      <c r="B73" s="49"/>
      <c r="C73" s="49"/>
      <c r="D73" s="49"/>
      <c r="E73" s="49"/>
      <c r="F73" s="49"/>
      <c r="G73" s="49"/>
      <c r="H73" s="49"/>
      <c r="I73" s="49"/>
      <c r="J73" s="49"/>
    </row>
    <row r="74" spans="1:10" ht="15.75">
      <c r="A74" s="43" t="s">
        <v>41</v>
      </c>
      <c r="B74" s="43"/>
      <c r="C74" s="43"/>
      <c r="D74" s="43"/>
      <c r="E74" s="43"/>
      <c r="F74" s="43"/>
      <c r="G74" s="43"/>
      <c r="H74" s="43"/>
      <c r="I74" s="43"/>
      <c r="J74" s="43"/>
    </row>
    <row r="75" spans="1:10" ht="15.75">
      <c r="A75" s="43" t="s">
        <v>43</v>
      </c>
      <c r="B75" s="43"/>
      <c r="C75" s="43"/>
      <c r="D75" s="43"/>
      <c r="E75" s="43"/>
      <c r="F75" s="43"/>
      <c r="G75" s="43"/>
      <c r="H75" s="43"/>
      <c r="I75" s="43"/>
      <c r="J75" s="43"/>
    </row>
    <row r="76" spans="1:10" ht="48">
      <c r="A76" s="10" t="s">
        <v>30</v>
      </c>
      <c r="B76" s="10" t="s">
        <v>31</v>
      </c>
      <c r="C76" s="10" t="s">
        <v>32</v>
      </c>
      <c r="D76" s="10" t="s">
        <v>33</v>
      </c>
      <c r="E76" s="10" t="s">
        <v>34</v>
      </c>
      <c r="F76" s="10" t="s">
        <v>35</v>
      </c>
      <c r="G76" s="10" t="s">
        <v>36</v>
      </c>
      <c r="H76" s="10" t="s">
        <v>37</v>
      </c>
      <c r="I76" s="44" t="s">
        <v>38</v>
      </c>
      <c r="J76" s="44"/>
    </row>
    <row r="77" spans="1:10" s="28" customFormat="1" ht="14.25">
      <c r="A77" s="26">
        <v>0</v>
      </c>
      <c r="B77" s="26">
        <v>121491.11</v>
      </c>
      <c r="C77" s="26">
        <v>0</v>
      </c>
      <c r="D77" s="26">
        <v>0</v>
      </c>
      <c r="E77" s="26">
        <v>0</v>
      </c>
      <c r="F77" s="26">
        <v>0</v>
      </c>
      <c r="G77" s="26">
        <v>0</v>
      </c>
      <c r="H77" s="26">
        <v>0</v>
      </c>
      <c r="I77" s="45">
        <f>SUM(A77:H77)</f>
        <v>121491.11</v>
      </c>
      <c r="J77" s="45"/>
    </row>
    <row r="79" ht="15.75">
      <c r="A79" s="3" t="s">
        <v>65</v>
      </c>
    </row>
    <row r="80" spans="1:10" ht="15.75">
      <c r="A80" s="49" t="s">
        <v>57</v>
      </c>
      <c r="B80" s="49"/>
      <c r="C80" s="49"/>
      <c r="D80" s="49"/>
      <c r="E80" s="49"/>
      <c r="F80" s="49"/>
      <c r="G80" s="49"/>
      <c r="H80" s="49"/>
      <c r="I80" s="49"/>
      <c r="J80" s="49"/>
    </row>
    <row r="81" spans="1:10" ht="15.75">
      <c r="A81" s="46" t="s">
        <v>29</v>
      </c>
      <c r="B81" s="47"/>
      <c r="C81" s="47"/>
      <c r="D81" s="47"/>
      <c r="E81" s="47"/>
      <c r="F81" s="47"/>
      <c r="G81" s="47"/>
      <c r="H81" s="47"/>
      <c r="I81" s="47"/>
      <c r="J81" s="48"/>
    </row>
    <row r="82" spans="1:10" ht="15.75">
      <c r="A82" s="46" t="s">
        <v>44</v>
      </c>
      <c r="B82" s="47"/>
      <c r="C82" s="47"/>
      <c r="D82" s="47"/>
      <c r="E82" s="47"/>
      <c r="F82" s="47"/>
      <c r="G82" s="47"/>
      <c r="H82" s="47"/>
      <c r="I82" s="47"/>
      <c r="J82" s="48"/>
    </row>
    <row r="83" spans="1:10" ht="12.75">
      <c r="A83" s="44" t="s">
        <v>30</v>
      </c>
      <c r="B83" s="44" t="s">
        <v>31</v>
      </c>
      <c r="C83" s="44" t="s">
        <v>32</v>
      </c>
      <c r="D83" s="44" t="s">
        <v>33</v>
      </c>
      <c r="E83" s="44" t="s">
        <v>34</v>
      </c>
      <c r="F83" s="44" t="s">
        <v>35</v>
      </c>
      <c r="G83" s="44" t="s">
        <v>36</v>
      </c>
      <c r="H83" s="44" t="s">
        <v>37</v>
      </c>
      <c r="I83" s="44" t="s">
        <v>38</v>
      </c>
      <c r="J83" s="44"/>
    </row>
    <row r="84" spans="1:10" ht="12.75">
      <c r="A84" s="44"/>
      <c r="B84" s="44"/>
      <c r="C84" s="44"/>
      <c r="D84" s="44"/>
      <c r="E84" s="44"/>
      <c r="F84" s="44"/>
      <c r="G84" s="44"/>
      <c r="H84" s="44"/>
      <c r="I84" s="44"/>
      <c r="J84" s="44"/>
    </row>
    <row r="85" spans="1:10" ht="12.75">
      <c r="A85" s="44"/>
      <c r="B85" s="44"/>
      <c r="C85" s="44"/>
      <c r="D85" s="44"/>
      <c r="E85" s="44"/>
      <c r="F85" s="44"/>
      <c r="G85" s="44"/>
      <c r="H85" s="44"/>
      <c r="I85" s="44"/>
      <c r="J85" s="44"/>
    </row>
    <row r="86" spans="1:10" s="28" customFormat="1" ht="14.25">
      <c r="A86" s="26">
        <v>0</v>
      </c>
      <c r="B86" s="26">
        <v>47983.83</v>
      </c>
      <c r="C86" s="26">
        <v>0</v>
      </c>
      <c r="D86" s="26">
        <v>0</v>
      </c>
      <c r="E86" s="26">
        <v>0</v>
      </c>
      <c r="F86" s="26">
        <v>0</v>
      </c>
      <c r="G86" s="26">
        <v>0</v>
      </c>
      <c r="H86" s="26">
        <v>0</v>
      </c>
      <c r="I86" s="45">
        <f>SUM(A86:H86)</f>
        <v>47983.83</v>
      </c>
      <c r="J86" s="45"/>
    </row>
    <row r="87" spans="1:10" ht="26.25" customHeight="1">
      <c r="A87" s="34"/>
      <c r="B87" s="34"/>
      <c r="C87" s="34"/>
      <c r="D87" s="34"/>
      <c r="E87" s="34"/>
      <c r="F87" s="34"/>
      <c r="G87" s="34"/>
      <c r="H87" s="34"/>
      <c r="I87" s="44" t="s">
        <v>39</v>
      </c>
      <c r="J87" s="44"/>
    </row>
    <row r="88" spans="1:10" ht="15.75">
      <c r="A88" s="50"/>
      <c r="B88" s="50"/>
      <c r="C88" s="50"/>
      <c r="D88" s="50"/>
      <c r="E88" s="50"/>
      <c r="F88" s="50"/>
      <c r="G88" s="50"/>
      <c r="H88" s="50"/>
      <c r="I88" s="70"/>
      <c r="J88" s="70"/>
    </row>
    <row r="89" spans="1:10" ht="15.75">
      <c r="A89" s="18" t="s">
        <v>66</v>
      </c>
      <c r="B89" s="11"/>
      <c r="C89" s="11"/>
      <c r="D89" s="11"/>
      <c r="E89" s="11"/>
      <c r="F89" s="11"/>
      <c r="G89" s="11"/>
      <c r="H89" s="11"/>
      <c r="I89" s="11"/>
      <c r="J89" s="11"/>
    </row>
    <row r="90" spans="1:10" ht="15.75">
      <c r="A90" s="49" t="s">
        <v>57</v>
      </c>
      <c r="B90" s="49"/>
      <c r="C90" s="49"/>
      <c r="D90" s="49"/>
      <c r="E90" s="49"/>
      <c r="F90" s="49"/>
      <c r="G90" s="49"/>
      <c r="H90" s="49"/>
      <c r="I90" s="49"/>
      <c r="J90" s="49"/>
    </row>
    <row r="91" spans="1:10" ht="15.75">
      <c r="A91" s="43" t="s">
        <v>40</v>
      </c>
      <c r="B91" s="43"/>
      <c r="C91" s="43"/>
      <c r="D91" s="43"/>
      <c r="E91" s="43"/>
      <c r="F91" s="43"/>
      <c r="G91" s="43"/>
      <c r="H91" s="43"/>
      <c r="I91" s="43"/>
      <c r="J91" s="43"/>
    </row>
    <row r="92" spans="1:10" ht="15.75">
      <c r="A92" s="46" t="s">
        <v>44</v>
      </c>
      <c r="B92" s="47"/>
      <c r="C92" s="47"/>
      <c r="D92" s="47"/>
      <c r="E92" s="47"/>
      <c r="F92" s="47"/>
      <c r="G92" s="47"/>
      <c r="H92" s="47"/>
      <c r="I92" s="47"/>
      <c r="J92" s="48"/>
    </row>
    <row r="93" spans="1:10" ht="48">
      <c r="A93" s="10" t="s">
        <v>30</v>
      </c>
      <c r="B93" s="10" t="s">
        <v>31</v>
      </c>
      <c r="C93" s="10" t="s">
        <v>32</v>
      </c>
      <c r="D93" s="10" t="s">
        <v>33</v>
      </c>
      <c r="E93" s="10" t="s">
        <v>34</v>
      </c>
      <c r="F93" s="10" t="s">
        <v>35</v>
      </c>
      <c r="G93" s="10" t="s">
        <v>36</v>
      </c>
      <c r="H93" s="10" t="s">
        <v>37</v>
      </c>
      <c r="I93" s="44" t="s">
        <v>38</v>
      </c>
      <c r="J93" s="44"/>
    </row>
    <row r="94" spans="1:10" s="28" customFormat="1" ht="14.25">
      <c r="A94" s="26">
        <v>0</v>
      </c>
      <c r="B94" s="26">
        <v>564</v>
      </c>
      <c r="C94" s="26">
        <v>0</v>
      </c>
      <c r="D94" s="26">
        <v>0</v>
      </c>
      <c r="E94" s="26">
        <v>0</v>
      </c>
      <c r="F94" s="26">
        <v>0</v>
      </c>
      <c r="G94" s="26">
        <v>0</v>
      </c>
      <c r="H94" s="26">
        <v>0</v>
      </c>
      <c r="I94" s="45">
        <f>SUM(B94:H94)</f>
        <v>564</v>
      </c>
      <c r="J94" s="45"/>
    </row>
    <row r="95" spans="1:10" ht="15.75">
      <c r="A95" s="18" t="s">
        <v>67</v>
      </c>
      <c r="B95" s="11"/>
      <c r="C95" s="11"/>
      <c r="D95" s="11"/>
      <c r="E95" s="11"/>
      <c r="F95" s="11"/>
      <c r="G95" s="11"/>
      <c r="H95" s="11"/>
      <c r="I95" s="11"/>
      <c r="J95" s="11"/>
    </row>
    <row r="96" spans="1:10" ht="15.75">
      <c r="A96" s="49" t="s">
        <v>57</v>
      </c>
      <c r="B96" s="49"/>
      <c r="C96" s="49"/>
      <c r="D96" s="49"/>
      <c r="E96" s="49"/>
      <c r="F96" s="49"/>
      <c r="G96" s="49"/>
      <c r="H96" s="49"/>
      <c r="I96" s="49"/>
      <c r="J96" s="49"/>
    </row>
    <row r="97" spans="1:10" ht="15.75">
      <c r="A97" s="43" t="s">
        <v>41</v>
      </c>
      <c r="B97" s="43"/>
      <c r="C97" s="43"/>
      <c r="D97" s="43"/>
      <c r="E97" s="43"/>
      <c r="F97" s="43"/>
      <c r="G97" s="43"/>
      <c r="H97" s="43"/>
      <c r="I97" s="43"/>
      <c r="J97" s="43"/>
    </row>
    <row r="98" spans="1:10" ht="15.75">
      <c r="A98" s="43" t="s">
        <v>44</v>
      </c>
      <c r="B98" s="43"/>
      <c r="C98" s="43"/>
      <c r="D98" s="43"/>
      <c r="E98" s="43"/>
      <c r="F98" s="43"/>
      <c r="G98" s="43"/>
      <c r="H98" s="43"/>
      <c r="I98" s="43"/>
      <c r="J98" s="43"/>
    </row>
    <row r="99" spans="1:10" ht="48">
      <c r="A99" s="10" t="s">
        <v>30</v>
      </c>
      <c r="B99" s="10" t="s">
        <v>31</v>
      </c>
      <c r="C99" s="10" t="s">
        <v>32</v>
      </c>
      <c r="D99" s="10" t="s">
        <v>33</v>
      </c>
      <c r="E99" s="10" t="s">
        <v>34</v>
      </c>
      <c r="F99" s="10" t="s">
        <v>35</v>
      </c>
      <c r="G99" s="10" t="s">
        <v>36</v>
      </c>
      <c r="H99" s="10" t="s">
        <v>37</v>
      </c>
      <c r="I99" s="44" t="s">
        <v>38</v>
      </c>
      <c r="J99" s="44"/>
    </row>
    <row r="100" spans="1:10" s="28" customFormat="1" ht="14.25">
      <c r="A100" s="26">
        <v>0</v>
      </c>
      <c r="B100" s="26">
        <v>251228.93</v>
      </c>
      <c r="C100" s="26">
        <v>0</v>
      </c>
      <c r="D100" s="26">
        <v>0</v>
      </c>
      <c r="E100" s="26">
        <v>0</v>
      </c>
      <c r="F100" s="26">
        <v>0</v>
      </c>
      <c r="G100" s="26">
        <v>0</v>
      </c>
      <c r="H100" s="26">
        <v>0</v>
      </c>
      <c r="I100" s="45">
        <f>SUM(B100:H100)</f>
        <v>251228.93</v>
      </c>
      <c r="J100" s="45"/>
    </row>
    <row r="102" ht="15.75">
      <c r="A102" s="3" t="s">
        <v>68</v>
      </c>
    </row>
    <row r="103" spans="1:11" ht="15.75">
      <c r="A103" s="49" t="s">
        <v>58</v>
      </c>
      <c r="B103" s="49"/>
      <c r="C103" s="49"/>
      <c r="D103" s="49"/>
      <c r="E103" s="49"/>
      <c r="F103" s="49"/>
      <c r="G103" s="49"/>
      <c r="H103" s="49"/>
      <c r="I103" s="49"/>
      <c r="J103" s="49"/>
      <c r="K103" s="49"/>
    </row>
    <row r="104" spans="1:11" ht="15.75">
      <c r="A104" s="43" t="s">
        <v>29</v>
      </c>
      <c r="B104" s="43"/>
      <c r="C104" s="43"/>
      <c r="D104" s="43"/>
      <c r="E104" s="43"/>
      <c r="F104" s="43"/>
      <c r="G104" s="43"/>
      <c r="H104" s="43"/>
      <c r="I104" s="43"/>
      <c r="J104" s="43"/>
      <c r="K104" s="43"/>
    </row>
    <row r="105" spans="1:11" ht="15.75">
      <c r="A105" s="43" t="s">
        <v>42</v>
      </c>
      <c r="B105" s="43"/>
      <c r="C105" s="43"/>
      <c r="D105" s="43"/>
      <c r="E105" s="43"/>
      <c r="F105" s="43"/>
      <c r="G105" s="43"/>
      <c r="H105" s="43"/>
      <c r="I105" s="43"/>
      <c r="J105" s="43"/>
      <c r="K105" s="43"/>
    </row>
    <row r="106" spans="1:11" ht="72">
      <c r="A106" s="10" t="s">
        <v>45</v>
      </c>
      <c r="B106" s="10" t="s">
        <v>46</v>
      </c>
      <c r="C106" s="10" t="s">
        <v>47</v>
      </c>
      <c r="D106" s="10" t="s">
        <v>48</v>
      </c>
      <c r="E106" s="10" t="s">
        <v>49</v>
      </c>
      <c r="F106" s="10" t="s">
        <v>50</v>
      </c>
      <c r="G106" s="10" t="s">
        <v>51</v>
      </c>
      <c r="H106" s="10" t="s">
        <v>52</v>
      </c>
      <c r="I106" s="10" t="s">
        <v>53</v>
      </c>
      <c r="J106" s="10" t="s">
        <v>54</v>
      </c>
      <c r="K106" s="10" t="s">
        <v>38</v>
      </c>
    </row>
    <row r="107" spans="1:11" ht="12.75">
      <c r="A107" s="14">
        <v>0</v>
      </c>
      <c r="B107" s="14">
        <v>0</v>
      </c>
      <c r="C107" s="14">
        <v>0</v>
      </c>
      <c r="D107" s="14">
        <v>0</v>
      </c>
      <c r="E107" s="14">
        <v>0</v>
      </c>
      <c r="F107" s="14">
        <v>0</v>
      </c>
      <c r="G107" s="14">
        <v>0</v>
      </c>
      <c r="H107" s="14">
        <v>0</v>
      </c>
      <c r="I107" s="14">
        <v>0</v>
      </c>
      <c r="J107" s="14">
        <v>0</v>
      </c>
      <c r="K107" s="14">
        <v>0</v>
      </c>
    </row>
    <row r="108" spans="1:11" ht="60">
      <c r="A108" s="34"/>
      <c r="B108" s="34"/>
      <c r="C108" s="34"/>
      <c r="D108" s="34"/>
      <c r="E108" s="34"/>
      <c r="F108" s="34"/>
      <c r="G108" s="34"/>
      <c r="H108" s="34"/>
      <c r="I108" s="34"/>
      <c r="J108" s="34"/>
      <c r="K108" s="10" t="s">
        <v>39</v>
      </c>
    </row>
    <row r="109" spans="1:11" ht="15.75">
      <c r="A109" s="50"/>
      <c r="B109" s="50"/>
      <c r="C109" s="50"/>
      <c r="D109" s="50"/>
      <c r="E109" s="50"/>
      <c r="F109" s="50"/>
      <c r="G109" s="50"/>
      <c r="H109" s="50"/>
      <c r="I109" s="50"/>
      <c r="J109" s="50"/>
      <c r="K109" s="15"/>
    </row>
    <row r="110" spans="1:11" ht="15.75">
      <c r="A110" s="19" t="s">
        <v>69</v>
      </c>
      <c r="B110" s="13"/>
      <c r="C110" s="13"/>
      <c r="D110" s="13"/>
      <c r="E110" s="13"/>
      <c r="F110" s="13"/>
      <c r="G110" s="13"/>
      <c r="H110" s="13"/>
      <c r="I110" s="13"/>
      <c r="J110" s="13"/>
      <c r="K110" s="16"/>
    </row>
    <row r="111" spans="1:11" ht="15.75">
      <c r="A111" s="49" t="s">
        <v>58</v>
      </c>
      <c r="B111" s="49"/>
      <c r="C111" s="49"/>
      <c r="D111" s="49"/>
      <c r="E111" s="49"/>
      <c r="F111" s="49"/>
      <c r="G111" s="49"/>
      <c r="H111" s="49"/>
      <c r="I111" s="49"/>
      <c r="J111" s="49"/>
      <c r="K111" s="49"/>
    </row>
    <row r="112" spans="1:11" ht="15.75">
      <c r="A112" s="43" t="s">
        <v>55</v>
      </c>
      <c r="B112" s="43"/>
      <c r="C112" s="43"/>
      <c r="D112" s="43"/>
      <c r="E112" s="43"/>
      <c r="F112" s="43"/>
      <c r="G112" s="43"/>
      <c r="H112" s="43"/>
      <c r="I112" s="43"/>
      <c r="J112" s="43"/>
      <c r="K112" s="43"/>
    </row>
    <row r="113" spans="1:11" ht="15.75">
      <c r="A113" s="43" t="s">
        <v>42</v>
      </c>
      <c r="B113" s="43"/>
      <c r="C113" s="43"/>
      <c r="D113" s="43"/>
      <c r="E113" s="43"/>
      <c r="F113" s="43"/>
      <c r="G113" s="43"/>
      <c r="H113" s="43"/>
      <c r="I113" s="43"/>
      <c r="J113" s="43"/>
      <c r="K113" s="43"/>
    </row>
    <row r="114" spans="1:11" ht="72">
      <c r="A114" s="10" t="s">
        <v>45</v>
      </c>
      <c r="B114" s="10" t="s">
        <v>46</v>
      </c>
      <c r="C114" s="10" t="s">
        <v>47</v>
      </c>
      <c r="D114" s="10" t="s">
        <v>48</v>
      </c>
      <c r="E114" s="10" t="s">
        <v>49</v>
      </c>
      <c r="F114" s="10" t="s">
        <v>50</v>
      </c>
      <c r="G114" s="10" t="s">
        <v>51</v>
      </c>
      <c r="H114" s="10" t="s">
        <v>52</v>
      </c>
      <c r="I114" s="10" t="s">
        <v>53</v>
      </c>
      <c r="J114" s="10" t="s">
        <v>54</v>
      </c>
      <c r="K114" s="10" t="s">
        <v>38</v>
      </c>
    </row>
    <row r="115" spans="1:11" ht="12.75">
      <c r="A115" s="14">
        <v>0</v>
      </c>
      <c r="B115" s="14">
        <v>0</v>
      </c>
      <c r="C115" s="14">
        <v>0</v>
      </c>
      <c r="D115" s="14">
        <v>0</v>
      </c>
      <c r="E115" s="14">
        <v>0</v>
      </c>
      <c r="F115" s="14">
        <v>0</v>
      </c>
      <c r="G115" s="14">
        <v>0</v>
      </c>
      <c r="H115" s="14">
        <v>0</v>
      </c>
      <c r="I115" s="14">
        <v>0</v>
      </c>
      <c r="J115" s="14">
        <v>0</v>
      </c>
      <c r="K115" s="14">
        <v>0</v>
      </c>
    </row>
    <row r="116" spans="1:11" ht="16.5" customHeight="1">
      <c r="A116" s="20" t="s">
        <v>70</v>
      </c>
      <c r="B116" s="17"/>
      <c r="C116" s="17"/>
      <c r="D116" s="17"/>
      <c r="E116" s="17"/>
      <c r="F116" s="17"/>
      <c r="G116" s="17"/>
      <c r="H116" s="17"/>
      <c r="I116" s="17"/>
      <c r="J116" s="17"/>
      <c r="K116" s="17"/>
    </row>
    <row r="117" spans="1:11" ht="15.75">
      <c r="A117" s="49" t="s">
        <v>58</v>
      </c>
      <c r="B117" s="49"/>
      <c r="C117" s="49"/>
      <c r="D117" s="49"/>
      <c r="E117" s="49"/>
      <c r="F117" s="49"/>
      <c r="G117" s="49"/>
      <c r="H117" s="49"/>
      <c r="I117" s="49"/>
      <c r="J117" s="49"/>
      <c r="K117" s="49"/>
    </row>
    <row r="118" spans="1:11" ht="15.75">
      <c r="A118" s="43" t="s">
        <v>56</v>
      </c>
      <c r="B118" s="43"/>
      <c r="C118" s="43"/>
      <c r="D118" s="43"/>
      <c r="E118" s="43"/>
      <c r="F118" s="43"/>
      <c r="G118" s="43"/>
      <c r="H118" s="43"/>
      <c r="I118" s="43"/>
      <c r="J118" s="43"/>
      <c r="K118" s="43"/>
    </row>
    <row r="119" spans="1:11" ht="15.75">
      <c r="A119" s="43" t="s">
        <v>42</v>
      </c>
      <c r="B119" s="43"/>
      <c r="C119" s="43"/>
      <c r="D119" s="43"/>
      <c r="E119" s="43"/>
      <c r="F119" s="43"/>
      <c r="G119" s="43"/>
      <c r="H119" s="43"/>
      <c r="I119" s="43"/>
      <c r="J119" s="43"/>
      <c r="K119" s="43"/>
    </row>
    <row r="120" spans="1:11" ht="72">
      <c r="A120" s="10" t="s">
        <v>45</v>
      </c>
      <c r="B120" s="10" t="s">
        <v>46</v>
      </c>
      <c r="C120" s="10" t="s">
        <v>47</v>
      </c>
      <c r="D120" s="10" t="s">
        <v>48</v>
      </c>
      <c r="E120" s="10" t="s">
        <v>49</v>
      </c>
      <c r="F120" s="10" t="s">
        <v>50</v>
      </c>
      <c r="G120" s="10" t="s">
        <v>51</v>
      </c>
      <c r="H120" s="10" t="s">
        <v>52</v>
      </c>
      <c r="I120" s="10" t="s">
        <v>53</v>
      </c>
      <c r="J120" s="10" t="s">
        <v>54</v>
      </c>
      <c r="K120" s="10" t="s">
        <v>38</v>
      </c>
    </row>
    <row r="121" spans="1:11" ht="12.75">
      <c r="A121" s="14">
        <v>0</v>
      </c>
      <c r="B121" s="14">
        <v>0</v>
      </c>
      <c r="C121" s="14">
        <v>0</v>
      </c>
      <c r="D121" s="14">
        <v>0</v>
      </c>
      <c r="E121" s="14">
        <v>0</v>
      </c>
      <c r="F121" s="14">
        <v>0</v>
      </c>
      <c r="G121" s="14">
        <v>0</v>
      </c>
      <c r="H121" s="14">
        <v>0</v>
      </c>
      <c r="I121" s="14">
        <v>0</v>
      </c>
      <c r="J121" s="14">
        <v>0</v>
      </c>
      <c r="K121" s="14">
        <v>0</v>
      </c>
    </row>
    <row r="122" ht="15.75">
      <c r="A122" s="3" t="s">
        <v>71</v>
      </c>
    </row>
    <row r="123" spans="1:11" ht="15.75">
      <c r="A123" s="49" t="s">
        <v>58</v>
      </c>
      <c r="B123" s="49"/>
      <c r="C123" s="49"/>
      <c r="D123" s="49"/>
      <c r="E123" s="49"/>
      <c r="F123" s="49"/>
      <c r="G123" s="49"/>
      <c r="H123" s="49"/>
      <c r="I123" s="49"/>
      <c r="J123" s="49"/>
      <c r="K123" s="49"/>
    </row>
    <row r="124" spans="1:11" ht="15.75">
      <c r="A124" s="43" t="s">
        <v>29</v>
      </c>
      <c r="B124" s="43"/>
      <c r="C124" s="43"/>
      <c r="D124" s="43"/>
      <c r="E124" s="43"/>
      <c r="F124" s="43"/>
      <c r="G124" s="43"/>
      <c r="H124" s="43"/>
      <c r="I124" s="43"/>
      <c r="J124" s="43"/>
      <c r="K124" s="43"/>
    </row>
    <row r="125" spans="1:11" ht="15.75">
      <c r="A125" s="43" t="s">
        <v>43</v>
      </c>
      <c r="B125" s="43"/>
      <c r="C125" s="43"/>
      <c r="D125" s="43"/>
      <c r="E125" s="43"/>
      <c r="F125" s="43"/>
      <c r="G125" s="43"/>
      <c r="H125" s="43"/>
      <c r="I125" s="43"/>
      <c r="J125" s="43"/>
      <c r="K125" s="43"/>
    </row>
    <row r="126" spans="1:11" ht="72">
      <c r="A126" s="10" t="s">
        <v>45</v>
      </c>
      <c r="B126" s="10" t="s">
        <v>46</v>
      </c>
      <c r="C126" s="10" t="s">
        <v>47</v>
      </c>
      <c r="D126" s="10" t="s">
        <v>48</v>
      </c>
      <c r="E126" s="10" t="s">
        <v>49</v>
      </c>
      <c r="F126" s="10" t="s">
        <v>50</v>
      </c>
      <c r="G126" s="10" t="s">
        <v>51</v>
      </c>
      <c r="H126" s="10" t="s">
        <v>52</v>
      </c>
      <c r="I126" s="10" t="s">
        <v>53</v>
      </c>
      <c r="J126" s="10" t="s">
        <v>54</v>
      </c>
      <c r="K126" s="10" t="s">
        <v>38</v>
      </c>
    </row>
    <row r="127" spans="1:11" ht="12.75">
      <c r="A127" s="14">
        <v>0</v>
      </c>
      <c r="B127" s="14">
        <v>0</v>
      </c>
      <c r="C127" s="14">
        <v>0</v>
      </c>
      <c r="D127" s="14">
        <v>0</v>
      </c>
      <c r="E127" s="14">
        <v>0</v>
      </c>
      <c r="F127" s="14">
        <v>0</v>
      </c>
      <c r="G127" s="14">
        <v>0</v>
      </c>
      <c r="H127" s="14">
        <v>0</v>
      </c>
      <c r="I127" s="14">
        <v>0</v>
      </c>
      <c r="J127" s="14">
        <v>0</v>
      </c>
      <c r="K127" s="14">
        <v>0</v>
      </c>
    </row>
    <row r="128" spans="1:11" ht="60">
      <c r="A128" s="34"/>
      <c r="B128" s="34"/>
      <c r="C128" s="34"/>
      <c r="D128" s="34"/>
      <c r="E128" s="34"/>
      <c r="F128" s="34"/>
      <c r="G128" s="34"/>
      <c r="H128" s="34"/>
      <c r="I128" s="34"/>
      <c r="J128" s="34"/>
      <c r="K128" s="10" t="s">
        <v>39</v>
      </c>
    </row>
    <row r="129" spans="1:11" ht="15.75">
      <c r="A129" s="50"/>
      <c r="B129" s="50"/>
      <c r="C129" s="50"/>
      <c r="D129" s="50"/>
      <c r="E129" s="50"/>
      <c r="F129" s="50"/>
      <c r="G129" s="50"/>
      <c r="H129" s="50"/>
      <c r="I129" s="50"/>
      <c r="J129" s="50"/>
      <c r="K129" s="15"/>
    </row>
    <row r="130" spans="1:11" ht="18" customHeight="1">
      <c r="A130" s="19" t="s">
        <v>72</v>
      </c>
      <c r="B130" s="13"/>
      <c r="C130" s="13"/>
      <c r="D130" s="13"/>
      <c r="E130" s="13"/>
      <c r="F130" s="13"/>
      <c r="G130" s="13"/>
      <c r="H130" s="13"/>
      <c r="I130" s="13"/>
      <c r="J130" s="13"/>
      <c r="K130" s="16"/>
    </row>
    <row r="131" spans="1:11" ht="15.75">
      <c r="A131" s="49" t="s">
        <v>58</v>
      </c>
      <c r="B131" s="49"/>
      <c r="C131" s="49"/>
      <c r="D131" s="49"/>
      <c r="E131" s="49"/>
      <c r="F131" s="49"/>
      <c r="G131" s="49"/>
      <c r="H131" s="49"/>
      <c r="I131" s="49"/>
      <c r="J131" s="49"/>
      <c r="K131" s="49"/>
    </row>
    <row r="132" spans="1:11" ht="15.75">
      <c r="A132" s="43" t="s">
        <v>55</v>
      </c>
      <c r="B132" s="43"/>
      <c r="C132" s="43"/>
      <c r="D132" s="43"/>
      <c r="E132" s="43"/>
      <c r="F132" s="43"/>
      <c r="G132" s="43"/>
      <c r="H132" s="43"/>
      <c r="I132" s="43"/>
      <c r="J132" s="43"/>
      <c r="K132" s="43"/>
    </row>
    <row r="133" spans="1:11" ht="15.75">
      <c r="A133" s="43" t="s">
        <v>43</v>
      </c>
      <c r="B133" s="43"/>
      <c r="C133" s="43"/>
      <c r="D133" s="43"/>
      <c r="E133" s="43"/>
      <c r="F133" s="43"/>
      <c r="G133" s="43"/>
      <c r="H133" s="43"/>
      <c r="I133" s="43"/>
      <c r="J133" s="43"/>
      <c r="K133" s="43"/>
    </row>
    <row r="134" spans="1:11" ht="72">
      <c r="A134" s="10" t="s">
        <v>45</v>
      </c>
      <c r="B134" s="10" t="s">
        <v>46</v>
      </c>
      <c r="C134" s="10" t="s">
        <v>47</v>
      </c>
      <c r="D134" s="10" t="s">
        <v>48</v>
      </c>
      <c r="E134" s="10" t="s">
        <v>49</v>
      </c>
      <c r="F134" s="10" t="s">
        <v>50</v>
      </c>
      <c r="G134" s="10" t="s">
        <v>51</v>
      </c>
      <c r="H134" s="10" t="s">
        <v>52</v>
      </c>
      <c r="I134" s="10" t="s">
        <v>53</v>
      </c>
      <c r="J134" s="10" t="s">
        <v>54</v>
      </c>
      <c r="K134" s="10" t="s">
        <v>38</v>
      </c>
    </row>
    <row r="135" spans="1:11" ht="12.75">
      <c r="A135" s="14">
        <v>0</v>
      </c>
      <c r="B135" s="14">
        <v>0</v>
      </c>
      <c r="C135" s="14">
        <v>0</v>
      </c>
      <c r="D135" s="14">
        <v>0</v>
      </c>
      <c r="E135" s="14">
        <v>0</v>
      </c>
      <c r="F135" s="14">
        <v>0</v>
      </c>
      <c r="G135" s="14">
        <v>0</v>
      </c>
      <c r="H135" s="14">
        <v>0</v>
      </c>
      <c r="I135" s="14">
        <v>0</v>
      </c>
      <c r="J135" s="14">
        <v>0</v>
      </c>
      <c r="K135" s="14">
        <v>0</v>
      </c>
    </row>
    <row r="136" spans="1:11" ht="18" customHeight="1">
      <c r="A136" s="20" t="s">
        <v>73</v>
      </c>
      <c r="B136" s="17"/>
      <c r="C136" s="17"/>
      <c r="D136" s="17"/>
      <c r="E136" s="17"/>
      <c r="F136" s="17"/>
      <c r="G136" s="17"/>
      <c r="H136" s="17"/>
      <c r="I136" s="17"/>
      <c r="J136" s="17"/>
      <c r="K136" s="17"/>
    </row>
    <row r="137" spans="1:11" ht="15.75">
      <c r="A137" s="49" t="s">
        <v>58</v>
      </c>
      <c r="B137" s="49"/>
      <c r="C137" s="49"/>
      <c r="D137" s="49"/>
      <c r="E137" s="49"/>
      <c r="F137" s="49"/>
      <c r="G137" s="49"/>
      <c r="H137" s="49"/>
      <c r="I137" s="49"/>
      <c r="J137" s="49"/>
      <c r="K137" s="49"/>
    </row>
    <row r="138" spans="1:11" ht="15.75">
      <c r="A138" s="43" t="s">
        <v>56</v>
      </c>
      <c r="B138" s="43"/>
      <c r="C138" s="43"/>
      <c r="D138" s="43"/>
      <c r="E138" s="43"/>
      <c r="F138" s="43"/>
      <c r="G138" s="43"/>
      <c r="H138" s="43"/>
      <c r="I138" s="43"/>
      <c r="J138" s="43"/>
      <c r="K138" s="43"/>
    </row>
    <row r="139" spans="1:11" ht="15.75">
      <c r="A139" s="43" t="s">
        <v>43</v>
      </c>
      <c r="B139" s="43"/>
      <c r="C139" s="43"/>
      <c r="D139" s="43"/>
      <c r="E139" s="43"/>
      <c r="F139" s="43"/>
      <c r="G139" s="43"/>
      <c r="H139" s="43"/>
      <c r="I139" s="43"/>
      <c r="J139" s="43"/>
      <c r="K139" s="43"/>
    </row>
    <row r="140" spans="1:11" ht="72">
      <c r="A140" s="10" t="s">
        <v>45</v>
      </c>
      <c r="B140" s="10" t="s">
        <v>46</v>
      </c>
      <c r="C140" s="10" t="s">
        <v>47</v>
      </c>
      <c r="D140" s="10" t="s">
        <v>48</v>
      </c>
      <c r="E140" s="10" t="s">
        <v>49</v>
      </c>
      <c r="F140" s="10" t="s">
        <v>50</v>
      </c>
      <c r="G140" s="10" t="s">
        <v>51</v>
      </c>
      <c r="H140" s="10" t="s">
        <v>52</v>
      </c>
      <c r="I140" s="10" t="s">
        <v>53</v>
      </c>
      <c r="J140" s="10" t="s">
        <v>54</v>
      </c>
      <c r="K140" s="10" t="s">
        <v>38</v>
      </c>
    </row>
    <row r="141" spans="1:11" ht="12.75">
      <c r="A141" s="14">
        <v>0</v>
      </c>
      <c r="B141" s="14">
        <v>0</v>
      </c>
      <c r="C141" s="14">
        <v>0</v>
      </c>
      <c r="D141" s="14">
        <v>0</v>
      </c>
      <c r="E141" s="14">
        <v>0</v>
      </c>
      <c r="F141" s="14">
        <v>0</v>
      </c>
      <c r="G141" s="14">
        <v>0</v>
      </c>
      <c r="H141" s="14">
        <v>0</v>
      </c>
      <c r="I141" s="14">
        <v>0</v>
      </c>
      <c r="J141" s="14">
        <v>0</v>
      </c>
      <c r="K141" s="14">
        <v>0</v>
      </c>
    </row>
    <row r="143" ht="15.75">
      <c r="A143" s="3" t="s">
        <v>74</v>
      </c>
    </row>
    <row r="144" spans="1:11" ht="15.75">
      <c r="A144" s="49" t="s">
        <v>58</v>
      </c>
      <c r="B144" s="49"/>
      <c r="C144" s="49"/>
      <c r="D144" s="49"/>
      <c r="E144" s="49"/>
      <c r="F144" s="49"/>
      <c r="G144" s="49"/>
      <c r="H144" s="49"/>
      <c r="I144" s="49"/>
      <c r="J144" s="49"/>
      <c r="K144" s="49"/>
    </row>
    <row r="145" spans="1:11" ht="15.75">
      <c r="A145" s="43" t="s">
        <v>29</v>
      </c>
      <c r="B145" s="43"/>
      <c r="C145" s="43"/>
      <c r="D145" s="43"/>
      <c r="E145" s="43"/>
      <c r="F145" s="43"/>
      <c r="G145" s="43"/>
      <c r="H145" s="43"/>
      <c r="I145" s="43"/>
      <c r="J145" s="43"/>
      <c r="K145" s="43"/>
    </row>
    <row r="146" spans="1:11" ht="15.75">
      <c r="A146" s="43" t="s">
        <v>44</v>
      </c>
      <c r="B146" s="43"/>
      <c r="C146" s="43"/>
      <c r="D146" s="43"/>
      <c r="E146" s="43"/>
      <c r="F146" s="43"/>
      <c r="G146" s="43"/>
      <c r="H146" s="43"/>
      <c r="I146" s="43"/>
      <c r="J146" s="43"/>
      <c r="K146" s="43"/>
    </row>
    <row r="147" spans="1:11" ht="72">
      <c r="A147" s="10" t="s">
        <v>45</v>
      </c>
      <c r="B147" s="10" t="s">
        <v>46</v>
      </c>
      <c r="C147" s="10" t="s">
        <v>47</v>
      </c>
      <c r="D147" s="10" t="s">
        <v>48</v>
      </c>
      <c r="E147" s="10" t="s">
        <v>49</v>
      </c>
      <c r="F147" s="10" t="s">
        <v>50</v>
      </c>
      <c r="G147" s="10" t="s">
        <v>51</v>
      </c>
      <c r="H147" s="10" t="s">
        <v>52</v>
      </c>
      <c r="I147" s="10" t="s">
        <v>53</v>
      </c>
      <c r="J147" s="10" t="s">
        <v>54</v>
      </c>
      <c r="K147" s="10" t="s">
        <v>38</v>
      </c>
    </row>
    <row r="148" spans="1:11" ht="12.75">
      <c r="A148" s="14">
        <v>0</v>
      </c>
      <c r="B148" s="14">
        <v>0</v>
      </c>
      <c r="C148" s="14">
        <v>0</v>
      </c>
      <c r="D148" s="14">
        <v>0</v>
      </c>
      <c r="E148" s="14">
        <v>0</v>
      </c>
      <c r="F148" s="14">
        <v>0</v>
      </c>
      <c r="G148" s="14">
        <v>0</v>
      </c>
      <c r="H148" s="14">
        <v>0</v>
      </c>
      <c r="I148" s="14">
        <v>0</v>
      </c>
      <c r="J148" s="14">
        <v>0</v>
      </c>
      <c r="K148" s="14">
        <v>0</v>
      </c>
    </row>
    <row r="149" spans="1:11" ht="60">
      <c r="A149" s="34"/>
      <c r="B149" s="34"/>
      <c r="C149" s="34"/>
      <c r="D149" s="34"/>
      <c r="E149" s="34"/>
      <c r="F149" s="34"/>
      <c r="G149" s="34"/>
      <c r="H149" s="34"/>
      <c r="I149" s="34"/>
      <c r="J149" s="34"/>
      <c r="K149" s="10" t="s">
        <v>39</v>
      </c>
    </row>
    <row r="150" spans="1:11" ht="15.75">
      <c r="A150" s="50"/>
      <c r="B150" s="50"/>
      <c r="C150" s="50"/>
      <c r="D150" s="50"/>
      <c r="E150" s="50"/>
      <c r="F150" s="50"/>
      <c r="G150" s="50"/>
      <c r="H150" s="50"/>
      <c r="I150" s="50"/>
      <c r="J150" s="50"/>
      <c r="K150" s="15"/>
    </row>
    <row r="151" spans="1:11" ht="18" customHeight="1">
      <c r="A151" s="19" t="s">
        <v>75</v>
      </c>
      <c r="B151" s="13"/>
      <c r="C151" s="13"/>
      <c r="D151" s="13"/>
      <c r="E151" s="13"/>
      <c r="F151" s="13"/>
      <c r="G151" s="13"/>
      <c r="H151" s="13"/>
      <c r="I151" s="13"/>
      <c r="J151" s="13"/>
      <c r="K151" s="16"/>
    </row>
    <row r="152" spans="1:11" ht="15.75">
      <c r="A152" s="49" t="s">
        <v>58</v>
      </c>
      <c r="B152" s="49"/>
      <c r="C152" s="49"/>
      <c r="D152" s="49"/>
      <c r="E152" s="49"/>
      <c r="F152" s="49"/>
      <c r="G152" s="49"/>
      <c r="H152" s="49"/>
      <c r="I152" s="49"/>
      <c r="J152" s="49"/>
      <c r="K152" s="49"/>
    </row>
    <row r="153" spans="1:11" ht="15.75">
      <c r="A153" s="43" t="s">
        <v>55</v>
      </c>
      <c r="B153" s="43"/>
      <c r="C153" s="43"/>
      <c r="D153" s="43"/>
      <c r="E153" s="43"/>
      <c r="F153" s="43"/>
      <c r="G153" s="43"/>
      <c r="H153" s="43"/>
      <c r="I153" s="43"/>
      <c r="J153" s="43"/>
      <c r="K153" s="43"/>
    </row>
    <row r="154" spans="1:11" ht="15.75">
      <c r="A154" s="43" t="s">
        <v>44</v>
      </c>
      <c r="B154" s="43"/>
      <c r="C154" s="43"/>
      <c r="D154" s="43"/>
      <c r="E154" s="43"/>
      <c r="F154" s="43"/>
      <c r="G154" s="43"/>
      <c r="H154" s="43"/>
      <c r="I154" s="43"/>
      <c r="J154" s="43"/>
      <c r="K154" s="43"/>
    </row>
    <row r="155" spans="1:11" ht="72">
      <c r="A155" s="10" t="s">
        <v>45</v>
      </c>
      <c r="B155" s="10" t="s">
        <v>46</v>
      </c>
      <c r="C155" s="10" t="s">
        <v>47</v>
      </c>
      <c r="D155" s="10" t="s">
        <v>48</v>
      </c>
      <c r="E155" s="10" t="s">
        <v>49</v>
      </c>
      <c r="F155" s="10" t="s">
        <v>50</v>
      </c>
      <c r="G155" s="10" t="s">
        <v>51</v>
      </c>
      <c r="H155" s="10" t="s">
        <v>52</v>
      </c>
      <c r="I155" s="10" t="s">
        <v>53</v>
      </c>
      <c r="J155" s="10" t="s">
        <v>54</v>
      </c>
      <c r="K155" s="10" t="s">
        <v>38</v>
      </c>
    </row>
    <row r="156" spans="1:11" ht="12.75">
      <c r="A156" s="14">
        <v>0</v>
      </c>
      <c r="B156" s="14">
        <v>0</v>
      </c>
      <c r="C156" s="14">
        <v>0</v>
      </c>
      <c r="D156" s="14">
        <v>0</v>
      </c>
      <c r="E156" s="14">
        <v>0</v>
      </c>
      <c r="F156" s="14">
        <v>0</v>
      </c>
      <c r="G156" s="14">
        <v>0</v>
      </c>
      <c r="H156" s="14">
        <v>0</v>
      </c>
      <c r="I156" s="14">
        <v>0</v>
      </c>
      <c r="J156" s="14">
        <v>0</v>
      </c>
      <c r="K156" s="14">
        <v>0</v>
      </c>
    </row>
    <row r="157" spans="1:11" ht="22.5" customHeight="1">
      <c r="A157" s="19" t="s">
        <v>76</v>
      </c>
      <c r="B157" s="17"/>
      <c r="C157" s="17"/>
      <c r="D157" s="17"/>
      <c r="E157" s="17"/>
      <c r="F157" s="17"/>
      <c r="G157" s="17"/>
      <c r="H157" s="17"/>
      <c r="I157" s="17"/>
      <c r="J157" s="17"/>
      <c r="K157" s="17"/>
    </row>
    <row r="158" spans="1:11" ht="15.75">
      <c r="A158" s="49" t="s">
        <v>58</v>
      </c>
      <c r="B158" s="49"/>
      <c r="C158" s="49"/>
      <c r="D158" s="49"/>
      <c r="E158" s="49"/>
      <c r="F158" s="49"/>
      <c r="G158" s="49"/>
      <c r="H158" s="49"/>
      <c r="I158" s="49"/>
      <c r="J158" s="49"/>
      <c r="K158" s="49"/>
    </row>
    <row r="159" spans="1:11" ht="15.75">
      <c r="A159" s="43" t="s">
        <v>56</v>
      </c>
      <c r="B159" s="43"/>
      <c r="C159" s="43"/>
      <c r="D159" s="43"/>
      <c r="E159" s="43"/>
      <c r="F159" s="43"/>
      <c r="G159" s="43"/>
      <c r="H159" s="43"/>
      <c r="I159" s="43"/>
      <c r="J159" s="43"/>
      <c r="K159" s="43"/>
    </row>
    <row r="160" spans="1:11" ht="15.75">
      <c r="A160" s="43" t="s">
        <v>44</v>
      </c>
      <c r="B160" s="43"/>
      <c r="C160" s="43"/>
      <c r="D160" s="43"/>
      <c r="E160" s="43"/>
      <c r="F160" s="43"/>
      <c r="G160" s="43"/>
      <c r="H160" s="43"/>
      <c r="I160" s="43"/>
      <c r="J160" s="43"/>
      <c r="K160" s="43"/>
    </row>
    <row r="161" spans="1:11" ht="72">
      <c r="A161" s="10" t="s">
        <v>45</v>
      </c>
      <c r="B161" s="10" t="s">
        <v>46</v>
      </c>
      <c r="C161" s="10" t="s">
        <v>47</v>
      </c>
      <c r="D161" s="10" t="s">
        <v>48</v>
      </c>
      <c r="E161" s="10" t="s">
        <v>49</v>
      </c>
      <c r="F161" s="10" t="s">
        <v>50</v>
      </c>
      <c r="G161" s="10" t="s">
        <v>51</v>
      </c>
      <c r="H161" s="10" t="s">
        <v>52</v>
      </c>
      <c r="I161" s="10" t="s">
        <v>53</v>
      </c>
      <c r="J161" s="10" t="s">
        <v>54</v>
      </c>
      <c r="K161" s="10" t="s">
        <v>38</v>
      </c>
    </row>
    <row r="162" spans="1:11" ht="12.75">
      <c r="A162" s="14">
        <v>0</v>
      </c>
      <c r="B162" s="14">
        <v>0</v>
      </c>
      <c r="C162" s="14">
        <v>0</v>
      </c>
      <c r="D162" s="14">
        <v>0</v>
      </c>
      <c r="E162" s="14">
        <v>0</v>
      </c>
      <c r="F162" s="14">
        <v>0</v>
      </c>
      <c r="G162" s="14">
        <v>0</v>
      </c>
      <c r="H162" s="14">
        <v>0</v>
      </c>
      <c r="I162" s="14">
        <v>0</v>
      </c>
      <c r="J162" s="14">
        <v>0</v>
      </c>
      <c r="K162" s="14">
        <v>0</v>
      </c>
    </row>
    <row r="164" spans="1:11" ht="12.75">
      <c r="A164" s="51" t="s">
        <v>77</v>
      </c>
      <c r="B164" s="52"/>
      <c r="C164" s="52"/>
      <c r="D164" s="52"/>
      <c r="E164" s="52"/>
      <c r="F164" s="52"/>
      <c r="G164" s="52"/>
      <c r="H164" s="52"/>
      <c r="I164" s="52"/>
      <c r="J164" s="52"/>
      <c r="K164" s="53"/>
    </row>
    <row r="165" spans="1:11" ht="12.75">
      <c r="A165" s="54"/>
      <c r="B165" s="55"/>
      <c r="C165" s="55"/>
      <c r="D165" s="55"/>
      <c r="E165" s="55"/>
      <c r="F165" s="55"/>
      <c r="G165" s="55"/>
      <c r="H165" s="55"/>
      <c r="I165" s="55"/>
      <c r="J165" s="55"/>
      <c r="K165" s="56"/>
    </row>
    <row r="166" spans="1:11" ht="12.75">
      <c r="A166" s="54"/>
      <c r="B166" s="55"/>
      <c r="C166" s="55"/>
      <c r="D166" s="55"/>
      <c r="E166" s="55"/>
      <c r="F166" s="55"/>
      <c r="G166" s="55"/>
      <c r="H166" s="55"/>
      <c r="I166" s="55"/>
      <c r="J166" s="55"/>
      <c r="K166" s="56"/>
    </row>
    <row r="167" spans="1:11" ht="12.75">
      <c r="A167" s="54"/>
      <c r="B167" s="55"/>
      <c r="C167" s="55"/>
      <c r="D167" s="55"/>
      <c r="E167" s="55"/>
      <c r="F167" s="55"/>
      <c r="G167" s="55"/>
      <c r="H167" s="55"/>
      <c r="I167" s="55"/>
      <c r="J167" s="55"/>
      <c r="K167" s="56"/>
    </row>
    <row r="168" spans="1:11" ht="12.75">
      <c r="A168" s="57"/>
      <c r="B168" s="58"/>
      <c r="C168" s="58"/>
      <c r="D168" s="58"/>
      <c r="E168" s="58"/>
      <c r="F168" s="58"/>
      <c r="G168" s="58"/>
      <c r="H168" s="58"/>
      <c r="I168" s="58"/>
      <c r="J168" s="58"/>
      <c r="K168" s="59"/>
    </row>
  </sheetData>
  <sheetProtection/>
  <mergeCells count="145">
    <mergeCell ref="A4:K8"/>
    <mergeCell ref="A159:K159"/>
    <mergeCell ref="A137:K137"/>
    <mergeCell ref="A138:K138"/>
    <mergeCell ref="A139:K139"/>
    <mergeCell ref="A144:K144"/>
    <mergeCell ref="A145:K145"/>
    <mergeCell ref="A146:K146"/>
    <mergeCell ref="A131:K131"/>
    <mergeCell ref="A149:J149"/>
    <mergeCell ref="A160:K160"/>
    <mergeCell ref="A152:K152"/>
    <mergeCell ref="A153:K153"/>
    <mergeCell ref="A154:K154"/>
    <mergeCell ref="A158:K158"/>
    <mergeCell ref="A150:J150"/>
    <mergeCell ref="A111:K111"/>
    <mergeCell ref="A125:K125"/>
    <mergeCell ref="A128:J128"/>
    <mergeCell ref="A129:J129"/>
    <mergeCell ref="A104:K104"/>
    <mergeCell ref="A132:K132"/>
    <mergeCell ref="A133:K133"/>
    <mergeCell ref="A36:J36"/>
    <mergeCell ref="A46:J46"/>
    <mergeCell ref="A52:J52"/>
    <mergeCell ref="A37:J37"/>
    <mergeCell ref="A123:K123"/>
    <mergeCell ref="A124:K124"/>
    <mergeCell ref="A119:K119"/>
    <mergeCell ref="A35:J35"/>
    <mergeCell ref="A45:J45"/>
    <mergeCell ref="A51:J51"/>
    <mergeCell ref="A57:J57"/>
    <mergeCell ref="I54:J54"/>
    <mergeCell ref="A47:J47"/>
    <mergeCell ref="A53:J53"/>
    <mergeCell ref="I48:J48"/>
    <mergeCell ref="I49:J49"/>
    <mergeCell ref="D38:D40"/>
    <mergeCell ref="A96:J96"/>
    <mergeCell ref="A108:J108"/>
    <mergeCell ref="A103:K103"/>
    <mergeCell ref="A118:K118"/>
    <mergeCell ref="A105:K105"/>
    <mergeCell ref="A113:K113"/>
    <mergeCell ref="A117:K117"/>
    <mergeCell ref="A109:J109"/>
    <mergeCell ref="A112:K112"/>
    <mergeCell ref="I100:J100"/>
    <mergeCell ref="I99:J99"/>
    <mergeCell ref="A88:H88"/>
    <mergeCell ref="I88:J88"/>
    <mergeCell ref="A91:J91"/>
    <mergeCell ref="A92:J92"/>
    <mergeCell ref="A90:J90"/>
    <mergeCell ref="I93:J93"/>
    <mergeCell ref="I94:J94"/>
    <mergeCell ref="A97:J97"/>
    <mergeCell ref="A98:J98"/>
    <mergeCell ref="I83:J85"/>
    <mergeCell ref="I86:J86"/>
    <mergeCell ref="A87:H87"/>
    <mergeCell ref="I87:J87"/>
    <mergeCell ref="E83:E85"/>
    <mergeCell ref="F83:F85"/>
    <mergeCell ref="G83:G85"/>
    <mergeCell ref="H83:H85"/>
    <mergeCell ref="A83:A85"/>
    <mergeCell ref="B83:B85"/>
    <mergeCell ref="C83:C85"/>
    <mergeCell ref="I71:J71"/>
    <mergeCell ref="A74:J74"/>
    <mergeCell ref="A75:J75"/>
    <mergeCell ref="A73:J73"/>
    <mergeCell ref="D83:D85"/>
    <mergeCell ref="I76:J76"/>
    <mergeCell ref="I77:J77"/>
    <mergeCell ref="A81:J81"/>
    <mergeCell ref="A82:J82"/>
    <mergeCell ref="A80:J80"/>
    <mergeCell ref="A65:H65"/>
    <mergeCell ref="I65:J65"/>
    <mergeCell ref="A68:J68"/>
    <mergeCell ref="A69:J69"/>
    <mergeCell ref="A67:J67"/>
    <mergeCell ref="I70:J70"/>
    <mergeCell ref="I63:J63"/>
    <mergeCell ref="A64:H64"/>
    <mergeCell ref="I64:J64"/>
    <mergeCell ref="A60:A62"/>
    <mergeCell ref="B60:B62"/>
    <mergeCell ref="C60:C62"/>
    <mergeCell ref="D60:D62"/>
    <mergeCell ref="E60:E62"/>
    <mergeCell ref="F60:F62"/>
    <mergeCell ref="A58:J58"/>
    <mergeCell ref="A59:J59"/>
    <mergeCell ref="I55:J55"/>
    <mergeCell ref="G60:G62"/>
    <mergeCell ref="H60:H62"/>
    <mergeCell ref="I60:J62"/>
    <mergeCell ref="I41:J41"/>
    <mergeCell ref="A42:H42"/>
    <mergeCell ref="I42:J42"/>
    <mergeCell ref="I38:J40"/>
    <mergeCell ref="B38:B40"/>
    <mergeCell ref="C38:C40"/>
    <mergeCell ref="A43:H43"/>
    <mergeCell ref="I43:J43"/>
    <mergeCell ref="A1:J1"/>
    <mergeCell ref="A164:K168"/>
    <mergeCell ref="A2:J2"/>
    <mergeCell ref="E38:E40"/>
    <mergeCell ref="F38:F40"/>
    <mergeCell ref="G38:G40"/>
    <mergeCell ref="H38:H40"/>
    <mergeCell ref="A38:A40"/>
    <mergeCell ref="A11:J11"/>
    <mergeCell ref="A12:J12"/>
    <mergeCell ref="A13:J13"/>
    <mergeCell ref="A14:A16"/>
    <mergeCell ref="B14:B16"/>
    <mergeCell ref="C14:C16"/>
    <mergeCell ref="D14:D16"/>
    <mergeCell ref="E14:E16"/>
    <mergeCell ref="F14:F16"/>
    <mergeCell ref="G14:G16"/>
    <mergeCell ref="H14:H16"/>
    <mergeCell ref="I14:J16"/>
    <mergeCell ref="I17:J17"/>
    <mergeCell ref="A18:H18"/>
    <mergeCell ref="I18:J18"/>
    <mergeCell ref="A19:H19"/>
    <mergeCell ref="I19:J19"/>
    <mergeCell ref="A21:J21"/>
    <mergeCell ref="A22:J22"/>
    <mergeCell ref="A23:J23"/>
    <mergeCell ref="I24:J24"/>
    <mergeCell ref="I25:J25"/>
    <mergeCell ref="A27:J27"/>
    <mergeCell ref="A28:J28"/>
    <mergeCell ref="A29:J29"/>
    <mergeCell ref="I30:J30"/>
    <mergeCell ref="I31:J31"/>
  </mergeCells>
  <printOptions/>
  <pageMargins left="0" right="0" top="0.984251968503937" bottom="0.984251968503937" header="0.5118110236220472" footer="0.5118110236220472"/>
  <pageSetup orientation="landscape" paperSize="9" r:id="rId1"/>
  <rowBreaks count="8" manualBreakCount="8">
    <brk id="49" max="255" man="1"/>
    <brk id="71" max="255" man="1"/>
    <brk id="94" max="255" man="1"/>
    <brk id="109" max="255" man="1"/>
    <brk id="121" max="255" man="1"/>
    <brk id="135" max="255" man="1"/>
    <brk id="142" max="255" man="1"/>
    <brk id="156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K168"/>
  <sheetViews>
    <sheetView workbookViewId="0" topLeftCell="A1">
      <selection activeCell="I20" sqref="I20"/>
    </sheetView>
  </sheetViews>
  <sheetFormatPr defaultColWidth="12.421875" defaultRowHeight="12.75"/>
  <sheetData>
    <row r="1" spans="1:10" ht="12.75">
      <c r="A1" s="37" t="s">
        <v>60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12.75">
      <c r="A2" s="60" t="s">
        <v>78</v>
      </c>
      <c r="B2" s="60"/>
      <c r="C2" s="60"/>
      <c r="D2" s="60"/>
      <c r="E2" s="60"/>
      <c r="F2" s="60"/>
      <c r="G2" s="60"/>
      <c r="H2" s="60"/>
      <c r="I2" s="60"/>
      <c r="J2" s="60"/>
    </row>
    <row r="3" spans="1:10" ht="12.75">
      <c r="A3" s="21"/>
      <c r="B3" s="21"/>
      <c r="C3" s="21"/>
      <c r="D3" s="21"/>
      <c r="E3" s="21"/>
      <c r="F3" s="21"/>
      <c r="G3" s="21"/>
      <c r="H3" s="21"/>
      <c r="I3" s="21"/>
      <c r="J3" s="21"/>
    </row>
    <row r="4" spans="1:11" ht="12.75" customHeight="1">
      <c r="A4" s="61" t="s">
        <v>81</v>
      </c>
      <c r="B4" s="62"/>
      <c r="C4" s="62"/>
      <c r="D4" s="62"/>
      <c r="E4" s="62"/>
      <c r="F4" s="62"/>
      <c r="G4" s="62"/>
      <c r="H4" s="62"/>
      <c r="I4" s="62"/>
      <c r="J4" s="62"/>
      <c r="K4" s="63"/>
    </row>
    <row r="5" spans="1:11" ht="12.75">
      <c r="A5" s="64"/>
      <c r="B5" s="65"/>
      <c r="C5" s="65"/>
      <c r="D5" s="65"/>
      <c r="E5" s="65"/>
      <c r="F5" s="65"/>
      <c r="G5" s="65"/>
      <c r="H5" s="65"/>
      <c r="I5" s="65"/>
      <c r="J5" s="65"/>
      <c r="K5" s="66"/>
    </row>
    <row r="6" spans="1:11" ht="12.75">
      <c r="A6" s="64"/>
      <c r="B6" s="65"/>
      <c r="C6" s="65"/>
      <c r="D6" s="65"/>
      <c r="E6" s="65"/>
      <c r="F6" s="65"/>
      <c r="G6" s="65"/>
      <c r="H6" s="65"/>
      <c r="I6" s="65"/>
      <c r="J6" s="65"/>
      <c r="K6" s="66"/>
    </row>
    <row r="7" spans="1:11" ht="12.75">
      <c r="A7" s="64"/>
      <c r="B7" s="65"/>
      <c r="C7" s="65"/>
      <c r="D7" s="65"/>
      <c r="E7" s="65"/>
      <c r="F7" s="65"/>
      <c r="G7" s="65"/>
      <c r="H7" s="65"/>
      <c r="I7" s="65"/>
      <c r="J7" s="65"/>
      <c r="K7" s="66"/>
    </row>
    <row r="8" spans="1:11" ht="12.75">
      <c r="A8" s="67"/>
      <c r="B8" s="68"/>
      <c r="C8" s="68"/>
      <c r="D8" s="68"/>
      <c r="E8" s="68"/>
      <c r="F8" s="68"/>
      <c r="G8" s="68"/>
      <c r="H8" s="68"/>
      <c r="I8" s="68"/>
      <c r="J8" s="68"/>
      <c r="K8" s="69"/>
    </row>
    <row r="9" spans="1:11" s="31" customFormat="1" ht="12.75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</row>
    <row r="10" spans="1:11" s="31" customFormat="1" ht="15.75">
      <c r="A10" s="3" t="s">
        <v>110</v>
      </c>
      <c r="B10"/>
      <c r="C10"/>
      <c r="D10"/>
      <c r="E10"/>
      <c r="F10"/>
      <c r="G10"/>
      <c r="H10"/>
      <c r="I10"/>
      <c r="J10"/>
      <c r="K10" s="32"/>
    </row>
    <row r="11" spans="1:11" s="31" customFormat="1" ht="15.75">
      <c r="A11" s="49" t="s">
        <v>57</v>
      </c>
      <c r="B11" s="49"/>
      <c r="C11" s="49"/>
      <c r="D11" s="49"/>
      <c r="E11" s="49"/>
      <c r="F11" s="49"/>
      <c r="G11" s="49"/>
      <c r="H11" s="49"/>
      <c r="I11" s="49"/>
      <c r="J11" s="49"/>
      <c r="K11" s="32"/>
    </row>
    <row r="12" spans="1:11" s="31" customFormat="1" ht="15.75">
      <c r="A12" s="46" t="s">
        <v>107</v>
      </c>
      <c r="B12" s="47"/>
      <c r="C12" s="47"/>
      <c r="D12" s="47"/>
      <c r="E12" s="47"/>
      <c r="F12" s="47"/>
      <c r="G12" s="47"/>
      <c r="H12" s="47"/>
      <c r="I12" s="47"/>
      <c r="J12" s="48"/>
      <c r="K12" s="32"/>
    </row>
    <row r="13" spans="1:11" s="31" customFormat="1" ht="15.75">
      <c r="A13" s="46" t="s">
        <v>106</v>
      </c>
      <c r="B13" s="47"/>
      <c r="C13" s="47"/>
      <c r="D13" s="47"/>
      <c r="E13" s="47"/>
      <c r="F13" s="47"/>
      <c r="G13" s="47"/>
      <c r="H13" s="47"/>
      <c r="I13" s="47"/>
      <c r="J13" s="48"/>
      <c r="K13" s="32"/>
    </row>
    <row r="14" spans="1:11" s="31" customFormat="1" ht="12.75">
      <c r="A14" s="44" t="s">
        <v>30</v>
      </c>
      <c r="B14" s="44" t="s">
        <v>31</v>
      </c>
      <c r="C14" s="44" t="s">
        <v>32</v>
      </c>
      <c r="D14" s="44" t="s">
        <v>33</v>
      </c>
      <c r="E14" s="44" t="s">
        <v>34</v>
      </c>
      <c r="F14" s="44" t="s">
        <v>35</v>
      </c>
      <c r="G14" s="44" t="s">
        <v>36</v>
      </c>
      <c r="H14" s="44" t="s">
        <v>37</v>
      </c>
      <c r="I14" s="44" t="s">
        <v>38</v>
      </c>
      <c r="J14" s="44"/>
      <c r="K14" s="32"/>
    </row>
    <row r="15" spans="1:11" s="31" customFormat="1" ht="12.75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32"/>
    </row>
    <row r="16" spans="1:11" s="31" customFormat="1" ht="12.75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32"/>
    </row>
    <row r="17" spans="1:11" s="31" customFormat="1" ht="18.75" customHeight="1">
      <c r="A17" s="26"/>
      <c r="B17" s="26">
        <v>34000</v>
      </c>
      <c r="C17" s="26"/>
      <c r="D17" s="26"/>
      <c r="E17" s="26"/>
      <c r="F17" s="26"/>
      <c r="G17" s="26"/>
      <c r="H17" s="26"/>
      <c r="I17" s="45">
        <f>SUM(B17:H17)</f>
        <v>34000</v>
      </c>
      <c r="J17" s="45"/>
      <c r="K17" s="32"/>
    </row>
    <row r="18" spans="1:11" s="31" customFormat="1" ht="25.5" customHeight="1">
      <c r="A18" s="34"/>
      <c r="B18" s="34"/>
      <c r="C18" s="34"/>
      <c r="D18" s="34"/>
      <c r="E18" s="34"/>
      <c r="F18" s="34"/>
      <c r="G18" s="34"/>
      <c r="H18" s="34"/>
      <c r="I18" s="44" t="s">
        <v>39</v>
      </c>
      <c r="J18" s="44"/>
      <c r="K18" s="32"/>
    </row>
    <row r="19" spans="1:11" s="31" customFormat="1" ht="15.75">
      <c r="A19" s="50"/>
      <c r="B19" s="50"/>
      <c r="C19" s="50"/>
      <c r="D19" s="50"/>
      <c r="E19" s="50"/>
      <c r="F19" s="50"/>
      <c r="G19" s="50"/>
      <c r="H19" s="50"/>
      <c r="I19" s="45">
        <v>34000</v>
      </c>
      <c r="J19" s="45"/>
      <c r="K19" s="32"/>
    </row>
    <row r="20" spans="1:11" s="31" customFormat="1" ht="31.5">
      <c r="A20" s="18" t="s">
        <v>111</v>
      </c>
      <c r="B20" s="11"/>
      <c r="C20" s="11"/>
      <c r="D20" s="11"/>
      <c r="E20" s="11"/>
      <c r="F20" s="11"/>
      <c r="G20" s="11"/>
      <c r="H20" s="11"/>
      <c r="I20" s="11"/>
      <c r="J20" s="11"/>
      <c r="K20" s="32"/>
    </row>
    <row r="21" spans="1:11" s="31" customFormat="1" ht="15.75">
      <c r="A21" s="49" t="s">
        <v>57</v>
      </c>
      <c r="B21" s="49"/>
      <c r="C21" s="49"/>
      <c r="D21" s="49"/>
      <c r="E21" s="49"/>
      <c r="F21" s="49"/>
      <c r="G21" s="49"/>
      <c r="H21" s="49"/>
      <c r="I21" s="49"/>
      <c r="J21" s="49"/>
      <c r="K21" s="32"/>
    </row>
    <row r="22" spans="1:11" s="31" customFormat="1" ht="15.75">
      <c r="A22" s="43" t="s">
        <v>108</v>
      </c>
      <c r="B22" s="43"/>
      <c r="C22" s="43"/>
      <c r="D22" s="43"/>
      <c r="E22" s="43"/>
      <c r="F22" s="43"/>
      <c r="G22" s="43"/>
      <c r="H22" s="43"/>
      <c r="I22" s="43"/>
      <c r="J22" s="43"/>
      <c r="K22" s="32"/>
    </row>
    <row r="23" spans="1:11" s="31" customFormat="1" ht="15.75">
      <c r="A23" s="46" t="s">
        <v>106</v>
      </c>
      <c r="B23" s="47"/>
      <c r="C23" s="47"/>
      <c r="D23" s="47"/>
      <c r="E23" s="47"/>
      <c r="F23" s="47"/>
      <c r="G23" s="47"/>
      <c r="H23" s="47"/>
      <c r="I23" s="47"/>
      <c r="J23" s="48"/>
      <c r="K23" s="32"/>
    </row>
    <row r="24" spans="1:11" s="31" customFormat="1" ht="48">
      <c r="A24" s="10" t="s">
        <v>30</v>
      </c>
      <c r="B24" s="10" t="s">
        <v>31</v>
      </c>
      <c r="C24" s="10" t="s">
        <v>32</v>
      </c>
      <c r="D24" s="10" t="s">
        <v>33</v>
      </c>
      <c r="E24" s="10" t="s">
        <v>34</v>
      </c>
      <c r="F24" s="10" t="s">
        <v>35</v>
      </c>
      <c r="G24" s="10" t="s">
        <v>36</v>
      </c>
      <c r="H24" s="10" t="s">
        <v>37</v>
      </c>
      <c r="I24" s="44" t="s">
        <v>38</v>
      </c>
      <c r="J24" s="44"/>
      <c r="K24" s="32"/>
    </row>
    <row r="25" spans="1:11" s="31" customFormat="1" ht="14.25">
      <c r="A25" s="26"/>
      <c r="B25" s="26">
        <v>34000</v>
      </c>
      <c r="C25" s="26"/>
      <c r="D25" s="26"/>
      <c r="E25" s="26"/>
      <c r="F25" s="26"/>
      <c r="G25" s="26"/>
      <c r="H25" s="26"/>
      <c r="I25" s="45">
        <f>SUM(B25:H25)</f>
        <v>34000</v>
      </c>
      <c r="J25" s="45"/>
      <c r="K25" s="32"/>
    </row>
    <row r="26" spans="1:11" s="31" customFormat="1" ht="31.5">
      <c r="A26" s="18" t="s">
        <v>112</v>
      </c>
      <c r="B26" s="11"/>
      <c r="C26" s="11"/>
      <c r="D26" s="11"/>
      <c r="E26" s="11"/>
      <c r="F26" s="11"/>
      <c r="G26" s="11"/>
      <c r="H26" s="11"/>
      <c r="I26" s="11"/>
      <c r="J26" s="11"/>
      <c r="K26" s="32"/>
    </row>
    <row r="27" spans="1:11" s="31" customFormat="1" ht="15.75">
      <c r="A27" s="49" t="s">
        <v>57</v>
      </c>
      <c r="B27" s="49"/>
      <c r="C27" s="49"/>
      <c r="D27" s="49"/>
      <c r="E27" s="49"/>
      <c r="F27" s="49"/>
      <c r="G27" s="49"/>
      <c r="H27" s="49"/>
      <c r="I27" s="49"/>
      <c r="J27" s="49"/>
      <c r="K27" s="32"/>
    </row>
    <row r="28" spans="1:11" s="31" customFormat="1" ht="15.75">
      <c r="A28" s="43" t="s">
        <v>109</v>
      </c>
      <c r="B28" s="43"/>
      <c r="C28" s="43"/>
      <c r="D28" s="43"/>
      <c r="E28" s="43"/>
      <c r="F28" s="43"/>
      <c r="G28" s="43"/>
      <c r="H28" s="43"/>
      <c r="I28" s="43"/>
      <c r="J28" s="43"/>
      <c r="K28" s="32"/>
    </row>
    <row r="29" spans="1:11" s="31" customFormat="1" ht="15.75">
      <c r="A29" s="43" t="s">
        <v>106</v>
      </c>
      <c r="B29" s="43"/>
      <c r="C29" s="43"/>
      <c r="D29" s="43"/>
      <c r="E29" s="43"/>
      <c r="F29" s="43"/>
      <c r="G29" s="43"/>
      <c r="H29" s="43"/>
      <c r="I29" s="43"/>
      <c r="J29" s="43"/>
      <c r="K29" s="32"/>
    </row>
    <row r="30" spans="1:11" s="31" customFormat="1" ht="48">
      <c r="A30" s="10" t="s">
        <v>30</v>
      </c>
      <c r="B30" s="10" t="s">
        <v>31</v>
      </c>
      <c r="C30" s="10" t="s">
        <v>32</v>
      </c>
      <c r="D30" s="10" t="s">
        <v>33</v>
      </c>
      <c r="E30" s="10" t="s">
        <v>34</v>
      </c>
      <c r="F30" s="10" t="s">
        <v>35</v>
      </c>
      <c r="G30" s="10" t="s">
        <v>36</v>
      </c>
      <c r="H30" s="10" t="s">
        <v>37</v>
      </c>
      <c r="I30" s="44" t="s">
        <v>38</v>
      </c>
      <c r="J30" s="44"/>
      <c r="K30" s="32"/>
    </row>
    <row r="31" spans="1:11" s="31" customFormat="1" ht="14.25">
      <c r="A31" s="26"/>
      <c r="B31" s="26">
        <v>6840.6</v>
      </c>
      <c r="C31" s="26"/>
      <c r="D31" s="26"/>
      <c r="E31" s="26"/>
      <c r="F31" s="26"/>
      <c r="G31" s="26"/>
      <c r="H31" s="26"/>
      <c r="I31" s="45">
        <f>SUM(B31:H31)</f>
        <v>6840.6</v>
      </c>
      <c r="J31" s="45"/>
      <c r="K31" s="32"/>
    </row>
    <row r="32" spans="1:11" s="31" customFormat="1" ht="12.75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</row>
    <row r="33" spans="1:11" s="31" customFormat="1" ht="12.75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</row>
    <row r="34" ht="15.75">
      <c r="A34" s="3" t="s">
        <v>59</v>
      </c>
    </row>
    <row r="35" spans="1:10" ht="15.75">
      <c r="A35" s="49" t="s">
        <v>57</v>
      </c>
      <c r="B35" s="49"/>
      <c r="C35" s="49"/>
      <c r="D35" s="49"/>
      <c r="E35" s="49"/>
      <c r="F35" s="49"/>
      <c r="G35" s="49"/>
      <c r="H35" s="49"/>
      <c r="I35" s="49"/>
      <c r="J35" s="49"/>
    </row>
    <row r="36" spans="1:10" ht="15.75" customHeight="1">
      <c r="A36" s="46" t="s">
        <v>29</v>
      </c>
      <c r="B36" s="47"/>
      <c r="C36" s="47"/>
      <c r="D36" s="47"/>
      <c r="E36" s="47"/>
      <c r="F36" s="47"/>
      <c r="G36" s="47"/>
      <c r="H36" s="47"/>
      <c r="I36" s="47"/>
      <c r="J36" s="48"/>
    </row>
    <row r="37" spans="1:10" ht="15.75" customHeight="1">
      <c r="A37" s="46" t="s">
        <v>42</v>
      </c>
      <c r="B37" s="47"/>
      <c r="C37" s="47"/>
      <c r="D37" s="47"/>
      <c r="E37" s="47"/>
      <c r="F37" s="47"/>
      <c r="G37" s="47"/>
      <c r="H37" s="47"/>
      <c r="I37" s="47"/>
      <c r="J37" s="48"/>
    </row>
    <row r="38" spans="1:10" ht="45.75" customHeight="1">
      <c r="A38" s="44" t="s">
        <v>30</v>
      </c>
      <c r="B38" s="44" t="s">
        <v>31</v>
      </c>
      <c r="C38" s="44" t="s">
        <v>32</v>
      </c>
      <c r="D38" s="44" t="s">
        <v>33</v>
      </c>
      <c r="E38" s="44" t="s">
        <v>34</v>
      </c>
      <c r="F38" s="44" t="s">
        <v>35</v>
      </c>
      <c r="G38" s="44" t="s">
        <v>36</v>
      </c>
      <c r="H38" s="44" t="s">
        <v>37</v>
      </c>
      <c r="I38" s="44" t="s">
        <v>38</v>
      </c>
      <c r="J38" s="44"/>
    </row>
    <row r="39" spans="1:10" ht="12.75">
      <c r="A39" s="44"/>
      <c r="B39" s="44"/>
      <c r="C39" s="44"/>
      <c r="D39" s="44"/>
      <c r="E39" s="44"/>
      <c r="F39" s="44"/>
      <c r="G39" s="44"/>
      <c r="H39" s="44"/>
      <c r="I39" s="44"/>
      <c r="J39" s="44"/>
    </row>
    <row r="40" spans="1:10" ht="12.75">
      <c r="A40" s="44"/>
      <c r="B40" s="44"/>
      <c r="C40" s="44"/>
      <c r="D40" s="44"/>
      <c r="E40" s="44"/>
      <c r="F40" s="44"/>
      <c r="G40" s="44"/>
      <c r="H40" s="44"/>
      <c r="I40" s="44"/>
      <c r="J40" s="44"/>
    </row>
    <row r="41" spans="1:10" ht="14.25">
      <c r="A41" s="26">
        <v>0</v>
      </c>
      <c r="B41" s="26">
        <v>34000</v>
      </c>
      <c r="C41" s="26">
        <v>0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45">
        <f>SUM(A41:H41)</f>
        <v>34000</v>
      </c>
      <c r="J41" s="45"/>
    </row>
    <row r="42" spans="1:10" ht="36" customHeight="1">
      <c r="A42" s="34"/>
      <c r="B42" s="34"/>
      <c r="C42" s="34"/>
      <c r="D42" s="34"/>
      <c r="E42" s="34"/>
      <c r="F42" s="34"/>
      <c r="G42" s="34"/>
      <c r="H42" s="34"/>
      <c r="I42" s="44" t="s">
        <v>39</v>
      </c>
      <c r="J42" s="44"/>
    </row>
    <row r="43" spans="1:10" ht="15.75">
      <c r="A43" s="35"/>
      <c r="B43" s="35"/>
      <c r="C43" s="35"/>
      <c r="D43" s="35"/>
      <c r="E43" s="35"/>
      <c r="F43" s="35"/>
      <c r="G43" s="35"/>
      <c r="H43" s="36"/>
      <c r="I43" s="71">
        <v>34000</v>
      </c>
      <c r="J43" s="71"/>
    </row>
    <row r="44" spans="1:10" ht="15.75">
      <c r="A44" s="18" t="s">
        <v>61</v>
      </c>
      <c r="B44" s="11"/>
      <c r="C44" s="11"/>
      <c r="D44" s="11"/>
      <c r="E44" s="11"/>
      <c r="F44" s="11"/>
      <c r="G44" s="11"/>
      <c r="H44" s="11"/>
      <c r="I44" s="11"/>
      <c r="J44" s="11"/>
    </row>
    <row r="45" spans="1:10" ht="15.75">
      <c r="A45" s="49" t="s">
        <v>57</v>
      </c>
      <c r="B45" s="49"/>
      <c r="C45" s="49"/>
      <c r="D45" s="49"/>
      <c r="E45" s="49"/>
      <c r="F45" s="49"/>
      <c r="G45" s="49"/>
      <c r="H45" s="49"/>
      <c r="I45" s="49"/>
      <c r="J45" s="49"/>
    </row>
    <row r="46" spans="1:10" ht="17.25" customHeight="1">
      <c r="A46" s="43" t="s">
        <v>40</v>
      </c>
      <c r="B46" s="43"/>
      <c r="C46" s="43"/>
      <c r="D46" s="43"/>
      <c r="E46" s="43"/>
      <c r="F46" s="43"/>
      <c r="G46" s="43"/>
      <c r="H46" s="43"/>
      <c r="I46" s="43"/>
      <c r="J46" s="43"/>
    </row>
    <row r="47" spans="1:10" ht="17.25" customHeight="1">
      <c r="A47" s="46" t="s">
        <v>42</v>
      </c>
      <c r="B47" s="47"/>
      <c r="C47" s="47"/>
      <c r="D47" s="47"/>
      <c r="E47" s="47"/>
      <c r="F47" s="47"/>
      <c r="G47" s="47"/>
      <c r="H47" s="47"/>
      <c r="I47" s="47"/>
      <c r="J47" s="48"/>
    </row>
    <row r="48" spans="1:10" ht="48">
      <c r="A48" s="10" t="s">
        <v>30</v>
      </c>
      <c r="B48" s="10" t="s">
        <v>31</v>
      </c>
      <c r="C48" s="10" t="s">
        <v>32</v>
      </c>
      <c r="D48" s="10" t="s">
        <v>33</v>
      </c>
      <c r="E48" s="10" t="s">
        <v>34</v>
      </c>
      <c r="F48" s="10" t="s">
        <v>35</v>
      </c>
      <c r="G48" s="10" t="s">
        <v>36</v>
      </c>
      <c r="H48" s="10" t="s">
        <v>37</v>
      </c>
      <c r="I48" s="44" t="s">
        <v>38</v>
      </c>
      <c r="J48" s="44"/>
    </row>
    <row r="49" spans="1:10" s="28" customFormat="1" ht="14.25">
      <c r="A49" s="26">
        <v>0</v>
      </c>
      <c r="B49" s="26">
        <v>22750</v>
      </c>
      <c r="C49" s="26">
        <v>0</v>
      </c>
      <c r="D49" s="26">
        <v>0</v>
      </c>
      <c r="E49" s="26">
        <v>0</v>
      </c>
      <c r="F49" s="26">
        <v>0</v>
      </c>
      <c r="G49" s="26">
        <v>0</v>
      </c>
      <c r="H49" s="26">
        <v>0</v>
      </c>
      <c r="I49" s="45">
        <f>SUM(A49:H49)</f>
        <v>22750</v>
      </c>
      <c r="J49" s="45"/>
    </row>
    <row r="50" spans="1:10" ht="15.75">
      <c r="A50" s="18" t="s">
        <v>62</v>
      </c>
      <c r="B50" s="11"/>
      <c r="C50" s="11"/>
      <c r="D50" s="11"/>
      <c r="E50" s="11"/>
      <c r="F50" s="11"/>
      <c r="G50" s="11"/>
      <c r="H50" s="11"/>
      <c r="I50" s="11"/>
      <c r="J50" s="11"/>
    </row>
    <row r="51" spans="1:10" ht="15.75">
      <c r="A51" s="49" t="s">
        <v>57</v>
      </c>
      <c r="B51" s="49"/>
      <c r="C51" s="49"/>
      <c r="D51" s="49"/>
      <c r="E51" s="49"/>
      <c r="F51" s="49"/>
      <c r="G51" s="49"/>
      <c r="H51" s="49"/>
      <c r="I51" s="49"/>
      <c r="J51" s="49"/>
    </row>
    <row r="52" spans="1:10" ht="17.25" customHeight="1">
      <c r="A52" s="43" t="s">
        <v>41</v>
      </c>
      <c r="B52" s="43"/>
      <c r="C52" s="43"/>
      <c r="D52" s="43"/>
      <c r="E52" s="43"/>
      <c r="F52" s="43"/>
      <c r="G52" s="43"/>
      <c r="H52" s="43"/>
      <c r="I52" s="43"/>
      <c r="J52" s="43"/>
    </row>
    <row r="53" spans="1:10" ht="17.25" customHeight="1">
      <c r="A53" s="43" t="s">
        <v>42</v>
      </c>
      <c r="B53" s="43"/>
      <c r="C53" s="43"/>
      <c r="D53" s="43"/>
      <c r="E53" s="43"/>
      <c r="F53" s="43"/>
      <c r="G53" s="43"/>
      <c r="H53" s="43"/>
      <c r="I53" s="43"/>
      <c r="J53" s="43"/>
    </row>
    <row r="54" spans="1:10" ht="48">
      <c r="A54" s="10" t="s">
        <v>30</v>
      </c>
      <c r="B54" s="10" t="s">
        <v>31</v>
      </c>
      <c r="C54" s="10" t="s">
        <v>32</v>
      </c>
      <c r="D54" s="10" t="s">
        <v>33</v>
      </c>
      <c r="E54" s="10" t="s">
        <v>34</v>
      </c>
      <c r="F54" s="10" t="s">
        <v>35</v>
      </c>
      <c r="G54" s="10" t="s">
        <v>36</v>
      </c>
      <c r="H54" s="10" t="s">
        <v>37</v>
      </c>
      <c r="I54" s="44" t="s">
        <v>38</v>
      </c>
      <c r="J54" s="44"/>
    </row>
    <row r="55" spans="1:10" s="28" customFormat="1" ht="14.25">
      <c r="A55" s="26">
        <v>0</v>
      </c>
      <c r="B55" s="26">
        <v>18765.44</v>
      </c>
      <c r="C55" s="26">
        <v>0</v>
      </c>
      <c r="D55" s="26">
        <v>0</v>
      </c>
      <c r="E55" s="26">
        <v>0</v>
      </c>
      <c r="F55" s="26">
        <v>0</v>
      </c>
      <c r="G55" s="26">
        <v>0</v>
      </c>
      <c r="H55" s="26">
        <v>0</v>
      </c>
      <c r="I55" s="45">
        <f>SUM(A55:H55)</f>
        <v>18765.44</v>
      </c>
      <c r="J55" s="45"/>
    </row>
    <row r="56" ht="15.75">
      <c r="A56" s="3" t="s">
        <v>63</v>
      </c>
    </row>
    <row r="57" spans="1:10" ht="15.75">
      <c r="A57" s="49" t="s">
        <v>57</v>
      </c>
      <c r="B57" s="49"/>
      <c r="C57" s="49"/>
      <c r="D57" s="49"/>
      <c r="E57" s="49"/>
      <c r="F57" s="49"/>
      <c r="G57" s="49"/>
      <c r="H57" s="49"/>
      <c r="I57" s="49"/>
      <c r="J57" s="49"/>
    </row>
    <row r="58" spans="1:10" ht="15.75">
      <c r="A58" s="46" t="s">
        <v>29</v>
      </c>
      <c r="B58" s="47"/>
      <c r="C58" s="47"/>
      <c r="D58" s="47"/>
      <c r="E58" s="47"/>
      <c r="F58" s="47"/>
      <c r="G58" s="47"/>
      <c r="H58" s="47"/>
      <c r="I58" s="47"/>
      <c r="J58" s="48"/>
    </row>
    <row r="59" spans="1:10" ht="15.75">
      <c r="A59" s="46" t="s">
        <v>43</v>
      </c>
      <c r="B59" s="47"/>
      <c r="C59" s="47"/>
      <c r="D59" s="47"/>
      <c r="E59" s="47"/>
      <c r="F59" s="47"/>
      <c r="G59" s="47"/>
      <c r="H59" s="47"/>
      <c r="I59" s="47"/>
      <c r="J59" s="48"/>
    </row>
    <row r="60" spans="1:10" ht="12.75">
      <c r="A60" s="44" t="s">
        <v>30</v>
      </c>
      <c r="B60" s="44" t="s">
        <v>31</v>
      </c>
      <c r="C60" s="44" t="s">
        <v>32</v>
      </c>
      <c r="D60" s="44" t="s">
        <v>33</v>
      </c>
      <c r="E60" s="44" t="s">
        <v>34</v>
      </c>
      <c r="F60" s="44" t="s">
        <v>35</v>
      </c>
      <c r="G60" s="44" t="s">
        <v>36</v>
      </c>
      <c r="H60" s="44" t="s">
        <v>37</v>
      </c>
      <c r="I60" s="44" t="s">
        <v>38</v>
      </c>
      <c r="J60" s="44"/>
    </row>
    <row r="61" spans="1:10" ht="12.75">
      <c r="A61" s="44"/>
      <c r="B61" s="44"/>
      <c r="C61" s="44"/>
      <c r="D61" s="44"/>
      <c r="E61" s="44"/>
      <c r="F61" s="44"/>
      <c r="G61" s="44"/>
      <c r="H61" s="44"/>
      <c r="I61" s="44"/>
      <c r="J61" s="44"/>
    </row>
    <row r="62" spans="1:10" ht="12.75">
      <c r="A62" s="44"/>
      <c r="B62" s="44"/>
      <c r="C62" s="44"/>
      <c r="D62" s="44"/>
      <c r="E62" s="44"/>
      <c r="F62" s="44"/>
      <c r="G62" s="44"/>
      <c r="H62" s="44"/>
      <c r="I62" s="44"/>
      <c r="J62" s="44"/>
    </row>
    <row r="63" spans="1:10" ht="14.25">
      <c r="A63" s="26">
        <v>0</v>
      </c>
      <c r="B63" s="26">
        <v>99050</v>
      </c>
      <c r="C63" s="26">
        <v>18000</v>
      </c>
      <c r="D63" s="26">
        <v>0</v>
      </c>
      <c r="E63" s="26">
        <v>0</v>
      </c>
      <c r="F63" s="26">
        <v>0</v>
      </c>
      <c r="G63" s="26">
        <v>0</v>
      </c>
      <c r="H63" s="26">
        <v>0</v>
      </c>
      <c r="I63" s="45">
        <f>SUM(B63:H63)</f>
        <v>117050</v>
      </c>
      <c r="J63" s="45"/>
    </row>
    <row r="64" spans="1:10" ht="29.25" customHeight="1">
      <c r="A64" s="34"/>
      <c r="B64" s="34"/>
      <c r="C64" s="34"/>
      <c r="D64" s="34"/>
      <c r="E64" s="34"/>
      <c r="F64" s="34"/>
      <c r="G64" s="34"/>
      <c r="H64" s="34"/>
      <c r="I64" s="44" t="s">
        <v>39</v>
      </c>
      <c r="J64" s="44"/>
    </row>
    <row r="65" spans="1:10" ht="15.75">
      <c r="A65" s="50"/>
      <c r="B65" s="50"/>
      <c r="C65" s="50"/>
      <c r="D65" s="50"/>
      <c r="E65" s="50"/>
      <c r="F65" s="50"/>
      <c r="G65" s="50"/>
      <c r="H65" s="50"/>
      <c r="I65" s="45">
        <v>113300.84</v>
      </c>
      <c r="J65" s="45"/>
    </row>
    <row r="66" spans="1:10" ht="15.75">
      <c r="A66" s="18" t="s">
        <v>64</v>
      </c>
      <c r="B66" s="11"/>
      <c r="C66" s="11"/>
      <c r="D66" s="11"/>
      <c r="E66" s="11"/>
      <c r="F66" s="11"/>
      <c r="G66" s="11"/>
      <c r="H66" s="11"/>
      <c r="I66" s="11"/>
      <c r="J66" s="11"/>
    </row>
    <row r="67" spans="1:10" ht="15.75">
      <c r="A67" s="49" t="s">
        <v>57</v>
      </c>
      <c r="B67" s="49"/>
      <c r="C67" s="49"/>
      <c r="D67" s="49"/>
      <c r="E67" s="49"/>
      <c r="F67" s="49"/>
      <c r="G67" s="49"/>
      <c r="H67" s="49"/>
      <c r="I67" s="49"/>
      <c r="J67" s="49"/>
    </row>
    <row r="68" spans="1:10" ht="15.75">
      <c r="A68" s="43" t="s">
        <v>40</v>
      </c>
      <c r="B68" s="43"/>
      <c r="C68" s="43"/>
      <c r="D68" s="43"/>
      <c r="E68" s="43"/>
      <c r="F68" s="43"/>
      <c r="G68" s="43"/>
      <c r="H68" s="43"/>
      <c r="I68" s="43"/>
      <c r="J68" s="43"/>
    </row>
    <row r="69" spans="1:10" ht="15.75">
      <c r="A69" s="46" t="s">
        <v>43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48">
      <c r="A70" s="10" t="s">
        <v>30</v>
      </c>
      <c r="B70" s="10" t="s">
        <v>31</v>
      </c>
      <c r="C70" s="10" t="s">
        <v>32</v>
      </c>
      <c r="D70" s="10" t="s">
        <v>33</v>
      </c>
      <c r="E70" s="10" t="s">
        <v>34</v>
      </c>
      <c r="F70" s="10" t="s">
        <v>35</v>
      </c>
      <c r="G70" s="10" t="s">
        <v>36</v>
      </c>
      <c r="H70" s="10" t="s">
        <v>37</v>
      </c>
      <c r="I70" s="44" t="s">
        <v>38</v>
      </c>
      <c r="J70" s="44"/>
    </row>
    <row r="71" spans="1:10" s="28" customFormat="1" ht="14.25">
      <c r="A71" s="26">
        <v>0</v>
      </c>
      <c r="B71" s="26">
        <v>25388.46</v>
      </c>
      <c r="C71" s="26">
        <v>2000</v>
      </c>
      <c r="D71" s="26">
        <v>0</v>
      </c>
      <c r="E71" s="26">
        <v>0</v>
      </c>
      <c r="F71" s="26">
        <v>0</v>
      </c>
      <c r="G71" s="26">
        <v>0</v>
      </c>
      <c r="H71" s="26">
        <v>0</v>
      </c>
      <c r="I71" s="45">
        <f>SUM(B71:H71)</f>
        <v>27388.46</v>
      </c>
      <c r="J71" s="45"/>
    </row>
    <row r="72" spans="1:10" ht="15.75">
      <c r="A72" s="18" t="s">
        <v>65</v>
      </c>
      <c r="B72" s="11"/>
      <c r="C72" s="11"/>
      <c r="D72" s="11"/>
      <c r="E72" s="11"/>
      <c r="F72" s="11"/>
      <c r="G72" s="11"/>
      <c r="H72" s="11"/>
      <c r="I72" s="11"/>
      <c r="J72" s="11"/>
    </row>
    <row r="73" spans="1:10" ht="15.75">
      <c r="A73" s="49" t="s">
        <v>57</v>
      </c>
      <c r="B73" s="49"/>
      <c r="C73" s="49"/>
      <c r="D73" s="49"/>
      <c r="E73" s="49"/>
      <c r="F73" s="49"/>
      <c r="G73" s="49"/>
      <c r="H73" s="49"/>
      <c r="I73" s="49"/>
      <c r="J73" s="49"/>
    </row>
    <row r="74" spans="1:10" ht="15.75">
      <c r="A74" s="43" t="s">
        <v>41</v>
      </c>
      <c r="B74" s="43"/>
      <c r="C74" s="43"/>
      <c r="D74" s="43"/>
      <c r="E74" s="43"/>
      <c r="F74" s="43"/>
      <c r="G74" s="43"/>
      <c r="H74" s="43"/>
      <c r="I74" s="43"/>
      <c r="J74" s="43"/>
    </row>
    <row r="75" spans="1:10" ht="15.75">
      <c r="A75" s="43" t="s">
        <v>43</v>
      </c>
      <c r="B75" s="43"/>
      <c r="C75" s="43"/>
      <c r="D75" s="43"/>
      <c r="E75" s="43"/>
      <c r="F75" s="43"/>
      <c r="G75" s="43"/>
      <c r="H75" s="43"/>
      <c r="I75" s="43"/>
      <c r="J75" s="43"/>
    </row>
    <row r="76" spans="1:10" ht="48">
      <c r="A76" s="10" t="s">
        <v>30</v>
      </c>
      <c r="B76" s="10" t="s">
        <v>31</v>
      </c>
      <c r="C76" s="10" t="s">
        <v>32</v>
      </c>
      <c r="D76" s="10" t="s">
        <v>33</v>
      </c>
      <c r="E76" s="10" t="s">
        <v>34</v>
      </c>
      <c r="F76" s="10" t="s">
        <v>35</v>
      </c>
      <c r="G76" s="10" t="s">
        <v>36</v>
      </c>
      <c r="H76" s="10" t="s">
        <v>37</v>
      </c>
      <c r="I76" s="44" t="s">
        <v>38</v>
      </c>
      <c r="J76" s="44"/>
    </row>
    <row r="77" spans="1:10" s="28" customFormat="1" ht="14.25">
      <c r="A77" s="26">
        <v>0</v>
      </c>
      <c r="B77" s="26">
        <v>17125.75</v>
      </c>
      <c r="C77" s="26">
        <v>17520.19</v>
      </c>
      <c r="D77" s="26">
        <v>0</v>
      </c>
      <c r="E77" s="26">
        <v>0</v>
      </c>
      <c r="F77" s="26">
        <v>0</v>
      </c>
      <c r="G77" s="26">
        <v>0</v>
      </c>
      <c r="H77" s="26">
        <v>0</v>
      </c>
      <c r="I77" s="45">
        <f>SUM(B77:H77)</f>
        <v>34645.94</v>
      </c>
      <c r="J77" s="45"/>
    </row>
    <row r="79" ht="15.75">
      <c r="A79" s="3" t="s">
        <v>65</v>
      </c>
    </row>
    <row r="80" spans="1:10" ht="15.75">
      <c r="A80" s="49" t="s">
        <v>57</v>
      </c>
      <c r="B80" s="49"/>
      <c r="C80" s="49"/>
      <c r="D80" s="49"/>
      <c r="E80" s="49"/>
      <c r="F80" s="49"/>
      <c r="G80" s="49"/>
      <c r="H80" s="49"/>
      <c r="I80" s="49"/>
      <c r="J80" s="49"/>
    </row>
    <row r="81" spans="1:10" ht="15.75">
      <c r="A81" s="46" t="s">
        <v>29</v>
      </c>
      <c r="B81" s="47"/>
      <c r="C81" s="47"/>
      <c r="D81" s="47"/>
      <c r="E81" s="47"/>
      <c r="F81" s="47"/>
      <c r="G81" s="47"/>
      <c r="H81" s="47"/>
      <c r="I81" s="47"/>
      <c r="J81" s="48"/>
    </row>
    <row r="82" spans="1:10" ht="15.75">
      <c r="A82" s="46" t="s">
        <v>44</v>
      </c>
      <c r="B82" s="47"/>
      <c r="C82" s="47"/>
      <c r="D82" s="47"/>
      <c r="E82" s="47"/>
      <c r="F82" s="47"/>
      <c r="G82" s="47"/>
      <c r="H82" s="47"/>
      <c r="I82" s="47"/>
      <c r="J82" s="48"/>
    </row>
    <row r="83" spans="1:10" ht="12.75">
      <c r="A83" s="44" t="s">
        <v>30</v>
      </c>
      <c r="B83" s="44" t="s">
        <v>31</v>
      </c>
      <c r="C83" s="44" t="s">
        <v>32</v>
      </c>
      <c r="D83" s="44" t="s">
        <v>33</v>
      </c>
      <c r="E83" s="44" t="s">
        <v>34</v>
      </c>
      <c r="F83" s="44" t="s">
        <v>35</v>
      </c>
      <c r="G83" s="44" t="s">
        <v>36</v>
      </c>
      <c r="H83" s="44" t="s">
        <v>37</v>
      </c>
      <c r="I83" s="44" t="s">
        <v>38</v>
      </c>
      <c r="J83" s="44"/>
    </row>
    <row r="84" spans="1:10" ht="12.75">
      <c r="A84" s="44"/>
      <c r="B84" s="44"/>
      <c r="C84" s="44"/>
      <c r="D84" s="44"/>
      <c r="E84" s="44"/>
      <c r="F84" s="44"/>
      <c r="G84" s="44"/>
      <c r="H84" s="44"/>
      <c r="I84" s="44"/>
      <c r="J84" s="44"/>
    </row>
    <row r="85" spans="1:10" ht="12.75">
      <c r="A85" s="44"/>
      <c r="B85" s="44"/>
      <c r="C85" s="44"/>
      <c r="D85" s="44"/>
      <c r="E85" s="44"/>
      <c r="F85" s="44"/>
      <c r="G85" s="44"/>
      <c r="H85" s="44"/>
      <c r="I85" s="44"/>
      <c r="J85" s="44"/>
    </row>
    <row r="86" spans="1:10" ht="14.25">
      <c r="A86" s="26">
        <v>0</v>
      </c>
      <c r="B86" s="26">
        <v>160000</v>
      </c>
      <c r="C86" s="26">
        <v>18000</v>
      </c>
      <c r="D86" s="26">
        <v>0</v>
      </c>
      <c r="E86" s="26">
        <v>0</v>
      </c>
      <c r="F86" s="26">
        <v>0</v>
      </c>
      <c r="G86" s="26">
        <v>0</v>
      </c>
      <c r="H86" s="26">
        <v>0</v>
      </c>
      <c r="I86" s="45">
        <f>SUM(B86:H86)</f>
        <v>178000</v>
      </c>
      <c r="J86" s="45"/>
    </row>
    <row r="87" spans="1:10" ht="26.25" customHeight="1">
      <c r="A87" s="34"/>
      <c r="B87" s="34"/>
      <c r="C87" s="34"/>
      <c r="D87" s="34"/>
      <c r="E87" s="34"/>
      <c r="F87" s="34"/>
      <c r="G87" s="34"/>
      <c r="H87" s="34"/>
      <c r="I87" s="44" t="s">
        <v>39</v>
      </c>
      <c r="J87" s="44"/>
    </row>
    <row r="88" spans="1:10" ht="15.75">
      <c r="A88" s="50"/>
      <c r="B88" s="50"/>
      <c r="C88" s="50"/>
      <c r="D88" s="50"/>
      <c r="E88" s="50"/>
      <c r="F88" s="50"/>
      <c r="G88" s="50"/>
      <c r="H88" s="50"/>
      <c r="I88" s="45">
        <v>141361</v>
      </c>
      <c r="J88" s="45"/>
    </row>
    <row r="89" spans="1:10" ht="15.75">
      <c r="A89" s="18" t="s">
        <v>66</v>
      </c>
      <c r="B89" s="11"/>
      <c r="C89" s="11"/>
      <c r="D89" s="11"/>
      <c r="E89" s="11"/>
      <c r="F89" s="11"/>
      <c r="G89" s="11"/>
      <c r="H89" s="11"/>
      <c r="I89" s="11"/>
      <c r="J89" s="11"/>
    </row>
    <row r="90" spans="1:10" ht="15.75">
      <c r="A90" s="49" t="s">
        <v>57</v>
      </c>
      <c r="B90" s="49"/>
      <c r="C90" s="49"/>
      <c r="D90" s="49"/>
      <c r="E90" s="49"/>
      <c r="F90" s="49"/>
      <c r="G90" s="49"/>
      <c r="H90" s="49"/>
      <c r="I90" s="49"/>
      <c r="J90" s="49"/>
    </row>
    <row r="91" spans="1:10" ht="15.75">
      <c r="A91" s="43" t="s">
        <v>40</v>
      </c>
      <c r="B91" s="43"/>
      <c r="C91" s="43"/>
      <c r="D91" s="43"/>
      <c r="E91" s="43"/>
      <c r="F91" s="43"/>
      <c r="G91" s="43"/>
      <c r="H91" s="43"/>
      <c r="I91" s="43"/>
      <c r="J91" s="43"/>
    </row>
    <row r="92" spans="1:10" ht="15.75">
      <c r="A92" s="46" t="s">
        <v>44</v>
      </c>
      <c r="B92" s="47"/>
      <c r="C92" s="47"/>
      <c r="D92" s="47"/>
      <c r="E92" s="47"/>
      <c r="F92" s="47"/>
      <c r="G92" s="47"/>
      <c r="H92" s="47"/>
      <c r="I92" s="47"/>
      <c r="J92" s="48"/>
    </row>
    <row r="93" spans="1:10" ht="48">
      <c r="A93" s="10" t="s">
        <v>30</v>
      </c>
      <c r="B93" s="10" t="s">
        <v>31</v>
      </c>
      <c r="C93" s="10" t="s">
        <v>32</v>
      </c>
      <c r="D93" s="10" t="s">
        <v>33</v>
      </c>
      <c r="E93" s="10" t="s">
        <v>34</v>
      </c>
      <c r="F93" s="10" t="s">
        <v>35</v>
      </c>
      <c r="G93" s="10" t="s">
        <v>36</v>
      </c>
      <c r="H93" s="10" t="s">
        <v>37</v>
      </c>
      <c r="I93" s="44" t="s">
        <v>38</v>
      </c>
      <c r="J93" s="44"/>
    </row>
    <row r="94" spans="1:10" s="28" customFormat="1" ht="14.25">
      <c r="A94" s="26">
        <v>0</v>
      </c>
      <c r="B94" s="26">
        <v>46238.12</v>
      </c>
      <c r="C94" s="26">
        <v>5175.81</v>
      </c>
      <c r="D94" s="26">
        <v>0</v>
      </c>
      <c r="E94" s="26">
        <v>0</v>
      </c>
      <c r="F94" s="26">
        <v>0</v>
      </c>
      <c r="G94" s="26">
        <v>0</v>
      </c>
      <c r="H94" s="26">
        <v>0</v>
      </c>
      <c r="I94" s="45">
        <f>SUM(B94:H94)</f>
        <v>51413.93</v>
      </c>
      <c r="J94" s="45"/>
    </row>
    <row r="95" spans="1:10" ht="15.75">
      <c r="A95" s="18" t="s">
        <v>67</v>
      </c>
      <c r="B95" s="11"/>
      <c r="C95" s="11"/>
      <c r="D95" s="11"/>
      <c r="E95" s="11"/>
      <c r="F95" s="11"/>
      <c r="G95" s="11"/>
      <c r="H95" s="11"/>
      <c r="I95" s="11"/>
      <c r="J95" s="11"/>
    </row>
    <row r="96" spans="1:10" ht="15.75">
      <c r="A96" s="49" t="s">
        <v>57</v>
      </c>
      <c r="B96" s="49"/>
      <c r="C96" s="49"/>
      <c r="D96" s="49"/>
      <c r="E96" s="49"/>
      <c r="F96" s="49"/>
      <c r="G96" s="49"/>
      <c r="H96" s="49"/>
      <c r="I96" s="49"/>
      <c r="J96" s="49"/>
    </row>
    <row r="97" spans="1:10" ht="15.75">
      <c r="A97" s="43" t="s">
        <v>41</v>
      </c>
      <c r="B97" s="43"/>
      <c r="C97" s="43"/>
      <c r="D97" s="43"/>
      <c r="E97" s="43"/>
      <c r="F97" s="43"/>
      <c r="G97" s="43"/>
      <c r="H97" s="43"/>
      <c r="I97" s="43"/>
      <c r="J97" s="43"/>
    </row>
    <row r="98" spans="1:10" ht="15.75">
      <c r="A98" s="43" t="s">
        <v>44</v>
      </c>
      <c r="B98" s="43"/>
      <c r="C98" s="43"/>
      <c r="D98" s="43"/>
      <c r="E98" s="43"/>
      <c r="F98" s="43"/>
      <c r="G98" s="43"/>
      <c r="H98" s="43"/>
      <c r="I98" s="43"/>
      <c r="J98" s="43"/>
    </row>
    <row r="99" spans="1:10" ht="48">
      <c r="A99" s="10" t="s">
        <v>30</v>
      </c>
      <c r="B99" s="10" t="s">
        <v>31</v>
      </c>
      <c r="C99" s="10" t="s">
        <v>32</v>
      </c>
      <c r="D99" s="10" t="s">
        <v>33</v>
      </c>
      <c r="E99" s="10" t="s">
        <v>34</v>
      </c>
      <c r="F99" s="10" t="s">
        <v>35</v>
      </c>
      <c r="G99" s="10" t="s">
        <v>36</v>
      </c>
      <c r="H99" s="10" t="s">
        <v>37</v>
      </c>
      <c r="I99" s="44" t="s">
        <v>38</v>
      </c>
      <c r="J99" s="44"/>
    </row>
    <row r="100" spans="1:10" s="28" customFormat="1" ht="14.25">
      <c r="A100" s="26">
        <v>0</v>
      </c>
      <c r="B100" s="26">
        <v>209973.73</v>
      </c>
      <c r="C100" s="26">
        <v>12282.88</v>
      </c>
      <c r="D100" s="26">
        <v>0</v>
      </c>
      <c r="E100" s="26">
        <v>0</v>
      </c>
      <c r="F100" s="26">
        <v>0</v>
      </c>
      <c r="G100" s="26">
        <v>0</v>
      </c>
      <c r="H100" s="26">
        <v>0</v>
      </c>
      <c r="I100" s="45">
        <f>SUM(B100:H100)</f>
        <v>222256.61000000002</v>
      </c>
      <c r="J100" s="45"/>
    </row>
    <row r="102" ht="15.75">
      <c r="A102" s="3" t="s">
        <v>68</v>
      </c>
    </row>
    <row r="103" spans="1:11" ht="15.75">
      <c r="A103" s="49" t="s">
        <v>58</v>
      </c>
      <c r="B103" s="49"/>
      <c r="C103" s="49"/>
      <c r="D103" s="49"/>
      <c r="E103" s="49"/>
      <c r="F103" s="49"/>
      <c r="G103" s="49"/>
      <c r="H103" s="49"/>
      <c r="I103" s="49"/>
      <c r="J103" s="49"/>
      <c r="K103" s="49"/>
    </row>
    <row r="104" spans="1:11" ht="15.75">
      <c r="A104" s="43" t="s">
        <v>29</v>
      </c>
      <c r="B104" s="43"/>
      <c r="C104" s="43"/>
      <c r="D104" s="43"/>
      <c r="E104" s="43"/>
      <c r="F104" s="43"/>
      <c r="G104" s="43"/>
      <c r="H104" s="43"/>
      <c r="I104" s="43"/>
      <c r="J104" s="43"/>
      <c r="K104" s="43"/>
    </row>
    <row r="105" spans="1:11" ht="15.75">
      <c r="A105" s="43" t="s">
        <v>42</v>
      </c>
      <c r="B105" s="43"/>
      <c r="C105" s="43"/>
      <c r="D105" s="43"/>
      <c r="E105" s="43"/>
      <c r="F105" s="43"/>
      <c r="G105" s="43"/>
      <c r="H105" s="43"/>
      <c r="I105" s="43"/>
      <c r="J105" s="43"/>
      <c r="K105" s="43"/>
    </row>
    <row r="106" spans="1:11" ht="72">
      <c r="A106" s="10" t="s">
        <v>45</v>
      </c>
      <c r="B106" s="10" t="s">
        <v>46</v>
      </c>
      <c r="C106" s="10" t="s">
        <v>47</v>
      </c>
      <c r="D106" s="10" t="s">
        <v>48</v>
      </c>
      <c r="E106" s="10" t="s">
        <v>49</v>
      </c>
      <c r="F106" s="10" t="s">
        <v>50</v>
      </c>
      <c r="G106" s="10" t="s">
        <v>51</v>
      </c>
      <c r="H106" s="10" t="s">
        <v>52</v>
      </c>
      <c r="I106" s="10" t="s">
        <v>53</v>
      </c>
      <c r="J106" s="10" t="s">
        <v>54</v>
      </c>
      <c r="K106" s="10" t="s">
        <v>38</v>
      </c>
    </row>
    <row r="107" spans="1:11" ht="12.75">
      <c r="A107" s="14">
        <v>0</v>
      </c>
      <c r="B107" s="14">
        <v>0</v>
      </c>
      <c r="C107" s="14">
        <v>0</v>
      </c>
      <c r="D107" s="14">
        <v>0</v>
      </c>
      <c r="E107" s="14">
        <v>0</v>
      </c>
      <c r="F107" s="14">
        <v>0</v>
      </c>
      <c r="G107" s="14">
        <v>0</v>
      </c>
      <c r="H107" s="14">
        <v>0</v>
      </c>
      <c r="I107" s="14">
        <v>0</v>
      </c>
      <c r="J107" s="14">
        <v>0</v>
      </c>
      <c r="K107" s="14">
        <v>0</v>
      </c>
    </row>
    <row r="108" spans="1:11" ht="60">
      <c r="A108" s="34"/>
      <c r="B108" s="34"/>
      <c r="C108" s="34"/>
      <c r="D108" s="34"/>
      <c r="E108" s="34"/>
      <c r="F108" s="34"/>
      <c r="G108" s="34"/>
      <c r="H108" s="34"/>
      <c r="I108" s="34"/>
      <c r="J108" s="34"/>
      <c r="K108" s="10" t="s">
        <v>39</v>
      </c>
    </row>
    <row r="109" spans="1:11" ht="15.75">
      <c r="A109" s="50"/>
      <c r="B109" s="50"/>
      <c r="C109" s="50"/>
      <c r="D109" s="50"/>
      <c r="E109" s="50"/>
      <c r="F109" s="50"/>
      <c r="G109" s="50"/>
      <c r="H109" s="50"/>
      <c r="I109" s="50"/>
      <c r="J109" s="50"/>
      <c r="K109" s="15"/>
    </row>
    <row r="110" spans="1:11" ht="15.75">
      <c r="A110" s="19" t="s">
        <v>69</v>
      </c>
      <c r="B110" s="13"/>
      <c r="C110" s="13"/>
      <c r="D110" s="13"/>
      <c r="E110" s="13"/>
      <c r="F110" s="13"/>
      <c r="G110" s="13"/>
      <c r="H110" s="13"/>
      <c r="I110" s="13"/>
      <c r="J110" s="13"/>
      <c r="K110" s="16"/>
    </row>
    <row r="111" spans="1:11" ht="15.75">
      <c r="A111" s="49" t="s">
        <v>58</v>
      </c>
      <c r="B111" s="49"/>
      <c r="C111" s="49"/>
      <c r="D111" s="49"/>
      <c r="E111" s="49"/>
      <c r="F111" s="49"/>
      <c r="G111" s="49"/>
      <c r="H111" s="49"/>
      <c r="I111" s="49"/>
      <c r="J111" s="49"/>
      <c r="K111" s="49"/>
    </row>
    <row r="112" spans="1:11" ht="15.75">
      <c r="A112" s="43" t="s">
        <v>55</v>
      </c>
      <c r="B112" s="43"/>
      <c r="C112" s="43"/>
      <c r="D112" s="43"/>
      <c r="E112" s="43"/>
      <c r="F112" s="43"/>
      <c r="G112" s="43"/>
      <c r="H112" s="43"/>
      <c r="I112" s="43"/>
      <c r="J112" s="43"/>
      <c r="K112" s="43"/>
    </row>
    <row r="113" spans="1:11" ht="15.75">
      <c r="A113" s="43" t="s">
        <v>42</v>
      </c>
      <c r="B113" s="43"/>
      <c r="C113" s="43"/>
      <c r="D113" s="43"/>
      <c r="E113" s="43"/>
      <c r="F113" s="43"/>
      <c r="G113" s="43"/>
      <c r="H113" s="43"/>
      <c r="I113" s="43"/>
      <c r="J113" s="43"/>
      <c r="K113" s="43"/>
    </row>
    <row r="114" spans="1:11" ht="72">
      <c r="A114" s="10" t="s">
        <v>45</v>
      </c>
      <c r="B114" s="10" t="s">
        <v>46</v>
      </c>
      <c r="C114" s="10" t="s">
        <v>47</v>
      </c>
      <c r="D114" s="10" t="s">
        <v>48</v>
      </c>
      <c r="E114" s="10" t="s">
        <v>49</v>
      </c>
      <c r="F114" s="10" t="s">
        <v>50</v>
      </c>
      <c r="G114" s="10" t="s">
        <v>51</v>
      </c>
      <c r="H114" s="10" t="s">
        <v>52</v>
      </c>
      <c r="I114" s="10" t="s">
        <v>53</v>
      </c>
      <c r="J114" s="10" t="s">
        <v>54</v>
      </c>
      <c r="K114" s="10" t="s">
        <v>38</v>
      </c>
    </row>
    <row r="115" spans="1:11" ht="12.75">
      <c r="A115" s="14">
        <v>0</v>
      </c>
      <c r="B115" s="14">
        <v>0</v>
      </c>
      <c r="C115" s="14">
        <v>0</v>
      </c>
      <c r="D115" s="14">
        <v>0</v>
      </c>
      <c r="E115" s="14">
        <v>0</v>
      </c>
      <c r="F115" s="14">
        <v>0</v>
      </c>
      <c r="G115" s="14">
        <v>0</v>
      </c>
      <c r="H115" s="14">
        <v>0</v>
      </c>
      <c r="I115" s="14">
        <v>0</v>
      </c>
      <c r="J115" s="14">
        <v>0</v>
      </c>
      <c r="K115" s="14">
        <v>0</v>
      </c>
    </row>
    <row r="116" spans="1:11" ht="16.5" customHeight="1">
      <c r="A116" s="20" t="s">
        <v>70</v>
      </c>
      <c r="B116" s="17"/>
      <c r="C116" s="17"/>
      <c r="D116" s="17"/>
      <c r="E116" s="17"/>
      <c r="F116" s="17"/>
      <c r="G116" s="17"/>
      <c r="H116" s="17"/>
      <c r="I116" s="17"/>
      <c r="J116" s="17"/>
      <c r="K116" s="17"/>
    </row>
    <row r="117" spans="1:11" ht="15.75">
      <c r="A117" s="49" t="s">
        <v>58</v>
      </c>
      <c r="B117" s="49"/>
      <c r="C117" s="49"/>
      <c r="D117" s="49"/>
      <c r="E117" s="49"/>
      <c r="F117" s="49"/>
      <c r="G117" s="49"/>
      <c r="H117" s="49"/>
      <c r="I117" s="49"/>
      <c r="J117" s="49"/>
      <c r="K117" s="49"/>
    </row>
    <row r="118" spans="1:11" ht="15.75">
      <c r="A118" s="43" t="s">
        <v>56</v>
      </c>
      <c r="B118" s="43"/>
      <c r="C118" s="43"/>
      <c r="D118" s="43"/>
      <c r="E118" s="43"/>
      <c r="F118" s="43"/>
      <c r="G118" s="43"/>
      <c r="H118" s="43"/>
      <c r="I118" s="43"/>
      <c r="J118" s="43"/>
      <c r="K118" s="43"/>
    </row>
    <row r="119" spans="1:11" ht="15.75">
      <c r="A119" s="43" t="s">
        <v>42</v>
      </c>
      <c r="B119" s="43"/>
      <c r="C119" s="43"/>
      <c r="D119" s="43"/>
      <c r="E119" s="43"/>
      <c r="F119" s="43"/>
      <c r="G119" s="43"/>
      <c r="H119" s="43"/>
      <c r="I119" s="43"/>
      <c r="J119" s="43"/>
      <c r="K119" s="43"/>
    </row>
    <row r="120" spans="1:11" ht="72">
      <c r="A120" s="10" t="s">
        <v>45</v>
      </c>
      <c r="B120" s="10" t="s">
        <v>46</v>
      </c>
      <c r="C120" s="10" t="s">
        <v>47</v>
      </c>
      <c r="D120" s="10" t="s">
        <v>48</v>
      </c>
      <c r="E120" s="10" t="s">
        <v>49</v>
      </c>
      <c r="F120" s="10" t="s">
        <v>50</v>
      </c>
      <c r="G120" s="10" t="s">
        <v>51</v>
      </c>
      <c r="H120" s="10" t="s">
        <v>52</v>
      </c>
      <c r="I120" s="10" t="s">
        <v>53</v>
      </c>
      <c r="J120" s="10" t="s">
        <v>54</v>
      </c>
      <c r="K120" s="10" t="s">
        <v>38</v>
      </c>
    </row>
    <row r="121" spans="1:11" ht="12.75">
      <c r="A121" s="14">
        <v>0</v>
      </c>
      <c r="B121" s="14">
        <v>0</v>
      </c>
      <c r="C121" s="14">
        <v>0</v>
      </c>
      <c r="D121" s="14">
        <v>0</v>
      </c>
      <c r="E121" s="14">
        <v>0</v>
      </c>
      <c r="F121" s="14">
        <v>0</v>
      </c>
      <c r="G121" s="14">
        <v>0</v>
      </c>
      <c r="H121" s="14">
        <v>0</v>
      </c>
      <c r="I121" s="14">
        <v>0</v>
      </c>
      <c r="J121" s="14">
        <v>0</v>
      </c>
      <c r="K121" s="14">
        <v>0</v>
      </c>
    </row>
    <row r="122" ht="15.75">
      <c r="A122" s="3" t="s">
        <v>71</v>
      </c>
    </row>
    <row r="123" spans="1:11" ht="15.75">
      <c r="A123" s="49" t="s">
        <v>58</v>
      </c>
      <c r="B123" s="49"/>
      <c r="C123" s="49"/>
      <c r="D123" s="49"/>
      <c r="E123" s="49"/>
      <c r="F123" s="49"/>
      <c r="G123" s="49"/>
      <c r="H123" s="49"/>
      <c r="I123" s="49"/>
      <c r="J123" s="49"/>
      <c r="K123" s="49"/>
    </row>
    <row r="124" spans="1:11" ht="15.75">
      <c r="A124" s="43" t="s">
        <v>29</v>
      </c>
      <c r="B124" s="43"/>
      <c r="C124" s="43"/>
      <c r="D124" s="43"/>
      <c r="E124" s="43"/>
      <c r="F124" s="43"/>
      <c r="G124" s="43"/>
      <c r="H124" s="43"/>
      <c r="I124" s="43"/>
      <c r="J124" s="43"/>
      <c r="K124" s="43"/>
    </row>
    <row r="125" spans="1:11" ht="15.75">
      <c r="A125" s="43" t="s">
        <v>43</v>
      </c>
      <c r="B125" s="43"/>
      <c r="C125" s="43"/>
      <c r="D125" s="43"/>
      <c r="E125" s="43"/>
      <c r="F125" s="43"/>
      <c r="G125" s="43"/>
      <c r="H125" s="43"/>
      <c r="I125" s="43"/>
      <c r="J125" s="43"/>
      <c r="K125" s="43"/>
    </row>
    <row r="126" spans="1:11" ht="72">
      <c r="A126" s="10" t="s">
        <v>45</v>
      </c>
      <c r="B126" s="10" t="s">
        <v>46</v>
      </c>
      <c r="C126" s="10" t="s">
        <v>47</v>
      </c>
      <c r="D126" s="10" t="s">
        <v>48</v>
      </c>
      <c r="E126" s="10" t="s">
        <v>49</v>
      </c>
      <c r="F126" s="10" t="s">
        <v>50</v>
      </c>
      <c r="G126" s="10" t="s">
        <v>51</v>
      </c>
      <c r="H126" s="10" t="s">
        <v>52</v>
      </c>
      <c r="I126" s="10" t="s">
        <v>53</v>
      </c>
      <c r="J126" s="10" t="s">
        <v>54</v>
      </c>
      <c r="K126" s="10" t="s">
        <v>38</v>
      </c>
    </row>
    <row r="127" spans="1:11" ht="12.75">
      <c r="A127" s="14">
        <v>0</v>
      </c>
      <c r="B127" s="14">
        <v>0</v>
      </c>
      <c r="C127" s="14">
        <v>0</v>
      </c>
      <c r="D127" s="14">
        <v>0</v>
      </c>
      <c r="E127" s="14">
        <v>0</v>
      </c>
      <c r="F127" s="14">
        <v>0</v>
      </c>
      <c r="G127" s="14">
        <v>0</v>
      </c>
      <c r="H127" s="14">
        <v>0</v>
      </c>
      <c r="I127" s="14">
        <v>0</v>
      </c>
      <c r="J127" s="14">
        <v>0</v>
      </c>
      <c r="K127" s="14">
        <v>0</v>
      </c>
    </row>
    <row r="128" spans="1:11" ht="60">
      <c r="A128" s="34"/>
      <c r="B128" s="34"/>
      <c r="C128" s="34"/>
      <c r="D128" s="34"/>
      <c r="E128" s="34"/>
      <c r="F128" s="34"/>
      <c r="G128" s="34"/>
      <c r="H128" s="34"/>
      <c r="I128" s="34"/>
      <c r="J128" s="34"/>
      <c r="K128" s="10" t="s">
        <v>39</v>
      </c>
    </row>
    <row r="129" spans="1:11" ht="15.75">
      <c r="A129" s="50"/>
      <c r="B129" s="50"/>
      <c r="C129" s="50"/>
      <c r="D129" s="50"/>
      <c r="E129" s="50"/>
      <c r="F129" s="50"/>
      <c r="G129" s="50"/>
      <c r="H129" s="50"/>
      <c r="I129" s="50"/>
      <c r="J129" s="50"/>
      <c r="K129" s="15"/>
    </row>
    <row r="130" spans="1:11" ht="18" customHeight="1">
      <c r="A130" s="19" t="s">
        <v>72</v>
      </c>
      <c r="B130" s="13"/>
      <c r="C130" s="13"/>
      <c r="D130" s="13"/>
      <c r="E130" s="13"/>
      <c r="F130" s="13"/>
      <c r="G130" s="13"/>
      <c r="H130" s="13"/>
      <c r="I130" s="13"/>
      <c r="J130" s="13"/>
      <c r="K130" s="16"/>
    </row>
    <row r="131" spans="1:11" ht="15.75">
      <c r="A131" s="49" t="s">
        <v>58</v>
      </c>
      <c r="B131" s="49"/>
      <c r="C131" s="49"/>
      <c r="D131" s="49"/>
      <c r="E131" s="49"/>
      <c r="F131" s="49"/>
      <c r="G131" s="49"/>
      <c r="H131" s="49"/>
      <c r="I131" s="49"/>
      <c r="J131" s="49"/>
      <c r="K131" s="49"/>
    </row>
    <row r="132" spans="1:11" ht="15.75">
      <c r="A132" s="43" t="s">
        <v>55</v>
      </c>
      <c r="B132" s="43"/>
      <c r="C132" s="43"/>
      <c r="D132" s="43"/>
      <c r="E132" s="43"/>
      <c r="F132" s="43"/>
      <c r="G132" s="43"/>
      <c r="H132" s="43"/>
      <c r="I132" s="43"/>
      <c r="J132" s="43"/>
      <c r="K132" s="43"/>
    </row>
    <row r="133" spans="1:11" ht="15.75">
      <c r="A133" s="43" t="s">
        <v>43</v>
      </c>
      <c r="B133" s="43"/>
      <c r="C133" s="43"/>
      <c r="D133" s="43"/>
      <c r="E133" s="43"/>
      <c r="F133" s="43"/>
      <c r="G133" s="43"/>
      <c r="H133" s="43"/>
      <c r="I133" s="43"/>
      <c r="J133" s="43"/>
      <c r="K133" s="43"/>
    </row>
    <row r="134" spans="1:11" ht="72">
      <c r="A134" s="10" t="s">
        <v>45</v>
      </c>
      <c r="B134" s="10" t="s">
        <v>46</v>
      </c>
      <c r="C134" s="10" t="s">
        <v>47</v>
      </c>
      <c r="D134" s="10" t="s">
        <v>48</v>
      </c>
      <c r="E134" s="10" t="s">
        <v>49</v>
      </c>
      <c r="F134" s="10" t="s">
        <v>50</v>
      </c>
      <c r="G134" s="10" t="s">
        <v>51</v>
      </c>
      <c r="H134" s="10" t="s">
        <v>52</v>
      </c>
      <c r="I134" s="10" t="s">
        <v>53</v>
      </c>
      <c r="J134" s="10" t="s">
        <v>54</v>
      </c>
      <c r="K134" s="10" t="s">
        <v>38</v>
      </c>
    </row>
    <row r="135" spans="1:11" ht="12.75">
      <c r="A135" s="14">
        <v>0</v>
      </c>
      <c r="B135" s="14">
        <v>0</v>
      </c>
      <c r="C135" s="14">
        <v>0</v>
      </c>
      <c r="D135" s="14">
        <v>0</v>
      </c>
      <c r="E135" s="14">
        <v>0</v>
      </c>
      <c r="F135" s="14">
        <v>0</v>
      </c>
      <c r="G135" s="14">
        <v>0</v>
      </c>
      <c r="H135" s="14">
        <v>0</v>
      </c>
      <c r="I135" s="14">
        <v>0</v>
      </c>
      <c r="J135" s="14">
        <v>0</v>
      </c>
      <c r="K135" s="14">
        <v>0</v>
      </c>
    </row>
    <row r="136" spans="1:11" ht="18" customHeight="1">
      <c r="A136" s="20" t="s">
        <v>73</v>
      </c>
      <c r="B136" s="17"/>
      <c r="C136" s="17"/>
      <c r="D136" s="17"/>
      <c r="E136" s="17"/>
      <c r="F136" s="17"/>
      <c r="G136" s="17"/>
      <c r="H136" s="17"/>
      <c r="I136" s="17"/>
      <c r="J136" s="17"/>
      <c r="K136" s="17"/>
    </row>
    <row r="137" spans="1:11" ht="15.75">
      <c r="A137" s="49" t="s">
        <v>58</v>
      </c>
      <c r="B137" s="49"/>
      <c r="C137" s="49"/>
      <c r="D137" s="49"/>
      <c r="E137" s="49"/>
      <c r="F137" s="49"/>
      <c r="G137" s="49"/>
      <c r="H137" s="49"/>
      <c r="I137" s="49"/>
      <c r="J137" s="49"/>
      <c r="K137" s="49"/>
    </row>
    <row r="138" spans="1:11" ht="15.75">
      <c r="A138" s="43" t="s">
        <v>56</v>
      </c>
      <c r="B138" s="43"/>
      <c r="C138" s="43"/>
      <c r="D138" s="43"/>
      <c r="E138" s="43"/>
      <c r="F138" s="43"/>
      <c r="G138" s="43"/>
      <c r="H138" s="43"/>
      <c r="I138" s="43"/>
      <c r="J138" s="43"/>
      <c r="K138" s="43"/>
    </row>
    <row r="139" spans="1:11" ht="15.75">
      <c r="A139" s="43" t="s">
        <v>43</v>
      </c>
      <c r="B139" s="43"/>
      <c r="C139" s="43"/>
      <c r="D139" s="43"/>
      <c r="E139" s="43"/>
      <c r="F139" s="43"/>
      <c r="G139" s="43"/>
      <c r="H139" s="43"/>
      <c r="I139" s="43"/>
      <c r="J139" s="43"/>
      <c r="K139" s="43"/>
    </row>
    <row r="140" spans="1:11" ht="72">
      <c r="A140" s="10" t="s">
        <v>45</v>
      </c>
      <c r="B140" s="10" t="s">
        <v>46</v>
      </c>
      <c r="C140" s="10" t="s">
        <v>47</v>
      </c>
      <c r="D140" s="10" t="s">
        <v>48</v>
      </c>
      <c r="E140" s="10" t="s">
        <v>49</v>
      </c>
      <c r="F140" s="10" t="s">
        <v>50</v>
      </c>
      <c r="G140" s="10" t="s">
        <v>51</v>
      </c>
      <c r="H140" s="10" t="s">
        <v>52</v>
      </c>
      <c r="I140" s="10" t="s">
        <v>53</v>
      </c>
      <c r="J140" s="10" t="s">
        <v>54</v>
      </c>
      <c r="K140" s="10" t="s">
        <v>38</v>
      </c>
    </row>
    <row r="141" spans="1:11" ht="12.75">
      <c r="A141" s="14">
        <v>0</v>
      </c>
      <c r="B141" s="14">
        <v>0</v>
      </c>
      <c r="C141" s="14">
        <v>0</v>
      </c>
      <c r="D141" s="14">
        <v>0</v>
      </c>
      <c r="E141" s="14">
        <v>0</v>
      </c>
      <c r="F141" s="14">
        <v>0</v>
      </c>
      <c r="G141" s="14">
        <v>0</v>
      </c>
      <c r="H141" s="14">
        <v>0</v>
      </c>
      <c r="I141" s="14">
        <v>0</v>
      </c>
      <c r="J141" s="14">
        <v>0</v>
      </c>
      <c r="K141" s="14">
        <v>0</v>
      </c>
    </row>
    <row r="143" ht="15.75">
      <c r="A143" s="3" t="s">
        <v>74</v>
      </c>
    </row>
    <row r="144" spans="1:11" ht="15.75">
      <c r="A144" s="49" t="s">
        <v>58</v>
      </c>
      <c r="B144" s="49"/>
      <c r="C144" s="49"/>
      <c r="D144" s="49"/>
      <c r="E144" s="49"/>
      <c r="F144" s="49"/>
      <c r="G144" s="49"/>
      <c r="H144" s="49"/>
      <c r="I144" s="49"/>
      <c r="J144" s="49"/>
      <c r="K144" s="49"/>
    </row>
    <row r="145" spans="1:11" ht="15.75">
      <c r="A145" s="43" t="s">
        <v>29</v>
      </c>
      <c r="B145" s="43"/>
      <c r="C145" s="43"/>
      <c r="D145" s="43"/>
      <c r="E145" s="43"/>
      <c r="F145" s="43"/>
      <c r="G145" s="43"/>
      <c r="H145" s="43"/>
      <c r="I145" s="43"/>
      <c r="J145" s="43"/>
      <c r="K145" s="43"/>
    </row>
    <row r="146" spans="1:11" ht="15.75">
      <c r="A146" s="43" t="s">
        <v>44</v>
      </c>
      <c r="B146" s="43"/>
      <c r="C146" s="43"/>
      <c r="D146" s="43"/>
      <c r="E146" s="43"/>
      <c r="F146" s="43"/>
      <c r="G146" s="43"/>
      <c r="H146" s="43"/>
      <c r="I146" s="43"/>
      <c r="J146" s="43"/>
      <c r="K146" s="43"/>
    </row>
    <row r="147" spans="1:11" ht="72">
      <c r="A147" s="10" t="s">
        <v>45</v>
      </c>
      <c r="B147" s="10" t="s">
        <v>46</v>
      </c>
      <c r="C147" s="10" t="s">
        <v>47</v>
      </c>
      <c r="D147" s="10" t="s">
        <v>48</v>
      </c>
      <c r="E147" s="10" t="s">
        <v>49</v>
      </c>
      <c r="F147" s="10" t="s">
        <v>50</v>
      </c>
      <c r="G147" s="10" t="s">
        <v>51</v>
      </c>
      <c r="H147" s="10" t="s">
        <v>52</v>
      </c>
      <c r="I147" s="10" t="s">
        <v>53</v>
      </c>
      <c r="J147" s="10" t="s">
        <v>54</v>
      </c>
      <c r="K147" s="10" t="s">
        <v>38</v>
      </c>
    </row>
    <row r="148" spans="1:11" ht="12.75">
      <c r="A148" s="14">
        <v>0</v>
      </c>
      <c r="B148" s="14">
        <v>0</v>
      </c>
      <c r="C148" s="14">
        <v>0</v>
      </c>
      <c r="D148" s="14">
        <v>0</v>
      </c>
      <c r="E148" s="14">
        <v>0</v>
      </c>
      <c r="F148" s="14">
        <v>0</v>
      </c>
      <c r="G148" s="14">
        <v>0</v>
      </c>
      <c r="H148" s="14">
        <v>0</v>
      </c>
      <c r="I148" s="14">
        <v>0</v>
      </c>
      <c r="J148" s="14">
        <v>0</v>
      </c>
      <c r="K148" s="14">
        <v>0</v>
      </c>
    </row>
    <row r="149" spans="1:11" ht="60">
      <c r="A149" s="34"/>
      <c r="B149" s="34"/>
      <c r="C149" s="34"/>
      <c r="D149" s="34"/>
      <c r="E149" s="34"/>
      <c r="F149" s="34"/>
      <c r="G149" s="34"/>
      <c r="H149" s="34"/>
      <c r="I149" s="34"/>
      <c r="J149" s="34"/>
      <c r="K149" s="10" t="s">
        <v>39</v>
      </c>
    </row>
    <row r="150" spans="1:11" ht="15.75">
      <c r="A150" s="50"/>
      <c r="B150" s="50"/>
      <c r="C150" s="50"/>
      <c r="D150" s="50"/>
      <c r="E150" s="50"/>
      <c r="F150" s="50"/>
      <c r="G150" s="50"/>
      <c r="H150" s="50"/>
      <c r="I150" s="50"/>
      <c r="J150" s="50"/>
      <c r="K150" s="15"/>
    </row>
    <row r="151" spans="1:11" ht="18" customHeight="1">
      <c r="A151" s="19" t="s">
        <v>75</v>
      </c>
      <c r="B151" s="13"/>
      <c r="C151" s="13"/>
      <c r="D151" s="13"/>
      <c r="E151" s="13"/>
      <c r="F151" s="13"/>
      <c r="G151" s="13"/>
      <c r="H151" s="13"/>
      <c r="I151" s="13"/>
      <c r="J151" s="13"/>
      <c r="K151" s="16"/>
    </row>
    <row r="152" spans="1:11" ht="15.75">
      <c r="A152" s="49" t="s">
        <v>58</v>
      </c>
      <c r="B152" s="49"/>
      <c r="C152" s="49"/>
      <c r="D152" s="49"/>
      <c r="E152" s="49"/>
      <c r="F152" s="49"/>
      <c r="G152" s="49"/>
      <c r="H152" s="49"/>
      <c r="I152" s="49"/>
      <c r="J152" s="49"/>
      <c r="K152" s="49"/>
    </row>
    <row r="153" spans="1:11" ht="15.75">
      <c r="A153" s="43" t="s">
        <v>55</v>
      </c>
      <c r="B153" s="43"/>
      <c r="C153" s="43"/>
      <c r="D153" s="43"/>
      <c r="E153" s="43"/>
      <c r="F153" s="43"/>
      <c r="G153" s="43"/>
      <c r="H153" s="43"/>
      <c r="I153" s="43"/>
      <c r="J153" s="43"/>
      <c r="K153" s="43"/>
    </row>
    <row r="154" spans="1:11" ht="15.75">
      <c r="A154" s="43" t="s">
        <v>44</v>
      </c>
      <c r="B154" s="43"/>
      <c r="C154" s="43"/>
      <c r="D154" s="43"/>
      <c r="E154" s="43"/>
      <c r="F154" s="43"/>
      <c r="G154" s="43"/>
      <c r="H154" s="43"/>
      <c r="I154" s="43"/>
      <c r="J154" s="43"/>
      <c r="K154" s="43"/>
    </row>
    <row r="155" spans="1:11" ht="72">
      <c r="A155" s="10" t="s">
        <v>45</v>
      </c>
      <c r="B155" s="10" t="s">
        <v>46</v>
      </c>
      <c r="C155" s="10" t="s">
        <v>47</v>
      </c>
      <c r="D155" s="10" t="s">
        <v>48</v>
      </c>
      <c r="E155" s="10" t="s">
        <v>49</v>
      </c>
      <c r="F155" s="10" t="s">
        <v>50</v>
      </c>
      <c r="G155" s="10" t="s">
        <v>51</v>
      </c>
      <c r="H155" s="10" t="s">
        <v>52</v>
      </c>
      <c r="I155" s="10" t="s">
        <v>53</v>
      </c>
      <c r="J155" s="10" t="s">
        <v>54</v>
      </c>
      <c r="K155" s="10" t="s">
        <v>38</v>
      </c>
    </row>
    <row r="156" spans="1:11" ht="12.75">
      <c r="A156" s="14">
        <v>0</v>
      </c>
      <c r="B156" s="14">
        <v>0</v>
      </c>
      <c r="C156" s="14">
        <v>0</v>
      </c>
      <c r="D156" s="14">
        <v>0</v>
      </c>
      <c r="E156" s="14">
        <v>0</v>
      </c>
      <c r="F156" s="14">
        <v>0</v>
      </c>
      <c r="G156" s="14">
        <v>0</v>
      </c>
      <c r="H156" s="14">
        <v>0</v>
      </c>
      <c r="I156" s="14">
        <v>0</v>
      </c>
      <c r="J156" s="14">
        <v>0</v>
      </c>
      <c r="K156" s="14">
        <v>0</v>
      </c>
    </row>
    <row r="157" spans="1:11" ht="22.5" customHeight="1">
      <c r="A157" s="19" t="s">
        <v>76</v>
      </c>
      <c r="B157" s="17"/>
      <c r="C157" s="17"/>
      <c r="D157" s="17"/>
      <c r="E157" s="17"/>
      <c r="F157" s="17"/>
      <c r="G157" s="17"/>
      <c r="H157" s="17"/>
      <c r="I157" s="17"/>
      <c r="J157" s="17"/>
      <c r="K157" s="17"/>
    </row>
    <row r="158" spans="1:11" ht="15.75">
      <c r="A158" s="49" t="s">
        <v>58</v>
      </c>
      <c r="B158" s="49"/>
      <c r="C158" s="49"/>
      <c r="D158" s="49"/>
      <c r="E158" s="49"/>
      <c r="F158" s="49"/>
      <c r="G158" s="49"/>
      <c r="H158" s="49"/>
      <c r="I158" s="49"/>
      <c r="J158" s="49"/>
      <c r="K158" s="49"/>
    </row>
    <row r="159" spans="1:11" ht="15.75">
      <c r="A159" s="43" t="s">
        <v>56</v>
      </c>
      <c r="B159" s="43"/>
      <c r="C159" s="43"/>
      <c r="D159" s="43"/>
      <c r="E159" s="43"/>
      <c r="F159" s="43"/>
      <c r="G159" s="43"/>
      <c r="H159" s="43"/>
      <c r="I159" s="43"/>
      <c r="J159" s="43"/>
      <c r="K159" s="43"/>
    </row>
    <row r="160" spans="1:11" ht="15.75">
      <c r="A160" s="43" t="s">
        <v>44</v>
      </c>
      <c r="B160" s="43"/>
      <c r="C160" s="43"/>
      <c r="D160" s="43"/>
      <c r="E160" s="43"/>
      <c r="F160" s="43"/>
      <c r="G160" s="43"/>
      <c r="H160" s="43"/>
      <c r="I160" s="43"/>
      <c r="J160" s="43"/>
      <c r="K160" s="43"/>
    </row>
    <row r="161" spans="1:11" ht="72">
      <c r="A161" s="10" t="s">
        <v>45</v>
      </c>
      <c r="B161" s="10" t="s">
        <v>46</v>
      </c>
      <c r="C161" s="10" t="s">
        <v>47</v>
      </c>
      <c r="D161" s="10" t="s">
        <v>48</v>
      </c>
      <c r="E161" s="10" t="s">
        <v>49</v>
      </c>
      <c r="F161" s="10" t="s">
        <v>50</v>
      </c>
      <c r="G161" s="10" t="s">
        <v>51</v>
      </c>
      <c r="H161" s="10" t="s">
        <v>52</v>
      </c>
      <c r="I161" s="10" t="s">
        <v>53</v>
      </c>
      <c r="J161" s="10" t="s">
        <v>54</v>
      </c>
      <c r="K161" s="10" t="s">
        <v>38</v>
      </c>
    </row>
    <row r="162" spans="1:11" ht="12.75">
      <c r="A162" s="14">
        <v>0</v>
      </c>
      <c r="B162" s="14">
        <v>0</v>
      </c>
      <c r="C162" s="14">
        <v>0</v>
      </c>
      <c r="D162" s="14">
        <v>0</v>
      </c>
      <c r="E162" s="14">
        <v>0</v>
      </c>
      <c r="F162" s="14">
        <v>0</v>
      </c>
      <c r="G162" s="14">
        <v>0</v>
      </c>
      <c r="H162" s="14">
        <v>0</v>
      </c>
      <c r="I162" s="14">
        <v>0</v>
      </c>
      <c r="J162" s="14">
        <v>0</v>
      </c>
      <c r="K162" s="14">
        <v>0</v>
      </c>
    </row>
    <row r="164" spans="1:11" ht="12.75">
      <c r="A164" s="51" t="s">
        <v>77</v>
      </c>
      <c r="B164" s="52"/>
      <c r="C164" s="52"/>
      <c r="D164" s="52"/>
      <c r="E164" s="52"/>
      <c r="F164" s="52"/>
      <c r="G164" s="52"/>
      <c r="H164" s="52"/>
      <c r="I164" s="52"/>
      <c r="J164" s="52"/>
      <c r="K164" s="53"/>
    </row>
    <row r="165" spans="1:11" ht="12.75">
      <c r="A165" s="54"/>
      <c r="B165" s="55"/>
      <c r="C165" s="55"/>
      <c r="D165" s="55"/>
      <c r="E165" s="55"/>
      <c r="F165" s="55"/>
      <c r="G165" s="55"/>
      <c r="H165" s="55"/>
      <c r="I165" s="55"/>
      <c r="J165" s="55"/>
      <c r="K165" s="56"/>
    </row>
    <row r="166" spans="1:11" ht="12.75">
      <c r="A166" s="54"/>
      <c r="B166" s="55"/>
      <c r="C166" s="55"/>
      <c r="D166" s="55"/>
      <c r="E166" s="55"/>
      <c r="F166" s="55"/>
      <c r="G166" s="55"/>
      <c r="H166" s="55"/>
      <c r="I166" s="55"/>
      <c r="J166" s="55"/>
      <c r="K166" s="56"/>
    </row>
    <row r="167" spans="1:11" ht="12.75">
      <c r="A167" s="54"/>
      <c r="B167" s="55"/>
      <c r="C167" s="55"/>
      <c r="D167" s="55"/>
      <c r="E167" s="55"/>
      <c r="F167" s="55"/>
      <c r="G167" s="55"/>
      <c r="H167" s="55"/>
      <c r="I167" s="55"/>
      <c r="J167" s="55"/>
      <c r="K167" s="56"/>
    </row>
    <row r="168" spans="1:11" ht="12.75">
      <c r="A168" s="57"/>
      <c r="B168" s="58"/>
      <c r="C168" s="58"/>
      <c r="D168" s="58"/>
      <c r="E168" s="58"/>
      <c r="F168" s="58"/>
      <c r="G168" s="58"/>
      <c r="H168" s="58"/>
      <c r="I168" s="58"/>
      <c r="J168" s="58"/>
      <c r="K168" s="59"/>
    </row>
  </sheetData>
  <sheetProtection/>
  <mergeCells count="145">
    <mergeCell ref="A43:H43"/>
    <mergeCell ref="I43:J43"/>
    <mergeCell ref="A1:J1"/>
    <mergeCell ref="A164:K168"/>
    <mergeCell ref="A2:J2"/>
    <mergeCell ref="E38:E40"/>
    <mergeCell ref="F38:F40"/>
    <mergeCell ref="G38:G40"/>
    <mergeCell ref="H38:H40"/>
    <mergeCell ref="A38:A40"/>
    <mergeCell ref="I41:J41"/>
    <mergeCell ref="A42:H42"/>
    <mergeCell ref="I42:J42"/>
    <mergeCell ref="I38:J40"/>
    <mergeCell ref="B38:B40"/>
    <mergeCell ref="C38:C40"/>
    <mergeCell ref="A58:J58"/>
    <mergeCell ref="A59:J59"/>
    <mergeCell ref="I55:J55"/>
    <mergeCell ref="G60:G62"/>
    <mergeCell ref="H60:H62"/>
    <mergeCell ref="I60:J62"/>
    <mergeCell ref="I63:J63"/>
    <mergeCell ref="A64:H64"/>
    <mergeCell ref="I64:J64"/>
    <mergeCell ref="A60:A62"/>
    <mergeCell ref="B60:B62"/>
    <mergeCell ref="C60:C62"/>
    <mergeCell ref="D60:D62"/>
    <mergeCell ref="E60:E62"/>
    <mergeCell ref="F60:F62"/>
    <mergeCell ref="A80:J80"/>
    <mergeCell ref="A65:H65"/>
    <mergeCell ref="I65:J65"/>
    <mergeCell ref="A68:J68"/>
    <mergeCell ref="A69:J69"/>
    <mergeCell ref="A67:J67"/>
    <mergeCell ref="I70:J70"/>
    <mergeCell ref="C83:C85"/>
    <mergeCell ref="I71:J71"/>
    <mergeCell ref="A74:J74"/>
    <mergeCell ref="A75:J75"/>
    <mergeCell ref="A73:J73"/>
    <mergeCell ref="D83:D85"/>
    <mergeCell ref="I76:J76"/>
    <mergeCell ref="I77:J77"/>
    <mergeCell ref="A81:J81"/>
    <mergeCell ref="A82:J82"/>
    <mergeCell ref="I83:J85"/>
    <mergeCell ref="I86:J86"/>
    <mergeCell ref="A87:H87"/>
    <mergeCell ref="I87:J87"/>
    <mergeCell ref="E83:E85"/>
    <mergeCell ref="F83:F85"/>
    <mergeCell ref="G83:G85"/>
    <mergeCell ref="H83:H85"/>
    <mergeCell ref="A83:A85"/>
    <mergeCell ref="B83:B85"/>
    <mergeCell ref="I99:J99"/>
    <mergeCell ref="A88:H88"/>
    <mergeCell ref="I88:J88"/>
    <mergeCell ref="A91:J91"/>
    <mergeCell ref="A92:J92"/>
    <mergeCell ref="A90:J90"/>
    <mergeCell ref="I93:J93"/>
    <mergeCell ref="I94:J94"/>
    <mergeCell ref="A97:J97"/>
    <mergeCell ref="A98:J98"/>
    <mergeCell ref="A96:J96"/>
    <mergeCell ref="A108:J108"/>
    <mergeCell ref="A103:K103"/>
    <mergeCell ref="A118:K118"/>
    <mergeCell ref="A105:K105"/>
    <mergeCell ref="A113:K113"/>
    <mergeCell ref="A117:K117"/>
    <mergeCell ref="A109:J109"/>
    <mergeCell ref="A112:K112"/>
    <mergeCell ref="I100:J100"/>
    <mergeCell ref="A35:J35"/>
    <mergeCell ref="A45:J45"/>
    <mergeCell ref="A51:J51"/>
    <mergeCell ref="A57:J57"/>
    <mergeCell ref="I54:J54"/>
    <mergeCell ref="A47:J47"/>
    <mergeCell ref="A53:J53"/>
    <mergeCell ref="I48:J48"/>
    <mergeCell ref="I49:J49"/>
    <mergeCell ref="D38:D40"/>
    <mergeCell ref="A104:K104"/>
    <mergeCell ref="A132:K132"/>
    <mergeCell ref="A133:K133"/>
    <mergeCell ref="A36:J36"/>
    <mergeCell ref="A46:J46"/>
    <mergeCell ref="A52:J52"/>
    <mergeCell ref="A37:J37"/>
    <mergeCell ref="A123:K123"/>
    <mergeCell ref="A124:K124"/>
    <mergeCell ref="A119:K119"/>
    <mergeCell ref="A150:J150"/>
    <mergeCell ref="A111:K111"/>
    <mergeCell ref="A125:K125"/>
    <mergeCell ref="A128:J128"/>
    <mergeCell ref="A129:J129"/>
    <mergeCell ref="A160:K160"/>
    <mergeCell ref="A152:K152"/>
    <mergeCell ref="A153:K153"/>
    <mergeCell ref="A154:K154"/>
    <mergeCell ref="A158:K158"/>
    <mergeCell ref="A4:K8"/>
    <mergeCell ref="A159:K159"/>
    <mergeCell ref="A137:K137"/>
    <mergeCell ref="A138:K138"/>
    <mergeCell ref="A139:K139"/>
    <mergeCell ref="A144:K144"/>
    <mergeCell ref="A145:K145"/>
    <mergeCell ref="A146:K146"/>
    <mergeCell ref="A131:K131"/>
    <mergeCell ref="A149:J149"/>
    <mergeCell ref="A11:J11"/>
    <mergeCell ref="A12:J12"/>
    <mergeCell ref="A13:J13"/>
    <mergeCell ref="A14:A16"/>
    <mergeCell ref="B14:B16"/>
    <mergeCell ref="C14:C16"/>
    <mergeCell ref="D14:D16"/>
    <mergeCell ref="E14:E16"/>
    <mergeCell ref="F14:F16"/>
    <mergeCell ref="G14:G16"/>
    <mergeCell ref="H14:H16"/>
    <mergeCell ref="I14:J16"/>
    <mergeCell ref="I17:J17"/>
    <mergeCell ref="A18:H18"/>
    <mergeCell ref="I18:J18"/>
    <mergeCell ref="A19:H19"/>
    <mergeCell ref="I19:J19"/>
    <mergeCell ref="A21:J21"/>
    <mergeCell ref="A22:J22"/>
    <mergeCell ref="A23:J23"/>
    <mergeCell ref="I24:J24"/>
    <mergeCell ref="I25:J25"/>
    <mergeCell ref="A27:J27"/>
    <mergeCell ref="A28:J28"/>
    <mergeCell ref="A29:J29"/>
    <mergeCell ref="I30:J30"/>
    <mergeCell ref="I31:J31"/>
  </mergeCells>
  <printOptions/>
  <pageMargins left="0" right="0" top="0.984251968503937" bottom="0.984251968503937" header="0.5118110236220472" footer="0.5118110236220472"/>
  <pageSetup orientation="landscape" paperSize="9" r:id="rId1"/>
  <rowBreaks count="8" manualBreakCount="8">
    <brk id="49" max="255" man="1"/>
    <brk id="71" max="255" man="1"/>
    <brk id="94" max="255" man="1"/>
    <brk id="109" max="255" man="1"/>
    <brk id="121" max="255" man="1"/>
    <brk id="135" max="255" man="1"/>
    <brk id="142" max="255" man="1"/>
    <brk id="156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K168"/>
  <sheetViews>
    <sheetView workbookViewId="0" topLeftCell="A1">
      <selection activeCell="I20" sqref="I20"/>
    </sheetView>
  </sheetViews>
  <sheetFormatPr defaultColWidth="12.421875" defaultRowHeight="12.75"/>
  <sheetData>
    <row r="1" spans="1:10" ht="12.75">
      <c r="A1" s="37" t="s">
        <v>60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12.75">
      <c r="A2" s="60" t="s">
        <v>78</v>
      </c>
      <c r="B2" s="60"/>
      <c r="C2" s="60"/>
      <c r="D2" s="60"/>
      <c r="E2" s="60"/>
      <c r="F2" s="60"/>
      <c r="G2" s="60"/>
      <c r="H2" s="60"/>
      <c r="I2" s="60"/>
      <c r="J2" s="60"/>
    </row>
    <row r="3" spans="1:10" ht="12.75">
      <c r="A3" s="21"/>
      <c r="B3" s="21"/>
      <c r="C3" s="21"/>
      <c r="D3" s="21"/>
      <c r="E3" s="21"/>
      <c r="F3" s="21"/>
      <c r="G3" s="21"/>
      <c r="H3" s="21"/>
      <c r="I3" s="21"/>
      <c r="J3" s="21"/>
    </row>
    <row r="4" spans="1:11" ht="12.75" customHeight="1">
      <c r="A4" s="61" t="s">
        <v>81</v>
      </c>
      <c r="B4" s="62"/>
      <c r="C4" s="62"/>
      <c r="D4" s="62"/>
      <c r="E4" s="62"/>
      <c r="F4" s="62"/>
      <c r="G4" s="62"/>
      <c r="H4" s="62"/>
      <c r="I4" s="62"/>
      <c r="J4" s="62"/>
      <c r="K4" s="63"/>
    </row>
    <row r="5" spans="1:11" ht="12.75">
      <c r="A5" s="64"/>
      <c r="B5" s="65"/>
      <c r="C5" s="65"/>
      <c r="D5" s="65"/>
      <c r="E5" s="65"/>
      <c r="F5" s="65"/>
      <c r="G5" s="65"/>
      <c r="H5" s="65"/>
      <c r="I5" s="65"/>
      <c r="J5" s="65"/>
      <c r="K5" s="66"/>
    </row>
    <row r="6" spans="1:11" ht="12.75">
      <c r="A6" s="64"/>
      <c r="B6" s="65"/>
      <c r="C6" s="65"/>
      <c r="D6" s="65"/>
      <c r="E6" s="65"/>
      <c r="F6" s="65"/>
      <c r="G6" s="65"/>
      <c r="H6" s="65"/>
      <c r="I6" s="65"/>
      <c r="J6" s="65"/>
      <c r="K6" s="66"/>
    </row>
    <row r="7" spans="1:11" ht="12.75">
      <c r="A7" s="64"/>
      <c r="B7" s="65"/>
      <c r="C7" s="65"/>
      <c r="D7" s="65"/>
      <c r="E7" s="65"/>
      <c r="F7" s="65"/>
      <c r="G7" s="65"/>
      <c r="H7" s="65"/>
      <c r="I7" s="65"/>
      <c r="J7" s="65"/>
      <c r="K7" s="66"/>
    </row>
    <row r="8" spans="1:11" ht="12.75">
      <c r="A8" s="67"/>
      <c r="B8" s="68"/>
      <c r="C8" s="68"/>
      <c r="D8" s="68"/>
      <c r="E8" s="68"/>
      <c r="F8" s="68"/>
      <c r="G8" s="68"/>
      <c r="H8" s="68"/>
      <c r="I8" s="68"/>
      <c r="J8" s="68"/>
      <c r="K8" s="69"/>
    </row>
    <row r="9" spans="1:11" s="31" customFormat="1" ht="12.75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</row>
    <row r="10" spans="1:11" s="31" customFormat="1" ht="15.75">
      <c r="A10" s="3" t="s">
        <v>110</v>
      </c>
      <c r="B10"/>
      <c r="C10"/>
      <c r="D10"/>
      <c r="E10"/>
      <c r="F10"/>
      <c r="G10"/>
      <c r="H10"/>
      <c r="I10"/>
      <c r="J10"/>
      <c r="K10" s="32"/>
    </row>
    <row r="11" spans="1:11" s="31" customFormat="1" ht="15.75">
      <c r="A11" s="49" t="s">
        <v>57</v>
      </c>
      <c r="B11" s="49"/>
      <c r="C11" s="49"/>
      <c r="D11" s="49"/>
      <c r="E11" s="49"/>
      <c r="F11" s="49"/>
      <c r="G11" s="49"/>
      <c r="H11" s="49"/>
      <c r="I11" s="49"/>
      <c r="J11" s="49"/>
      <c r="K11" s="32"/>
    </row>
    <row r="12" spans="1:11" s="31" customFormat="1" ht="15.75">
      <c r="A12" s="46" t="s">
        <v>107</v>
      </c>
      <c r="B12" s="47"/>
      <c r="C12" s="47"/>
      <c r="D12" s="47"/>
      <c r="E12" s="47"/>
      <c r="F12" s="47"/>
      <c r="G12" s="47"/>
      <c r="H12" s="47"/>
      <c r="I12" s="47"/>
      <c r="J12" s="48"/>
      <c r="K12" s="32"/>
    </row>
    <row r="13" spans="1:11" s="31" customFormat="1" ht="15.75">
      <c r="A13" s="46" t="s">
        <v>106</v>
      </c>
      <c r="B13" s="47"/>
      <c r="C13" s="47"/>
      <c r="D13" s="47"/>
      <c r="E13" s="47"/>
      <c r="F13" s="47"/>
      <c r="G13" s="47"/>
      <c r="H13" s="47"/>
      <c r="I13" s="47"/>
      <c r="J13" s="48"/>
      <c r="K13" s="32"/>
    </row>
    <row r="14" spans="1:11" s="31" customFormat="1" ht="12.75">
      <c r="A14" s="44" t="s">
        <v>30</v>
      </c>
      <c r="B14" s="44" t="s">
        <v>31</v>
      </c>
      <c r="C14" s="44" t="s">
        <v>32</v>
      </c>
      <c r="D14" s="44" t="s">
        <v>33</v>
      </c>
      <c r="E14" s="44" t="s">
        <v>34</v>
      </c>
      <c r="F14" s="44" t="s">
        <v>35</v>
      </c>
      <c r="G14" s="44" t="s">
        <v>36</v>
      </c>
      <c r="H14" s="44" t="s">
        <v>37</v>
      </c>
      <c r="I14" s="44" t="s">
        <v>38</v>
      </c>
      <c r="J14" s="44"/>
      <c r="K14" s="32"/>
    </row>
    <row r="15" spans="1:11" s="31" customFormat="1" ht="12.75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32"/>
    </row>
    <row r="16" spans="1:11" s="31" customFormat="1" ht="12.75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32"/>
    </row>
    <row r="17" spans="1:11" s="31" customFormat="1" ht="14.25">
      <c r="A17" s="26"/>
      <c r="B17" s="26">
        <v>1177.69</v>
      </c>
      <c r="C17" s="26"/>
      <c r="D17" s="26"/>
      <c r="E17" s="26"/>
      <c r="F17" s="26"/>
      <c r="G17" s="26"/>
      <c r="H17" s="26"/>
      <c r="I17" s="45">
        <f>SUM(B17:H17)</f>
        <v>1177.69</v>
      </c>
      <c r="J17" s="45"/>
      <c r="K17" s="32"/>
    </row>
    <row r="18" spans="1:11" s="31" customFormat="1" ht="24.75" customHeight="1">
      <c r="A18" s="34"/>
      <c r="B18" s="34"/>
      <c r="C18" s="34"/>
      <c r="D18" s="34"/>
      <c r="E18" s="34"/>
      <c r="F18" s="34"/>
      <c r="G18" s="34"/>
      <c r="H18" s="34"/>
      <c r="I18" s="44" t="s">
        <v>39</v>
      </c>
      <c r="J18" s="44"/>
      <c r="K18" s="32"/>
    </row>
    <row r="19" spans="1:11" s="31" customFormat="1" ht="15.75">
      <c r="A19" s="50"/>
      <c r="B19" s="50"/>
      <c r="C19" s="50"/>
      <c r="D19" s="50"/>
      <c r="E19" s="50"/>
      <c r="F19" s="50"/>
      <c r="G19" s="50"/>
      <c r="H19" s="50"/>
      <c r="I19" s="45">
        <v>1177.69</v>
      </c>
      <c r="J19" s="45"/>
      <c r="K19" s="32"/>
    </row>
    <row r="20" spans="1:11" s="31" customFormat="1" ht="31.5">
      <c r="A20" s="18" t="s">
        <v>111</v>
      </c>
      <c r="B20" s="11"/>
      <c r="C20" s="11"/>
      <c r="D20" s="11"/>
      <c r="E20" s="11"/>
      <c r="F20" s="11"/>
      <c r="G20" s="11"/>
      <c r="H20" s="11"/>
      <c r="I20" s="11"/>
      <c r="J20" s="11"/>
      <c r="K20" s="32"/>
    </row>
    <row r="21" spans="1:11" s="31" customFormat="1" ht="15.75">
      <c r="A21" s="49" t="s">
        <v>57</v>
      </c>
      <c r="B21" s="49"/>
      <c r="C21" s="49"/>
      <c r="D21" s="49"/>
      <c r="E21" s="49"/>
      <c r="F21" s="49"/>
      <c r="G21" s="49"/>
      <c r="H21" s="49"/>
      <c r="I21" s="49"/>
      <c r="J21" s="49"/>
      <c r="K21" s="32"/>
    </row>
    <row r="22" spans="1:11" s="31" customFormat="1" ht="15.75">
      <c r="A22" s="43" t="s">
        <v>108</v>
      </c>
      <c r="B22" s="43"/>
      <c r="C22" s="43"/>
      <c r="D22" s="43"/>
      <c r="E22" s="43"/>
      <c r="F22" s="43"/>
      <c r="G22" s="43"/>
      <c r="H22" s="43"/>
      <c r="I22" s="43"/>
      <c r="J22" s="43"/>
      <c r="K22" s="32"/>
    </row>
    <row r="23" spans="1:11" s="31" customFormat="1" ht="15.75">
      <c r="A23" s="46" t="s">
        <v>106</v>
      </c>
      <c r="B23" s="47"/>
      <c r="C23" s="47"/>
      <c r="D23" s="47"/>
      <c r="E23" s="47"/>
      <c r="F23" s="47"/>
      <c r="G23" s="47"/>
      <c r="H23" s="47"/>
      <c r="I23" s="47"/>
      <c r="J23" s="48"/>
      <c r="K23" s="32"/>
    </row>
    <row r="24" spans="1:11" s="31" customFormat="1" ht="48">
      <c r="A24" s="10" t="s">
        <v>30</v>
      </c>
      <c r="B24" s="10" t="s">
        <v>31</v>
      </c>
      <c r="C24" s="10" t="s">
        <v>32</v>
      </c>
      <c r="D24" s="10" t="s">
        <v>33</v>
      </c>
      <c r="E24" s="10" t="s">
        <v>34</v>
      </c>
      <c r="F24" s="10" t="s">
        <v>35</v>
      </c>
      <c r="G24" s="10" t="s">
        <v>36</v>
      </c>
      <c r="H24" s="10" t="s">
        <v>37</v>
      </c>
      <c r="I24" s="44" t="s">
        <v>38</v>
      </c>
      <c r="J24" s="44"/>
      <c r="K24" s="32"/>
    </row>
    <row r="25" spans="1:11" s="31" customFormat="1" ht="14.25">
      <c r="A25" s="26"/>
      <c r="B25" s="26">
        <v>0</v>
      </c>
      <c r="C25" s="26"/>
      <c r="D25" s="26"/>
      <c r="E25" s="26"/>
      <c r="F25" s="26"/>
      <c r="G25" s="26"/>
      <c r="H25" s="26"/>
      <c r="I25" s="45"/>
      <c r="J25" s="45"/>
      <c r="K25" s="32"/>
    </row>
    <row r="26" spans="1:11" s="31" customFormat="1" ht="31.5">
      <c r="A26" s="18" t="s">
        <v>112</v>
      </c>
      <c r="B26" s="11"/>
      <c r="C26" s="11"/>
      <c r="D26" s="11"/>
      <c r="E26" s="11"/>
      <c r="F26" s="11"/>
      <c r="G26" s="11"/>
      <c r="H26" s="11"/>
      <c r="I26" s="11"/>
      <c r="J26" s="11"/>
      <c r="K26" s="32"/>
    </row>
    <row r="27" spans="1:11" s="31" customFormat="1" ht="15.75">
      <c r="A27" s="49" t="s">
        <v>57</v>
      </c>
      <c r="B27" s="49"/>
      <c r="C27" s="49"/>
      <c r="D27" s="49"/>
      <c r="E27" s="49"/>
      <c r="F27" s="49"/>
      <c r="G27" s="49"/>
      <c r="H27" s="49"/>
      <c r="I27" s="49"/>
      <c r="J27" s="49"/>
      <c r="K27" s="32"/>
    </row>
    <row r="28" spans="1:11" s="31" customFormat="1" ht="15.75">
      <c r="A28" s="43" t="s">
        <v>109</v>
      </c>
      <c r="B28" s="43"/>
      <c r="C28" s="43"/>
      <c r="D28" s="43"/>
      <c r="E28" s="43"/>
      <c r="F28" s="43"/>
      <c r="G28" s="43"/>
      <c r="H28" s="43"/>
      <c r="I28" s="43"/>
      <c r="J28" s="43"/>
      <c r="K28" s="32"/>
    </row>
    <row r="29" spans="1:11" s="31" customFormat="1" ht="15.75">
      <c r="A29" s="43" t="s">
        <v>106</v>
      </c>
      <c r="B29" s="43"/>
      <c r="C29" s="43"/>
      <c r="D29" s="43"/>
      <c r="E29" s="43"/>
      <c r="F29" s="43"/>
      <c r="G29" s="43"/>
      <c r="H29" s="43"/>
      <c r="I29" s="43"/>
      <c r="J29" s="43"/>
      <c r="K29" s="32"/>
    </row>
    <row r="30" spans="1:11" s="31" customFormat="1" ht="48">
      <c r="A30" s="10" t="s">
        <v>30</v>
      </c>
      <c r="B30" s="10" t="s">
        <v>31</v>
      </c>
      <c r="C30" s="10" t="s">
        <v>32</v>
      </c>
      <c r="D30" s="10" t="s">
        <v>33</v>
      </c>
      <c r="E30" s="10" t="s">
        <v>34</v>
      </c>
      <c r="F30" s="10" t="s">
        <v>35</v>
      </c>
      <c r="G30" s="10" t="s">
        <v>36</v>
      </c>
      <c r="H30" s="10" t="s">
        <v>37</v>
      </c>
      <c r="I30" s="44" t="s">
        <v>38</v>
      </c>
      <c r="J30" s="44"/>
      <c r="K30" s="32"/>
    </row>
    <row r="31" spans="1:11" s="31" customFormat="1" ht="14.25">
      <c r="A31" s="26"/>
      <c r="B31" s="26">
        <v>0</v>
      </c>
      <c r="C31" s="26"/>
      <c r="D31" s="26"/>
      <c r="E31" s="26"/>
      <c r="F31" s="26"/>
      <c r="G31" s="26"/>
      <c r="H31" s="26"/>
      <c r="I31" s="45"/>
      <c r="J31" s="45"/>
      <c r="K31" s="32"/>
    </row>
    <row r="32" spans="1:11" s="31" customFormat="1" ht="12.75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</row>
    <row r="33" spans="1:11" s="31" customFormat="1" ht="12.75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</row>
    <row r="34" ht="15.75">
      <c r="A34" s="3" t="s">
        <v>59</v>
      </c>
    </row>
    <row r="35" spans="1:10" ht="15.75">
      <c r="A35" s="49" t="s">
        <v>57</v>
      </c>
      <c r="B35" s="49"/>
      <c r="C35" s="49"/>
      <c r="D35" s="49"/>
      <c r="E35" s="49"/>
      <c r="F35" s="49"/>
      <c r="G35" s="49"/>
      <c r="H35" s="49"/>
      <c r="I35" s="49"/>
      <c r="J35" s="49"/>
    </row>
    <row r="36" spans="1:10" ht="15.75" customHeight="1">
      <c r="A36" s="46" t="s">
        <v>29</v>
      </c>
      <c r="B36" s="47"/>
      <c r="C36" s="47"/>
      <c r="D36" s="47"/>
      <c r="E36" s="47"/>
      <c r="F36" s="47"/>
      <c r="G36" s="47"/>
      <c r="H36" s="47"/>
      <c r="I36" s="47"/>
      <c r="J36" s="48"/>
    </row>
    <row r="37" spans="1:10" ht="15.75" customHeight="1">
      <c r="A37" s="46" t="s">
        <v>42</v>
      </c>
      <c r="B37" s="47"/>
      <c r="C37" s="47"/>
      <c r="D37" s="47"/>
      <c r="E37" s="47"/>
      <c r="F37" s="47"/>
      <c r="G37" s="47"/>
      <c r="H37" s="47"/>
      <c r="I37" s="47"/>
      <c r="J37" s="48"/>
    </row>
    <row r="38" spans="1:10" ht="45.75" customHeight="1">
      <c r="A38" s="44" t="s">
        <v>30</v>
      </c>
      <c r="B38" s="44" t="s">
        <v>31</v>
      </c>
      <c r="C38" s="44" t="s">
        <v>32</v>
      </c>
      <c r="D38" s="44" t="s">
        <v>33</v>
      </c>
      <c r="E38" s="44" t="s">
        <v>34</v>
      </c>
      <c r="F38" s="44" t="s">
        <v>35</v>
      </c>
      <c r="G38" s="44" t="s">
        <v>36</v>
      </c>
      <c r="H38" s="44" t="s">
        <v>37</v>
      </c>
      <c r="I38" s="44" t="s">
        <v>38</v>
      </c>
      <c r="J38" s="44"/>
    </row>
    <row r="39" spans="1:10" ht="12.75">
      <c r="A39" s="44"/>
      <c r="B39" s="44"/>
      <c r="C39" s="44"/>
      <c r="D39" s="44"/>
      <c r="E39" s="44"/>
      <c r="F39" s="44"/>
      <c r="G39" s="44"/>
      <c r="H39" s="44"/>
      <c r="I39" s="44"/>
      <c r="J39" s="44"/>
    </row>
    <row r="40" spans="1:10" ht="12.75">
      <c r="A40" s="44"/>
      <c r="B40" s="44"/>
      <c r="C40" s="44"/>
      <c r="D40" s="44"/>
      <c r="E40" s="44"/>
      <c r="F40" s="44"/>
      <c r="G40" s="44"/>
      <c r="H40" s="44"/>
      <c r="I40" s="44"/>
      <c r="J40" s="44"/>
    </row>
    <row r="41" spans="1:10" ht="14.25">
      <c r="A41" s="26">
        <v>0</v>
      </c>
      <c r="B41" s="26">
        <v>1032.9</v>
      </c>
      <c r="C41" s="26">
        <v>0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45">
        <f>SUM(B41:H41)</f>
        <v>1032.9</v>
      </c>
      <c r="J41" s="45"/>
    </row>
    <row r="42" spans="1:10" ht="36" customHeight="1">
      <c r="A42" s="34"/>
      <c r="B42" s="34"/>
      <c r="C42" s="34"/>
      <c r="D42" s="34"/>
      <c r="E42" s="34"/>
      <c r="F42" s="34"/>
      <c r="G42" s="34"/>
      <c r="H42" s="34"/>
      <c r="I42" s="44" t="s">
        <v>39</v>
      </c>
      <c r="J42" s="44"/>
    </row>
    <row r="43" spans="1:10" ht="15.75" customHeight="1">
      <c r="A43" s="35"/>
      <c r="B43" s="35"/>
      <c r="C43" s="35"/>
      <c r="D43" s="35"/>
      <c r="E43" s="35"/>
      <c r="F43" s="35"/>
      <c r="G43" s="35"/>
      <c r="H43" s="36"/>
      <c r="I43" s="45"/>
      <c r="J43" s="45"/>
    </row>
    <row r="44" spans="1:10" ht="15.75">
      <c r="A44" s="18" t="s">
        <v>61</v>
      </c>
      <c r="B44" s="11"/>
      <c r="C44" s="11"/>
      <c r="D44" s="11"/>
      <c r="E44" s="11"/>
      <c r="F44" s="11"/>
      <c r="G44" s="11"/>
      <c r="H44" s="11"/>
      <c r="I44" s="11"/>
      <c r="J44" s="11"/>
    </row>
    <row r="45" spans="1:10" ht="15.75">
      <c r="A45" s="49" t="s">
        <v>57</v>
      </c>
      <c r="B45" s="49"/>
      <c r="C45" s="49"/>
      <c r="D45" s="49"/>
      <c r="E45" s="49"/>
      <c r="F45" s="49"/>
      <c r="G45" s="49"/>
      <c r="H45" s="49"/>
      <c r="I45" s="49"/>
      <c r="J45" s="49"/>
    </row>
    <row r="46" spans="1:10" ht="17.25" customHeight="1">
      <c r="A46" s="43" t="s">
        <v>40</v>
      </c>
      <c r="B46" s="43"/>
      <c r="C46" s="43"/>
      <c r="D46" s="43"/>
      <c r="E46" s="43"/>
      <c r="F46" s="43"/>
      <c r="G46" s="43"/>
      <c r="H46" s="43"/>
      <c r="I46" s="43"/>
      <c r="J46" s="43"/>
    </row>
    <row r="47" spans="1:10" ht="17.25" customHeight="1">
      <c r="A47" s="46" t="s">
        <v>42</v>
      </c>
      <c r="B47" s="47"/>
      <c r="C47" s="47"/>
      <c r="D47" s="47"/>
      <c r="E47" s="47"/>
      <c r="F47" s="47"/>
      <c r="G47" s="47"/>
      <c r="H47" s="47"/>
      <c r="I47" s="47"/>
      <c r="J47" s="48"/>
    </row>
    <row r="48" spans="1:10" ht="48">
      <c r="A48" s="10" t="s">
        <v>30</v>
      </c>
      <c r="B48" s="10" t="s">
        <v>31</v>
      </c>
      <c r="C48" s="10" t="s">
        <v>32</v>
      </c>
      <c r="D48" s="10" t="s">
        <v>33</v>
      </c>
      <c r="E48" s="10" t="s">
        <v>34</v>
      </c>
      <c r="F48" s="10" t="s">
        <v>35</v>
      </c>
      <c r="G48" s="10" t="s">
        <v>36</v>
      </c>
      <c r="H48" s="10" t="s">
        <v>37</v>
      </c>
      <c r="I48" s="44" t="s">
        <v>38</v>
      </c>
      <c r="J48" s="44"/>
    </row>
    <row r="49" spans="1:10" s="28" customFormat="1" ht="14.25">
      <c r="A49" s="26">
        <v>0</v>
      </c>
      <c r="B49" s="26">
        <v>0</v>
      </c>
      <c r="C49" s="26">
        <v>0</v>
      </c>
      <c r="D49" s="26">
        <v>0</v>
      </c>
      <c r="E49" s="26">
        <v>0</v>
      </c>
      <c r="F49" s="26">
        <v>0</v>
      </c>
      <c r="G49" s="26">
        <v>0</v>
      </c>
      <c r="H49" s="26">
        <v>0</v>
      </c>
      <c r="I49" s="45">
        <v>0</v>
      </c>
      <c r="J49" s="45"/>
    </row>
    <row r="50" spans="1:10" ht="15.75">
      <c r="A50" s="18" t="s">
        <v>62</v>
      </c>
      <c r="B50" s="11"/>
      <c r="C50" s="11"/>
      <c r="D50" s="11"/>
      <c r="E50" s="11"/>
      <c r="F50" s="11"/>
      <c r="G50" s="11"/>
      <c r="H50" s="11"/>
      <c r="I50" s="11"/>
      <c r="J50" s="11"/>
    </row>
    <row r="51" spans="1:10" ht="15.75">
      <c r="A51" s="49" t="s">
        <v>57</v>
      </c>
      <c r="B51" s="49"/>
      <c r="C51" s="49"/>
      <c r="D51" s="49"/>
      <c r="E51" s="49"/>
      <c r="F51" s="49"/>
      <c r="G51" s="49"/>
      <c r="H51" s="49"/>
      <c r="I51" s="49"/>
      <c r="J51" s="49"/>
    </row>
    <row r="52" spans="1:10" ht="17.25" customHeight="1">
      <c r="A52" s="43" t="s">
        <v>41</v>
      </c>
      <c r="B52" s="43"/>
      <c r="C52" s="43"/>
      <c r="D52" s="43"/>
      <c r="E52" s="43"/>
      <c r="F52" s="43"/>
      <c r="G52" s="43"/>
      <c r="H52" s="43"/>
      <c r="I52" s="43"/>
      <c r="J52" s="43"/>
    </row>
    <row r="53" spans="1:10" ht="17.25" customHeight="1">
      <c r="A53" s="43" t="s">
        <v>42</v>
      </c>
      <c r="B53" s="43"/>
      <c r="C53" s="43"/>
      <c r="D53" s="43"/>
      <c r="E53" s="43"/>
      <c r="F53" s="43"/>
      <c r="G53" s="43"/>
      <c r="H53" s="43"/>
      <c r="I53" s="43"/>
      <c r="J53" s="43"/>
    </row>
    <row r="54" spans="1:10" ht="48">
      <c r="A54" s="10" t="s">
        <v>30</v>
      </c>
      <c r="B54" s="10" t="s">
        <v>31</v>
      </c>
      <c r="C54" s="10" t="s">
        <v>32</v>
      </c>
      <c r="D54" s="10" t="s">
        <v>33</v>
      </c>
      <c r="E54" s="10" t="s">
        <v>34</v>
      </c>
      <c r="F54" s="10" t="s">
        <v>35</v>
      </c>
      <c r="G54" s="10" t="s">
        <v>36</v>
      </c>
      <c r="H54" s="10" t="s">
        <v>37</v>
      </c>
      <c r="I54" s="44" t="s">
        <v>38</v>
      </c>
      <c r="J54" s="44"/>
    </row>
    <row r="55" spans="1:10" s="28" customFormat="1" ht="14.25">
      <c r="A55" s="26">
        <v>0</v>
      </c>
      <c r="B55" s="26">
        <v>22972.97</v>
      </c>
      <c r="C55" s="26">
        <v>0</v>
      </c>
      <c r="D55" s="26">
        <v>0</v>
      </c>
      <c r="E55" s="26">
        <v>0</v>
      </c>
      <c r="F55" s="26">
        <v>0</v>
      </c>
      <c r="G55" s="26">
        <v>0</v>
      </c>
      <c r="H55" s="26">
        <v>0</v>
      </c>
      <c r="I55" s="45">
        <f>SUM(A55:H55)</f>
        <v>22972.97</v>
      </c>
      <c r="J55" s="45"/>
    </row>
    <row r="56" ht="15.75">
      <c r="A56" s="3" t="s">
        <v>63</v>
      </c>
    </row>
    <row r="57" spans="1:10" ht="15.75">
      <c r="A57" s="49" t="s">
        <v>57</v>
      </c>
      <c r="B57" s="49"/>
      <c r="C57" s="49"/>
      <c r="D57" s="49"/>
      <c r="E57" s="49"/>
      <c r="F57" s="49"/>
      <c r="G57" s="49"/>
      <c r="H57" s="49"/>
      <c r="I57" s="49"/>
      <c r="J57" s="49"/>
    </row>
    <row r="58" spans="1:10" ht="15.75">
      <c r="A58" s="46" t="s">
        <v>29</v>
      </c>
      <c r="B58" s="47"/>
      <c r="C58" s="47"/>
      <c r="D58" s="47"/>
      <c r="E58" s="47"/>
      <c r="F58" s="47"/>
      <c r="G58" s="47"/>
      <c r="H58" s="47"/>
      <c r="I58" s="47"/>
      <c r="J58" s="48"/>
    </row>
    <row r="59" spans="1:10" ht="15.75">
      <c r="A59" s="46" t="s">
        <v>43</v>
      </c>
      <c r="B59" s="47"/>
      <c r="C59" s="47"/>
      <c r="D59" s="47"/>
      <c r="E59" s="47"/>
      <c r="F59" s="47"/>
      <c r="G59" s="47"/>
      <c r="H59" s="47"/>
      <c r="I59" s="47"/>
      <c r="J59" s="48"/>
    </row>
    <row r="60" spans="1:10" ht="12.75">
      <c r="A60" s="44" t="s">
        <v>30</v>
      </c>
      <c r="B60" s="44" t="s">
        <v>31</v>
      </c>
      <c r="C60" s="44" t="s">
        <v>32</v>
      </c>
      <c r="D60" s="44" t="s">
        <v>33</v>
      </c>
      <c r="E60" s="44" t="s">
        <v>34</v>
      </c>
      <c r="F60" s="44" t="s">
        <v>35</v>
      </c>
      <c r="G60" s="44" t="s">
        <v>36</v>
      </c>
      <c r="H60" s="44" t="s">
        <v>37</v>
      </c>
      <c r="I60" s="44" t="s">
        <v>38</v>
      </c>
      <c r="J60" s="44"/>
    </row>
    <row r="61" spans="1:10" ht="12.75">
      <c r="A61" s="44"/>
      <c r="B61" s="44"/>
      <c r="C61" s="44"/>
      <c r="D61" s="44"/>
      <c r="E61" s="44"/>
      <c r="F61" s="44"/>
      <c r="G61" s="44"/>
      <c r="H61" s="44"/>
      <c r="I61" s="44"/>
      <c r="J61" s="44"/>
    </row>
    <row r="62" spans="1:10" ht="12.75">
      <c r="A62" s="44"/>
      <c r="B62" s="44"/>
      <c r="C62" s="44"/>
      <c r="D62" s="44"/>
      <c r="E62" s="44"/>
      <c r="F62" s="44"/>
      <c r="G62" s="44"/>
      <c r="H62" s="44"/>
      <c r="I62" s="44"/>
      <c r="J62" s="44"/>
    </row>
    <row r="63" spans="1:10" s="28" customFormat="1" ht="14.25">
      <c r="A63" s="26">
        <v>0</v>
      </c>
      <c r="B63" s="26">
        <v>0</v>
      </c>
      <c r="C63" s="26">
        <v>0</v>
      </c>
      <c r="D63" s="26">
        <v>0</v>
      </c>
      <c r="E63" s="26">
        <v>0</v>
      </c>
      <c r="F63" s="26">
        <v>0</v>
      </c>
      <c r="G63" s="26">
        <v>0</v>
      </c>
      <c r="H63" s="26">
        <v>0</v>
      </c>
      <c r="I63" s="45">
        <v>0</v>
      </c>
      <c r="J63" s="45"/>
    </row>
    <row r="64" spans="1:10" ht="29.25" customHeight="1">
      <c r="A64" s="34"/>
      <c r="B64" s="34"/>
      <c r="C64" s="34"/>
      <c r="D64" s="34"/>
      <c r="E64" s="34"/>
      <c r="F64" s="34"/>
      <c r="G64" s="34"/>
      <c r="H64" s="34"/>
      <c r="I64" s="44" t="s">
        <v>39</v>
      </c>
      <c r="J64" s="44"/>
    </row>
    <row r="65" spans="1:10" ht="15.75">
      <c r="A65" s="50"/>
      <c r="B65" s="50"/>
      <c r="C65" s="50"/>
      <c r="D65" s="50"/>
      <c r="E65" s="50"/>
      <c r="F65" s="50"/>
      <c r="G65" s="50"/>
      <c r="H65" s="50"/>
      <c r="I65" s="70"/>
      <c r="J65" s="70"/>
    </row>
    <row r="66" spans="1:10" ht="15.75">
      <c r="A66" s="18" t="s">
        <v>64</v>
      </c>
      <c r="B66" s="11"/>
      <c r="C66" s="11"/>
      <c r="D66" s="11"/>
      <c r="E66" s="11"/>
      <c r="F66" s="11"/>
      <c r="G66" s="11"/>
      <c r="H66" s="11"/>
      <c r="I66" s="11"/>
      <c r="J66" s="11"/>
    </row>
    <row r="67" spans="1:10" ht="15.75">
      <c r="A67" s="49" t="s">
        <v>57</v>
      </c>
      <c r="B67" s="49"/>
      <c r="C67" s="49"/>
      <c r="D67" s="49"/>
      <c r="E67" s="49"/>
      <c r="F67" s="49"/>
      <c r="G67" s="49"/>
      <c r="H67" s="49"/>
      <c r="I67" s="49"/>
      <c r="J67" s="49"/>
    </row>
    <row r="68" spans="1:10" ht="15.75">
      <c r="A68" s="43" t="s">
        <v>40</v>
      </c>
      <c r="B68" s="43"/>
      <c r="C68" s="43"/>
      <c r="D68" s="43"/>
      <c r="E68" s="43"/>
      <c r="F68" s="43"/>
      <c r="G68" s="43"/>
      <c r="H68" s="43"/>
      <c r="I68" s="43"/>
      <c r="J68" s="43"/>
    </row>
    <row r="69" spans="1:10" ht="15.75">
      <c r="A69" s="46" t="s">
        <v>43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48">
      <c r="A70" s="10" t="s">
        <v>30</v>
      </c>
      <c r="B70" s="10" t="s">
        <v>31</v>
      </c>
      <c r="C70" s="10" t="s">
        <v>32</v>
      </c>
      <c r="D70" s="10" t="s">
        <v>33</v>
      </c>
      <c r="E70" s="10" t="s">
        <v>34</v>
      </c>
      <c r="F70" s="10" t="s">
        <v>35</v>
      </c>
      <c r="G70" s="10" t="s">
        <v>36</v>
      </c>
      <c r="H70" s="10" t="s">
        <v>37</v>
      </c>
      <c r="I70" s="44" t="s">
        <v>38</v>
      </c>
      <c r="J70" s="44"/>
    </row>
    <row r="71" spans="1:10" s="28" customFormat="1" ht="14.25">
      <c r="A71" s="26">
        <v>0</v>
      </c>
      <c r="B71" s="26">
        <v>0</v>
      </c>
      <c r="C71" s="26">
        <v>0</v>
      </c>
      <c r="D71" s="26">
        <v>0</v>
      </c>
      <c r="E71" s="26">
        <v>0</v>
      </c>
      <c r="F71" s="26">
        <v>0</v>
      </c>
      <c r="G71" s="26">
        <v>0</v>
      </c>
      <c r="H71" s="26">
        <v>0</v>
      </c>
      <c r="I71" s="45">
        <v>0</v>
      </c>
      <c r="J71" s="45"/>
    </row>
    <row r="72" spans="1:10" ht="15.75">
      <c r="A72" s="18" t="s">
        <v>65</v>
      </c>
      <c r="B72" s="11"/>
      <c r="C72" s="11"/>
      <c r="D72" s="11"/>
      <c r="E72" s="11"/>
      <c r="F72" s="11"/>
      <c r="G72" s="11"/>
      <c r="H72" s="11"/>
      <c r="I72" s="11"/>
      <c r="J72" s="11"/>
    </row>
    <row r="73" spans="1:10" ht="15.75">
      <c r="A73" s="49" t="s">
        <v>57</v>
      </c>
      <c r="B73" s="49"/>
      <c r="C73" s="49"/>
      <c r="D73" s="49"/>
      <c r="E73" s="49"/>
      <c r="F73" s="49"/>
      <c r="G73" s="49"/>
      <c r="H73" s="49"/>
      <c r="I73" s="49"/>
      <c r="J73" s="49"/>
    </row>
    <row r="74" spans="1:10" ht="15.75">
      <c r="A74" s="43" t="s">
        <v>41</v>
      </c>
      <c r="B74" s="43"/>
      <c r="C74" s="43"/>
      <c r="D74" s="43"/>
      <c r="E74" s="43"/>
      <c r="F74" s="43"/>
      <c r="G74" s="43"/>
      <c r="H74" s="43"/>
      <c r="I74" s="43"/>
      <c r="J74" s="43"/>
    </row>
    <row r="75" spans="1:10" ht="15.75">
      <c r="A75" s="43" t="s">
        <v>43</v>
      </c>
      <c r="B75" s="43"/>
      <c r="C75" s="43"/>
      <c r="D75" s="43"/>
      <c r="E75" s="43"/>
      <c r="F75" s="43"/>
      <c r="G75" s="43"/>
      <c r="H75" s="43"/>
      <c r="I75" s="43"/>
      <c r="J75" s="43"/>
    </row>
    <row r="76" spans="1:10" ht="48">
      <c r="A76" s="10" t="s">
        <v>30</v>
      </c>
      <c r="B76" s="10" t="s">
        <v>31</v>
      </c>
      <c r="C76" s="10" t="s">
        <v>32</v>
      </c>
      <c r="D76" s="10" t="s">
        <v>33</v>
      </c>
      <c r="E76" s="10" t="s">
        <v>34</v>
      </c>
      <c r="F76" s="10" t="s">
        <v>35</v>
      </c>
      <c r="G76" s="10" t="s">
        <v>36</v>
      </c>
      <c r="H76" s="10" t="s">
        <v>37</v>
      </c>
      <c r="I76" s="44" t="s">
        <v>38</v>
      </c>
      <c r="J76" s="44"/>
    </row>
    <row r="77" spans="1:10" s="28" customFormat="1" ht="14.25">
      <c r="A77" s="26">
        <v>0</v>
      </c>
      <c r="B77" s="26">
        <v>17652.21</v>
      </c>
      <c r="C77" s="26">
        <v>0</v>
      </c>
      <c r="D77" s="26">
        <v>0</v>
      </c>
      <c r="E77" s="26">
        <v>0</v>
      </c>
      <c r="F77" s="26">
        <v>0</v>
      </c>
      <c r="G77" s="26">
        <v>0</v>
      </c>
      <c r="H77" s="26">
        <v>0</v>
      </c>
      <c r="I77" s="45">
        <f>SUM(A77:H77)</f>
        <v>17652.21</v>
      </c>
      <c r="J77" s="45"/>
    </row>
    <row r="79" ht="15.75">
      <c r="A79" s="3" t="s">
        <v>65</v>
      </c>
    </row>
    <row r="80" spans="1:10" ht="15.75">
      <c r="A80" s="49" t="s">
        <v>57</v>
      </c>
      <c r="B80" s="49"/>
      <c r="C80" s="49"/>
      <c r="D80" s="49"/>
      <c r="E80" s="49"/>
      <c r="F80" s="49"/>
      <c r="G80" s="49"/>
      <c r="H80" s="49"/>
      <c r="I80" s="49"/>
      <c r="J80" s="49"/>
    </row>
    <row r="81" spans="1:10" ht="15.75">
      <c r="A81" s="46" t="s">
        <v>29</v>
      </c>
      <c r="B81" s="47"/>
      <c r="C81" s="47"/>
      <c r="D81" s="47"/>
      <c r="E81" s="47"/>
      <c r="F81" s="47"/>
      <c r="G81" s="47"/>
      <c r="H81" s="47"/>
      <c r="I81" s="47"/>
      <c r="J81" s="48"/>
    </row>
    <row r="82" spans="1:10" ht="15.75">
      <c r="A82" s="46" t="s">
        <v>44</v>
      </c>
      <c r="B82" s="47"/>
      <c r="C82" s="47"/>
      <c r="D82" s="47"/>
      <c r="E82" s="47"/>
      <c r="F82" s="47"/>
      <c r="G82" s="47"/>
      <c r="H82" s="47"/>
      <c r="I82" s="47"/>
      <c r="J82" s="48"/>
    </row>
    <row r="83" spans="1:10" ht="12.75">
      <c r="A83" s="44" t="s">
        <v>30</v>
      </c>
      <c r="B83" s="44" t="s">
        <v>31</v>
      </c>
      <c r="C83" s="44" t="s">
        <v>32</v>
      </c>
      <c r="D83" s="44" t="s">
        <v>33</v>
      </c>
      <c r="E83" s="44" t="s">
        <v>34</v>
      </c>
      <c r="F83" s="44" t="s">
        <v>35</v>
      </c>
      <c r="G83" s="44" t="s">
        <v>36</v>
      </c>
      <c r="H83" s="44" t="s">
        <v>37</v>
      </c>
      <c r="I83" s="44" t="s">
        <v>38</v>
      </c>
      <c r="J83" s="44"/>
    </row>
    <row r="84" spans="1:10" ht="12.75">
      <c r="A84" s="44"/>
      <c r="B84" s="44"/>
      <c r="C84" s="44"/>
      <c r="D84" s="44"/>
      <c r="E84" s="44"/>
      <c r="F84" s="44"/>
      <c r="G84" s="44"/>
      <c r="H84" s="44"/>
      <c r="I84" s="44"/>
      <c r="J84" s="44"/>
    </row>
    <row r="85" spans="1:10" ht="12.75">
      <c r="A85" s="44"/>
      <c r="B85" s="44"/>
      <c r="C85" s="44"/>
      <c r="D85" s="44"/>
      <c r="E85" s="44"/>
      <c r="F85" s="44"/>
      <c r="G85" s="44"/>
      <c r="H85" s="44"/>
      <c r="I85" s="44"/>
      <c r="J85" s="44"/>
    </row>
    <row r="86" spans="1:10" ht="14.25">
      <c r="A86" s="26">
        <v>0</v>
      </c>
      <c r="B86" s="26">
        <v>24776.57</v>
      </c>
      <c r="C86" s="26">
        <v>0</v>
      </c>
      <c r="D86" s="26">
        <v>0</v>
      </c>
      <c r="E86" s="26">
        <v>0</v>
      </c>
      <c r="F86" s="26">
        <v>0</v>
      </c>
      <c r="G86" s="26">
        <v>0</v>
      </c>
      <c r="H86" s="26">
        <v>0</v>
      </c>
      <c r="I86" s="45">
        <f>SUM(B86:H86)</f>
        <v>24776.57</v>
      </c>
      <c r="J86" s="45"/>
    </row>
    <row r="87" spans="1:10" ht="26.25" customHeight="1">
      <c r="A87" s="34"/>
      <c r="B87" s="34"/>
      <c r="C87" s="34"/>
      <c r="D87" s="34"/>
      <c r="E87" s="34"/>
      <c r="F87" s="34"/>
      <c r="G87" s="34"/>
      <c r="H87" s="34"/>
      <c r="I87" s="44" t="s">
        <v>39</v>
      </c>
      <c r="J87" s="44"/>
    </row>
    <row r="88" spans="1:10" ht="15.75">
      <c r="A88" s="50"/>
      <c r="B88" s="50"/>
      <c r="C88" s="50"/>
      <c r="D88" s="50"/>
      <c r="E88" s="50"/>
      <c r="F88" s="50"/>
      <c r="G88" s="50"/>
      <c r="H88" s="50"/>
      <c r="I88" s="70"/>
      <c r="J88" s="70"/>
    </row>
    <row r="89" spans="1:10" ht="15.75">
      <c r="A89" s="18" t="s">
        <v>66</v>
      </c>
      <c r="B89" s="11"/>
      <c r="C89" s="11"/>
      <c r="D89" s="11"/>
      <c r="E89" s="11"/>
      <c r="F89" s="11"/>
      <c r="G89" s="11"/>
      <c r="H89" s="11"/>
      <c r="I89" s="11"/>
      <c r="J89" s="11"/>
    </row>
    <row r="90" spans="1:10" ht="15.75">
      <c r="A90" s="49" t="s">
        <v>57</v>
      </c>
      <c r="B90" s="49"/>
      <c r="C90" s="49"/>
      <c r="D90" s="49"/>
      <c r="E90" s="49"/>
      <c r="F90" s="49"/>
      <c r="G90" s="49"/>
      <c r="H90" s="49"/>
      <c r="I90" s="49"/>
      <c r="J90" s="49"/>
    </row>
    <row r="91" spans="1:10" ht="15.75">
      <c r="A91" s="43" t="s">
        <v>40</v>
      </c>
      <c r="B91" s="43"/>
      <c r="C91" s="43"/>
      <c r="D91" s="43"/>
      <c r="E91" s="43"/>
      <c r="F91" s="43"/>
      <c r="G91" s="43"/>
      <c r="H91" s="43"/>
      <c r="I91" s="43"/>
      <c r="J91" s="43"/>
    </row>
    <row r="92" spans="1:10" ht="15.75">
      <c r="A92" s="46" t="s">
        <v>44</v>
      </c>
      <c r="B92" s="47"/>
      <c r="C92" s="47"/>
      <c r="D92" s="47"/>
      <c r="E92" s="47"/>
      <c r="F92" s="47"/>
      <c r="G92" s="47"/>
      <c r="H92" s="47"/>
      <c r="I92" s="47"/>
      <c r="J92" s="48"/>
    </row>
    <row r="93" spans="1:10" ht="48">
      <c r="A93" s="10" t="s">
        <v>30</v>
      </c>
      <c r="B93" s="10" t="s">
        <v>31</v>
      </c>
      <c r="C93" s="10" t="s">
        <v>32</v>
      </c>
      <c r="D93" s="10" t="s">
        <v>33</v>
      </c>
      <c r="E93" s="10" t="s">
        <v>34</v>
      </c>
      <c r="F93" s="10" t="s">
        <v>35</v>
      </c>
      <c r="G93" s="10" t="s">
        <v>36</v>
      </c>
      <c r="H93" s="10" t="s">
        <v>37</v>
      </c>
      <c r="I93" s="44" t="s">
        <v>38</v>
      </c>
      <c r="J93" s="44"/>
    </row>
    <row r="94" spans="1:10" s="28" customFormat="1" ht="14.25">
      <c r="A94" s="26">
        <v>0</v>
      </c>
      <c r="B94" s="26">
        <v>0</v>
      </c>
      <c r="C94" s="26">
        <v>0</v>
      </c>
      <c r="D94" s="26">
        <v>0</v>
      </c>
      <c r="E94" s="26">
        <v>0</v>
      </c>
      <c r="F94" s="26">
        <v>0</v>
      </c>
      <c r="G94" s="26">
        <v>0</v>
      </c>
      <c r="H94" s="26">
        <v>0</v>
      </c>
      <c r="I94" s="45">
        <v>0</v>
      </c>
      <c r="J94" s="45"/>
    </row>
    <row r="95" spans="1:10" ht="15.75">
      <c r="A95" s="18" t="s">
        <v>67</v>
      </c>
      <c r="B95" s="11"/>
      <c r="C95" s="11"/>
      <c r="D95" s="11"/>
      <c r="E95" s="11"/>
      <c r="F95" s="11"/>
      <c r="G95" s="11"/>
      <c r="H95" s="11"/>
      <c r="I95" s="11"/>
      <c r="J95" s="11"/>
    </row>
    <row r="96" spans="1:10" ht="15.75">
      <c r="A96" s="49" t="s">
        <v>57</v>
      </c>
      <c r="B96" s="49"/>
      <c r="C96" s="49"/>
      <c r="D96" s="49"/>
      <c r="E96" s="49"/>
      <c r="F96" s="49"/>
      <c r="G96" s="49"/>
      <c r="H96" s="49"/>
      <c r="I96" s="49"/>
      <c r="J96" s="49"/>
    </row>
    <row r="97" spans="1:10" ht="15.75">
      <c r="A97" s="43" t="s">
        <v>41</v>
      </c>
      <c r="B97" s="43"/>
      <c r="C97" s="43"/>
      <c r="D97" s="43"/>
      <c r="E97" s="43"/>
      <c r="F97" s="43"/>
      <c r="G97" s="43"/>
      <c r="H97" s="43"/>
      <c r="I97" s="43"/>
      <c r="J97" s="43"/>
    </row>
    <row r="98" spans="1:10" ht="15.75">
      <c r="A98" s="43" t="s">
        <v>44</v>
      </c>
      <c r="B98" s="43"/>
      <c r="C98" s="43"/>
      <c r="D98" s="43"/>
      <c r="E98" s="43"/>
      <c r="F98" s="43"/>
      <c r="G98" s="43"/>
      <c r="H98" s="43"/>
      <c r="I98" s="43"/>
      <c r="J98" s="43"/>
    </row>
    <row r="99" spans="1:10" ht="48">
      <c r="A99" s="10" t="s">
        <v>30</v>
      </c>
      <c r="B99" s="10" t="s">
        <v>31</v>
      </c>
      <c r="C99" s="10" t="s">
        <v>32</v>
      </c>
      <c r="D99" s="10" t="s">
        <v>33</v>
      </c>
      <c r="E99" s="10" t="s">
        <v>34</v>
      </c>
      <c r="F99" s="10" t="s">
        <v>35</v>
      </c>
      <c r="G99" s="10" t="s">
        <v>36</v>
      </c>
      <c r="H99" s="10" t="s">
        <v>37</v>
      </c>
      <c r="I99" s="44" t="s">
        <v>38</v>
      </c>
      <c r="J99" s="44"/>
    </row>
    <row r="100" spans="1:10" s="28" customFormat="1" ht="14.25">
      <c r="A100" s="26">
        <v>0</v>
      </c>
      <c r="B100" s="26">
        <v>86397.17</v>
      </c>
      <c r="C100" s="26">
        <v>0</v>
      </c>
      <c r="D100" s="26">
        <v>0</v>
      </c>
      <c r="E100" s="26">
        <v>0</v>
      </c>
      <c r="F100" s="26">
        <v>0</v>
      </c>
      <c r="G100" s="26">
        <v>0</v>
      </c>
      <c r="H100" s="26">
        <v>0</v>
      </c>
      <c r="I100" s="45">
        <f>SUM(B100:H100)</f>
        <v>86397.17</v>
      </c>
      <c r="J100" s="45"/>
    </row>
    <row r="102" ht="15.75">
      <c r="A102" s="3" t="s">
        <v>68</v>
      </c>
    </row>
    <row r="103" spans="1:11" ht="15.75">
      <c r="A103" s="49" t="s">
        <v>58</v>
      </c>
      <c r="B103" s="49"/>
      <c r="C103" s="49"/>
      <c r="D103" s="49"/>
      <c r="E103" s="49"/>
      <c r="F103" s="49"/>
      <c r="G103" s="49"/>
      <c r="H103" s="49"/>
      <c r="I103" s="49"/>
      <c r="J103" s="49"/>
      <c r="K103" s="49"/>
    </row>
    <row r="104" spans="1:11" ht="15.75">
      <c r="A104" s="43" t="s">
        <v>29</v>
      </c>
      <c r="B104" s="43"/>
      <c r="C104" s="43"/>
      <c r="D104" s="43"/>
      <c r="E104" s="43"/>
      <c r="F104" s="43"/>
      <c r="G104" s="43"/>
      <c r="H104" s="43"/>
      <c r="I104" s="43"/>
      <c r="J104" s="43"/>
      <c r="K104" s="43"/>
    </row>
    <row r="105" spans="1:11" ht="15.75">
      <c r="A105" s="43" t="s">
        <v>42</v>
      </c>
      <c r="B105" s="43"/>
      <c r="C105" s="43"/>
      <c r="D105" s="43"/>
      <c r="E105" s="43"/>
      <c r="F105" s="43"/>
      <c r="G105" s="43"/>
      <c r="H105" s="43"/>
      <c r="I105" s="43"/>
      <c r="J105" s="43"/>
      <c r="K105" s="43"/>
    </row>
    <row r="106" spans="1:11" ht="72">
      <c r="A106" s="10" t="s">
        <v>45</v>
      </c>
      <c r="B106" s="10" t="s">
        <v>46</v>
      </c>
      <c r="C106" s="10" t="s">
        <v>47</v>
      </c>
      <c r="D106" s="10" t="s">
        <v>48</v>
      </c>
      <c r="E106" s="10" t="s">
        <v>49</v>
      </c>
      <c r="F106" s="10" t="s">
        <v>50</v>
      </c>
      <c r="G106" s="10" t="s">
        <v>51</v>
      </c>
      <c r="H106" s="10" t="s">
        <v>52</v>
      </c>
      <c r="I106" s="10" t="s">
        <v>53</v>
      </c>
      <c r="J106" s="10" t="s">
        <v>54</v>
      </c>
      <c r="K106" s="10" t="s">
        <v>38</v>
      </c>
    </row>
    <row r="107" spans="1:11" ht="12.75">
      <c r="A107" s="14">
        <v>0</v>
      </c>
      <c r="B107" s="14">
        <v>0</v>
      </c>
      <c r="C107" s="14">
        <v>0</v>
      </c>
      <c r="D107" s="14">
        <v>0</v>
      </c>
      <c r="E107" s="14">
        <v>0</v>
      </c>
      <c r="F107" s="14">
        <v>0</v>
      </c>
      <c r="G107" s="14">
        <v>0</v>
      </c>
      <c r="H107" s="14">
        <v>0</v>
      </c>
      <c r="I107" s="14">
        <v>0</v>
      </c>
      <c r="J107" s="14">
        <v>0</v>
      </c>
      <c r="K107" s="14">
        <v>0</v>
      </c>
    </row>
    <row r="108" spans="1:11" ht="60">
      <c r="A108" s="34"/>
      <c r="B108" s="34"/>
      <c r="C108" s="34"/>
      <c r="D108" s="34"/>
      <c r="E108" s="34"/>
      <c r="F108" s="34"/>
      <c r="G108" s="34"/>
      <c r="H108" s="34"/>
      <c r="I108" s="34"/>
      <c r="J108" s="34"/>
      <c r="K108" s="10" t="s">
        <v>39</v>
      </c>
    </row>
    <row r="109" spans="1:11" ht="15.75">
      <c r="A109" s="50"/>
      <c r="B109" s="50"/>
      <c r="C109" s="50"/>
      <c r="D109" s="50"/>
      <c r="E109" s="50"/>
      <c r="F109" s="50"/>
      <c r="G109" s="50"/>
      <c r="H109" s="50"/>
      <c r="I109" s="50"/>
      <c r="J109" s="50"/>
      <c r="K109" s="15"/>
    </row>
    <row r="110" spans="1:11" ht="15.75">
      <c r="A110" s="19" t="s">
        <v>69</v>
      </c>
      <c r="B110" s="13"/>
      <c r="C110" s="13"/>
      <c r="D110" s="13"/>
      <c r="E110" s="13"/>
      <c r="F110" s="13"/>
      <c r="G110" s="13"/>
      <c r="H110" s="13"/>
      <c r="I110" s="13"/>
      <c r="J110" s="13"/>
      <c r="K110" s="16"/>
    </row>
    <row r="111" spans="1:11" ht="15.75">
      <c r="A111" s="49" t="s">
        <v>58</v>
      </c>
      <c r="B111" s="49"/>
      <c r="C111" s="49"/>
      <c r="D111" s="49"/>
      <c r="E111" s="49"/>
      <c r="F111" s="49"/>
      <c r="G111" s="49"/>
      <c r="H111" s="49"/>
      <c r="I111" s="49"/>
      <c r="J111" s="49"/>
      <c r="K111" s="49"/>
    </row>
    <row r="112" spans="1:11" ht="15.75">
      <c r="A112" s="43" t="s">
        <v>55</v>
      </c>
      <c r="B112" s="43"/>
      <c r="C112" s="43"/>
      <c r="D112" s="43"/>
      <c r="E112" s="43"/>
      <c r="F112" s="43"/>
      <c r="G112" s="43"/>
      <c r="H112" s="43"/>
      <c r="I112" s="43"/>
      <c r="J112" s="43"/>
      <c r="K112" s="43"/>
    </row>
    <row r="113" spans="1:11" ht="15.75">
      <c r="A113" s="43" t="s">
        <v>42</v>
      </c>
      <c r="B113" s="43"/>
      <c r="C113" s="43"/>
      <c r="D113" s="43"/>
      <c r="E113" s="43"/>
      <c r="F113" s="43"/>
      <c r="G113" s="43"/>
      <c r="H113" s="43"/>
      <c r="I113" s="43"/>
      <c r="J113" s="43"/>
      <c r="K113" s="43"/>
    </row>
    <row r="114" spans="1:11" ht="72">
      <c r="A114" s="10" t="s">
        <v>45</v>
      </c>
      <c r="B114" s="10" t="s">
        <v>46</v>
      </c>
      <c r="C114" s="10" t="s">
        <v>47</v>
      </c>
      <c r="D114" s="10" t="s">
        <v>48</v>
      </c>
      <c r="E114" s="10" t="s">
        <v>49</v>
      </c>
      <c r="F114" s="10" t="s">
        <v>50</v>
      </c>
      <c r="G114" s="10" t="s">
        <v>51</v>
      </c>
      <c r="H114" s="10" t="s">
        <v>52</v>
      </c>
      <c r="I114" s="10" t="s">
        <v>53</v>
      </c>
      <c r="J114" s="10" t="s">
        <v>54</v>
      </c>
      <c r="K114" s="10" t="s">
        <v>38</v>
      </c>
    </row>
    <row r="115" spans="1:11" ht="12.75">
      <c r="A115" s="14">
        <v>0</v>
      </c>
      <c r="B115" s="14">
        <v>0</v>
      </c>
      <c r="C115" s="14">
        <v>0</v>
      </c>
      <c r="D115" s="14">
        <v>0</v>
      </c>
      <c r="E115" s="14">
        <v>0</v>
      </c>
      <c r="F115" s="14">
        <v>0</v>
      </c>
      <c r="G115" s="14">
        <v>0</v>
      </c>
      <c r="H115" s="14">
        <v>0</v>
      </c>
      <c r="I115" s="14">
        <v>0</v>
      </c>
      <c r="J115" s="14">
        <v>0</v>
      </c>
      <c r="K115" s="14">
        <v>0</v>
      </c>
    </row>
    <row r="116" spans="1:11" ht="16.5" customHeight="1">
      <c r="A116" s="20" t="s">
        <v>70</v>
      </c>
      <c r="B116" s="17"/>
      <c r="C116" s="17"/>
      <c r="D116" s="17"/>
      <c r="E116" s="17"/>
      <c r="F116" s="17"/>
      <c r="G116" s="17"/>
      <c r="H116" s="17"/>
      <c r="I116" s="17"/>
      <c r="J116" s="17"/>
      <c r="K116" s="17"/>
    </row>
    <row r="117" spans="1:11" ht="15.75">
      <c r="A117" s="49" t="s">
        <v>58</v>
      </c>
      <c r="B117" s="49"/>
      <c r="C117" s="49"/>
      <c r="D117" s="49"/>
      <c r="E117" s="49"/>
      <c r="F117" s="49"/>
      <c r="G117" s="49"/>
      <c r="H117" s="49"/>
      <c r="I117" s="49"/>
      <c r="J117" s="49"/>
      <c r="K117" s="49"/>
    </row>
    <row r="118" spans="1:11" ht="15.75">
      <c r="A118" s="43" t="s">
        <v>56</v>
      </c>
      <c r="B118" s="43"/>
      <c r="C118" s="43"/>
      <c r="D118" s="43"/>
      <c r="E118" s="43"/>
      <c r="F118" s="43"/>
      <c r="G118" s="43"/>
      <c r="H118" s="43"/>
      <c r="I118" s="43"/>
      <c r="J118" s="43"/>
      <c r="K118" s="43"/>
    </row>
    <row r="119" spans="1:11" ht="15.75">
      <c r="A119" s="43" t="s">
        <v>42</v>
      </c>
      <c r="B119" s="43"/>
      <c r="C119" s="43"/>
      <c r="D119" s="43"/>
      <c r="E119" s="43"/>
      <c r="F119" s="43"/>
      <c r="G119" s="43"/>
      <c r="H119" s="43"/>
      <c r="I119" s="43"/>
      <c r="J119" s="43"/>
      <c r="K119" s="43"/>
    </row>
    <row r="120" spans="1:11" ht="72">
      <c r="A120" s="10" t="s">
        <v>45</v>
      </c>
      <c r="B120" s="10" t="s">
        <v>46</v>
      </c>
      <c r="C120" s="10" t="s">
        <v>47</v>
      </c>
      <c r="D120" s="10" t="s">
        <v>48</v>
      </c>
      <c r="E120" s="10" t="s">
        <v>49</v>
      </c>
      <c r="F120" s="10" t="s">
        <v>50</v>
      </c>
      <c r="G120" s="10" t="s">
        <v>51</v>
      </c>
      <c r="H120" s="10" t="s">
        <v>52</v>
      </c>
      <c r="I120" s="10" t="s">
        <v>53</v>
      </c>
      <c r="J120" s="10" t="s">
        <v>54</v>
      </c>
      <c r="K120" s="10" t="s">
        <v>38</v>
      </c>
    </row>
    <row r="121" spans="1:11" ht="12.75">
      <c r="A121" s="14">
        <v>0</v>
      </c>
      <c r="B121" s="14">
        <v>0</v>
      </c>
      <c r="C121" s="14">
        <v>0</v>
      </c>
      <c r="D121" s="14">
        <v>0</v>
      </c>
      <c r="E121" s="14">
        <v>0</v>
      </c>
      <c r="F121" s="14">
        <v>0</v>
      </c>
      <c r="G121" s="14">
        <v>0</v>
      </c>
      <c r="H121" s="14">
        <v>0</v>
      </c>
      <c r="I121" s="14">
        <v>0</v>
      </c>
      <c r="J121" s="14">
        <v>0</v>
      </c>
      <c r="K121" s="14">
        <v>0</v>
      </c>
    </row>
    <row r="122" ht="15.75">
      <c r="A122" s="3" t="s">
        <v>71</v>
      </c>
    </row>
    <row r="123" spans="1:11" ht="15.75">
      <c r="A123" s="49" t="s">
        <v>58</v>
      </c>
      <c r="B123" s="49"/>
      <c r="C123" s="49"/>
      <c r="D123" s="49"/>
      <c r="E123" s="49"/>
      <c r="F123" s="49"/>
      <c r="G123" s="49"/>
      <c r="H123" s="49"/>
      <c r="I123" s="49"/>
      <c r="J123" s="49"/>
      <c r="K123" s="49"/>
    </row>
    <row r="124" spans="1:11" ht="15.75">
      <c r="A124" s="43" t="s">
        <v>29</v>
      </c>
      <c r="B124" s="43"/>
      <c r="C124" s="43"/>
      <c r="D124" s="43"/>
      <c r="E124" s="43"/>
      <c r="F124" s="43"/>
      <c r="G124" s="43"/>
      <c r="H124" s="43"/>
      <c r="I124" s="43"/>
      <c r="J124" s="43"/>
      <c r="K124" s="43"/>
    </row>
    <row r="125" spans="1:11" ht="15.75">
      <c r="A125" s="43" t="s">
        <v>43</v>
      </c>
      <c r="B125" s="43"/>
      <c r="C125" s="43"/>
      <c r="D125" s="43"/>
      <c r="E125" s="43"/>
      <c r="F125" s="43"/>
      <c r="G125" s="43"/>
      <c r="H125" s="43"/>
      <c r="I125" s="43"/>
      <c r="J125" s="43"/>
      <c r="K125" s="43"/>
    </row>
    <row r="126" spans="1:11" ht="72">
      <c r="A126" s="10" t="s">
        <v>45</v>
      </c>
      <c r="B126" s="10" t="s">
        <v>46</v>
      </c>
      <c r="C126" s="10" t="s">
        <v>47</v>
      </c>
      <c r="D126" s="10" t="s">
        <v>48</v>
      </c>
      <c r="E126" s="10" t="s">
        <v>49</v>
      </c>
      <c r="F126" s="10" t="s">
        <v>50</v>
      </c>
      <c r="G126" s="10" t="s">
        <v>51</v>
      </c>
      <c r="H126" s="10" t="s">
        <v>52</v>
      </c>
      <c r="I126" s="10" t="s">
        <v>53</v>
      </c>
      <c r="J126" s="10" t="s">
        <v>54</v>
      </c>
      <c r="K126" s="10" t="s">
        <v>38</v>
      </c>
    </row>
    <row r="127" spans="1:11" ht="12.75">
      <c r="A127" s="14">
        <v>0</v>
      </c>
      <c r="B127" s="14">
        <v>0</v>
      </c>
      <c r="C127" s="14">
        <v>0</v>
      </c>
      <c r="D127" s="14">
        <v>0</v>
      </c>
      <c r="E127" s="14">
        <v>0</v>
      </c>
      <c r="F127" s="14">
        <v>0</v>
      </c>
      <c r="G127" s="14">
        <v>0</v>
      </c>
      <c r="H127" s="14">
        <v>0</v>
      </c>
      <c r="I127" s="14">
        <v>0</v>
      </c>
      <c r="J127" s="14">
        <v>0</v>
      </c>
      <c r="K127" s="14">
        <v>0</v>
      </c>
    </row>
    <row r="128" spans="1:11" ht="60">
      <c r="A128" s="34"/>
      <c r="B128" s="34"/>
      <c r="C128" s="34"/>
      <c r="D128" s="34"/>
      <c r="E128" s="34"/>
      <c r="F128" s="34"/>
      <c r="G128" s="34"/>
      <c r="H128" s="34"/>
      <c r="I128" s="34"/>
      <c r="J128" s="34"/>
      <c r="K128" s="10" t="s">
        <v>39</v>
      </c>
    </row>
    <row r="129" spans="1:11" ht="15.75">
      <c r="A129" s="50"/>
      <c r="B129" s="50"/>
      <c r="C129" s="50"/>
      <c r="D129" s="50"/>
      <c r="E129" s="50"/>
      <c r="F129" s="50"/>
      <c r="G129" s="50"/>
      <c r="H129" s="50"/>
      <c r="I129" s="50"/>
      <c r="J129" s="50"/>
      <c r="K129" s="15"/>
    </row>
    <row r="130" spans="1:11" ht="18" customHeight="1">
      <c r="A130" s="19" t="s">
        <v>72</v>
      </c>
      <c r="B130" s="13"/>
      <c r="C130" s="13"/>
      <c r="D130" s="13"/>
      <c r="E130" s="13"/>
      <c r="F130" s="13"/>
      <c r="G130" s="13"/>
      <c r="H130" s="13"/>
      <c r="I130" s="13"/>
      <c r="J130" s="13"/>
      <c r="K130" s="16"/>
    </row>
    <row r="131" spans="1:11" ht="15.75">
      <c r="A131" s="49" t="s">
        <v>58</v>
      </c>
      <c r="B131" s="49"/>
      <c r="C131" s="49"/>
      <c r="D131" s="49"/>
      <c r="E131" s="49"/>
      <c r="F131" s="49"/>
      <c r="G131" s="49"/>
      <c r="H131" s="49"/>
      <c r="I131" s="49"/>
      <c r="J131" s="49"/>
      <c r="K131" s="49"/>
    </row>
    <row r="132" spans="1:11" ht="15.75">
      <c r="A132" s="43" t="s">
        <v>55</v>
      </c>
      <c r="B132" s="43"/>
      <c r="C132" s="43"/>
      <c r="D132" s="43"/>
      <c r="E132" s="43"/>
      <c r="F132" s="43"/>
      <c r="G132" s="43"/>
      <c r="H132" s="43"/>
      <c r="I132" s="43"/>
      <c r="J132" s="43"/>
      <c r="K132" s="43"/>
    </row>
    <row r="133" spans="1:11" ht="15.75">
      <c r="A133" s="43" t="s">
        <v>43</v>
      </c>
      <c r="B133" s="43"/>
      <c r="C133" s="43"/>
      <c r="D133" s="43"/>
      <c r="E133" s="43"/>
      <c r="F133" s="43"/>
      <c r="G133" s="43"/>
      <c r="H133" s="43"/>
      <c r="I133" s="43"/>
      <c r="J133" s="43"/>
      <c r="K133" s="43"/>
    </row>
    <row r="134" spans="1:11" ht="72">
      <c r="A134" s="10" t="s">
        <v>45</v>
      </c>
      <c r="B134" s="10" t="s">
        <v>46</v>
      </c>
      <c r="C134" s="10" t="s">
        <v>47</v>
      </c>
      <c r="D134" s="10" t="s">
        <v>48</v>
      </c>
      <c r="E134" s="10" t="s">
        <v>49</v>
      </c>
      <c r="F134" s="10" t="s">
        <v>50</v>
      </c>
      <c r="G134" s="10" t="s">
        <v>51</v>
      </c>
      <c r="H134" s="10" t="s">
        <v>52</v>
      </c>
      <c r="I134" s="10" t="s">
        <v>53</v>
      </c>
      <c r="J134" s="10" t="s">
        <v>54</v>
      </c>
      <c r="K134" s="10" t="s">
        <v>38</v>
      </c>
    </row>
    <row r="135" spans="1:11" ht="12.75">
      <c r="A135" s="14">
        <v>0</v>
      </c>
      <c r="B135" s="14">
        <v>0</v>
      </c>
      <c r="C135" s="14">
        <v>0</v>
      </c>
      <c r="D135" s="14">
        <v>0</v>
      </c>
      <c r="E135" s="14">
        <v>0</v>
      </c>
      <c r="F135" s="14">
        <v>0</v>
      </c>
      <c r="G135" s="14">
        <v>0</v>
      </c>
      <c r="H135" s="14">
        <v>0</v>
      </c>
      <c r="I135" s="14">
        <v>0</v>
      </c>
      <c r="J135" s="14">
        <v>0</v>
      </c>
      <c r="K135" s="14">
        <v>0</v>
      </c>
    </row>
    <row r="136" spans="1:11" ht="18" customHeight="1">
      <c r="A136" s="20" t="s">
        <v>73</v>
      </c>
      <c r="B136" s="17"/>
      <c r="C136" s="17"/>
      <c r="D136" s="17"/>
      <c r="E136" s="17"/>
      <c r="F136" s="17"/>
      <c r="G136" s="17"/>
      <c r="H136" s="17"/>
      <c r="I136" s="17"/>
      <c r="J136" s="17"/>
      <c r="K136" s="17"/>
    </row>
    <row r="137" spans="1:11" ht="15.75">
      <c r="A137" s="49" t="s">
        <v>58</v>
      </c>
      <c r="B137" s="49"/>
      <c r="C137" s="49"/>
      <c r="D137" s="49"/>
      <c r="E137" s="49"/>
      <c r="F137" s="49"/>
      <c r="G137" s="49"/>
      <c r="H137" s="49"/>
      <c r="I137" s="49"/>
      <c r="J137" s="49"/>
      <c r="K137" s="49"/>
    </row>
    <row r="138" spans="1:11" ht="15.75">
      <c r="A138" s="43" t="s">
        <v>56</v>
      </c>
      <c r="B138" s="43"/>
      <c r="C138" s="43"/>
      <c r="D138" s="43"/>
      <c r="E138" s="43"/>
      <c r="F138" s="43"/>
      <c r="G138" s="43"/>
      <c r="H138" s="43"/>
      <c r="I138" s="43"/>
      <c r="J138" s="43"/>
      <c r="K138" s="43"/>
    </row>
    <row r="139" spans="1:11" ht="15.75">
      <c r="A139" s="43" t="s">
        <v>43</v>
      </c>
      <c r="B139" s="43"/>
      <c r="C139" s="43"/>
      <c r="D139" s="43"/>
      <c r="E139" s="43"/>
      <c r="F139" s="43"/>
      <c r="G139" s="43"/>
      <c r="H139" s="43"/>
      <c r="I139" s="43"/>
      <c r="J139" s="43"/>
      <c r="K139" s="43"/>
    </row>
    <row r="140" spans="1:11" ht="72">
      <c r="A140" s="10" t="s">
        <v>45</v>
      </c>
      <c r="B140" s="10" t="s">
        <v>46</v>
      </c>
      <c r="C140" s="10" t="s">
        <v>47</v>
      </c>
      <c r="D140" s="10" t="s">
        <v>48</v>
      </c>
      <c r="E140" s="10" t="s">
        <v>49</v>
      </c>
      <c r="F140" s="10" t="s">
        <v>50</v>
      </c>
      <c r="G140" s="10" t="s">
        <v>51</v>
      </c>
      <c r="H140" s="10" t="s">
        <v>52</v>
      </c>
      <c r="I140" s="10" t="s">
        <v>53</v>
      </c>
      <c r="J140" s="10" t="s">
        <v>54</v>
      </c>
      <c r="K140" s="10" t="s">
        <v>38</v>
      </c>
    </row>
    <row r="141" spans="1:11" ht="12.75">
      <c r="A141" s="14">
        <v>0</v>
      </c>
      <c r="B141" s="14">
        <v>0</v>
      </c>
      <c r="C141" s="14">
        <v>0</v>
      </c>
      <c r="D141" s="14">
        <v>0</v>
      </c>
      <c r="E141" s="14">
        <v>0</v>
      </c>
      <c r="F141" s="14">
        <v>0</v>
      </c>
      <c r="G141" s="14">
        <v>0</v>
      </c>
      <c r="H141" s="14">
        <v>0</v>
      </c>
      <c r="I141" s="14">
        <v>0</v>
      </c>
      <c r="J141" s="14">
        <v>0</v>
      </c>
      <c r="K141" s="14">
        <v>0</v>
      </c>
    </row>
    <row r="143" ht="15.75">
      <c r="A143" s="3" t="s">
        <v>74</v>
      </c>
    </row>
    <row r="144" spans="1:11" ht="15.75">
      <c r="A144" s="49" t="s">
        <v>58</v>
      </c>
      <c r="B144" s="49"/>
      <c r="C144" s="49"/>
      <c r="D144" s="49"/>
      <c r="E144" s="49"/>
      <c r="F144" s="49"/>
      <c r="G144" s="49"/>
      <c r="H144" s="49"/>
      <c r="I144" s="49"/>
      <c r="J144" s="49"/>
      <c r="K144" s="49"/>
    </row>
    <row r="145" spans="1:11" ht="15.75">
      <c r="A145" s="43" t="s">
        <v>29</v>
      </c>
      <c r="B145" s="43"/>
      <c r="C145" s="43"/>
      <c r="D145" s="43"/>
      <c r="E145" s="43"/>
      <c r="F145" s="43"/>
      <c r="G145" s="43"/>
      <c r="H145" s="43"/>
      <c r="I145" s="43"/>
      <c r="J145" s="43"/>
      <c r="K145" s="43"/>
    </row>
    <row r="146" spans="1:11" ht="15.75">
      <c r="A146" s="43" t="s">
        <v>44</v>
      </c>
      <c r="B146" s="43"/>
      <c r="C146" s="43"/>
      <c r="D146" s="43"/>
      <c r="E146" s="43"/>
      <c r="F146" s="43"/>
      <c r="G146" s="43"/>
      <c r="H146" s="43"/>
      <c r="I146" s="43"/>
      <c r="J146" s="43"/>
      <c r="K146" s="43"/>
    </row>
    <row r="147" spans="1:11" ht="72">
      <c r="A147" s="10" t="s">
        <v>45</v>
      </c>
      <c r="B147" s="10" t="s">
        <v>46</v>
      </c>
      <c r="C147" s="10" t="s">
        <v>47</v>
      </c>
      <c r="D147" s="10" t="s">
        <v>48</v>
      </c>
      <c r="E147" s="10" t="s">
        <v>49</v>
      </c>
      <c r="F147" s="10" t="s">
        <v>50</v>
      </c>
      <c r="G147" s="10" t="s">
        <v>51</v>
      </c>
      <c r="H147" s="10" t="s">
        <v>52</v>
      </c>
      <c r="I147" s="10" t="s">
        <v>53</v>
      </c>
      <c r="J147" s="10" t="s">
        <v>54</v>
      </c>
      <c r="K147" s="10" t="s">
        <v>38</v>
      </c>
    </row>
    <row r="148" spans="1:11" ht="12.75">
      <c r="A148" s="14">
        <v>0</v>
      </c>
      <c r="B148" s="14">
        <v>0</v>
      </c>
      <c r="C148" s="14">
        <v>0</v>
      </c>
      <c r="D148" s="14">
        <v>0</v>
      </c>
      <c r="E148" s="14">
        <v>0</v>
      </c>
      <c r="F148" s="14">
        <v>0</v>
      </c>
      <c r="G148" s="14">
        <v>0</v>
      </c>
      <c r="H148" s="14">
        <v>0</v>
      </c>
      <c r="I148" s="14">
        <v>0</v>
      </c>
      <c r="J148" s="14">
        <v>0</v>
      </c>
      <c r="K148" s="14">
        <v>0</v>
      </c>
    </row>
    <row r="149" spans="1:11" ht="60">
      <c r="A149" s="34"/>
      <c r="B149" s="34"/>
      <c r="C149" s="34"/>
      <c r="D149" s="34"/>
      <c r="E149" s="34"/>
      <c r="F149" s="34"/>
      <c r="G149" s="34"/>
      <c r="H149" s="34"/>
      <c r="I149" s="34"/>
      <c r="J149" s="34"/>
      <c r="K149" s="10" t="s">
        <v>39</v>
      </c>
    </row>
    <row r="150" spans="1:11" ht="15.75">
      <c r="A150" s="50"/>
      <c r="B150" s="50"/>
      <c r="C150" s="50"/>
      <c r="D150" s="50"/>
      <c r="E150" s="50"/>
      <c r="F150" s="50"/>
      <c r="G150" s="50"/>
      <c r="H150" s="50"/>
      <c r="I150" s="50"/>
      <c r="J150" s="50"/>
      <c r="K150" s="15"/>
    </row>
    <row r="151" spans="1:11" ht="18" customHeight="1">
      <c r="A151" s="19" t="s">
        <v>75</v>
      </c>
      <c r="B151" s="13"/>
      <c r="C151" s="13"/>
      <c r="D151" s="13"/>
      <c r="E151" s="13"/>
      <c r="F151" s="13"/>
      <c r="G151" s="13"/>
      <c r="H151" s="13"/>
      <c r="I151" s="13"/>
      <c r="J151" s="13"/>
      <c r="K151" s="16"/>
    </row>
    <row r="152" spans="1:11" ht="15.75">
      <c r="A152" s="49" t="s">
        <v>58</v>
      </c>
      <c r="B152" s="49"/>
      <c r="C152" s="49"/>
      <c r="D152" s="49"/>
      <c r="E152" s="49"/>
      <c r="F152" s="49"/>
      <c r="G152" s="49"/>
      <c r="H152" s="49"/>
      <c r="I152" s="49"/>
      <c r="J152" s="49"/>
      <c r="K152" s="49"/>
    </row>
    <row r="153" spans="1:11" ht="15.75">
      <c r="A153" s="43" t="s">
        <v>55</v>
      </c>
      <c r="B153" s="43"/>
      <c r="C153" s="43"/>
      <c r="D153" s="43"/>
      <c r="E153" s="43"/>
      <c r="F153" s="43"/>
      <c r="G153" s="43"/>
      <c r="H153" s="43"/>
      <c r="I153" s="43"/>
      <c r="J153" s="43"/>
      <c r="K153" s="43"/>
    </row>
    <row r="154" spans="1:11" ht="15.75">
      <c r="A154" s="43" t="s">
        <v>44</v>
      </c>
      <c r="B154" s="43"/>
      <c r="C154" s="43"/>
      <c r="D154" s="43"/>
      <c r="E154" s="43"/>
      <c r="F154" s="43"/>
      <c r="G154" s="43"/>
      <c r="H154" s="43"/>
      <c r="I154" s="43"/>
      <c r="J154" s="43"/>
      <c r="K154" s="43"/>
    </row>
    <row r="155" spans="1:11" ht="72">
      <c r="A155" s="10" t="s">
        <v>45</v>
      </c>
      <c r="B155" s="10" t="s">
        <v>46</v>
      </c>
      <c r="C155" s="10" t="s">
        <v>47</v>
      </c>
      <c r="D155" s="10" t="s">
        <v>48</v>
      </c>
      <c r="E155" s="10" t="s">
        <v>49</v>
      </c>
      <c r="F155" s="10" t="s">
        <v>50</v>
      </c>
      <c r="G155" s="10" t="s">
        <v>51</v>
      </c>
      <c r="H155" s="10" t="s">
        <v>52</v>
      </c>
      <c r="I155" s="10" t="s">
        <v>53</v>
      </c>
      <c r="J155" s="10" t="s">
        <v>54</v>
      </c>
      <c r="K155" s="10" t="s">
        <v>38</v>
      </c>
    </row>
    <row r="156" spans="1:11" ht="12.75">
      <c r="A156" s="14">
        <v>0</v>
      </c>
      <c r="B156" s="14">
        <v>0</v>
      </c>
      <c r="C156" s="14">
        <v>0</v>
      </c>
      <c r="D156" s="14">
        <v>0</v>
      </c>
      <c r="E156" s="14">
        <v>0</v>
      </c>
      <c r="F156" s="14">
        <v>0</v>
      </c>
      <c r="G156" s="14">
        <v>0</v>
      </c>
      <c r="H156" s="14">
        <v>0</v>
      </c>
      <c r="I156" s="14">
        <v>0</v>
      </c>
      <c r="J156" s="14">
        <v>0</v>
      </c>
      <c r="K156" s="14">
        <v>0</v>
      </c>
    </row>
    <row r="157" spans="1:11" ht="22.5" customHeight="1">
      <c r="A157" s="19" t="s">
        <v>76</v>
      </c>
      <c r="B157" s="17"/>
      <c r="C157" s="17"/>
      <c r="D157" s="17"/>
      <c r="E157" s="17"/>
      <c r="F157" s="17"/>
      <c r="G157" s="17"/>
      <c r="H157" s="17"/>
      <c r="I157" s="17"/>
      <c r="J157" s="17"/>
      <c r="K157" s="17"/>
    </row>
    <row r="158" spans="1:11" ht="15.75">
      <c r="A158" s="49" t="s">
        <v>58</v>
      </c>
      <c r="B158" s="49"/>
      <c r="C158" s="49"/>
      <c r="D158" s="49"/>
      <c r="E158" s="49"/>
      <c r="F158" s="49"/>
      <c r="G158" s="49"/>
      <c r="H158" s="49"/>
      <c r="I158" s="49"/>
      <c r="J158" s="49"/>
      <c r="K158" s="49"/>
    </row>
    <row r="159" spans="1:11" ht="15.75">
      <c r="A159" s="43" t="s">
        <v>56</v>
      </c>
      <c r="B159" s="43"/>
      <c r="C159" s="43"/>
      <c r="D159" s="43"/>
      <c r="E159" s="43"/>
      <c r="F159" s="43"/>
      <c r="G159" s="43"/>
      <c r="H159" s="43"/>
      <c r="I159" s="43"/>
      <c r="J159" s="43"/>
      <c r="K159" s="43"/>
    </row>
    <row r="160" spans="1:11" ht="15.75">
      <c r="A160" s="43" t="s">
        <v>44</v>
      </c>
      <c r="B160" s="43"/>
      <c r="C160" s="43"/>
      <c r="D160" s="43"/>
      <c r="E160" s="43"/>
      <c r="F160" s="43"/>
      <c r="G160" s="43"/>
      <c r="H160" s="43"/>
      <c r="I160" s="43"/>
      <c r="J160" s="43"/>
      <c r="K160" s="43"/>
    </row>
    <row r="161" spans="1:11" ht="72">
      <c r="A161" s="10" t="s">
        <v>45</v>
      </c>
      <c r="B161" s="10" t="s">
        <v>46</v>
      </c>
      <c r="C161" s="10" t="s">
        <v>47</v>
      </c>
      <c r="D161" s="10" t="s">
        <v>48</v>
      </c>
      <c r="E161" s="10" t="s">
        <v>49</v>
      </c>
      <c r="F161" s="10" t="s">
        <v>50</v>
      </c>
      <c r="G161" s="10" t="s">
        <v>51</v>
      </c>
      <c r="H161" s="10" t="s">
        <v>52</v>
      </c>
      <c r="I161" s="10" t="s">
        <v>53</v>
      </c>
      <c r="J161" s="10" t="s">
        <v>54</v>
      </c>
      <c r="K161" s="10" t="s">
        <v>38</v>
      </c>
    </row>
    <row r="162" spans="1:11" s="28" customFormat="1" ht="12.75">
      <c r="A162" s="30">
        <v>0</v>
      </c>
      <c r="B162" s="30">
        <v>0</v>
      </c>
      <c r="C162" s="30">
        <v>0</v>
      </c>
      <c r="D162" s="30">
        <v>0</v>
      </c>
      <c r="E162" s="30">
        <v>0</v>
      </c>
      <c r="F162" s="30">
        <v>0</v>
      </c>
      <c r="G162" s="30">
        <v>27345</v>
      </c>
      <c r="H162" s="30">
        <v>0</v>
      </c>
      <c r="I162" s="30">
        <v>0</v>
      </c>
      <c r="J162" s="30">
        <v>0</v>
      </c>
      <c r="K162" s="30">
        <f>SUM(G162:J162)</f>
        <v>27345</v>
      </c>
    </row>
    <row r="164" spans="1:11" ht="12.75">
      <c r="A164" s="51" t="s">
        <v>77</v>
      </c>
      <c r="B164" s="52"/>
      <c r="C164" s="52"/>
      <c r="D164" s="52"/>
      <c r="E164" s="52"/>
      <c r="F164" s="52"/>
      <c r="G164" s="52"/>
      <c r="H164" s="52"/>
      <c r="I164" s="52"/>
      <c r="J164" s="52"/>
      <c r="K164" s="53"/>
    </row>
    <row r="165" spans="1:11" ht="12.75">
      <c r="A165" s="54"/>
      <c r="B165" s="55"/>
      <c r="C165" s="55"/>
      <c r="D165" s="55"/>
      <c r="E165" s="55"/>
      <c r="F165" s="55"/>
      <c r="G165" s="55"/>
      <c r="H165" s="55"/>
      <c r="I165" s="55"/>
      <c r="J165" s="55"/>
      <c r="K165" s="56"/>
    </row>
    <row r="166" spans="1:11" ht="12.75">
      <c r="A166" s="54"/>
      <c r="B166" s="55"/>
      <c r="C166" s="55"/>
      <c r="D166" s="55"/>
      <c r="E166" s="55"/>
      <c r="F166" s="55"/>
      <c r="G166" s="55"/>
      <c r="H166" s="55"/>
      <c r="I166" s="55"/>
      <c r="J166" s="55"/>
      <c r="K166" s="56"/>
    </row>
    <row r="167" spans="1:11" ht="12.75">
      <c r="A167" s="54"/>
      <c r="B167" s="55"/>
      <c r="C167" s="55"/>
      <c r="D167" s="55"/>
      <c r="E167" s="55"/>
      <c r="F167" s="55"/>
      <c r="G167" s="55"/>
      <c r="H167" s="55"/>
      <c r="I167" s="55"/>
      <c r="J167" s="55"/>
      <c r="K167" s="56"/>
    </row>
    <row r="168" spans="1:11" ht="12.75">
      <c r="A168" s="57"/>
      <c r="B168" s="58"/>
      <c r="C168" s="58"/>
      <c r="D168" s="58"/>
      <c r="E168" s="58"/>
      <c r="F168" s="58"/>
      <c r="G168" s="58"/>
      <c r="H168" s="58"/>
      <c r="I168" s="58"/>
      <c r="J168" s="58"/>
      <c r="K168" s="59"/>
    </row>
  </sheetData>
  <sheetProtection/>
  <mergeCells count="145">
    <mergeCell ref="A4:K8"/>
    <mergeCell ref="A159:K159"/>
    <mergeCell ref="A137:K137"/>
    <mergeCell ref="A138:K138"/>
    <mergeCell ref="A139:K139"/>
    <mergeCell ref="A144:K144"/>
    <mergeCell ref="A145:K145"/>
    <mergeCell ref="A146:K146"/>
    <mergeCell ref="A131:K131"/>
    <mergeCell ref="A149:J149"/>
    <mergeCell ref="A160:K160"/>
    <mergeCell ref="A152:K152"/>
    <mergeCell ref="A153:K153"/>
    <mergeCell ref="A154:K154"/>
    <mergeCell ref="A158:K158"/>
    <mergeCell ref="A150:J150"/>
    <mergeCell ref="A111:K111"/>
    <mergeCell ref="A125:K125"/>
    <mergeCell ref="A128:J128"/>
    <mergeCell ref="A129:J129"/>
    <mergeCell ref="A104:K104"/>
    <mergeCell ref="A132:K132"/>
    <mergeCell ref="A133:K133"/>
    <mergeCell ref="A36:J36"/>
    <mergeCell ref="A46:J46"/>
    <mergeCell ref="A52:J52"/>
    <mergeCell ref="A37:J37"/>
    <mergeCell ref="A123:K123"/>
    <mergeCell ref="A124:K124"/>
    <mergeCell ref="A119:K119"/>
    <mergeCell ref="A35:J35"/>
    <mergeCell ref="A45:J45"/>
    <mergeCell ref="A51:J51"/>
    <mergeCell ref="A57:J57"/>
    <mergeCell ref="I54:J54"/>
    <mergeCell ref="A47:J47"/>
    <mergeCell ref="A53:J53"/>
    <mergeCell ref="I48:J48"/>
    <mergeCell ref="I49:J49"/>
    <mergeCell ref="D38:D40"/>
    <mergeCell ref="A96:J96"/>
    <mergeCell ref="A108:J108"/>
    <mergeCell ref="A103:K103"/>
    <mergeCell ref="A118:K118"/>
    <mergeCell ref="A105:K105"/>
    <mergeCell ref="A113:K113"/>
    <mergeCell ref="A117:K117"/>
    <mergeCell ref="A109:J109"/>
    <mergeCell ref="A112:K112"/>
    <mergeCell ref="I100:J100"/>
    <mergeCell ref="I99:J99"/>
    <mergeCell ref="A88:H88"/>
    <mergeCell ref="I88:J88"/>
    <mergeCell ref="A91:J91"/>
    <mergeCell ref="A92:J92"/>
    <mergeCell ref="A90:J90"/>
    <mergeCell ref="I93:J93"/>
    <mergeCell ref="I94:J94"/>
    <mergeCell ref="A97:J97"/>
    <mergeCell ref="A98:J98"/>
    <mergeCell ref="I83:J85"/>
    <mergeCell ref="I86:J86"/>
    <mergeCell ref="A87:H87"/>
    <mergeCell ref="I87:J87"/>
    <mergeCell ref="E83:E85"/>
    <mergeCell ref="F83:F85"/>
    <mergeCell ref="G83:G85"/>
    <mergeCell ref="H83:H85"/>
    <mergeCell ref="A83:A85"/>
    <mergeCell ref="B83:B85"/>
    <mergeCell ref="C83:C85"/>
    <mergeCell ref="I71:J71"/>
    <mergeCell ref="A74:J74"/>
    <mergeCell ref="A75:J75"/>
    <mergeCell ref="A73:J73"/>
    <mergeCell ref="D83:D85"/>
    <mergeCell ref="I76:J76"/>
    <mergeCell ref="I77:J77"/>
    <mergeCell ref="A81:J81"/>
    <mergeCell ref="A82:J82"/>
    <mergeCell ref="A80:J80"/>
    <mergeCell ref="A65:H65"/>
    <mergeCell ref="I65:J65"/>
    <mergeCell ref="A68:J68"/>
    <mergeCell ref="A69:J69"/>
    <mergeCell ref="A67:J67"/>
    <mergeCell ref="I70:J70"/>
    <mergeCell ref="I63:J63"/>
    <mergeCell ref="A64:H64"/>
    <mergeCell ref="I64:J64"/>
    <mergeCell ref="A60:A62"/>
    <mergeCell ref="B60:B62"/>
    <mergeCell ref="C60:C62"/>
    <mergeCell ref="D60:D62"/>
    <mergeCell ref="E60:E62"/>
    <mergeCell ref="F60:F62"/>
    <mergeCell ref="A58:J58"/>
    <mergeCell ref="A59:J59"/>
    <mergeCell ref="I55:J55"/>
    <mergeCell ref="G60:G62"/>
    <mergeCell ref="H60:H62"/>
    <mergeCell ref="I60:J62"/>
    <mergeCell ref="I41:J41"/>
    <mergeCell ref="A42:H42"/>
    <mergeCell ref="I42:J42"/>
    <mergeCell ref="I38:J40"/>
    <mergeCell ref="B38:B40"/>
    <mergeCell ref="C38:C40"/>
    <mergeCell ref="A43:H43"/>
    <mergeCell ref="I43:J43"/>
    <mergeCell ref="A1:J1"/>
    <mergeCell ref="A164:K168"/>
    <mergeCell ref="A2:J2"/>
    <mergeCell ref="E38:E40"/>
    <mergeCell ref="F38:F40"/>
    <mergeCell ref="G38:G40"/>
    <mergeCell ref="H38:H40"/>
    <mergeCell ref="A38:A40"/>
    <mergeCell ref="A11:J11"/>
    <mergeCell ref="A12:J12"/>
    <mergeCell ref="A13:J13"/>
    <mergeCell ref="A14:A16"/>
    <mergeCell ref="B14:B16"/>
    <mergeCell ref="C14:C16"/>
    <mergeCell ref="D14:D16"/>
    <mergeCell ref="E14:E16"/>
    <mergeCell ref="F14:F16"/>
    <mergeCell ref="G14:G16"/>
    <mergeCell ref="H14:H16"/>
    <mergeCell ref="I14:J16"/>
    <mergeCell ref="I17:J17"/>
    <mergeCell ref="A18:H18"/>
    <mergeCell ref="I18:J18"/>
    <mergeCell ref="A19:H19"/>
    <mergeCell ref="I19:J19"/>
    <mergeCell ref="A21:J21"/>
    <mergeCell ref="A22:J22"/>
    <mergeCell ref="A23:J23"/>
    <mergeCell ref="I24:J24"/>
    <mergeCell ref="I25:J25"/>
    <mergeCell ref="A27:J27"/>
    <mergeCell ref="A28:J28"/>
    <mergeCell ref="A29:J29"/>
    <mergeCell ref="I30:J30"/>
    <mergeCell ref="I31:J31"/>
  </mergeCells>
  <printOptions/>
  <pageMargins left="0" right="0" top="0.984251968503937" bottom="0.984251968503937" header="0.5118110236220472" footer="0.5118110236220472"/>
  <pageSetup orientation="landscape" paperSize="9" r:id="rId1"/>
  <rowBreaks count="8" manualBreakCount="8">
    <brk id="49" max="255" man="1"/>
    <brk id="71" max="255" man="1"/>
    <brk id="94" max="255" man="1"/>
    <brk id="109" max="255" man="1"/>
    <brk id="121" max="255" man="1"/>
    <brk id="135" max="255" man="1"/>
    <brk id="142" max="255" man="1"/>
    <brk id="15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28"/>
  <sheetViews>
    <sheetView zoomScalePageLayoutView="0" workbookViewId="0" topLeftCell="A1">
      <selection activeCell="B33" sqref="B33"/>
    </sheetView>
  </sheetViews>
  <sheetFormatPr defaultColWidth="32.7109375" defaultRowHeight="12.75"/>
  <cols>
    <col min="1" max="2" width="45.7109375" style="0" customWidth="1"/>
  </cols>
  <sheetData>
    <row r="1" ht="18.75">
      <c r="A1" s="5" t="s">
        <v>24</v>
      </c>
    </row>
    <row r="2" ht="12.75">
      <c r="A2" s="6" t="s">
        <v>25</v>
      </c>
    </row>
    <row r="3" ht="16.5" thickBot="1">
      <c r="A3" s="2"/>
    </row>
    <row r="4" spans="1:2" ht="16.5" thickTop="1">
      <c r="A4" s="8" t="s">
        <v>26</v>
      </c>
      <c r="B4" s="9" t="s">
        <v>27</v>
      </c>
    </row>
    <row r="5" spans="1:2" ht="40.5" customHeight="1" thickBot="1">
      <c r="A5" s="4" t="s">
        <v>82</v>
      </c>
      <c r="B5" s="7" t="s">
        <v>83</v>
      </c>
    </row>
    <row r="6" spans="1:2" ht="16.5" thickTop="1">
      <c r="A6" s="41" t="s">
        <v>28</v>
      </c>
      <c r="B6" s="42"/>
    </row>
    <row r="7" spans="1:2" ht="16.5" thickBot="1">
      <c r="A7" s="39" t="s">
        <v>84</v>
      </c>
      <c r="B7" s="40"/>
    </row>
    <row r="8" spans="1:2" ht="17.25" thickBot="1" thickTop="1">
      <c r="A8" s="39" t="s">
        <v>85</v>
      </c>
      <c r="B8" s="40"/>
    </row>
    <row r="9" spans="1:2" ht="17.25" thickBot="1" thickTop="1">
      <c r="A9" s="39" t="s">
        <v>86</v>
      </c>
      <c r="B9" s="40"/>
    </row>
    <row r="10" spans="1:2" ht="17.25" thickBot="1" thickTop="1">
      <c r="A10" s="39" t="s">
        <v>87</v>
      </c>
      <c r="B10" s="40"/>
    </row>
    <row r="11" spans="1:2" ht="17.25" thickBot="1" thickTop="1">
      <c r="A11" s="39" t="s">
        <v>88</v>
      </c>
      <c r="B11" s="40"/>
    </row>
    <row r="12" spans="1:2" ht="17.25" thickBot="1" thickTop="1">
      <c r="A12" s="39" t="s">
        <v>89</v>
      </c>
      <c r="B12" s="40"/>
    </row>
    <row r="13" spans="1:2" ht="17.25" thickBot="1" thickTop="1">
      <c r="A13" s="39" t="s">
        <v>90</v>
      </c>
      <c r="B13" s="40"/>
    </row>
    <row r="14" spans="1:2" ht="17.25" thickBot="1" thickTop="1">
      <c r="A14" s="39" t="s">
        <v>91</v>
      </c>
      <c r="B14" s="40"/>
    </row>
    <row r="15" spans="1:2" ht="17.25" thickBot="1" thickTop="1">
      <c r="A15" s="39" t="s">
        <v>92</v>
      </c>
      <c r="B15" s="40"/>
    </row>
    <row r="16" spans="1:2" ht="17.25" thickBot="1" thickTop="1">
      <c r="A16" s="39" t="s">
        <v>93</v>
      </c>
      <c r="B16" s="40"/>
    </row>
    <row r="17" spans="1:2" ht="17.25" thickBot="1" thickTop="1">
      <c r="A17" s="39" t="s">
        <v>94</v>
      </c>
      <c r="B17" s="40"/>
    </row>
    <row r="18" spans="1:2" ht="18.75" customHeight="1" thickBot="1" thickTop="1">
      <c r="A18" s="39" t="s">
        <v>95</v>
      </c>
      <c r="B18" s="40"/>
    </row>
    <row r="19" spans="1:2" ht="18.75" customHeight="1" thickBot="1" thickTop="1">
      <c r="A19" s="39" t="s">
        <v>96</v>
      </c>
      <c r="B19" s="40"/>
    </row>
    <row r="20" spans="1:2" ht="17.25" thickBot="1" thickTop="1">
      <c r="A20" s="39" t="s">
        <v>97</v>
      </c>
      <c r="B20" s="40"/>
    </row>
    <row r="21" spans="1:2" ht="17.25" thickBot="1" thickTop="1">
      <c r="A21" s="39" t="s">
        <v>98</v>
      </c>
      <c r="B21" s="40"/>
    </row>
    <row r="22" spans="1:2" ht="17.25" thickBot="1" thickTop="1">
      <c r="A22" s="39" t="s">
        <v>99</v>
      </c>
      <c r="B22" s="40"/>
    </row>
    <row r="23" spans="1:2" ht="17.25" thickBot="1" thickTop="1">
      <c r="A23" s="39" t="s">
        <v>100</v>
      </c>
      <c r="B23" s="40"/>
    </row>
    <row r="24" spans="1:2" ht="17.25" thickBot="1" thickTop="1">
      <c r="A24" s="39" t="s">
        <v>101</v>
      </c>
      <c r="B24" s="40"/>
    </row>
    <row r="25" spans="1:2" ht="17.25" thickBot="1" thickTop="1">
      <c r="A25" s="39" t="s">
        <v>102</v>
      </c>
      <c r="B25" s="40"/>
    </row>
    <row r="26" spans="1:2" ht="17.25" thickBot="1" thickTop="1">
      <c r="A26" s="39" t="s">
        <v>103</v>
      </c>
      <c r="B26" s="40"/>
    </row>
    <row r="27" spans="1:2" ht="17.25" thickBot="1" thickTop="1">
      <c r="A27" s="39" t="s">
        <v>104</v>
      </c>
      <c r="B27" s="40"/>
    </row>
    <row r="28" spans="1:2" ht="17.25" thickBot="1" thickTop="1">
      <c r="A28" s="39" t="s">
        <v>105</v>
      </c>
      <c r="B28" s="40"/>
    </row>
    <row r="29" ht="13.5" thickTop="1"/>
  </sheetData>
  <sheetProtection/>
  <mergeCells count="23">
    <mergeCell ref="A26:B26"/>
    <mergeCell ref="A27:B27"/>
    <mergeCell ref="A28:B28"/>
    <mergeCell ref="A11:B11"/>
    <mergeCell ref="A12:B12"/>
    <mergeCell ref="A13:B13"/>
    <mergeCell ref="A25:B25"/>
    <mergeCell ref="A22:B22"/>
    <mergeCell ref="A23:B23"/>
    <mergeCell ref="A24:B24"/>
    <mergeCell ref="A18:B18"/>
    <mergeCell ref="A19:B19"/>
    <mergeCell ref="A20:B20"/>
    <mergeCell ref="A21:B21"/>
    <mergeCell ref="A14:B14"/>
    <mergeCell ref="A15:B15"/>
    <mergeCell ref="A16:B16"/>
    <mergeCell ref="A17:B17"/>
    <mergeCell ref="A10:B10"/>
    <mergeCell ref="A6:B6"/>
    <mergeCell ref="A7:B7"/>
    <mergeCell ref="A8:B8"/>
    <mergeCell ref="A9:B9"/>
  </mergeCells>
  <printOptions/>
  <pageMargins left="0.75" right="0.75" top="1" bottom="1" header="0.5" footer="0.5"/>
  <pageSetup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168"/>
  <sheetViews>
    <sheetView workbookViewId="0" topLeftCell="A1">
      <selection activeCell="K22" sqref="K22"/>
    </sheetView>
  </sheetViews>
  <sheetFormatPr defaultColWidth="12.421875" defaultRowHeight="12.75"/>
  <sheetData>
    <row r="1" spans="1:10" ht="12.75">
      <c r="A1" s="37" t="s">
        <v>60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12.75">
      <c r="A2" s="60" t="s">
        <v>78</v>
      </c>
      <c r="B2" s="60"/>
      <c r="C2" s="60"/>
      <c r="D2" s="60"/>
      <c r="E2" s="60"/>
      <c r="F2" s="60"/>
      <c r="G2" s="60"/>
      <c r="H2" s="60"/>
      <c r="I2" s="60"/>
      <c r="J2" s="60"/>
    </row>
    <row r="3" spans="1:10" ht="12.75">
      <c r="A3" s="21"/>
      <c r="B3" s="21"/>
      <c r="C3" s="21"/>
      <c r="D3" s="21"/>
      <c r="E3" s="21"/>
      <c r="F3" s="21"/>
      <c r="G3" s="21"/>
      <c r="H3" s="21"/>
      <c r="I3" s="21"/>
      <c r="J3" s="21"/>
    </row>
    <row r="4" spans="1:11" ht="12.75" customHeight="1">
      <c r="A4" s="61" t="s">
        <v>81</v>
      </c>
      <c r="B4" s="62"/>
      <c r="C4" s="62"/>
      <c r="D4" s="62"/>
      <c r="E4" s="62"/>
      <c r="F4" s="62"/>
      <c r="G4" s="62"/>
      <c r="H4" s="62"/>
      <c r="I4" s="62"/>
      <c r="J4" s="62"/>
      <c r="K4" s="63"/>
    </row>
    <row r="5" spans="1:11" ht="12.75">
      <c r="A5" s="64"/>
      <c r="B5" s="65"/>
      <c r="C5" s="65"/>
      <c r="D5" s="65"/>
      <c r="E5" s="65"/>
      <c r="F5" s="65"/>
      <c r="G5" s="65"/>
      <c r="H5" s="65"/>
      <c r="I5" s="65"/>
      <c r="J5" s="65"/>
      <c r="K5" s="66"/>
    </row>
    <row r="6" spans="1:11" ht="12.75">
      <c r="A6" s="64"/>
      <c r="B6" s="65"/>
      <c r="C6" s="65"/>
      <c r="D6" s="65"/>
      <c r="E6" s="65"/>
      <c r="F6" s="65"/>
      <c r="G6" s="65"/>
      <c r="H6" s="65"/>
      <c r="I6" s="65"/>
      <c r="J6" s="65"/>
      <c r="K6" s="66"/>
    </row>
    <row r="7" spans="1:11" ht="12.75">
      <c r="A7" s="64"/>
      <c r="B7" s="65"/>
      <c r="C7" s="65"/>
      <c r="D7" s="65"/>
      <c r="E7" s="65"/>
      <c r="F7" s="65"/>
      <c r="G7" s="65"/>
      <c r="H7" s="65"/>
      <c r="I7" s="65"/>
      <c r="J7" s="65"/>
      <c r="K7" s="66"/>
    </row>
    <row r="8" spans="1:11" ht="12.75">
      <c r="A8" s="67"/>
      <c r="B8" s="68"/>
      <c r="C8" s="68"/>
      <c r="D8" s="68"/>
      <c r="E8" s="68"/>
      <c r="F8" s="68"/>
      <c r="G8" s="68"/>
      <c r="H8" s="68"/>
      <c r="I8" s="68"/>
      <c r="J8" s="68"/>
      <c r="K8" s="69"/>
    </row>
    <row r="9" spans="1:11" s="31" customFormat="1" ht="12.75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</row>
    <row r="10" spans="1:11" s="31" customFormat="1" ht="15.75">
      <c r="A10" s="3" t="s">
        <v>110</v>
      </c>
      <c r="B10"/>
      <c r="C10"/>
      <c r="D10"/>
      <c r="E10"/>
      <c r="F10"/>
      <c r="G10"/>
      <c r="H10"/>
      <c r="I10"/>
      <c r="J10"/>
      <c r="K10" s="32"/>
    </row>
    <row r="11" spans="1:11" s="31" customFormat="1" ht="15.75">
      <c r="A11" s="49" t="s">
        <v>57</v>
      </c>
      <c r="B11" s="49"/>
      <c r="C11" s="49"/>
      <c r="D11" s="49"/>
      <c r="E11" s="49"/>
      <c r="F11" s="49"/>
      <c r="G11" s="49"/>
      <c r="H11" s="49"/>
      <c r="I11" s="49"/>
      <c r="J11" s="49"/>
      <c r="K11" s="32"/>
    </row>
    <row r="12" spans="1:11" s="31" customFormat="1" ht="15.75">
      <c r="A12" s="46" t="s">
        <v>107</v>
      </c>
      <c r="B12" s="47"/>
      <c r="C12" s="47"/>
      <c r="D12" s="47"/>
      <c r="E12" s="47"/>
      <c r="F12" s="47"/>
      <c r="G12" s="47"/>
      <c r="H12" s="47"/>
      <c r="I12" s="47"/>
      <c r="J12" s="48"/>
      <c r="K12" s="32"/>
    </row>
    <row r="13" spans="1:11" s="31" customFormat="1" ht="15.75">
      <c r="A13" s="46" t="s">
        <v>106</v>
      </c>
      <c r="B13" s="47"/>
      <c r="C13" s="47"/>
      <c r="D13" s="47"/>
      <c r="E13" s="47"/>
      <c r="F13" s="47"/>
      <c r="G13" s="47"/>
      <c r="H13" s="47"/>
      <c r="I13" s="47"/>
      <c r="J13" s="48"/>
      <c r="K13" s="32"/>
    </row>
    <row r="14" spans="1:11" s="31" customFormat="1" ht="12.75">
      <c r="A14" s="44" t="s">
        <v>30</v>
      </c>
      <c r="B14" s="44" t="s">
        <v>31</v>
      </c>
      <c r="C14" s="44" t="s">
        <v>32</v>
      </c>
      <c r="D14" s="44" t="s">
        <v>33</v>
      </c>
      <c r="E14" s="44" t="s">
        <v>34</v>
      </c>
      <c r="F14" s="44" t="s">
        <v>35</v>
      </c>
      <c r="G14" s="44" t="s">
        <v>36</v>
      </c>
      <c r="H14" s="44" t="s">
        <v>37</v>
      </c>
      <c r="I14" s="44" t="s">
        <v>38</v>
      </c>
      <c r="J14" s="44"/>
      <c r="K14" s="32"/>
    </row>
    <row r="15" spans="1:11" s="31" customFormat="1" ht="12.75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32"/>
    </row>
    <row r="16" spans="1:11" s="31" customFormat="1" ht="12.75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32"/>
    </row>
    <row r="17" spans="1:11" s="31" customFormat="1" ht="14.25">
      <c r="A17" s="26"/>
      <c r="B17" s="26">
        <v>99276</v>
      </c>
      <c r="C17" s="26"/>
      <c r="D17" s="26"/>
      <c r="E17" s="26"/>
      <c r="F17" s="26"/>
      <c r="G17" s="26"/>
      <c r="H17" s="26"/>
      <c r="I17" s="45">
        <f>SUM(B17:H17)</f>
        <v>99276</v>
      </c>
      <c r="J17" s="45"/>
      <c r="K17" s="32"/>
    </row>
    <row r="18" spans="1:11" s="31" customFormat="1" ht="27" customHeight="1">
      <c r="A18" s="34"/>
      <c r="B18" s="34"/>
      <c r="C18" s="34"/>
      <c r="D18" s="34"/>
      <c r="E18" s="34"/>
      <c r="F18" s="34"/>
      <c r="G18" s="34"/>
      <c r="H18" s="34"/>
      <c r="I18" s="44" t="s">
        <v>39</v>
      </c>
      <c r="J18" s="44"/>
      <c r="K18" s="32"/>
    </row>
    <row r="19" spans="1:11" s="31" customFormat="1" ht="15.75">
      <c r="A19" s="50"/>
      <c r="B19" s="50"/>
      <c r="C19" s="50"/>
      <c r="D19" s="50"/>
      <c r="E19" s="50"/>
      <c r="F19" s="50"/>
      <c r="G19" s="50"/>
      <c r="H19" s="50"/>
      <c r="I19" s="45">
        <v>99276</v>
      </c>
      <c r="J19" s="45"/>
      <c r="K19" s="32"/>
    </row>
    <row r="20" spans="1:11" s="31" customFormat="1" ht="31.5">
      <c r="A20" s="18" t="s">
        <v>111</v>
      </c>
      <c r="B20" s="11"/>
      <c r="C20" s="11"/>
      <c r="D20" s="11"/>
      <c r="E20" s="11"/>
      <c r="F20" s="11"/>
      <c r="G20" s="11"/>
      <c r="H20" s="11"/>
      <c r="I20" s="11"/>
      <c r="J20" s="11"/>
      <c r="K20" s="32"/>
    </row>
    <row r="21" spans="1:11" s="31" customFormat="1" ht="15.75">
      <c r="A21" s="49" t="s">
        <v>57</v>
      </c>
      <c r="B21" s="49"/>
      <c r="C21" s="49"/>
      <c r="D21" s="49"/>
      <c r="E21" s="49"/>
      <c r="F21" s="49"/>
      <c r="G21" s="49"/>
      <c r="H21" s="49"/>
      <c r="I21" s="49"/>
      <c r="J21" s="49"/>
      <c r="K21" s="32"/>
    </row>
    <row r="22" spans="1:11" s="31" customFormat="1" ht="15.75">
      <c r="A22" s="43" t="s">
        <v>108</v>
      </c>
      <c r="B22" s="43"/>
      <c r="C22" s="43"/>
      <c r="D22" s="43"/>
      <c r="E22" s="43"/>
      <c r="F22" s="43"/>
      <c r="G22" s="43"/>
      <c r="H22" s="43"/>
      <c r="I22" s="43"/>
      <c r="J22" s="43"/>
      <c r="K22" s="32"/>
    </row>
    <row r="23" spans="1:11" s="31" customFormat="1" ht="15.75">
      <c r="A23" s="46" t="s">
        <v>106</v>
      </c>
      <c r="B23" s="47"/>
      <c r="C23" s="47"/>
      <c r="D23" s="47"/>
      <c r="E23" s="47"/>
      <c r="F23" s="47"/>
      <c r="G23" s="47"/>
      <c r="H23" s="47"/>
      <c r="I23" s="47"/>
      <c r="J23" s="48"/>
      <c r="K23" s="32"/>
    </row>
    <row r="24" spans="1:11" s="31" customFormat="1" ht="48">
      <c r="A24" s="10" t="s">
        <v>30</v>
      </c>
      <c r="B24" s="10" t="s">
        <v>31</v>
      </c>
      <c r="C24" s="10" t="s">
        <v>32</v>
      </c>
      <c r="D24" s="10" t="s">
        <v>33</v>
      </c>
      <c r="E24" s="10" t="s">
        <v>34</v>
      </c>
      <c r="F24" s="10" t="s">
        <v>35</v>
      </c>
      <c r="G24" s="10" t="s">
        <v>36</v>
      </c>
      <c r="H24" s="10" t="s">
        <v>37</v>
      </c>
      <c r="I24" s="44" t="s">
        <v>38</v>
      </c>
      <c r="J24" s="44"/>
      <c r="K24" s="32"/>
    </row>
    <row r="25" spans="1:11" s="31" customFormat="1" ht="14.25">
      <c r="A25" s="26"/>
      <c r="B25" s="26">
        <v>96603</v>
      </c>
      <c r="C25" s="26"/>
      <c r="D25" s="26"/>
      <c r="E25" s="26"/>
      <c r="F25" s="26"/>
      <c r="G25" s="26"/>
      <c r="H25" s="26"/>
      <c r="I25" s="45">
        <f>SUM(B25:H25)</f>
        <v>96603</v>
      </c>
      <c r="J25" s="45"/>
      <c r="K25" s="32"/>
    </row>
    <row r="26" spans="1:11" s="31" customFormat="1" ht="31.5">
      <c r="A26" s="18" t="s">
        <v>112</v>
      </c>
      <c r="B26" s="11"/>
      <c r="C26" s="11"/>
      <c r="D26" s="11"/>
      <c r="E26" s="11"/>
      <c r="F26" s="11"/>
      <c r="G26" s="11"/>
      <c r="H26" s="11"/>
      <c r="I26" s="11"/>
      <c r="J26" s="11"/>
      <c r="K26" s="32"/>
    </row>
    <row r="27" spans="1:11" s="31" customFormat="1" ht="15.75">
      <c r="A27" s="49" t="s">
        <v>57</v>
      </c>
      <c r="B27" s="49"/>
      <c r="C27" s="49"/>
      <c r="D27" s="49"/>
      <c r="E27" s="49"/>
      <c r="F27" s="49"/>
      <c r="G27" s="49"/>
      <c r="H27" s="49"/>
      <c r="I27" s="49"/>
      <c r="J27" s="49"/>
      <c r="K27" s="32"/>
    </row>
    <row r="28" spans="1:11" s="31" customFormat="1" ht="15.75">
      <c r="A28" s="43" t="s">
        <v>109</v>
      </c>
      <c r="B28" s="43"/>
      <c r="C28" s="43"/>
      <c r="D28" s="43"/>
      <c r="E28" s="43"/>
      <c r="F28" s="43"/>
      <c r="G28" s="43"/>
      <c r="H28" s="43"/>
      <c r="I28" s="43"/>
      <c r="J28" s="43"/>
      <c r="K28" s="32"/>
    </row>
    <row r="29" spans="1:11" s="31" customFormat="1" ht="15.75">
      <c r="A29" s="43" t="s">
        <v>106</v>
      </c>
      <c r="B29" s="43"/>
      <c r="C29" s="43"/>
      <c r="D29" s="43"/>
      <c r="E29" s="43"/>
      <c r="F29" s="43"/>
      <c r="G29" s="43"/>
      <c r="H29" s="43"/>
      <c r="I29" s="43"/>
      <c r="J29" s="43"/>
      <c r="K29" s="32"/>
    </row>
    <row r="30" spans="1:11" s="31" customFormat="1" ht="48">
      <c r="A30" s="10" t="s">
        <v>30</v>
      </c>
      <c r="B30" s="10" t="s">
        <v>31</v>
      </c>
      <c r="C30" s="10" t="s">
        <v>32</v>
      </c>
      <c r="D30" s="10" t="s">
        <v>33</v>
      </c>
      <c r="E30" s="10" t="s">
        <v>34</v>
      </c>
      <c r="F30" s="10" t="s">
        <v>35</v>
      </c>
      <c r="G30" s="10" t="s">
        <v>36</v>
      </c>
      <c r="H30" s="10" t="s">
        <v>37</v>
      </c>
      <c r="I30" s="44" t="s">
        <v>38</v>
      </c>
      <c r="J30" s="44"/>
      <c r="K30" s="32"/>
    </row>
    <row r="31" spans="1:11" s="31" customFormat="1" ht="14.25">
      <c r="A31" s="26"/>
      <c r="B31" s="26">
        <v>3803.15</v>
      </c>
      <c r="C31" s="26"/>
      <c r="D31" s="26"/>
      <c r="E31" s="26"/>
      <c r="F31" s="26"/>
      <c r="G31" s="26"/>
      <c r="H31" s="26"/>
      <c r="I31" s="45">
        <f>SUM(B31:H31)</f>
        <v>3803.15</v>
      </c>
      <c r="J31" s="45"/>
      <c r="K31" s="32"/>
    </row>
    <row r="32" spans="1:11" s="31" customFormat="1" ht="12.75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</row>
    <row r="33" spans="1:11" s="31" customFormat="1" ht="12.75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</row>
    <row r="34" ht="15.75">
      <c r="A34" s="3" t="s">
        <v>59</v>
      </c>
    </row>
    <row r="35" spans="1:10" ht="15.75">
      <c r="A35" s="49" t="s">
        <v>57</v>
      </c>
      <c r="B35" s="49"/>
      <c r="C35" s="49"/>
      <c r="D35" s="49"/>
      <c r="E35" s="49"/>
      <c r="F35" s="49"/>
      <c r="G35" s="49"/>
      <c r="H35" s="49"/>
      <c r="I35" s="49"/>
      <c r="J35" s="49"/>
    </row>
    <row r="36" spans="1:10" ht="15.75" customHeight="1">
      <c r="A36" s="46" t="s">
        <v>29</v>
      </c>
      <c r="B36" s="47"/>
      <c r="C36" s="47"/>
      <c r="D36" s="47"/>
      <c r="E36" s="47"/>
      <c r="F36" s="47"/>
      <c r="G36" s="47"/>
      <c r="H36" s="47"/>
      <c r="I36" s="47"/>
      <c r="J36" s="48"/>
    </row>
    <row r="37" spans="1:10" ht="15.75" customHeight="1">
      <c r="A37" s="46" t="s">
        <v>42</v>
      </c>
      <c r="B37" s="47"/>
      <c r="C37" s="47"/>
      <c r="D37" s="47"/>
      <c r="E37" s="47"/>
      <c r="F37" s="47"/>
      <c r="G37" s="47"/>
      <c r="H37" s="47"/>
      <c r="I37" s="47"/>
      <c r="J37" s="48"/>
    </row>
    <row r="38" spans="1:10" ht="45.75" customHeight="1">
      <c r="A38" s="44" t="s">
        <v>30</v>
      </c>
      <c r="B38" s="44" t="s">
        <v>31</v>
      </c>
      <c r="C38" s="44" t="s">
        <v>32</v>
      </c>
      <c r="D38" s="44" t="s">
        <v>33</v>
      </c>
      <c r="E38" s="44" t="s">
        <v>34</v>
      </c>
      <c r="F38" s="44" t="s">
        <v>35</v>
      </c>
      <c r="G38" s="44" t="s">
        <v>36</v>
      </c>
      <c r="H38" s="44" t="s">
        <v>37</v>
      </c>
      <c r="I38" s="44" t="s">
        <v>38</v>
      </c>
      <c r="J38" s="44"/>
    </row>
    <row r="39" spans="1:10" ht="12.75">
      <c r="A39" s="44"/>
      <c r="B39" s="44"/>
      <c r="C39" s="44"/>
      <c r="D39" s="44"/>
      <c r="E39" s="44"/>
      <c r="F39" s="44"/>
      <c r="G39" s="44"/>
      <c r="H39" s="44"/>
      <c r="I39" s="44"/>
      <c r="J39" s="44"/>
    </row>
    <row r="40" spans="1:10" ht="12.75">
      <c r="A40" s="44"/>
      <c r="B40" s="44"/>
      <c r="C40" s="44"/>
      <c r="D40" s="44"/>
      <c r="E40" s="44"/>
      <c r="F40" s="44"/>
      <c r="G40" s="44"/>
      <c r="H40" s="44"/>
      <c r="I40" s="44"/>
      <c r="J40" s="44"/>
    </row>
    <row r="41" spans="1:10" ht="14.25">
      <c r="A41" s="12">
        <v>0</v>
      </c>
      <c r="B41" s="26">
        <v>446265</v>
      </c>
      <c r="C41" s="26">
        <v>0</v>
      </c>
      <c r="D41" s="26">
        <v>200000</v>
      </c>
      <c r="E41" s="26">
        <v>0</v>
      </c>
      <c r="F41" s="26">
        <v>0</v>
      </c>
      <c r="G41" s="26">
        <v>0</v>
      </c>
      <c r="H41" s="26">
        <v>0</v>
      </c>
      <c r="I41" s="45">
        <f>SUM(A41:H41)</f>
        <v>646265</v>
      </c>
      <c r="J41" s="45"/>
    </row>
    <row r="42" spans="1:10" ht="36" customHeight="1">
      <c r="A42" s="34"/>
      <c r="B42" s="34"/>
      <c r="C42" s="34"/>
      <c r="D42" s="34"/>
      <c r="E42" s="34"/>
      <c r="F42" s="34"/>
      <c r="G42" s="34"/>
      <c r="H42" s="34"/>
      <c r="I42" s="44" t="s">
        <v>39</v>
      </c>
      <c r="J42" s="44"/>
    </row>
    <row r="43" spans="1:10" ht="15.75">
      <c r="A43" s="35"/>
      <c r="B43" s="35"/>
      <c r="C43" s="35"/>
      <c r="D43" s="35"/>
      <c r="E43" s="35"/>
      <c r="F43" s="35"/>
      <c r="G43" s="35"/>
      <c r="H43" s="36"/>
      <c r="I43" s="71">
        <v>646265</v>
      </c>
      <c r="J43" s="71"/>
    </row>
    <row r="44" spans="1:10" ht="15.75">
      <c r="A44" s="18" t="s">
        <v>61</v>
      </c>
      <c r="B44" s="11"/>
      <c r="C44" s="11"/>
      <c r="D44" s="11"/>
      <c r="E44" s="11"/>
      <c r="F44" s="11"/>
      <c r="G44" s="11"/>
      <c r="H44" s="11"/>
      <c r="I44" s="11"/>
      <c r="J44" s="11"/>
    </row>
    <row r="45" spans="1:10" ht="15.75">
      <c r="A45" s="49" t="s">
        <v>57</v>
      </c>
      <c r="B45" s="49"/>
      <c r="C45" s="49"/>
      <c r="D45" s="49"/>
      <c r="E45" s="49"/>
      <c r="F45" s="49"/>
      <c r="G45" s="49"/>
      <c r="H45" s="49"/>
      <c r="I45" s="49"/>
      <c r="J45" s="49"/>
    </row>
    <row r="46" spans="1:10" ht="17.25" customHeight="1">
      <c r="A46" s="43" t="s">
        <v>40</v>
      </c>
      <c r="B46" s="43"/>
      <c r="C46" s="43"/>
      <c r="D46" s="43"/>
      <c r="E46" s="43"/>
      <c r="F46" s="43"/>
      <c r="G46" s="43"/>
      <c r="H46" s="43"/>
      <c r="I46" s="43"/>
      <c r="J46" s="43"/>
    </row>
    <row r="47" spans="1:10" ht="17.25" customHeight="1">
      <c r="A47" s="46" t="s">
        <v>42</v>
      </c>
      <c r="B47" s="47"/>
      <c r="C47" s="47"/>
      <c r="D47" s="47"/>
      <c r="E47" s="47"/>
      <c r="F47" s="47"/>
      <c r="G47" s="47"/>
      <c r="H47" s="47"/>
      <c r="I47" s="47"/>
      <c r="J47" s="48"/>
    </row>
    <row r="48" spans="1:10" ht="48">
      <c r="A48" s="10" t="s">
        <v>30</v>
      </c>
      <c r="B48" s="10" t="s">
        <v>31</v>
      </c>
      <c r="C48" s="10" t="s">
        <v>32</v>
      </c>
      <c r="D48" s="10" t="s">
        <v>33</v>
      </c>
      <c r="E48" s="10" t="s">
        <v>34</v>
      </c>
      <c r="F48" s="10" t="s">
        <v>35</v>
      </c>
      <c r="G48" s="10" t="s">
        <v>36</v>
      </c>
      <c r="H48" s="10" t="s">
        <v>37</v>
      </c>
      <c r="I48" s="44" t="s">
        <v>38</v>
      </c>
      <c r="J48" s="44"/>
    </row>
    <row r="49" spans="1:10" s="28" customFormat="1" ht="14.25">
      <c r="A49" s="26">
        <v>0</v>
      </c>
      <c r="B49" s="26">
        <v>4862.18</v>
      </c>
      <c r="C49" s="26">
        <v>0</v>
      </c>
      <c r="D49" s="26">
        <v>0</v>
      </c>
      <c r="E49" s="26">
        <v>0</v>
      </c>
      <c r="F49" s="26">
        <v>0</v>
      </c>
      <c r="G49" s="26">
        <v>0</v>
      </c>
      <c r="H49" s="26">
        <v>0</v>
      </c>
      <c r="I49" s="45">
        <f>SUM(A49:H49)</f>
        <v>4862.18</v>
      </c>
      <c r="J49" s="45"/>
    </row>
    <row r="50" spans="1:10" ht="15.75">
      <c r="A50" s="18" t="s">
        <v>62</v>
      </c>
      <c r="B50" s="11"/>
      <c r="C50" s="11"/>
      <c r="D50" s="11"/>
      <c r="E50" s="11"/>
      <c r="F50" s="11"/>
      <c r="G50" s="11"/>
      <c r="H50" s="11"/>
      <c r="I50" s="11"/>
      <c r="J50" s="11"/>
    </row>
    <row r="51" spans="1:10" ht="15.75">
      <c r="A51" s="49" t="s">
        <v>57</v>
      </c>
      <c r="B51" s="49"/>
      <c r="C51" s="49"/>
      <c r="D51" s="49"/>
      <c r="E51" s="49"/>
      <c r="F51" s="49"/>
      <c r="G51" s="49"/>
      <c r="H51" s="49"/>
      <c r="I51" s="49"/>
      <c r="J51" s="49"/>
    </row>
    <row r="52" spans="1:10" ht="17.25" customHeight="1">
      <c r="A52" s="43" t="s">
        <v>41</v>
      </c>
      <c r="B52" s="43"/>
      <c r="C52" s="43"/>
      <c r="D52" s="43"/>
      <c r="E52" s="43"/>
      <c r="F52" s="43"/>
      <c r="G52" s="43"/>
      <c r="H52" s="43"/>
      <c r="I52" s="43"/>
      <c r="J52" s="43"/>
    </row>
    <row r="53" spans="1:10" ht="17.25" customHeight="1">
      <c r="A53" s="43" t="s">
        <v>42</v>
      </c>
      <c r="B53" s="43"/>
      <c r="C53" s="43"/>
      <c r="D53" s="43"/>
      <c r="E53" s="43"/>
      <c r="F53" s="43"/>
      <c r="G53" s="43"/>
      <c r="H53" s="43"/>
      <c r="I53" s="43"/>
      <c r="J53" s="43"/>
    </row>
    <row r="54" spans="1:10" ht="48">
      <c r="A54" s="10" t="s">
        <v>30</v>
      </c>
      <c r="B54" s="10" t="s">
        <v>31</v>
      </c>
      <c r="C54" s="10" t="s">
        <v>32</v>
      </c>
      <c r="D54" s="10" t="s">
        <v>33</v>
      </c>
      <c r="E54" s="10" t="s">
        <v>34</v>
      </c>
      <c r="F54" s="10" t="s">
        <v>35</v>
      </c>
      <c r="G54" s="10" t="s">
        <v>36</v>
      </c>
      <c r="H54" s="10" t="s">
        <v>37</v>
      </c>
      <c r="I54" s="44" t="s">
        <v>38</v>
      </c>
      <c r="J54" s="44"/>
    </row>
    <row r="55" spans="1:10" s="28" customFormat="1" ht="14.25">
      <c r="A55" s="26">
        <v>0</v>
      </c>
      <c r="B55" s="26">
        <v>161178.77</v>
      </c>
      <c r="C55" s="26">
        <v>67</v>
      </c>
      <c r="D55" s="26">
        <v>148670.67</v>
      </c>
      <c r="E55" s="26">
        <v>0</v>
      </c>
      <c r="F55" s="26">
        <v>0</v>
      </c>
      <c r="G55" s="26">
        <v>0</v>
      </c>
      <c r="H55" s="26">
        <v>0</v>
      </c>
      <c r="I55" s="45">
        <f>SUM(B55:H55)</f>
        <v>309916.44</v>
      </c>
      <c r="J55" s="45"/>
    </row>
    <row r="56" ht="15.75">
      <c r="A56" s="3" t="s">
        <v>63</v>
      </c>
    </row>
    <row r="57" spans="1:10" ht="15.75">
      <c r="A57" s="49" t="s">
        <v>57</v>
      </c>
      <c r="B57" s="49"/>
      <c r="C57" s="49"/>
      <c r="D57" s="49"/>
      <c r="E57" s="49"/>
      <c r="F57" s="49"/>
      <c r="G57" s="49"/>
      <c r="H57" s="49"/>
      <c r="I57" s="49"/>
      <c r="J57" s="49"/>
    </row>
    <row r="58" spans="1:10" ht="15.75">
      <c r="A58" s="46" t="s">
        <v>29</v>
      </c>
      <c r="B58" s="47"/>
      <c r="C58" s="47"/>
      <c r="D58" s="47"/>
      <c r="E58" s="47"/>
      <c r="F58" s="47"/>
      <c r="G58" s="47"/>
      <c r="H58" s="47"/>
      <c r="I58" s="47"/>
      <c r="J58" s="48"/>
    </row>
    <row r="59" spans="1:10" ht="15.75">
      <c r="A59" s="46" t="s">
        <v>43</v>
      </c>
      <c r="B59" s="47"/>
      <c r="C59" s="47"/>
      <c r="D59" s="47"/>
      <c r="E59" s="47"/>
      <c r="F59" s="47"/>
      <c r="G59" s="47"/>
      <c r="H59" s="47"/>
      <c r="I59" s="47"/>
      <c r="J59" s="48"/>
    </row>
    <row r="60" spans="1:10" ht="12.75">
      <c r="A60" s="44" t="s">
        <v>30</v>
      </c>
      <c r="B60" s="44" t="s">
        <v>31</v>
      </c>
      <c r="C60" s="44" t="s">
        <v>32</v>
      </c>
      <c r="D60" s="44" t="s">
        <v>33</v>
      </c>
      <c r="E60" s="44" t="s">
        <v>34</v>
      </c>
      <c r="F60" s="44" t="s">
        <v>35</v>
      </c>
      <c r="G60" s="44" t="s">
        <v>36</v>
      </c>
      <c r="H60" s="44" t="s">
        <v>37</v>
      </c>
      <c r="I60" s="44" t="s">
        <v>38</v>
      </c>
      <c r="J60" s="44"/>
    </row>
    <row r="61" spans="1:10" ht="12.75">
      <c r="A61" s="44"/>
      <c r="B61" s="44"/>
      <c r="C61" s="44"/>
      <c r="D61" s="44"/>
      <c r="E61" s="44"/>
      <c r="F61" s="44"/>
      <c r="G61" s="44"/>
      <c r="H61" s="44"/>
      <c r="I61" s="44"/>
      <c r="J61" s="44"/>
    </row>
    <row r="62" spans="1:10" ht="12.75">
      <c r="A62" s="44"/>
      <c r="B62" s="44"/>
      <c r="C62" s="44"/>
      <c r="D62" s="44"/>
      <c r="E62" s="44"/>
      <c r="F62" s="44"/>
      <c r="G62" s="44"/>
      <c r="H62" s="44"/>
      <c r="I62" s="44"/>
      <c r="J62" s="44"/>
    </row>
    <row r="63" spans="1:10" ht="14.25">
      <c r="A63" s="12">
        <v>0</v>
      </c>
      <c r="B63" s="26">
        <v>217104.84</v>
      </c>
      <c r="C63" s="26">
        <v>6000</v>
      </c>
      <c r="D63" s="26">
        <v>300000</v>
      </c>
      <c r="E63" s="26">
        <v>0</v>
      </c>
      <c r="F63" s="26">
        <v>0</v>
      </c>
      <c r="G63" s="26">
        <v>0</v>
      </c>
      <c r="H63" s="26">
        <v>0</v>
      </c>
      <c r="I63" s="45">
        <f>SUM(A63:H63)</f>
        <v>523104.83999999997</v>
      </c>
      <c r="J63" s="45"/>
    </row>
    <row r="64" spans="1:10" ht="29.25" customHeight="1">
      <c r="A64" s="34"/>
      <c r="B64" s="34"/>
      <c r="C64" s="34"/>
      <c r="D64" s="34"/>
      <c r="E64" s="34"/>
      <c r="F64" s="34"/>
      <c r="G64" s="34"/>
      <c r="H64" s="34"/>
      <c r="I64" s="44" t="s">
        <v>39</v>
      </c>
      <c r="J64" s="44"/>
    </row>
    <row r="65" spans="1:10" ht="15.75">
      <c r="A65" s="50"/>
      <c r="B65" s="50"/>
      <c r="C65" s="50"/>
      <c r="D65" s="50"/>
      <c r="E65" s="50"/>
      <c r="F65" s="50"/>
      <c r="G65" s="50"/>
      <c r="H65" s="50"/>
      <c r="I65" s="45">
        <v>523079.2</v>
      </c>
      <c r="J65" s="45"/>
    </row>
    <row r="66" spans="1:10" ht="15.75">
      <c r="A66" s="18" t="s">
        <v>64</v>
      </c>
      <c r="B66" s="11"/>
      <c r="C66" s="11"/>
      <c r="D66" s="11"/>
      <c r="E66" s="11"/>
      <c r="F66" s="11"/>
      <c r="G66" s="11"/>
      <c r="H66" s="11"/>
      <c r="I66" s="11"/>
      <c r="J66" s="11"/>
    </row>
    <row r="67" spans="1:10" ht="15.75">
      <c r="A67" s="49" t="s">
        <v>57</v>
      </c>
      <c r="B67" s="49"/>
      <c r="C67" s="49"/>
      <c r="D67" s="49"/>
      <c r="E67" s="49"/>
      <c r="F67" s="49"/>
      <c r="G67" s="49"/>
      <c r="H67" s="49"/>
      <c r="I67" s="49"/>
      <c r="J67" s="49"/>
    </row>
    <row r="68" spans="1:10" ht="15.75">
      <c r="A68" s="43" t="s">
        <v>40</v>
      </c>
      <c r="B68" s="43"/>
      <c r="C68" s="43"/>
      <c r="D68" s="43"/>
      <c r="E68" s="43"/>
      <c r="F68" s="43"/>
      <c r="G68" s="43"/>
      <c r="H68" s="43"/>
      <c r="I68" s="43"/>
      <c r="J68" s="43"/>
    </row>
    <row r="69" spans="1:10" ht="15.75">
      <c r="A69" s="46" t="s">
        <v>43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48">
      <c r="A70" s="10" t="s">
        <v>30</v>
      </c>
      <c r="B70" s="10" t="s">
        <v>31</v>
      </c>
      <c r="C70" s="10" t="s">
        <v>32</v>
      </c>
      <c r="D70" s="10" t="s">
        <v>33</v>
      </c>
      <c r="E70" s="10" t="s">
        <v>34</v>
      </c>
      <c r="F70" s="10" t="s">
        <v>35</v>
      </c>
      <c r="G70" s="10" t="s">
        <v>36</v>
      </c>
      <c r="H70" s="10" t="s">
        <v>37</v>
      </c>
      <c r="I70" s="44" t="s">
        <v>38</v>
      </c>
      <c r="J70" s="44"/>
    </row>
    <row r="71" spans="1:10" s="28" customFormat="1" ht="14.25">
      <c r="A71" s="26">
        <v>0</v>
      </c>
      <c r="B71" s="26">
        <v>58384.14</v>
      </c>
      <c r="C71" s="26">
        <v>5316.39</v>
      </c>
      <c r="D71" s="26">
        <v>0</v>
      </c>
      <c r="E71" s="26">
        <v>0</v>
      </c>
      <c r="F71" s="26">
        <v>0</v>
      </c>
      <c r="G71" s="26">
        <v>0</v>
      </c>
      <c r="H71" s="26">
        <v>0</v>
      </c>
      <c r="I71" s="45">
        <f>SUM(B71:H71)</f>
        <v>63700.53</v>
      </c>
      <c r="J71" s="45"/>
    </row>
    <row r="72" spans="1:10" ht="15.75">
      <c r="A72" s="18" t="s">
        <v>65</v>
      </c>
      <c r="B72" s="11"/>
      <c r="C72" s="11"/>
      <c r="D72" s="11"/>
      <c r="E72" s="11"/>
      <c r="F72" s="11"/>
      <c r="G72" s="11"/>
      <c r="H72" s="11"/>
      <c r="I72" s="11"/>
      <c r="J72" s="11"/>
    </row>
    <row r="73" spans="1:10" ht="15.75">
      <c r="A73" s="49" t="s">
        <v>57</v>
      </c>
      <c r="B73" s="49"/>
      <c r="C73" s="49"/>
      <c r="D73" s="49"/>
      <c r="E73" s="49"/>
      <c r="F73" s="49"/>
      <c r="G73" s="49"/>
      <c r="H73" s="49"/>
      <c r="I73" s="49"/>
      <c r="J73" s="49"/>
    </row>
    <row r="74" spans="1:10" ht="15.75">
      <c r="A74" s="43" t="s">
        <v>41</v>
      </c>
      <c r="B74" s="43"/>
      <c r="C74" s="43"/>
      <c r="D74" s="43"/>
      <c r="E74" s="43"/>
      <c r="F74" s="43"/>
      <c r="G74" s="43"/>
      <c r="H74" s="43"/>
      <c r="I74" s="43"/>
      <c r="J74" s="43"/>
    </row>
    <row r="75" spans="1:10" ht="15.75">
      <c r="A75" s="43" t="s">
        <v>43</v>
      </c>
      <c r="B75" s="43"/>
      <c r="C75" s="43"/>
      <c r="D75" s="43"/>
      <c r="E75" s="43"/>
      <c r="F75" s="43"/>
      <c r="G75" s="43"/>
      <c r="H75" s="43"/>
      <c r="I75" s="43"/>
      <c r="J75" s="43"/>
    </row>
    <row r="76" spans="1:10" ht="48">
      <c r="A76" s="10" t="s">
        <v>30</v>
      </c>
      <c r="B76" s="10" t="s">
        <v>31</v>
      </c>
      <c r="C76" s="10" t="s">
        <v>32</v>
      </c>
      <c r="D76" s="10" t="s">
        <v>33</v>
      </c>
      <c r="E76" s="10" t="s">
        <v>34</v>
      </c>
      <c r="F76" s="10" t="s">
        <v>35</v>
      </c>
      <c r="G76" s="10" t="s">
        <v>36</v>
      </c>
      <c r="H76" s="10" t="s">
        <v>37</v>
      </c>
      <c r="I76" s="44" t="s">
        <v>38</v>
      </c>
      <c r="J76" s="44"/>
    </row>
    <row r="77" spans="1:10" s="28" customFormat="1" ht="14.25">
      <c r="A77" s="26">
        <v>0</v>
      </c>
      <c r="B77" s="26">
        <v>223770.94</v>
      </c>
      <c r="C77" s="26">
        <v>1119.77</v>
      </c>
      <c r="D77" s="26">
        <v>331944.65</v>
      </c>
      <c r="E77" s="26">
        <v>0</v>
      </c>
      <c r="F77" s="26">
        <v>0</v>
      </c>
      <c r="G77" s="26">
        <v>0</v>
      </c>
      <c r="H77" s="26">
        <v>0</v>
      </c>
      <c r="I77" s="45">
        <f>SUM(B77:H77)</f>
        <v>556835.36</v>
      </c>
      <c r="J77" s="45"/>
    </row>
    <row r="79" ht="15.75">
      <c r="A79" s="3" t="s">
        <v>65</v>
      </c>
    </row>
    <row r="80" spans="1:10" ht="15.75">
      <c r="A80" s="49" t="s">
        <v>57</v>
      </c>
      <c r="B80" s="49"/>
      <c r="C80" s="49"/>
      <c r="D80" s="49"/>
      <c r="E80" s="49"/>
      <c r="F80" s="49"/>
      <c r="G80" s="49"/>
      <c r="H80" s="49"/>
      <c r="I80" s="49"/>
      <c r="J80" s="49"/>
    </row>
    <row r="81" spans="1:10" ht="15.75">
      <c r="A81" s="46" t="s">
        <v>29</v>
      </c>
      <c r="B81" s="47"/>
      <c r="C81" s="47"/>
      <c r="D81" s="47"/>
      <c r="E81" s="47"/>
      <c r="F81" s="47"/>
      <c r="G81" s="47"/>
      <c r="H81" s="47"/>
      <c r="I81" s="47"/>
      <c r="J81" s="48"/>
    </row>
    <row r="82" spans="1:10" ht="15.75">
      <c r="A82" s="46" t="s">
        <v>44</v>
      </c>
      <c r="B82" s="47"/>
      <c r="C82" s="47"/>
      <c r="D82" s="47"/>
      <c r="E82" s="47"/>
      <c r="F82" s="47"/>
      <c r="G82" s="47"/>
      <c r="H82" s="47"/>
      <c r="I82" s="47"/>
      <c r="J82" s="48"/>
    </row>
    <row r="83" spans="1:10" ht="12.75">
      <c r="A83" s="44" t="s">
        <v>30</v>
      </c>
      <c r="B83" s="44" t="s">
        <v>31</v>
      </c>
      <c r="C83" s="44" t="s">
        <v>32</v>
      </c>
      <c r="D83" s="44" t="s">
        <v>33</v>
      </c>
      <c r="E83" s="44" t="s">
        <v>34</v>
      </c>
      <c r="F83" s="44" t="s">
        <v>35</v>
      </c>
      <c r="G83" s="44" t="s">
        <v>36</v>
      </c>
      <c r="H83" s="44" t="s">
        <v>37</v>
      </c>
      <c r="I83" s="44" t="s">
        <v>38</v>
      </c>
      <c r="J83" s="44"/>
    </row>
    <row r="84" spans="1:10" ht="12.75">
      <c r="A84" s="44"/>
      <c r="B84" s="44"/>
      <c r="C84" s="44"/>
      <c r="D84" s="44"/>
      <c r="E84" s="44"/>
      <c r="F84" s="44"/>
      <c r="G84" s="44"/>
      <c r="H84" s="44"/>
      <c r="I84" s="44"/>
      <c r="J84" s="44"/>
    </row>
    <row r="85" spans="1:10" ht="12.75">
      <c r="A85" s="44"/>
      <c r="B85" s="44"/>
      <c r="C85" s="44"/>
      <c r="D85" s="44"/>
      <c r="E85" s="44"/>
      <c r="F85" s="44"/>
      <c r="G85" s="44"/>
      <c r="H85" s="44"/>
      <c r="I85" s="44"/>
      <c r="J85" s="44"/>
    </row>
    <row r="86" spans="1:10" ht="14.25">
      <c r="A86" s="26">
        <v>0</v>
      </c>
      <c r="B86" s="26">
        <v>451423.32</v>
      </c>
      <c r="C86" s="26">
        <v>6000</v>
      </c>
      <c r="D86" s="26">
        <v>451743.15</v>
      </c>
      <c r="E86" s="26">
        <v>0</v>
      </c>
      <c r="F86" s="26">
        <v>0</v>
      </c>
      <c r="G86" s="26">
        <v>0</v>
      </c>
      <c r="H86" s="26">
        <v>0</v>
      </c>
      <c r="I86" s="45">
        <f>SUM(A86:H86)</f>
        <v>909166.47</v>
      </c>
      <c r="J86" s="45"/>
    </row>
    <row r="87" spans="1:10" ht="26.25" customHeight="1">
      <c r="A87" s="34"/>
      <c r="B87" s="34"/>
      <c r="C87" s="34"/>
      <c r="D87" s="34"/>
      <c r="E87" s="34"/>
      <c r="F87" s="34"/>
      <c r="G87" s="34"/>
      <c r="H87" s="34"/>
      <c r="I87" s="44" t="s">
        <v>39</v>
      </c>
      <c r="J87" s="44"/>
    </row>
    <row r="88" spans="1:10" ht="15.75">
      <c r="A88" s="50"/>
      <c r="B88" s="50"/>
      <c r="C88" s="50"/>
      <c r="D88" s="50"/>
      <c r="E88" s="50"/>
      <c r="F88" s="50"/>
      <c r="G88" s="50"/>
      <c r="H88" s="50"/>
      <c r="I88" s="45">
        <v>909166.47</v>
      </c>
      <c r="J88" s="45"/>
    </row>
    <row r="89" spans="1:10" ht="15.75">
      <c r="A89" s="18" t="s">
        <v>66</v>
      </c>
      <c r="B89" s="11"/>
      <c r="C89" s="11"/>
      <c r="D89" s="11"/>
      <c r="E89" s="11"/>
      <c r="F89" s="11"/>
      <c r="G89" s="11"/>
      <c r="H89" s="11"/>
      <c r="I89" s="11"/>
      <c r="J89" s="11"/>
    </row>
    <row r="90" spans="1:10" ht="15.75">
      <c r="A90" s="49" t="s">
        <v>57</v>
      </c>
      <c r="B90" s="49"/>
      <c r="C90" s="49"/>
      <c r="D90" s="49"/>
      <c r="E90" s="49"/>
      <c r="F90" s="49"/>
      <c r="G90" s="49"/>
      <c r="H90" s="49"/>
      <c r="I90" s="49"/>
      <c r="J90" s="49"/>
    </row>
    <row r="91" spans="1:10" ht="15.75">
      <c r="A91" s="43" t="s">
        <v>40</v>
      </c>
      <c r="B91" s="43"/>
      <c r="C91" s="43"/>
      <c r="D91" s="43"/>
      <c r="E91" s="43"/>
      <c r="F91" s="43"/>
      <c r="G91" s="43"/>
      <c r="H91" s="43"/>
      <c r="I91" s="43"/>
      <c r="J91" s="43"/>
    </row>
    <row r="92" spans="1:10" ht="15.75">
      <c r="A92" s="46" t="s">
        <v>44</v>
      </c>
      <c r="B92" s="47"/>
      <c r="C92" s="47"/>
      <c r="D92" s="47"/>
      <c r="E92" s="47"/>
      <c r="F92" s="47"/>
      <c r="G92" s="47"/>
      <c r="H92" s="47"/>
      <c r="I92" s="47"/>
      <c r="J92" s="48"/>
    </row>
    <row r="93" spans="1:10" ht="48">
      <c r="A93" s="10" t="s">
        <v>30</v>
      </c>
      <c r="B93" s="10" t="s">
        <v>31</v>
      </c>
      <c r="C93" s="10" t="s">
        <v>32</v>
      </c>
      <c r="D93" s="10" t="s">
        <v>33</v>
      </c>
      <c r="E93" s="10" t="s">
        <v>34</v>
      </c>
      <c r="F93" s="10" t="s">
        <v>35</v>
      </c>
      <c r="G93" s="10" t="s">
        <v>36</v>
      </c>
      <c r="H93" s="10" t="s">
        <v>37</v>
      </c>
      <c r="I93" s="44" t="s">
        <v>38</v>
      </c>
      <c r="J93" s="44"/>
    </row>
    <row r="94" spans="1:10" s="28" customFormat="1" ht="14.25">
      <c r="A94" s="26">
        <v>0</v>
      </c>
      <c r="B94" s="26">
        <v>130550.12</v>
      </c>
      <c r="C94" s="26">
        <v>4880.23</v>
      </c>
      <c r="D94" s="26">
        <v>0</v>
      </c>
      <c r="E94" s="26">
        <v>0</v>
      </c>
      <c r="F94" s="26">
        <v>0</v>
      </c>
      <c r="G94" s="26">
        <v>0</v>
      </c>
      <c r="H94" s="26">
        <v>0</v>
      </c>
      <c r="I94" s="45">
        <f>SUM(B94:H94)</f>
        <v>135430.35</v>
      </c>
      <c r="J94" s="45"/>
    </row>
    <row r="95" spans="1:10" ht="15.75">
      <c r="A95" s="18" t="s">
        <v>67</v>
      </c>
      <c r="B95" s="11"/>
      <c r="C95" s="11"/>
      <c r="D95" s="11"/>
      <c r="E95" s="11"/>
      <c r="F95" s="11"/>
      <c r="G95" s="11"/>
      <c r="H95" s="11"/>
      <c r="I95" s="11"/>
      <c r="J95" s="11"/>
    </row>
    <row r="96" spans="1:10" ht="15.75">
      <c r="A96" s="49" t="s">
        <v>57</v>
      </c>
      <c r="B96" s="49"/>
      <c r="C96" s="49"/>
      <c r="D96" s="49"/>
      <c r="E96" s="49"/>
      <c r="F96" s="49"/>
      <c r="G96" s="49"/>
      <c r="H96" s="49"/>
      <c r="I96" s="49"/>
      <c r="J96" s="49"/>
    </row>
    <row r="97" spans="1:10" ht="15.75">
      <c r="A97" s="43" t="s">
        <v>41</v>
      </c>
      <c r="B97" s="43"/>
      <c r="C97" s="43"/>
      <c r="D97" s="43"/>
      <c r="E97" s="43"/>
      <c r="F97" s="43"/>
      <c r="G97" s="43"/>
      <c r="H97" s="43"/>
      <c r="I97" s="43"/>
      <c r="J97" s="43"/>
    </row>
    <row r="98" spans="1:10" ht="15.75">
      <c r="A98" s="43" t="s">
        <v>44</v>
      </c>
      <c r="B98" s="43"/>
      <c r="C98" s="43"/>
      <c r="D98" s="43"/>
      <c r="E98" s="43"/>
      <c r="F98" s="43"/>
      <c r="G98" s="43"/>
      <c r="H98" s="43"/>
      <c r="I98" s="43"/>
      <c r="J98" s="43"/>
    </row>
    <row r="99" spans="1:10" ht="48">
      <c r="A99" s="10" t="s">
        <v>30</v>
      </c>
      <c r="B99" s="10" t="s">
        <v>31</v>
      </c>
      <c r="C99" s="10" t="s">
        <v>32</v>
      </c>
      <c r="D99" s="10" t="s">
        <v>33</v>
      </c>
      <c r="E99" s="10" t="s">
        <v>34</v>
      </c>
      <c r="F99" s="10" t="s">
        <v>35</v>
      </c>
      <c r="G99" s="10" t="s">
        <v>36</v>
      </c>
      <c r="H99" s="10" t="s">
        <v>37</v>
      </c>
      <c r="I99" s="44" t="s">
        <v>38</v>
      </c>
      <c r="J99" s="44"/>
    </row>
    <row r="100" spans="1:10" s="28" customFormat="1" ht="14.25">
      <c r="A100" s="26">
        <v>0</v>
      </c>
      <c r="B100" s="26">
        <v>451625.56</v>
      </c>
      <c r="C100" s="26">
        <v>830.71</v>
      </c>
      <c r="D100" s="26">
        <v>494135.04</v>
      </c>
      <c r="E100" s="26">
        <v>0</v>
      </c>
      <c r="F100" s="26">
        <v>0</v>
      </c>
      <c r="G100" s="26">
        <v>0</v>
      </c>
      <c r="H100" s="26">
        <v>0</v>
      </c>
      <c r="I100" s="45">
        <f>SUM(B100:H100)</f>
        <v>946591.31</v>
      </c>
      <c r="J100" s="45"/>
    </row>
    <row r="102" ht="15.75">
      <c r="A102" s="3" t="s">
        <v>68</v>
      </c>
    </row>
    <row r="103" spans="1:11" ht="15.75">
      <c r="A103" s="49" t="s">
        <v>58</v>
      </c>
      <c r="B103" s="49"/>
      <c r="C103" s="49"/>
      <c r="D103" s="49"/>
      <c r="E103" s="49"/>
      <c r="F103" s="49"/>
      <c r="G103" s="49"/>
      <c r="H103" s="49"/>
      <c r="I103" s="49"/>
      <c r="J103" s="49"/>
      <c r="K103" s="49"/>
    </row>
    <row r="104" spans="1:11" ht="15.75">
      <c r="A104" s="43" t="s">
        <v>29</v>
      </c>
      <c r="B104" s="43"/>
      <c r="C104" s="43"/>
      <c r="D104" s="43"/>
      <c r="E104" s="43"/>
      <c r="F104" s="43"/>
      <c r="G104" s="43"/>
      <c r="H104" s="43"/>
      <c r="I104" s="43"/>
      <c r="J104" s="43"/>
      <c r="K104" s="43"/>
    </row>
    <row r="105" spans="1:11" ht="15.75">
      <c r="A105" s="43" t="s">
        <v>42</v>
      </c>
      <c r="B105" s="43"/>
      <c r="C105" s="43"/>
      <c r="D105" s="43"/>
      <c r="E105" s="43"/>
      <c r="F105" s="43"/>
      <c r="G105" s="43"/>
      <c r="H105" s="43"/>
      <c r="I105" s="43"/>
      <c r="J105" s="43"/>
      <c r="K105" s="43"/>
    </row>
    <row r="106" spans="1:11" ht="72">
      <c r="A106" s="10" t="s">
        <v>45</v>
      </c>
      <c r="B106" s="10" t="s">
        <v>46</v>
      </c>
      <c r="C106" s="10" t="s">
        <v>47</v>
      </c>
      <c r="D106" s="10" t="s">
        <v>48</v>
      </c>
      <c r="E106" s="10" t="s">
        <v>49</v>
      </c>
      <c r="F106" s="10" t="s">
        <v>50</v>
      </c>
      <c r="G106" s="10" t="s">
        <v>51</v>
      </c>
      <c r="H106" s="10" t="s">
        <v>52</v>
      </c>
      <c r="I106" s="10" t="s">
        <v>53</v>
      </c>
      <c r="J106" s="10" t="s">
        <v>54</v>
      </c>
      <c r="K106" s="10" t="s">
        <v>38</v>
      </c>
    </row>
    <row r="107" spans="1:11" ht="12.75">
      <c r="A107" s="14">
        <v>0</v>
      </c>
      <c r="B107" s="14">
        <v>0</v>
      </c>
      <c r="C107" s="14">
        <v>0</v>
      </c>
      <c r="D107" s="14">
        <v>0</v>
      </c>
      <c r="E107" s="14">
        <v>0</v>
      </c>
      <c r="F107" s="14">
        <v>0</v>
      </c>
      <c r="G107" s="14">
        <v>0</v>
      </c>
      <c r="H107" s="14">
        <v>0</v>
      </c>
      <c r="I107" s="14">
        <v>0</v>
      </c>
      <c r="J107" s="14">
        <v>0</v>
      </c>
      <c r="K107" s="14">
        <v>0</v>
      </c>
    </row>
    <row r="108" spans="1:11" ht="60">
      <c r="A108" s="34"/>
      <c r="B108" s="34"/>
      <c r="C108" s="34"/>
      <c r="D108" s="34"/>
      <c r="E108" s="34"/>
      <c r="F108" s="34"/>
      <c r="G108" s="34"/>
      <c r="H108" s="34"/>
      <c r="I108" s="34"/>
      <c r="J108" s="34"/>
      <c r="K108" s="10" t="s">
        <v>39</v>
      </c>
    </row>
    <row r="109" spans="1:11" ht="15.75">
      <c r="A109" s="50"/>
      <c r="B109" s="50"/>
      <c r="C109" s="50"/>
      <c r="D109" s="50"/>
      <c r="E109" s="50"/>
      <c r="F109" s="50"/>
      <c r="G109" s="50"/>
      <c r="H109" s="50"/>
      <c r="I109" s="50"/>
      <c r="J109" s="50"/>
      <c r="K109" s="15"/>
    </row>
    <row r="110" spans="1:11" ht="15.75">
      <c r="A110" s="19" t="s">
        <v>69</v>
      </c>
      <c r="B110" s="13"/>
      <c r="C110" s="13"/>
      <c r="D110" s="13"/>
      <c r="E110" s="13"/>
      <c r="F110" s="13"/>
      <c r="G110" s="13"/>
      <c r="H110" s="13"/>
      <c r="I110" s="13"/>
      <c r="J110" s="13"/>
      <c r="K110" s="16"/>
    </row>
    <row r="111" spans="1:11" ht="15.75">
      <c r="A111" s="49" t="s">
        <v>58</v>
      </c>
      <c r="B111" s="49"/>
      <c r="C111" s="49"/>
      <c r="D111" s="49"/>
      <c r="E111" s="49"/>
      <c r="F111" s="49"/>
      <c r="G111" s="49"/>
      <c r="H111" s="49"/>
      <c r="I111" s="49"/>
      <c r="J111" s="49"/>
      <c r="K111" s="49"/>
    </row>
    <row r="112" spans="1:11" ht="15.75">
      <c r="A112" s="43" t="s">
        <v>55</v>
      </c>
      <c r="B112" s="43"/>
      <c r="C112" s="43"/>
      <c r="D112" s="43"/>
      <c r="E112" s="43"/>
      <c r="F112" s="43"/>
      <c r="G112" s="43"/>
      <c r="H112" s="43"/>
      <c r="I112" s="43"/>
      <c r="J112" s="43"/>
      <c r="K112" s="43"/>
    </row>
    <row r="113" spans="1:11" ht="15.75">
      <c r="A113" s="43" t="s">
        <v>42</v>
      </c>
      <c r="B113" s="43"/>
      <c r="C113" s="43"/>
      <c r="D113" s="43"/>
      <c r="E113" s="43"/>
      <c r="F113" s="43"/>
      <c r="G113" s="43"/>
      <c r="H113" s="43"/>
      <c r="I113" s="43"/>
      <c r="J113" s="43"/>
      <c r="K113" s="43"/>
    </row>
    <row r="114" spans="1:11" ht="72">
      <c r="A114" s="10" t="s">
        <v>45</v>
      </c>
      <c r="B114" s="10" t="s">
        <v>46</v>
      </c>
      <c r="C114" s="10" t="s">
        <v>47</v>
      </c>
      <c r="D114" s="10" t="s">
        <v>48</v>
      </c>
      <c r="E114" s="10" t="s">
        <v>49</v>
      </c>
      <c r="F114" s="10" t="s">
        <v>50</v>
      </c>
      <c r="G114" s="10" t="s">
        <v>51</v>
      </c>
      <c r="H114" s="10" t="s">
        <v>52</v>
      </c>
      <c r="I114" s="10" t="s">
        <v>53</v>
      </c>
      <c r="J114" s="10" t="s">
        <v>54</v>
      </c>
      <c r="K114" s="10" t="s">
        <v>38</v>
      </c>
    </row>
    <row r="115" spans="1:11" ht="12.75">
      <c r="A115" s="14">
        <v>0</v>
      </c>
      <c r="B115" s="14">
        <v>0</v>
      </c>
      <c r="C115" s="14">
        <v>0</v>
      </c>
      <c r="D115" s="14">
        <v>0</v>
      </c>
      <c r="E115" s="14">
        <v>0</v>
      </c>
      <c r="F115" s="14">
        <v>0</v>
      </c>
      <c r="G115" s="14">
        <v>0</v>
      </c>
      <c r="H115" s="14">
        <v>0</v>
      </c>
      <c r="I115" s="14">
        <v>0</v>
      </c>
      <c r="J115" s="14">
        <v>0</v>
      </c>
      <c r="K115" s="14">
        <v>0</v>
      </c>
    </row>
    <row r="116" spans="1:11" ht="16.5" customHeight="1">
      <c r="A116" s="20" t="s">
        <v>70</v>
      </c>
      <c r="B116" s="17"/>
      <c r="C116" s="17"/>
      <c r="D116" s="17"/>
      <c r="E116" s="17"/>
      <c r="F116" s="17"/>
      <c r="G116" s="17"/>
      <c r="H116" s="17"/>
      <c r="I116" s="17"/>
      <c r="J116" s="17"/>
      <c r="K116" s="17"/>
    </row>
    <row r="117" spans="1:11" ht="15.75">
      <c r="A117" s="49" t="s">
        <v>58</v>
      </c>
      <c r="B117" s="49"/>
      <c r="C117" s="49"/>
      <c r="D117" s="49"/>
      <c r="E117" s="49"/>
      <c r="F117" s="49"/>
      <c r="G117" s="49"/>
      <c r="H117" s="49"/>
      <c r="I117" s="49"/>
      <c r="J117" s="49"/>
      <c r="K117" s="49"/>
    </row>
    <row r="118" spans="1:11" ht="15.75">
      <c r="A118" s="43" t="s">
        <v>56</v>
      </c>
      <c r="B118" s="43"/>
      <c r="C118" s="43"/>
      <c r="D118" s="43"/>
      <c r="E118" s="43"/>
      <c r="F118" s="43"/>
      <c r="G118" s="43"/>
      <c r="H118" s="43"/>
      <c r="I118" s="43"/>
      <c r="J118" s="43"/>
      <c r="K118" s="43"/>
    </row>
    <row r="119" spans="1:11" ht="15.75">
      <c r="A119" s="43" t="s">
        <v>42</v>
      </c>
      <c r="B119" s="43"/>
      <c r="C119" s="43"/>
      <c r="D119" s="43"/>
      <c r="E119" s="43"/>
      <c r="F119" s="43"/>
      <c r="G119" s="43"/>
      <c r="H119" s="43"/>
      <c r="I119" s="43"/>
      <c r="J119" s="43"/>
      <c r="K119" s="43"/>
    </row>
    <row r="120" spans="1:11" ht="72">
      <c r="A120" s="10" t="s">
        <v>45</v>
      </c>
      <c r="B120" s="10" t="s">
        <v>46</v>
      </c>
      <c r="C120" s="10" t="s">
        <v>47</v>
      </c>
      <c r="D120" s="10" t="s">
        <v>48</v>
      </c>
      <c r="E120" s="10" t="s">
        <v>49</v>
      </c>
      <c r="F120" s="10" t="s">
        <v>50</v>
      </c>
      <c r="G120" s="10" t="s">
        <v>51</v>
      </c>
      <c r="H120" s="10" t="s">
        <v>52</v>
      </c>
      <c r="I120" s="10" t="s">
        <v>53</v>
      </c>
      <c r="J120" s="10" t="s">
        <v>54</v>
      </c>
      <c r="K120" s="10" t="s">
        <v>38</v>
      </c>
    </row>
    <row r="121" spans="1:11" ht="12.75">
      <c r="A121" s="14">
        <v>0</v>
      </c>
      <c r="B121" s="14">
        <v>0</v>
      </c>
      <c r="C121" s="14">
        <v>0</v>
      </c>
      <c r="D121" s="14">
        <v>0</v>
      </c>
      <c r="E121" s="14">
        <v>0</v>
      </c>
      <c r="F121" s="14">
        <v>0</v>
      </c>
      <c r="G121" s="14">
        <v>0</v>
      </c>
      <c r="H121" s="14">
        <v>0</v>
      </c>
      <c r="I121" s="14">
        <v>0</v>
      </c>
      <c r="J121" s="14">
        <v>0</v>
      </c>
      <c r="K121" s="14">
        <v>0</v>
      </c>
    </row>
    <row r="122" ht="15.75">
      <c r="A122" s="3" t="s">
        <v>71</v>
      </c>
    </row>
    <row r="123" spans="1:11" ht="15.75">
      <c r="A123" s="49" t="s">
        <v>58</v>
      </c>
      <c r="B123" s="49"/>
      <c r="C123" s="49"/>
      <c r="D123" s="49"/>
      <c r="E123" s="49"/>
      <c r="F123" s="49"/>
      <c r="G123" s="49"/>
      <c r="H123" s="49"/>
      <c r="I123" s="49"/>
      <c r="J123" s="49"/>
      <c r="K123" s="49"/>
    </row>
    <row r="124" spans="1:11" ht="15.75">
      <c r="A124" s="43" t="s">
        <v>29</v>
      </c>
      <c r="B124" s="43"/>
      <c r="C124" s="43"/>
      <c r="D124" s="43"/>
      <c r="E124" s="43"/>
      <c r="F124" s="43"/>
      <c r="G124" s="43"/>
      <c r="H124" s="43"/>
      <c r="I124" s="43"/>
      <c r="J124" s="43"/>
      <c r="K124" s="43"/>
    </row>
    <row r="125" spans="1:11" ht="15.75">
      <c r="A125" s="43" t="s">
        <v>43</v>
      </c>
      <c r="B125" s="43"/>
      <c r="C125" s="43"/>
      <c r="D125" s="43"/>
      <c r="E125" s="43"/>
      <c r="F125" s="43"/>
      <c r="G125" s="43"/>
      <c r="H125" s="43"/>
      <c r="I125" s="43"/>
      <c r="J125" s="43"/>
      <c r="K125" s="43"/>
    </row>
    <row r="126" spans="1:11" ht="72">
      <c r="A126" s="10" t="s">
        <v>45</v>
      </c>
      <c r="B126" s="10" t="s">
        <v>46</v>
      </c>
      <c r="C126" s="10" t="s">
        <v>47</v>
      </c>
      <c r="D126" s="10" t="s">
        <v>48</v>
      </c>
      <c r="E126" s="10" t="s">
        <v>49</v>
      </c>
      <c r="F126" s="10" t="s">
        <v>50</v>
      </c>
      <c r="G126" s="10" t="s">
        <v>51</v>
      </c>
      <c r="H126" s="10" t="s">
        <v>52</v>
      </c>
      <c r="I126" s="10" t="s">
        <v>53</v>
      </c>
      <c r="J126" s="10" t="s">
        <v>54</v>
      </c>
      <c r="K126" s="10" t="s">
        <v>38</v>
      </c>
    </row>
    <row r="127" spans="1:11" ht="12.75">
      <c r="A127" s="14">
        <v>0</v>
      </c>
      <c r="B127" s="14">
        <v>0</v>
      </c>
      <c r="C127" s="14">
        <v>0</v>
      </c>
      <c r="D127" s="14">
        <v>0</v>
      </c>
      <c r="E127" s="14">
        <v>0</v>
      </c>
      <c r="F127" s="14">
        <v>0</v>
      </c>
      <c r="G127" s="14">
        <v>0</v>
      </c>
      <c r="H127" s="14">
        <v>0</v>
      </c>
      <c r="I127" s="14">
        <v>0</v>
      </c>
      <c r="J127" s="14">
        <v>0</v>
      </c>
      <c r="K127" s="14">
        <v>0</v>
      </c>
    </row>
    <row r="128" spans="1:11" ht="60">
      <c r="A128" s="34"/>
      <c r="B128" s="34"/>
      <c r="C128" s="34"/>
      <c r="D128" s="34"/>
      <c r="E128" s="34"/>
      <c r="F128" s="34"/>
      <c r="G128" s="34"/>
      <c r="H128" s="34"/>
      <c r="I128" s="34"/>
      <c r="J128" s="34"/>
      <c r="K128" s="10" t="s">
        <v>39</v>
      </c>
    </row>
    <row r="129" spans="1:11" ht="15.75">
      <c r="A129" s="50"/>
      <c r="B129" s="50"/>
      <c r="C129" s="50"/>
      <c r="D129" s="50"/>
      <c r="E129" s="50"/>
      <c r="F129" s="50"/>
      <c r="G129" s="50"/>
      <c r="H129" s="50"/>
      <c r="I129" s="50"/>
      <c r="J129" s="50"/>
      <c r="K129" s="15"/>
    </row>
    <row r="130" spans="1:11" ht="18" customHeight="1">
      <c r="A130" s="19" t="s">
        <v>72</v>
      </c>
      <c r="B130" s="13"/>
      <c r="C130" s="13"/>
      <c r="D130" s="13"/>
      <c r="E130" s="13"/>
      <c r="F130" s="13"/>
      <c r="G130" s="13"/>
      <c r="H130" s="13"/>
      <c r="I130" s="13"/>
      <c r="J130" s="13"/>
      <c r="K130" s="16"/>
    </row>
    <row r="131" spans="1:11" ht="15.75">
      <c r="A131" s="49" t="s">
        <v>58</v>
      </c>
      <c r="B131" s="49"/>
      <c r="C131" s="49"/>
      <c r="D131" s="49"/>
      <c r="E131" s="49"/>
      <c r="F131" s="49"/>
      <c r="G131" s="49"/>
      <c r="H131" s="49"/>
      <c r="I131" s="49"/>
      <c r="J131" s="49"/>
      <c r="K131" s="49"/>
    </row>
    <row r="132" spans="1:11" ht="15.75">
      <c r="A132" s="43" t="s">
        <v>55</v>
      </c>
      <c r="B132" s="43"/>
      <c r="C132" s="43"/>
      <c r="D132" s="43"/>
      <c r="E132" s="43"/>
      <c r="F132" s="43"/>
      <c r="G132" s="43"/>
      <c r="H132" s="43"/>
      <c r="I132" s="43"/>
      <c r="J132" s="43"/>
      <c r="K132" s="43"/>
    </row>
    <row r="133" spans="1:11" ht="15.75">
      <c r="A133" s="43" t="s">
        <v>43</v>
      </c>
      <c r="B133" s="43"/>
      <c r="C133" s="43"/>
      <c r="D133" s="43"/>
      <c r="E133" s="43"/>
      <c r="F133" s="43"/>
      <c r="G133" s="43"/>
      <c r="H133" s="43"/>
      <c r="I133" s="43"/>
      <c r="J133" s="43"/>
      <c r="K133" s="43"/>
    </row>
    <row r="134" spans="1:11" ht="72">
      <c r="A134" s="10" t="s">
        <v>45</v>
      </c>
      <c r="B134" s="10" t="s">
        <v>46</v>
      </c>
      <c r="C134" s="10" t="s">
        <v>47</v>
      </c>
      <c r="D134" s="10" t="s">
        <v>48</v>
      </c>
      <c r="E134" s="10" t="s">
        <v>49</v>
      </c>
      <c r="F134" s="10" t="s">
        <v>50</v>
      </c>
      <c r="G134" s="10" t="s">
        <v>51</v>
      </c>
      <c r="H134" s="10" t="s">
        <v>52</v>
      </c>
      <c r="I134" s="10" t="s">
        <v>53</v>
      </c>
      <c r="J134" s="10" t="s">
        <v>54</v>
      </c>
      <c r="K134" s="10" t="s">
        <v>38</v>
      </c>
    </row>
    <row r="135" spans="1:11" ht="12.75">
      <c r="A135" s="14">
        <v>0</v>
      </c>
      <c r="B135" s="14">
        <v>0</v>
      </c>
      <c r="C135" s="14">
        <v>0</v>
      </c>
      <c r="D135" s="14">
        <v>0</v>
      </c>
      <c r="E135" s="14">
        <v>0</v>
      </c>
      <c r="F135" s="14">
        <v>0</v>
      </c>
      <c r="G135" s="14">
        <v>0</v>
      </c>
      <c r="H135" s="14">
        <v>0</v>
      </c>
      <c r="I135" s="14">
        <v>0</v>
      </c>
      <c r="J135" s="14">
        <v>0</v>
      </c>
      <c r="K135" s="14">
        <v>0</v>
      </c>
    </row>
    <row r="136" spans="1:11" ht="18" customHeight="1">
      <c r="A136" s="20" t="s">
        <v>73</v>
      </c>
      <c r="B136" s="17"/>
      <c r="C136" s="17"/>
      <c r="D136" s="17"/>
      <c r="E136" s="17"/>
      <c r="F136" s="17"/>
      <c r="G136" s="17"/>
      <c r="H136" s="17"/>
      <c r="I136" s="17"/>
      <c r="J136" s="17"/>
      <c r="K136" s="17"/>
    </row>
    <row r="137" spans="1:11" ht="15.75">
      <c r="A137" s="49" t="s">
        <v>58</v>
      </c>
      <c r="B137" s="49"/>
      <c r="C137" s="49"/>
      <c r="D137" s="49"/>
      <c r="E137" s="49"/>
      <c r="F137" s="49"/>
      <c r="G137" s="49"/>
      <c r="H137" s="49"/>
      <c r="I137" s="49"/>
      <c r="J137" s="49"/>
      <c r="K137" s="49"/>
    </row>
    <row r="138" spans="1:11" ht="15.75">
      <c r="A138" s="43" t="s">
        <v>56</v>
      </c>
      <c r="B138" s="43"/>
      <c r="C138" s="43"/>
      <c r="D138" s="43"/>
      <c r="E138" s="43"/>
      <c r="F138" s="43"/>
      <c r="G138" s="43"/>
      <c r="H138" s="43"/>
      <c r="I138" s="43"/>
      <c r="J138" s="43"/>
      <c r="K138" s="43"/>
    </row>
    <row r="139" spans="1:11" ht="15.75">
      <c r="A139" s="43" t="s">
        <v>43</v>
      </c>
      <c r="B139" s="43"/>
      <c r="C139" s="43"/>
      <c r="D139" s="43"/>
      <c r="E139" s="43"/>
      <c r="F139" s="43"/>
      <c r="G139" s="43"/>
      <c r="H139" s="43"/>
      <c r="I139" s="43"/>
      <c r="J139" s="43"/>
      <c r="K139" s="43"/>
    </row>
    <row r="140" spans="1:11" ht="72">
      <c r="A140" s="10" t="s">
        <v>45</v>
      </c>
      <c r="B140" s="10" t="s">
        <v>46</v>
      </c>
      <c r="C140" s="10" t="s">
        <v>47</v>
      </c>
      <c r="D140" s="10" t="s">
        <v>48</v>
      </c>
      <c r="E140" s="10" t="s">
        <v>49</v>
      </c>
      <c r="F140" s="10" t="s">
        <v>50</v>
      </c>
      <c r="G140" s="10" t="s">
        <v>51</v>
      </c>
      <c r="H140" s="10" t="s">
        <v>52</v>
      </c>
      <c r="I140" s="10" t="s">
        <v>53</v>
      </c>
      <c r="J140" s="10" t="s">
        <v>54</v>
      </c>
      <c r="K140" s="10" t="s">
        <v>38</v>
      </c>
    </row>
    <row r="141" spans="1:11" ht="12.75">
      <c r="A141" s="14">
        <v>0</v>
      </c>
      <c r="B141" s="14">
        <v>0</v>
      </c>
      <c r="C141" s="14">
        <v>0</v>
      </c>
      <c r="D141" s="14">
        <v>0</v>
      </c>
      <c r="E141" s="14">
        <v>0</v>
      </c>
      <c r="F141" s="14">
        <v>0</v>
      </c>
      <c r="G141" s="14">
        <v>0</v>
      </c>
      <c r="H141" s="14">
        <v>0</v>
      </c>
      <c r="I141" s="14">
        <v>0</v>
      </c>
      <c r="J141" s="14">
        <v>0</v>
      </c>
      <c r="K141" s="14">
        <v>0</v>
      </c>
    </row>
    <row r="143" ht="15.75">
      <c r="A143" s="3" t="s">
        <v>74</v>
      </c>
    </row>
    <row r="144" spans="1:11" ht="15.75">
      <c r="A144" s="49" t="s">
        <v>58</v>
      </c>
      <c r="B144" s="49"/>
      <c r="C144" s="49"/>
      <c r="D144" s="49"/>
      <c r="E144" s="49"/>
      <c r="F144" s="49"/>
      <c r="G144" s="49"/>
      <c r="H144" s="49"/>
      <c r="I144" s="49"/>
      <c r="J144" s="49"/>
      <c r="K144" s="49"/>
    </row>
    <row r="145" spans="1:11" ht="15.75">
      <c r="A145" s="43" t="s">
        <v>29</v>
      </c>
      <c r="B145" s="43"/>
      <c r="C145" s="43"/>
      <c r="D145" s="43"/>
      <c r="E145" s="43"/>
      <c r="F145" s="43"/>
      <c r="G145" s="43"/>
      <c r="H145" s="43"/>
      <c r="I145" s="43"/>
      <c r="J145" s="43"/>
      <c r="K145" s="43"/>
    </row>
    <row r="146" spans="1:11" ht="15.75">
      <c r="A146" s="43" t="s">
        <v>44</v>
      </c>
      <c r="B146" s="43"/>
      <c r="C146" s="43"/>
      <c r="D146" s="43"/>
      <c r="E146" s="43"/>
      <c r="F146" s="43"/>
      <c r="G146" s="43"/>
      <c r="H146" s="43"/>
      <c r="I146" s="43"/>
      <c r="J146" s="43"/>
      <c r="K146" s="43"/>
    </row>
    <row r="147" spans="1:11" ht="72">
      <c r="A147" s="10" t="s">
        <v>45</v>
      </c>
      <c r="B147" s="10" t="s">
        <v>46</v>
      </c>
      <c r="C147" s="10" t="s">
        <v>47</v>
      </c>
      <c r="D147" s="10" t="s">
        <v>48</v>
      </c>
      <c r="E147" s="10" t="s">
        <v>49</v>
      </c>
      <c r="F147" s="10" t="s">
        <v>50</v>
      </c>
      <c r="G147" s="10" t="s">
        <v>51</v>
      </c>
      <c r="H147" s="10" t="s">
        <v>52</v>
      </c>
      <c r="I147" s="10" t="s">
        <v>53</v>
      </c>
      <c r="J147" s="10" t="s">
        <v>54</v>
      </c>
      <c r="K147" s="10" t="s">
        <v>38</v>
      </c>
    </row>
    <row r="148" spans="1:11" ht="12.75">
      <c r="A148" s="14">
        <v>0</v>
      </c>
      <c r="B148" s="14">
        <v>0</v>
      </c>
      <c r="C148" s="14">
        <v>0</v>
      </c>
      <c r="D148" s="14">
        <v>0</v>
      </c>
      <c r="E148" s="14">
        <v>0</v>
      </c>
      <c r="F148" s="14">
        <v>0</v>
      </c>
      <c r="G148" s="14">
        <v>0</v>
      </c>
      <c r="H148" s="14">
        <v>0</v>
      </c>
      <c r="I148" s="14">
        <v>0</v>
      </c>
      <c r="J148" s="14">
        <v>0</v>
      </c>
      <c r="K148" s="14">
        <v>0</v>
      </c>
    </row>
    <row r="149" spans="1:11" ht="60">
      <c r="A149" s="34"/>
      <c r="B149" s="34"/>
      <c r="C149" s="34"/>
      <c r="D149" s="34"/>
      <c r="E149" s="34"/>
      <c r="F149" s="34"/>
      <c r="G149" s="34"/>
      <c r="H149" s="34"/>
      <c r="I149" s="34"/>
      <c r="J149" s="34"/>
      <c r="K149" s="10" t="s">
        <v>39</v>
      </c>
    </row>
    <row r="150" spans="1:11" ht="15.75">
      <c r="A150" s="50"/>
      <c r="B150" s="50"/>
      <c r="C150" s="50"/>
      <c r="D150" s="50"/>
      <c r="E150" s="50"/>
      <c r="F150" s="50"/>
      <c r="G150" s="50"/>
      <c r="H150" s="50"/>
      <c r="I150" s="50"/>
      <c r="J150" s="50"/>
      <c r="K150" s="15"/>
    </row>
    <row r="151" spans="1:11" ht="18" customHeight="1">
      <c r="A151" s="19" t="s">
        <v>75</v>
      </c>
      <c r="B151" s="13"/>
      <c r="C151" s="13"/>
      <c r="D151" s="13"/>
      <c r="E151" s="13"/>
      <c r="F151" s="13"/>
      <c r="G151" s="13"/>
      <c r="H151" s="13"/>
      <c r="I151" s="13"/>
      <c r="J151" s="13"/>
      <c r="K151" s="16"/>
    </row>
    <row r="152" spans="1:11" ht="15.75">
      <c r="A152" s="49" t="s">
        <v>58</v>
      </c>
      <c r="B152" s="49"/>
      <c r="C152" s="49"/>
      <c r="D152" s="49"/>
      <c r="E152" s="49"/>
      <c r="F152" s="49"/>
      <c r="G152" s="49"/>
      <c r="H152" s="49"/>
      <c r="I152" s="49"/>
      <c r="J152" s="49"/>
      <c r="K152" s="49"/>
    </row>
    <row r="153" spans="1:11" ht="15.75">
      <c r="A153" s="43" t="s">
        <v>55</v>
      </c>
      <c r="B153" s="43"/>
      <c r="C153" s="43"/>
      <c r="D153" s="43"/>
      <c r="E153" s="43"/>
      <c r="F153" s="43"/>
      <c r="G153" s="43"/>
      <c r="H153" s="43"/>
      <c r="I153" s="43"/>
      <c r="J153" s="43"/>
      <c r="K153" s="43"/>
    </row>
    <row r="154" spans="1:11" ht="15.75">
      <c r="A154" s="43" t="s">
        <v>44</v>
      </c>
      <c r="B154" s="43"/>
      <c r="C154" s="43"/>
      <c r="D154" s="43"/>
      <c r="E154" s="43"/>
      <c r="F154" s="43"/>
      <c r="G154" s="43"/>
      <c r="H154" s="43"/>
      <c r="I154" s="43"/>
      <c r="J154" s="43"/>
      <c r="K154" s="43"/>
    </row>
    <row r="155" spans="1:11" ht="72">
      <c r="A155" s="10" t="s">
        <v>45</v>
      </c>
      <c r="B155" s="10" t="s">
        <v>46</v>
      </c>
      <c r="C155" s="10" t="s">
        <v>47</v>
      </c>
      <c r="D155" s="10" t="s">
        <v>48</v>
      </c>
      <c r="E155" s="10" t="s">
        <v>49</v>
      </c>
      <c r="F155" s="10" t="s">
        <v>50</v>
      </c>
      <c r="G155" s="10" t="s">
        <v>51</v>
      </c>
      <c r="H155" s="10" t="s">
        <v>52</v>
      </c>
      <c r="I155" s="10" t="s">
        <v>53</v>
      </c>
      <c r="J155" s="10" t="s">
        <v>54</v>
      </c>
      <c r="K155" s="10" t="s">
        <v>38</v>
      </c>
    </row>
    <row r="156" spans="1:11" ht="12.75">
      <c r="A156" s="14">
        <v>0</v>
      </c>
      <c r="B156" s="14">
        <v>0</v>
      </c>
      <c r="C156" s="14">
        <v>0</v>
      </c>
      <c r="D156" s="14">
        <v>0</v>
      </c>
      <c r="E156" s="14">
        <v>0</v>
      </c>
      <c r="F156" s="14">
        <v>0</v>
      </c>
      <c r="G156" s="14">
        <v>0</v>
      </c>
      <c r="H156" s="14">
        <v>0</v>
      </c>
      <c r="I156" s="14">
        <v>0</v>
      </c>
      <c r="J156" s="14">
        <v>0</v>
      </c>
      <c r="K156" s="14">
        <v>0</v>
      </c>
    </row>
    <row r="157" spans="1:11" ht="22.5" customHeight="1">
      <c r="A157" s="19" t="s">
        <v>76</v>
      </c>
      <c r="B157" s="17"/>
      <c r="C157" s="17"/>
      <c r="D157" s="17"/>
      <c r="E157" s="17"/>
      <c r="F157" s="17"/>
      <c r="G157" s="17"/>
      <c r="H157" s="17"/>
      <c r="I157" s="17"/>
      <c r="J157" s="17"/>
      <c r="K157" s="17"/>
    </row>
    <row r="158" spans="1:11" ht="15.75">
      <c r="A158" s="49" t="s">
        <v>58</v>
      </c>
      <c r="B158" s="49"/>
      <c r="C158" s="49"/>
      <c r="D158" s="49"/>
      <c r="E158" s="49"/>
      <c r="F158" s="49"/>
      <c r="G158" s="49"/>
      <c r="H158" s="49"/>
      <c r="I158" s="49"/>
      <c r="J158" s="49"/>
      <c r="K158" s="49"/>
    </row>
    <row r="159" spans="1:11" ht="15.75">
      <c r="A159" s="43" t="s">
        <v>56</v>
      </c>
      <c r="B159" s="43"/>
      <c r="C159" s="43"/>
      <c r="D159" s="43"/>
      <c r="E159" s="43"/>
      <c r="F159" s="43"/>
      <c r="G159" s="43"/>
      <c r="H159" s="43"/>
      <c r="I159" s="43"/>
      <c r="J159" s="43"/>
      <c r="K159" s="43"/>
    </row>
    <row r="160" spans="1:11" ht="15.75">
      <c r="A160" s="43" t="s">
        <v>44</v>
      </c>
      <c r="B160" s="43"/>
      <c r="C160" s="43"/>
      <c r="D160" s="43"/>
      <c r="E160" s="43"/>
      <c r="F160" s="43"/>
      <c r="G160" s="43"/>
      <c r="H160" s="43"/>
      <c r="I160" s="43"/>
      <c r="J160" s="43"/>
      <c r="K160" s="43"/>
    </row>
    <row r="161" spans="1:11" ht="72">
      <c r="A161" s="10" t="s">
        <v>45</v>
      </c>
      <c r="B161" s="10" t="s">
        <v>46</v>
      </c>
      <c r="C161" s="10" t="s">
        <v>47</v>
      </c>
      <c r="D161" s="10" t="s">
        <v>48</v>
      </c>
      <c r="E161" s="10" t="s">
        <v>49</v>
      </c>
      <c r="F161" s="10" t="s">
        <v>50</v>
      </c>
      <c r="G161" s="10" t="s">
        <v>51</v>
      </c>
      <c r="H161" s="10" t="s">
        <v>52</v>
      </c>
      <c r="I161" s="10" t="s">
        <v>53</v>
      </c>
      <c r="J161" s="10" t="s">
        <v>54</v>
      </c>
      <c r="K161" s="10" t="s">
        <v>38</v>
      </c>
    </row>
    <row r="162" spans="1:11" ht="12.75">
      <c r="A162" s="14">
        <v>0</v>
      </c>
      <c r="B162" s="14">
        <v>0</v>
      </c>
      <c r="C162" s="14">
        <v>0</v>
      </c>
      <c r="D162" s="14">
        <v>0</v>
      </c>
      <c r="E162" s="14">
        <v>0</v>
      </c>
      <c r="F162" s="14">
        <v>0</v>
      </c>
      <c r="G162" s="14">
        <v>0</v>
      </c>
      <c r="H162" s="14">
        <v>0</v>
      </c>
      <c r="I162" s="14">
        <v>0</v>
      </c>
      <c r="J162" s="14">
        <v>0</v>
      </c>
      <c r="K162" s="14">
        <v>0</v>
      </c>
    </row>
    <row r="164" spans="1:11" ht="12.75">
      <c r="A164" s="51" t="s">
        <v>77</v>
      </c>
      <c r="B164" s="52"/>
      <c r="C164" s="52"/>
      <c r="D164" s="52"/>
      <c r="E164" s="52"/>
      <c r="F164" s="52"/>
      <c r="G164" s="52"/>
      <c r="H164" s="52"/>
      <c r="I164" s="52"/>
      <c r="J164" s="52"/>
      <c r="K164" s="53"/>
    </row>
    <row r="165" spans="1:11" ht="12.75">
      <c r="A165" s="54"/>
      <c r="B165" s="55"/>
      <c r="C165" s="55"/>
      <c r="D165" s="55"/>
      <c r="E165" s="55"/>
      <c r="F165" s="55"/>
      <c r="G165" s="55"/>
      <c r="H165" s="55"/>
      <c r="I165" s="55"/>
      <c r="J165" s="55"/>
      <c r="K165" s="56"/>
    </row>
    <row r="166" spans="1:11" ht="12.75">
      <c r="A166" s="54"/>
      <c r="B166" s="55"/>
      <c r="C166" s="55"/>
      <c r="D166" s="55"/>
      <c r="E166" s="55"/>
      <c r="F166" s="55"/>
      <c r="G166" s="55"/>
      <c r="H166" s="55"/>
      <c r="I166" s="55"/>
      <c r="J166" s="55"/>
      <c r="K166" s="56"/>
    </row>
    <row r="167" spans="1:11" ht="12.75">
      <c r="A167" s="54"/>
      <c r="B167" s="55"/>
      <c r="C167" s="55"/>
      <c r="D167" s="55"/>
      <c r="E167" s="55"/>
      <c r="F167" s="55"/>
      <c r="G167" s="55"/>
      <c r="H167" s="55"/>
      <c r="I167" s="55"/>
      <c r="J167" s="55"/>
      <c r="K167" s="56"/>
    </row>
    <row r="168" spans="1:11" ht="12.75">
      <c r="A168" s="57"/>
      <c r="B168" s="58"/>
      <c r="C168" s="58"/>
      <c r="D168" s="58"/>
      <c r="E168" s="58"/>
      <c r="F168" s="58"/>
      <c r="G168" s="58"/>
      <c r="H168" s="58"/>
      <c r="I168" s="58"/>
      <c r="J168" s="58"/>
      <c r="K168" s="59"/>
    </row>
  </sheetData>
  <sheetProtection/>
  <mergeCells count="145">
    <mergeCell ref="A43:H43"/>
    <mergeCell ref="I43:J43"/>
    <mergeCell ref="A1:J1"/>
    <mergeCell ref="A164:K168"/>
    <mergeCell ref="A2:J2"/>
    <mergeCell ref="E38:E40"/>
    <mergeCell ref="F38:F40"/>
    <mergeCell ref="G38:G40"/>
    <mergeCell ref="H38:H40"/>
    <mergeCell ref="A38:A40"/>
    <mergeCell ref="I41:J41"/>
    <mergeCell ref="A42:H42"/>
    <mergeCell ref="I42:J42"/>
    <mergeCell ref="I38:J40"/>
    <mergeCell ref="B38:B40"/>
    <mergeCell ref="C38:C40"/>
    <mergeCell ref="A58:J58"/>
    <mergeCell ref="A59:J59"/>
    <mergeCell ref="I55:J55"/>
    <mergeCell ref="G60:G62"/>
    <mergeCell ref="H60:H62"/>
    <mergeCell ref="I60:J62"/>
    <mergeCell ref="I63:J63"/>
    <mergeCell ref="A64:H64"/>
    <mergeCell ref="I64:J64"/>
    <mergeCell ref="A60:A62"/>
    <mergeCell ref="B60:B62"/>
    <mergeCell ref="C60:C62"/>
    <mergeCell ref="D60:D62"/>
    <mergeCell ref="E60:E62"/>
    <mergeCell ref="F60:F62"/>
    <mergeCell ref="A80:J80"/>
    <mergeCell ref="A65:H65"/>
    <mergeCell ref="I65:J65"/>
    <mergeCell ref="A68:J68"/>
    <mergeCell ref="A69:J69"/>
    <mergeCell ref="A67:J67"/>
    <mergeCell ref="I70:J70"/>
    <mergeCell ref="C83:C85"/>
    <mergeCell ref="I71:J71"/>
    <mergeCell ref="A74:J74"/>
    <mergeCell ref="A75:J75"/>
    <mergeCell ref="A73:J73"/>
    <mergeCell ref="D83:D85"/>
    <mergeCell ref="I76:J76"/>
    <mergeCell ref="I77:J77"/>
    <mergeCell ref="A81:J81"/>
    <mergeCell ref="A82:J82"/>
    <mergeCell ref="I83:J85"/>
    <mergeCell ref="I86:J86"/>
    <mergeCell ref="A87:H87"/>
    <mergeCell ref="I87:J87"/>
    <mergeCell ref="E83:E85"/>
    <mergeCell ref="F83:F85"/>
    <mergeCell ref="G83:G85"/>
    <mergeCell ref="H83:H85"/>
    <mergeCell ref="A83:A85"/>
    <mergeCell ref="B83:B85"/>
    <mergeCell ref="I99:J99"/>
    <mergeCell ref="A88:H88"/>
    <mergeCell ref="I88:J88"/>
    <mergeCell ref="A91:J91"/>
    <mergeCell ref="A92:J92"/>
    <mergeCell ref="A90:J90"/>
    <mergeCell ref="I93:J93"/>
    <mergeCell ref="I94:J94"/>
    <mergeCell ref="A97:J97"/>
    <mergeCell ref="A98:J98"/>
    <mergeCell ref="A96:J96"/>
    <mergeCell ref="A108:J108"/>
    <mergeCell ref="A103:K103"/>
    <mergeCell ref="A118:K118"/>
    <mergeCell ref="A105:K105"/>
    <mergeCell ref="A113:K113"/>
    <mergeCell ref="A117:K117"/>
    <mergeCell ref="A109:J109"/>
    <mergeCell ref="A112:K112"/>
    <mergeCell ref="I100:J100"/>
    <mergeCell ref="A35:J35"/>
    <mergeCell ref="A45:J45"/>
    <mergeCell ref="A51:J51"/>
    <mergeCell ref="A57:J57"/>
    <mergeCell ref="I54:J54"/>
    <mergeCell ref="A47:J47"/>
    <mergeCell ref="A53:J53"/>
    <mergeCell ref="I48:J48"/>
    <mergeCell ref="I49:J49"/>
    <mergeCell ref="D38:D40"/>
    <mergeCell ref="A104:K104"/>
    <mergeCell ref="A132:K132"/>
    <mergeCell ref="A133:K133"/>
    <mergeCell ref="A36:J36"/>
    <mergeCell ref="A46:J46"/>
    <mergeCell ref="A52:J52"/>
    <mergeCell ref="A37:J37"/>
    <mergeCell ref="A123:K123"/>
    <mergeCell ref="A124:K124"/>
    <mergeCell ref="A119:K119"/>
    <mergeCell ref="A150:J150"/>
    <mergeCell ref="A111:K111"/>
    <mergeCell ref="A125:K125"/>
    <mergeCell ref="A128:J128"/>
    <mergeCell ref="A129:J129"/>
    <mergeCell ref="A160:K160"/>
    <mergeCell ref="A152:K152"/>
    <mergeCell ref="A153:K153"/>
    <mergeCell ref="A154:K154"/>
    <mergeCell ref="A158:K158"/>
    <mergeCell ref="A4:K8"/>
    <mergeCell ref="A159:K159"/>
    <mergeCell ref="A137:K137"/>
    <mergeCell ref="A138:K138"/>
    <mergeCell ref="A139:K139"/>
    <mergeCell ref="A144:K144"/>
    <mergeCell ref="A145:K145"/>
    <mergeCell ref="A146:K146"/>
    <mergeCell ref="A131:K131"/>
    <mergeCell ref="A149:J149"/>
    <mergeCell ref="A11:J11"/>
    <mergeCell ref="A12:J12"/>
    <mergeCell ref="A13:J13"/>
    <mergeCell ref="A14:A16"/>
    <mergeCell ref="B14:B16"/>
    <mergeCell ref="C14:C16"/>
    <mergeCell ref="D14:D16"/>
    <mergeCell ref="E14:E16"/>
    <mergeCell ref="F14:F16"/>
    <mergeCell ref="G14:G16"/>
    <mergeCell ref="H14:H16"/>
    <mergeCell ref="I14:J16"/>
    <mergeCell ref="I17:J17"/>
    <mergeCell ref="A18:H18"/>
    <mergeCell ref="I18:J18"/>
    <mergeCell ref="A19:H19"/>
    <mergeCell ref="I19:J19"/>
    <mergeCell ref="A21:J21"/>
    <mergeCell ref="A22:J22"/>
    <mergeCell ref="A23:J23"/>
    <mergeCell ref="I24:J24"/>
    <mergeCell ref="I25:J25"/>
    <mergeCell ref="A27:J27"/>
    <mergeCell ref="A28:J28"/>
    <mergeCell ref="A29:J29"/>
    <mergeCell ref="I30:J30"/>
    <mergeCell ref="I31:J31"/>
  </mergeCells>
  <printOptions/>
  <pageMargins left="0" right="0" top="0.984251968503937" bottom="0.984251968503937" header="0.5118110236220472" footer="0.5118110236220472"/>
  <pageSetup orientation="landscape" paperSize="9" r:id="rId1"/>
  <rowBreaks count="8" manualBreakCount="8">
    <brk id="49" max="255" man="1"/>
    <brk id="71" max="255" man="1"/>
    <brk id="94" max="255" man="1"/>
    <brk id="109" max="255" man="1"/>
    <brk id="121" max="255" man="1"/>
    <brk id="135" max="255" man="1"/>
    <brk id="142" max="255" man="1"/>
    <brk id="156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K168"/>
  <sheetViews>
    <sheetView workbookViewId="0" topLeftCell="A1">
      <selection activeCell="L21" sqref="L21"/>
    </sheetView>
  </sheetViews>
  <sheetFormatPr defaultColWidth="12.421875" defaultRowHeight="12.75"/>
  <sheetData>
    <row r="1" spans="1:10" ht="12.75">
      <c r="A1" s="37" t="s">
        <v>60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12.75">
      <c r="A2" s="60" t="s">
        <v>78</v>
      </c>
      <c r="B2" s="60"/>
      <c r="C2" s="60"/>
      <c r="D2" s="60"/>
      <c r="E2" s="60"/>
      <c r="F2" s="60"/>
      <c r="G2" s="60"/>
      <c r="H2" s="60"/>
      <c r="I2" s="60"/>
      <c r="J2" s="60"/>
    </row>
    <row r="3" spans="1:10" ht="12.75">
      <c r="A3" s="21"/>
      <c r="B3" s="21"/>
      <c r="C3" s="21"/>
      <c r="D3" s="21"/>
      <c r="E3" s="21"/>
      <c r="F3" s="21"/>
      <c r="G3" s="21"/>
      <c r="H3" s="21"/>
      <c r="I3" s="21"/>
      <c r="J3" s="21"/>
    </row>
    <row r="4" spans="1:11" ht="12.75" customHeight="1">
      <c r="A4" s="61" t="s">
        <v>81</v>
      </c>
      <c r="B4" s="62"/>
      <c r="C4" s="62"/>
      <c r="D4" s="62"/>
      <c r="E4" s="62"/>
      <c r="F4" s="62"/>
      <c r="G4" s="62"/>
      <c r="H4" s="62"/>
      <c r="I4" s="62"/>
      <c r="J4" s="62"/>
      <c r="K4" s="63"/>
    </row>
    <row r="5" spans="1:11" ht="12.75">
      <c r="A5" s="64"/>
      <c r="B5" s="65"/>
      <c r="C5" s="65"/>
      <c r="D5" s="65"/>
      <c r="E5" s="65"/>
      <c r="F5" s="65"/>
      <c r="G5" s="65"/>
      <c r="H5" s="65"/>
      <c r="I5" s="65"/>
      <c r="J5" s="65"/>
      <c r="K5" s="66"/>
    </row>
    <row r="6" spans="1:11" ht="12.75">
      <c r="A6" s="64"/>
      <c r="B6" s="65"/>
      <c r="C6" s="65"/>
      <c r="D6" s="65"/>
      <c r="E6" s="65"/>
      <c r="F6" s="65"/>
      <c r="G6" s="65"/>
      <c r="H6" s="65"/>
      <c r="I6" s="65"/>
      <c r="J6" s="65"/>
      <c r="K6" s="66"/>
    </row>
    <row r="7" spans="1:11" ht="12.75">
      <c r="A7" s="64"/>
      <c r="B7" s="65"/>
      <c r="C7" s="65"/>
      <c r="D7" s="65"/>
      <c r="E7" s="65"/>
      <c r="F7" s="65"/>
      <c r="G7" s="65"/>
      <c r="H7" s="65"/>
      <c r="I7" s="65"/>
      <c r="J7" s="65"/>
      <c r="K7" s="66"/>
    </row>
    <row r="8" spans="1:11" ht="12.75">
      <c r="A8" s="67"/>
      <c r="B8" s="68"/>
      <c r="C8" s="68"/>
      <c r="D8" s="68"/>
      <c r="E8" s="68"/>
      <c r="F8" s="68"/>
      <c r="G8" s="68"/>
      <c r="H8" s="68"/>
      <c r="I8" s="68"/>
      <c r="J8" s="68"/>
      <c r="K8" s="69"/>
    </row>
    <row r="9" spans="1:11" s="31" customFormat="1" ht="12.75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</row>
    <row r="10" spans="1:11" s="31" customFormat="1" ht="15.75">
      <c r="A10" s="3" t="s">
        <v>110</v>
      </c>
      <c r="B10"/>
      <c r="C10"/>
      <c r="D10"/>
      <c r="E10"/>
      <c r="F10"/>
      <c r="G10"/>
      <c r="H10"/>
      <c r="I10"/>
      <c r="J10"/>
      <c r="K10" s="32"/>
    </row>
    <row r="11" spans="1:11" s="31" customFormat="1" ht="15.75">
      <c r="A11" s="49" t="s">
        <v>57</v>
      </c>
      <c r="B11" s="49"/>
      <c r="C11" s="49"/>
      <c r="D11" s="49"/>
      <c r="E11" s="49"/>
      <c r="F11" s="49"/>
      <c r="G11" s="49"/>
      <c r="H11" s="49"/>
      <c r="I11" s="49"/>
      <c r="J11" s="49"/>
      <c r="K11" s="32"/>
    </row>
    <row r="12" spans="1:11" s="31" customFormat="1" ht="15.75">
      <c r="A12" s="46" t="s">
        <v>107</v>
      </c>
      <c r="B12" s="47"/>
      <c r="C12" s="47"/>
      <c r="D12" s="47"/>
      <c r="E12" s="47"/>
      <c r="F12" s="47"/>
      <c r="G12" s="47"/>
      <c r="H12" s="47"/>
      <c r="I12" s="47"/>
      <c r="J12" s="48"/>
      <c r="K12" s="32"/>
    </row>
    <row r="13" spans="1:11" s="31" customFormat="1" ht="15.75">
      <c r="A13" s="46" t="s">
        <v>106</v>
      </c>
      <c r="B13" s="47"/>
      <c r="C13" s="47"/>
      <c r="D13" s="47"/>
      <c r="E13" s="47"/>
      <c r="F13" s="47"/>
      <c r="G13" s="47"/>
      <c r="H13" s="47"/>
      <c r="I13" s="47"/>
      <c r="J13" s="48"/>
      <c r="K13" s="32"/>
    </row>
    <row r="14" spans="1:11" s="31" customFormat="1" ht="12.75">
      <c r="A14" s="44" t="s">
        <v>30</v>
      </c>
      <c r="B14" s="44" t="s">
        <v>31</v>
      </c>
      <c r="C14" s="44" t="s">
        <v>32</v>
      </c>
      <c r="D14" s="44" t="s">
        <v>33</v>
      </c>
      <c r="E14" s="44" t="s">
        <v>34</v>
      </c>
      <c r="F14" s="44" t="s">
        <v>35</v>
      </c>
      <c r="G14" s="44" t="s">
        <v>36</v>
      </c>
      <c r="H14" s="44" t="s">
        <v>37</v>
      </c>
      <c r="I14" s="44" t="s">
        <v>38</v>
      </c>
      <c r="J14" s="44"/>
      <c r="K14" s="32"/>
    </row>
    <row r="15" spans="1:11" s="31" customFormat="1" ht="12.75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32"/>
    </row>
    <row r="16" spans="1:11" s="31" customFormat="1" ht="12.75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32"/>
    </row>
    <row r="17" spans="1:11" s="31" customFormat="1" ht="14.25">
      <c r="A17" s="26"/>
      <c r="B17" s="26">
        <v>63192</v>
      </c>
      <c r="C17" s="26"/>
      <c r="D17" s="26"/>
      <c r="E17" s="26"/>
      <c r="F17" s="26"/>
      <c r="G17" s="26"/>
      <c r="H17" s="26"/>
      <c r="I17" s="45">
        <f>SUM(B17:H17)</f>
        <v>63192</v>
      </c>
      <c r="J17" s="45"/>
      <c r="K17" s="32"/>
    </row>
    <row r="18" spans="1:11" s="31" customFormat="1" ht="25.5" customHeight="1">
      <c r="A18" s="34"/>
      <c r="B18" s="34"/>
      <c r="C18" s="34"/>
      <c r="D18" s="34"/>
      <c r="E18" s="34"/>
      <c r="F18" s="34"/>
      <c r="G18" s="34"/>
      <c r="H18" s="34"/>
      <c r="I18" s="44" t="s">
        <v>39</v>
      </c>
      <c r="J18" s="44"/>
      <c r="K18" s="32"/>
    </row>
    <row r="19" spans="1:11" s="31" customFormat="1" ht="15.75">
      <c r="A19" s="50"/>
      <c r="B19" s="50"/>
      <c r="C19" s="50"/>
      <c r="D19" s="50"/>
      <c r="E19" s="50"/>
      <c r="F19" s="50"/>
      <c r="G19" s="50"/>
      <c r="H19" s="50"/>
      <c r="I19" s="45">
        <v>63192</v>
      </c>
      <c r="J19" s="45"/>
      <c r="K19" s="32"/>
    </row>
    <row r="20" spans="1:11" s="31" customFormat="1" ht="31.5">
      <c r="A20" s="18" t="s">
        <v>111</v>
      </c>
      <c r="B20" s="11"/>
      <c r="C20" s="11"/>
      <c r="D20" s="11"/>
      <c r="E20" s="11"/>
      <c r="F20" s="11"/>
      <c r="G20" s="11"/>
      <c r="H20" s="11"/>
      <c r="I20" s="11"/>
      <c r="J20" s="11"/>
      <c r="K20" s="32"/>
    </row>
    <row r="21" spans="1:11" s="31" customFormat="1" ht="15.75">
      <c r="A21" s="49" t="s">
        <v>57</v>
      </c>
      <c r="B21" s="49"/>
      <c r="C21" s="49"/>
      <c r="D21" s="49"/>
      <c r="E21" s="49"/>
      <c r="F21" s="49"/>
      <c r="G21" s="49"/>
      <c r="H21" s="49"/>
      <c r="I21" s="49"/>
      <c r="J21" s="49"/>
      <c r="K21" s="32"/>
    </row>
    <row r="22" spans="1:11" s="31" customFormat="1" ht="15.75">
      <c r="A22" s="43" t="s">
        <v>108</v>
      </c>
      <c r="B22" s="43"/>
      <c r="C22" s="43"/>
      <c r="D22" s="43"/>
      <c r="E22" s="43"/>
      <c r="F22" s="43"/>
      <c r="G22" s="43"/>
      <c r="H22" s="43"/>
      <c r="I22" s="43"/>
      <c r="J22" s="43"/>
      <c r="K22" s="32"/>
    </row>
    <row r="23" spans="1:11" s="31" customFormat="1" ht="15.75">
      <c r="A23" s="46" t="s">
        <v>106</v>
      </c>
      <c r="B23" s="47"/>
      <c r="C23" s="47"/>
      <c r="D23" s="47"/>
      <c r="E23" s="47"/>
      <c r="F23" s="47"/>
      <c r="G23" s="47"/>
      <c r="H23" s="47"/>
      <c r="I23" s="47"/>
      <c r="J23" s="48"/>
      <c r="K23" s="32"/>
    </row>
    <row r="24" spans="1:11" s="31" customFormat="1" ht="48">
      <c r="A24" s="10" t="s">
        <v>30</v>
      </c>
      <c r="B24" s="10" t="s">
        <v>31</v>
      </c>
      <c r="C24" s="10" t="s">
        <v>32</v>
      </c>
      <c r="D24" s="10" t="s">
        <v>33</v>
      </c>
      <c r="E24" s="10" t="s">
        <v>34</v>
      </c>
      <c r="F24" s="10" t="s">
        <v>35</v>
      </c>
      <c r="G24" s="10" t="s">
        <v>36</v>
      </c>
      <c r="H24" s="10" t="s">
        <v>37</v>
      </c>
      <c r="I24" s="44" t="s">
        <v>38</v>
      </c>
      <c r="J24" s="44"/>
      <c r="K24" s="32"/>
    </row>
    <row r="25" spans="1:11" s="31" customFormat="1" ht="14.25">
      <c r="A25" s="26"/>
      <c r="B25" s="26">
        <f>63192-43192</f>
        <v>20000</v>
      </c>
      <c r="C25" s="26"/>
      <c r="D25" s="26"/>
      <c r="E25" s="26"/>
      <c r="F25" s="26"/>
      <c r="G25" s="26"/>
      <c r="H25" s="26"/>
      <c r="I25" s="45">
        <f>SUM(B25:H25)</f>
        <v>20000</v>
      </c>
      <c r="J25" s="45"/>
      <c r="K25" s="32"/>
    </row>
    <row r="26" spans="1:11" s="31" customFormat="1" ht="31.5">
      <c r="A26" s="18" t="s">
        <v>112</v>
      </c>
      <c r="B26" s="11"/>
      <c r="C26" s="11"/>
      <c r="D26" s="11"/>
      <c r="E26" s="11"/>
      <c r="F26" s="11"/>
      <c r="G26" s="11"/>
      <c r="H26" s="11"/>
      <c r="I26" s="11"/>
      <c r="J26" s="11"/>
      <c r="K26" s="32"/>
    </row>
    <row r="27" spans="1:11" s="31" customFormat="1" ht="15.75">
      <c r="A27" s="49" t="s">
        <v>57</v>
      </c>
      <c r="B27" s="49"/>
      <c r="C27" s="49"/>
      <c r="D27" s="49"/>
      <c r="E27" s="49"/>
      <c r="F27" s="49"/>
      <c r="G27" s="49"/>
      <c r="H27" s="49"/>
      <c r="I27" s="49"/>
      <c r="J27" s="49"/>
      <c r="K27" s="32"/>
    </row>
    <row r="28" spans="1:11" s="31" customFormat="1" ht="15.75">
      <c r="A28" s="43" t="s">
        <v>109</v>
      </c>
      <c r="B28" s="43"/>
      <c r="C28" s="43"/>
      <c r="D28" s="43"/>
      <c r="E28" s="43"/>
      <c r="F28" s="43"/>
      <c r="G28" s="43"/>
      <c r="H28" s="43"/>
      <c r="I28" s="43"/>
      <c r="J28" s="43"/>
      <c r="K28" s="32"/>
    </row>
    <row r="29" spans="1:11" s="31" customFormat="1" ht="15.75">
      <c r="A29" s="43" t="s">
        <v>106</v>
      </c>
      <c r="B29" s="43"/>
      <c r="C29" s="43"/>
      <c r="D29" s="43"/>
      <c r="E29" s="43"/>
      <c r="F29" s="43"/>
      <c r="G29" s="43"/>
      <c r="H29" s="43"/>
      <c r="I29" s="43"/>
      <c r="J29" s="43"/>
      <c r="K29" s="32"/>
    </row>
    <row r="30" spans="1:11" s="31" customFormat="1" ht="48">
      <c r="A30" s="10" t="s">
        <v>30</v>
      </c>
      <c r="B30" s="10" t="s">
        <v>31</v>
      </c>
      <c r="C30" s="10" t="s">
        <v>32</v>
      </c>
      <c r="D30" s="10" t="s">
        <v>33</v>
      </c>
      <c r="E30" s="10" t="s">
        <v>34</v>
      </c>
      <c r="F30" s="10" t="s">
        <v>35</v>
      </c>
      <c r="G30" s="10" t="s">
        <v>36</v>
      </c>
      <c r="H30" s="10" t="s">
        <v>37</v>
      </c>
      <c r="I30" s="44" t="s">
        <v>38</v>
      </c>
      <c r="J30" s="44"/>
      <c r="K30" s="32"/>
    </row>
    <row r="31" spans="1:11" s="31" customFormat="1" ht="14.25">
      <c r="A31" s="26"/>
      <c r="B31" s="26">
        <v>5000</v>
      </c>
      <c r="C31" s="26"/>
      <c r="D31" s="26"/>
      <c r="E31" s="26"/>
      <c r="F31" s="26"/>
      <c r="G31" s="26"/>
      <c r="H31" s="26"/>
      <c r="I31" s="45">
        <f>SUM(B31:H31)</f>
        <v>5000</v>
      </c>
      <c r="J31" s="45"/>
      <c r="K31" s="32"/>
    </row>
    <row r="32" spans="1:11" s="31" customFormat="1" ht="12.75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</row>
    <row r="33" spans="1:11" s="31" customFormat="1" ht="12.75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</row>
    <row r="34" ht="15.75">
      <c r="A34" s="3" t="s">
        <v>59</v>
      </c>
    </row>
    <row r="35" spans="1:10" ht="15.75">
      <c r="A35" s="49" t="s">
        <v>57</v>
      </c>
      <c r="B35" s="49"/>
      <c r="C35" s="49"/>
      <c r="D35" s="49"/>
      <c r="E35" s="49"/>
      <c r="F35" s="49"/>
      <c r="G35" s="49"/>
      <c r="H35" s="49"/>
      <c r="I35" s="49"/>
      <c r="J35" s="49"/>
    </row>
    <row r="36" spans="1:10" ht="15.75" customHeight="1">
      <c r="A36" s="46" t="s">
        <v>29</v>
      </c>
      <c r="B36" s="47"/>
      <c r="C36" s="47"/>
      <c r="D36" s="47"/>
      <c r="E36" s="47"/>
      <c r="F36" s="47"/>
      <c r="G36" s="47"/>
      <c r="H36" s="47"/>
      <c r="I36" s="47"/>
      <c r="J36" s="48"/>
    </row>
    <row r="37" spans="1:10" ht="15.75" customHeight="1">
      <c r="A37" s="46" t="s">
        <v>42</v>
      </c>
      <c r="B37" s="47"/>
      <c r="C37" s="47"/>
      <c r="D37" s="47"/>
      <c r="E37" s="47"/>
      <c r="F37" s="47"/>
      <c r="G37" s="47"/>
      <c r="H37" s="47"/>
      <c r="I37" s="47"/>
      <c r="J37" s="48"/>
    </row>
    <row r="38" spans="1:10" ht="45.75" customHeight="1">
      <c r="A38" s="44" t="s">
        <v>30</v>
      </c>
      <c r="B38" s="44" t="s">
        <v>31</v>
      </c>
      <c r="C38" s="44" t="s">
        <v>32</v>
      </c>
      <c r="D38" s="44" t="s">
        <v>33</v>
      </c>
      <c r="E38" s="44" t="s">
        <v>34</v>
      </c>
      <c r="F38" s="44" t="s">
        <v>35</v>
      </c>
      <c r="G38" s="44" t="s">
        <v>36</v>
      </c>
      <c r="H38" s="44" t="s">
        <v>37</v>
      </c>
      <c r="I38" s="44" t="s">
        <v>38</v>
      </c>
      <c r="J38" s="44"/>
    </row>
    <row r="39" spans="1:10" ht="12.75">
      <c r="A39" s="44"/>
      <c r="B39" s="44"/>
      <c r="C39" s="44"/>
      <c r="D39" s="44"/>
      <c r="E39" s="44"/>
      <c r="F39" s="44"/>
      <c r="G39" s="44"/>
      <c r="H39" s="44"/>
      <c r="I39" s="44"/>
      <c r="J39" s="44"/>
    </row>
    <row r="40" spans="1:10" ht="12.75">
      <c r="A40" s="44"/>
      <c r="B40" s="44"/>
      <c r="C40" s="44"/>
      <c r="D40" s="44"/>
      <c r="E40" s="44"/>
      <c r="F40" s="44"/>
      <c r="G40" s="44"/>
      <c r="H40" s="44"/>
      <c r="I40" s="44"/>
      <c r="J40" s="44"/>
    </row>
    <row r="41" spans="1:10" ht="14.25">
      <c r="A41" s="26">
        <v>0</v>
      </c>
      <c r="B41" s="26">
        <v>20000</v>
      </c>
      <c r="C41" s="26">
        <v>0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45">
        <f>SUM(A41:H41)</f>
        <v>20000</v>
      </c>
      <c r="J41" s="45"/>
    </row>
    <row r="42" spans="1:10" ht="36" customHeight="1">
      <c r="A42" s="34"/>
      <c r="B42" s="34"/>
      <c r="C42" s="34"/>
      <c r="D42" s="34"/>
      <c r="E42" s="34"/>
      <c r="F42" s="34"/>
      <c r="G42" s="34"/>
      <c r="H42" s="34"/>
      <c r="I42" s="44" t="s">
        <v>39</v>
      </c>
      <c r="J42" s="44"/>
    </row>
    <row r="43" spans="1:10" ht="15.75">
      <c r="A43" s="35"/>
      <c r="B43" s="35"/>
      <c r="C43" s="35"/>
      <c r="D43" s="35"/>
      <c r="E43" s="35"/>
      <c r="F43" s="35"/>
      <c r="G43" s="35"/>
      <c r="H43" s="36"/>
      <c r="I43" s="71">
        <v>20000</v>
      </c>
      <c r="J43" s="71"/>
    </row>
    <row r="44" spans="1:10" ht="15.75">
      <c r="A44" s="18" t="s">
        <v>61</v>
      </c>
      <c r="B44" s="11"/>
      <c r="C44" s="11"/>
      <c r="D44" s="11"/>
      <c r="E44" s="11"/>
      <c r="F44" s="11"/>
      <c r="G44" s="11"/>
      <c r="H44" s="11"/>
      <c r="I44" s="11"/>
      <c r="J44" s="11"/>
    </row>
    <row r="45" spans="1:10" ht="15.75">
      <c r="A45" s="49" t="s">
        <v>57</v>
      </c>
      <c r="B45" s="49"/>
      <c r="C45" s="49"/>
      <c r="D45" s="49"/>
      <c r="E45" s="49"/>
      <c r="F45" s="49"/>
      <c r="G45" s="49"/>
      <c r="H45" s="49"/>
      <c r="I45" s="49"/>
      <c r="J45" s="49"/>
    </row>
    <row r="46" spans="1:10" ht="17.25" customHeight="1">
      <c r="A46" s="43" t="s">
        <v>40</v>
      </c>
      <c r="B46" s="43"/>
      <c r="C46" s="43"/>
      <c r="D46" s="43"/>
      <c r="E46" s="43"/>
      <c r="F46" s="43"/>
      <c r="G46" s="43"/>
      <c r="H46" s="43"/>
      <c r="I46" s="43"/>
      <c r="J46" s="43"/>
    </row>
    <row r="47" spans="1:10" ht="17.25" customHeight="1">
      <c r="A47" s="46" t="s">
        <v>42</v>
      </c>
      <c r="B47" s="47"/>
      <c r="C47" s="47"/>
      <c r="D47" s="47"/>
      <c r="E47" s="47"/>
      <c r="F47" s="47"/>
      <c r="G47" s="47"/>
      <c r="H47" s="47"/>
      <c r="I47" s="47"/>
      <c r="J47" s="48"/>
    </row>
    <row r="48" spans="1:10" ht="48">
      <c r="A48" s="10" t="s">
        <v>30</v>
      </c>
      <c r="B48" s="10" t="s">
        <v>31</v>
      </c>
      <c r="C48" s="10" t="s">
        <v>32</v>
      </c>
      <c r="D48" s="10" t="s">
        <v>33</v>
      </c>
      <c r="E48" s="10" t="s">
        <v>34</v>
      </c>
      <c r="F48" s="10" t="s">
        <v>35</v>
      </c>
      <c r="G48" s="10" t="s">
        <v>36</v>
      </c>
      <c r="H48" s="10" t="s">
        <v>37</v>
      </c>
      <c r="I48" s="44" t="s">
        <v>38</v>
      </c>
      <c r="J48" s="44"/>
    </row>
    <row r="49" spans="1:10" s="28" customFormat="1" ht="14.25">
      <c r="A49" s="26">
        <v>0</v>
      </c>
      <c r="B49" s="26">
        <v>6491.35</v>
      </c>
      <c r="C49" s="26">
        <v>0</v>
      </c>
      <c r="D49" s="26">
        <v>0</v>
      </c>
      <c r="E49" s="26">
        <v>0</v>
      </c>
      <c r="F49" s="26">
        <v>0</v>
      </c>
      <c r="G49" s="26">
        <v>0</v>
      </c>
      <c r="H49" s="26">
        <v>0</v>
      </c>
      <c r="I49" s="45">
        <f>SUM(A49:H49)</f>
        <v>6491.35</v>
      </c>
      <c r="J49" s="45"/>
    </row>
    <row r="50" spans="1:10" ht="15.75">
      <c r="A50" s="18" t="s">
        <v>62</v>
      </c>
      <c r="B50" s="11"/>
      <c r="C50" s="11"/>
      <c r="D50" s="11"/>
      <c r="E50" s="11"/>
      <c r="F50" s="11"/>
      <c r="G50" s="11"/>
      <c r="H50" s="11"/>
      <c r="I50" s="11"/>
      <c r="J50" s="11"/>
    </row>
    <row r="51" spans="1:10" ht="15.75">
      <c r="A51" s="49" t="s">
        <v>57</v>
      </c>
      <c r="B51" s="49"/>
      <c r="C51" s="49"/>
      <c r="D51" s="49"/>
      <c r="E51" s="49"/>
      <c r="F51" s="49"/>
      <c r="G51" s="49"/>
      <c r="H51" s="49"/>
      <c r="I51" s="49"/>
      <c r="J51" s="49"/>
    </row>
    <row r="52" spans="1:10" ht="17.25" customHeight="1">
      <c r="A52" s="43" t="s">
        <v>41</v>
      </c>
      <c r="B52" s="43"/>
      <c r="C52" s="43"/>
      <c r="D52" s="43"/>
      <c r="E52" s="43"/>
      <c r="F52" s="43"/>
      <c r="G52" s="43"/>
      <c r="H52" s="43"/>
      <c r="I52" s="43"/>
      <c r="J52" s="43"/>
    </row>
    <row r="53" spans="1:10" ht="17.25" customHeight="1">
      <c r="A53" s="43" t="s">
        <v>42</v>
      </c>
      <c r="B53" s="43"/>
      <c r="C53" s="43"/>
      <c r="D53" s="43"/>
      <c r="E53" s="43"/>
      <c r="F53" s="43"/>
      <c r="G53" s="43"/>
      <c r="H53" s="43"/>
      <c r="I53" s="43"/>
      <c r="J53" s="43"/>
    </row>
    <row r="54" spans="1:10" ht="48">
      <c r="A54" s="10" t="s">
        <v>30</v>
      </c>
      <c r="B54" s="10" t="s">
        <v>31</v>
      </c>
      <c r="C54" s="10" t="s">
        <v>32</v>
      </c>
      <c r="D54" s="10" t="s">
        <v>33</v>
      </c>
      <c r="E54" s="10" t="s">
        <v>34</v>
      </c>
      <c r="F54" s="10" t="s">
        <v>35</v>
      </c>
      <c r="G54" s="10" t="s">
        <v>36</v>
      </c>
      <c r="H54" s="10" t="s">
        <v>37</v>
      </c>
      <c r="I54" s="44" t="s">
        <v>38</v>
      </c>
      <c r="J54" s="44"/>
    </row>
    <row r="55" spans="1:10" s="28" customFormat="1" ht="14.25">
      <c r="A55" s="26">
        <v>0</v>
      </c>
      <c r="B55" s="26">
        <v>159296.39</v>
      </c>
      <c r="C55" s="26">
        <v>0</v>
      </c>
      <c r="D55" s="26">
        <v>0</v>
      </c>
      <c r="E55" s="26">
        <v>0</v>
      </c>
      <c r="F55" s="26">
        <v>0</v>
      </c>
      <c r="G55" s="26">
        <v>0</v>
      </c>
      <c r="H55" s="26">
        <v>0</v>
      </c>
      <c r="I55" s="45">
        <f>SUM(A55:H55)</f>
        <v>159296.39</v>
      </c>
      <c r="J55" s="45"/>
    </row>
    <row r="56" ht="15.75">
      <c r="A56" s="3" t="s">
        <v>63</v>
      </c>
    </row>
    <row r="57" spans="1:10" ht="15.75">
      <c r="A57" s="49" t="s">
        <v>57</v>
      </c>
      <c r="B57" s="49"/>
      <c r="C57" s="49"/>
      <c r="D57" s="49"/>
      <c r="E57" s="49"/>
      <c r="F57" s="49"/>
      <c r="G57" s="49"/>
      <c r="H57" s="49"/>
      <c r="I57" s="49"/>
      <c r="J57" s="49"/>
    </row>
    <row r="58" spans="1:10" ht="15.75">
      <c r="A58" s="46" t="s">
        <v>29</v>
      </c>
      <c r="B58" s="47"/>
      <c r="C58" s="47"/>
      <c r="D58" s="47"/>
      <c r="E58" s="47"/>
      <c r="F58" s="47"/>
      <c r="G58" s="47"/>
      <c r="H58" s="47"/>
      <c r="I58" s="47"/>
      <c r="J58" s="48"/>
    </row>
    <row r="59" spans="1:10" ht="15.75">
      <c r="A59" s="46" t="s">
        <v>43</v>
      </c>
      <c r="B59" s="47"/>
      <c r="C59" s="47"/>
      <c r="D59" s="47"/>
      <c r="E59" s="47"/>
      <c r="F59" s="47"/>
      <c r="G59" s="47"/>
      <c r="H59" s="47"/>
      <c r="I59" s="47"/>
      <c r="J59" s="48"/>
    </row>
    <row r="60" spans="1:10" ht="12.75">
      <c r="A60" s="44" t="s">
        <v>30</v>
      </c>
      <c r="B60" s="44" t="s">
        <v>31</v>
      </c>
      <c r="C60" s="44" t="s">
        <v>32</v>
      </c>
      <c r="D60" s="44" t="s">
        <v>33</v>
      </c>
      <c r="E60" s="44" t="s">
        <v>34</v>
      </c>
      <c r="F60" s="44" t="s">
        <v>35</v>
      </c>
      <c r="G60" s="44" t="s">
        <v>36</v>
      </c>
      <c r="H60" s="44" t="s">
        <v>37</v>
      </c>
      <c r="I60" s="44" t="s">
        <v>38</v>
      </c>
      <c r="J60" s="44"/>
    </row>
    <row r="61" spans="1:10" ht="12.75">
      <c r="A61" s="44"/>
      <c r="B61" s="44"/>
      <c r="C61" s="44"/>
      <c r="D61" s="44"/>
      <c r="E61" s="44"/>
      <c r="F61" s="44"/>
      <c r="G61" s="44"/>
      <c r="H61" s="44"/>
      <c r="I61" s="44"/>
      <c r="J61" s="44"/>
    </row>
    <row r="62" spans="1:10" ht="12.75">
      <c r="A62" s="44"/>
      <c r="B62" s="44"/>
      <c r="C62" s="44"/>
      <c r="D62" s="44"/>
      <c r="E62" s="44"/>
      <c r="F62" s="44"/>
      <c r="G62" s="44"/>
      <c r="H62" s="44"/>
      <c r="I62" s="44"/>
      <c r="J62" s="44"/>
    </row>
    <row r="63" spans="1:10" ht="14.25">
      <c r="A63" s="26">
        <v>0</v>
      </c>
      <c r="B63" s="26">
        <v>28250.3</v>
      </c>
      <c r="C63" s="26">
        <v>0</v>
      </c>
      <c r="D63" s="26">
        <v>0</v>
      </c>
      <c r="E63" s="26">
        <v>0</v>
      </c>
      <c r="F63" s="26">
        <v>0</v>
      </c>
      <c r="G63" s="26">
        <v>0</v>
      </c>
      <c r="H63" s="26">
        <v>0</v>
      </c>
      <c r="I63" s="45">
        <f>SUM(A63:H63)</f>
        <v>28250.3</v>
      </c>
      <c r="J63" s="45"/>
    </row>
    <row r="64" spans="1:10" ht="29.25" customHeight="1">
      <c r="A64" s="34"/>
      <c r="B64" s="34"/>
      <c r="C64" s="34"/>
      <c r="D64" s="34"/>
      <c r="E64" s="34"/>
      <c r="F64" s="34"/>
      <c r="G64" s="34"/>
      <c r="H64" s="34"/>
      <c r="I64" s="44" t="s">
        <v>39</v>
      </c>
      <c r="J64" s="44"/>
    </row>
    <row r="65" spans="1:10" ht="15.75">
      <c r="A65" s="50"/>
      <c r="B65" s="50"/>
      <c r="C65" s="50"/>
      <c r="D65" s="50"/>
      <c r="E65" s="50"/>
      <c r="F65" s="50"/>
      <c r="G65" s="50"/>
      <c r="H65" s="50"/>
      <c r="I65" s="45">
        <v>8160.3</v>
      </c>
      <c r="J65" s="45"/>
    </row>
    <row r="66" spans="1:10" ht="15.75">
      <c r="A66" s="18" t="s">
        <v>64</v>
      </c>
      <c r="B66" s="11"/>
      <c r="C66" s="11"/>
      <c r="D66" s="11"/>
      <c r="E66" s="11"/>
      <c r="F66" s="11"/>
      <c r="G66" s="11"/>
      <c r="H66" s="11"/>
      <c r="I66" s="11"/>
      <c r="J66" s="11"/>
    </row>
    <row r="67" spans="1:10" ht="15.75">
      <c r="A67" s="49" t="s">
        <v>57</v>
      </c>
      <c r="B67" s="49"/>
      <c r="C67" s="49"/>
      <c r="D67" s="49"/>
      <c r="E67" s="49"/>
      <c r="F67" s="49"/>
      <c r="G67" s="49"/>
      <c r="H67" s="49"/>
      <c r="I67" s="49"/>
      <c r="J67" s="49"/>
    </row>
    <row r="68" spans="1:10" ht="15.75">
      <c r="A68" s="43" t="s">
        <v>40</v>
      </c>
      <c r="B68" s="43"/>
      <c r="C68" s="43"/>
      <c r="D68" s="43"/>
      <c r="E68" s="43"/>
      <c r="F68" s="43"/>
      <c r="G68" s="43"/>
      <c r="H68" s="43"/>
      <c r="I68" s="43"/>
      <c r="J68" s="43"/>
    </row>
    <row r="69" spans="1:10" ht="15.75">
      <c r="A69" s="46" t="s">
        <v>43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48">
      <c r="A70" s="10" t="s">
        <v>30</v>
      </c>
      <c r="B70" s="10" t="s">
        <v>31</v>
      </c>
      <c r="C70" s="10" t="s">
        <v>32</v>
      </c>
      <c r="D70" s="10" t="s">
        <v>33</v>
      </c>
      <c r="E70" s="10" t="s">
        <v>34</v>
      </c>
      <c r="F70" s="10" t="s">
        <v>35</v>
      </c>
      <c r="G70" s="10" t="s">
        <v>36</v>
      </c>
      <c r="H70" s="10" t="s">
        <v>37</v>
      </c>
      <c r="I70" s="44" t="s">
        <v>38</v>
      </c>
      <c r="J70" s="44"/>
    </row>
    <row r="71" spans="1:10" s="28" customFormat="1" ht="14.25">
      <c r="A71" s="26">
        <v>0</v>
      </c>
      <c r="B71" s="26">
        <v>21904.55</v>
      </c>
      <c r="C71" s="26">
        <v>0</v>
      </c>
      <c r="D71" s="26">
        <v>0</v>
      </c>
      <c r="E71" s="26">
        <v>0</v>
      </c>
      <c r="F71" s="26">
        <v>0</v>
      </c>
      <c r="G71" s="26">
        <v>0</v>
      </c>
      <c r="H71" s="26">
        <v>0</v>
      </c>
      <c r="I71" s="45">
        <f>SUM(A71:H71)</f>
        <v>21904.55</v>
      </c>
      <c r="J71" s="45"/>
    </row>
    <row r="72" spans="1:10" ht="15.75">
      <c r="A72" s="18" t="s">
        <v>65</v>
      </c>
      <c r="B72" s="11"/>
      <c r="C72" s="11"/>
      <c r="D72" s="11"/>
      <c r="E72" s="11"/>
      <c r="F72" s="11"/>
      <c r="G72" s="11"/>
      <c r="H72" s="11"/>
      <c r="I72" s="11"/>
      <c r="J72" s="11"/>
    </row>
    <row r="73" spans="1:10" ht="15.75">
      <c r="A73" s="49" t="s">
        <v>57</v>
      </c>
      <c r="B73" s="49"/>
      <c r="C73" s="49"/>
      <c r="D73" s="49"/>
      <c r="E73" s="49"/>
      <c r="F73" s="49"/>
      <c r="G73" s="49"/>
      <c r="H73" s="49"/>
      <c r="I73" s="49"/>
      <c r="J73" s="49"/>
    </row>
    <row r="74" spans="1:10" ht="15.75">
      <c r="A74" s="43" t="s">
        <v>41</v>
      </c>
      <c r="B74" s="43"/>
      <c r="C74" s="43"/>
      <c r="D74" s="43"/>
      <c r="E74" s="43"/>
      <c r="F74" s="43"/>
      <c r="G74" s="43"/>
      <c r="H74" s="43"/>
      <c r="I74" s="43"/>
      <c r="J74" s="43"/>
    </row>
    <row r="75" spans="1:10" ht="15.75">
      <c r="A75" s="43" t="s">
        <v>43</v>
      </c>
      <c r="B75" s="43"/>
      <c r="C75" s="43"/>
      <c r="D75" s="43"/>
      <c r="E75" s="43"/>
      <c r="F75" s="43"/>
      <c r="G75" s="43"/>
      <c r="H75" s="43"/>
      <c r="I75" s="43"/>
      <c r="J75" s="43"/>
    </row>
    <row r="76" spans="1:10" ht="48">
      <c r="A76" s="10" t="s">
        <v>30</v>
      </c>
      <c r="B76" s="10" t="s">
        <v>31</v>
      </c>
      <c r="C76" s="10" t="s">
        <v>32</v>
      </c>
      <c r="D76" s="10" t="s">
        <v>33</v>
      </c>
      <c r="E76" s="10" t="s">
        <v>34</v>
      </c>
      <c r="F76" s="10" t="s">
        <v>35</v>
      </c>
      <c r="G76" s="10" t="s">
        <v>36</v>
      </c>
      <c r="H76" s="10" t="s">
        <v>37</v>
      </c>
      <c r="I76" s="44" t="s">
        <v>38</v>
      </c>
      <c r="J76" s="44"/>
    </row>
    <row r="77" spans="1:10" s="28" customFormat="1" ht="14.25">
      <c r="A77" s="26">
        <v>0</v>
      </c>
      <c r="B77" s="26">
        <v>278366.48</v>
      </c>
      <c r="C77" s="26">
        <v>0</v>
      </c>
      <c r="D77" s="26">
        <v>0</v>
      </c>
      <c r="E77" s="26">
        <v>0</v>
      </c>
      <c r="F77" s="26">
        <v>0</v>
      </c>
      <c r="G77" s="26">
        <v>0</v>
      </c>
      <c r="H77" s="26">
        <v>0</v>
      </c>
      <c r="I77" s="45">
        <f>SUM(A77:H77)</f>
        <v>278366.48</v>
      </c>
      <c r="J77" s="45"/>
    </row>
    <row r="79" ht="15.75">
      <c r="A79" s="3" t="s">
        <v>65</v>
      </c>
    </row>
    <row r="80" spans="1:10" ht="15.75">
      <c r="A80" s="49" t="s">
        <v>57</v>
      </c>
      <c r="B80" s="49"/>
      <c r="C80" s="49"/>
      <c r="D80" s="49"/>
      <c r="E80" s="49"/>
      <c r="F80" s="49"/>
      <c r="G80" s="49"/>
      <c r="H80" s="49"/>
      <c r="I80" s="49"/>
      <c r="J80" s="49"/>
    </row>
    <row r="81" spans="1:10" ht="15.75">
      <c r="A81" s="46" t="s">
        <v>29</v>
      </c>
      <c r="B81" s="47"/>
      <c r="C81" s="47"/>
      <c r="D81" s="47"/>
      <c r="E81" s="47"/>
      <c r="F81" s="47"/>
      <c r="G81" s="47"/>
      <c r="H81" s="47"/>
      <c r="I81" s="47"/>
      <c r="J81" s="48"/>
    </row>
    <row r="82" spans="1:10" ht="15.75">
      <c r="A82" s="46" t="s">
        <v>44</v>
      </c>
      <c r="B82" s="47"/>
      <c r="C82" s="47"/>
      <c r="D82" s="47"/>
      <c r="E82" s="47"/>
      <c r="F82" s="47"/>
      <c r="G82" s="47"/>
      <c r="H82" s="47"/>
      <c r="I82" s="47"/>
      <c r="J82" s="48"/>
    </row>
    <row r="83" spans="1:10" ht="12.75">
      <c r="A83" s="44" t="s">
        <v>30</v>
      </c>
      <c r="B83" s="44" t="s">
        <v>31</v>
      </c>
      <c r="C83" s="44" t="s">
        <v>32</v>
      </c>
      <c r="D83" s="44" t="s">
        <v>33</v>
      </c>
      <c r="E83" s="44" t="s">
        <v>34</v>
      </c>
      <c r="F83" s="44" t="s">
        <v>35</v>
      </c>
      <c r="G83" s="44" t="s">
        <v>36</v>
      </c>
      <c r="H83" s="44" t="s">
        <v>37</v>
      </c>
      <c r="I83" s="44" t="s">
        <v>38</v>
      </c>
      <c r="J83" s="44"/>
    </row>
    <row r="84" spans="1:10" ht="12.75">
      <c r="A84" s="44"/>
      <c r="B84" s="44"/>
      <c r="C84" s="44"/>
      <c r="D84" s="44"/>
      <c r="E84" s="44"/>
      <c r="F84" s="44"/>
      <c r="G84" s="44"/>
      <c r="H84" s="44"/>
      <c r="I84" s="44"/>
      <c r="J84" s="44"/>
    </row>
    <row r="85" spans="1:10" ht="12.75">
      <c r="A85" s="44"/>
      <c r="B85" s="44"/>
      <c r="C85" s="44"/>
      <c r="D85" s="44"/>
      <c r="E85" s="44"/>
      <c r="F85" s="44"/>
      <c r="G85" s="44"/>
      <c r="H85" s="44"/>
      <c r="I85" s="44"/>
      <c r="J85" s="44"/>
    </row>
    <row r="86" spans="1:10" ht="14.25">
      <c r="A86" s="26">
        <v>0</v>
      </c>
      <c r="B86" s="26">
        <v>185530</v>
      </c>
      <c r="C86" s="26">
        <v>0</v>
      </c>
      <c r="D86" s="26">
        <v>0</v>
      </c>
      <c r="E86" s="26">
        <v>0</v>
      </c>
      <c r="F86" s="26">
        <v>0</v>
      </c>
      <c r="G86" s="26">
        <v>0</v>
      </c>
      <c r="H86" s="26">
        <v>0</v>
      </c>
      <c r="I86" s="45">
        <f>SUM(A86:H86)</f>
        <v>185530</v>
      </c>
      <c r="J86" s="45"/>
    </row>
    <row r="87" spans="1:10" ht="26.25" customHeight="1">
      <c r="A87" s="34"/>
      <c r="B87" s="34"/>
      <c r="C87" s="34"/>
      <c r="D87" s="34"/>
      <c r="E87" s="34"/>
      <c r="F87" s="34"/>
      <c r="G87" s="34"/>
      <c r="H87" s="34"/>
      <c r="I87" s="44" t="s">
        <v>39</v>
      </c>
      <c r="J87" s="44"/>
    </row>
    <row r="88" spans="1:10" ht="15.75">
      <c r="A88" s="50"/>
      <c r="B88" s="50"/>
      <c r="C88" s="50"/>
      <c r="D88" s="50"/>
      <c r="E88" s="50"/>
      <c r="F88" s="50"/>
      <c r="G88" s="50"/>
      <c r="H88" s="50"/>
      <c r="I88" s="45">
        <v>185530</v>
      </c>
      <c r="J88" s="45"/>
    </row>
    <row r="89" spans="1:10" ht="15.75">
      <c r="A89" s="18" t="s">
        <v>66</v>
      </c>
      <c r="B89" s="11"/>
      <c r="C89" s="11"/>
      <c r="D89" s="11"/>
      <c r="E89" s="11"/>
      <c r="F89" s="11"/>
      <c r="G89" s="11"/>
      <c r="H89" s="11"/>
      <c r="I89" s="11"/>
      <c r="J89" s="11"/>
    </row>
    <row r="90" spans="1:10" ht="15.75">
      <c r="A90" s="49" t="s">
        <v>57</v>
      </c>
      <c r="B90" s="49"/>
      <c r="C90" s="49"/>
      <c r="D90" s="49"/>
      <c r="E90" s="49"/>
      <c r="F90" s="49"/>
      <c r="G90" s="49"/>
      <c r="H90" s="49"/>
      <c r="I90" s="49"/>
      <c r="J90" s="49"/>
    </row>
    <row r="91" spans="1:10" ht="15.75">
      <c r="A91" s="43" t="s">
        <v>40</v>
      </c>
      <c r="B91" s="43"/>
      <c r="C91" s="43"/>
      <c r="D91" s="43"/>
      <c r="E91" s="43"/>
      <c r="F91" s="43"/>
      <c r="G91" s="43"/>
      <c r="H91" s="43"/>
      <c r="I91" s="43"/>
      <c r="J91" s="43"/>
    </row>
    <row r="92" spans="1:10" ht="15.75">
      <c r="A92" s="46" t="s">
        <v>44</v>
      </c>
      <c r="B92" s="47"/>
      <c r="C92" s="47"/>
      <c r="D92" s="47"/>
      <c r="E92" s="47"/>
      <c r="F92" s="47"/>
      <c r="G92" s="47"/>
      <c r="H92" s="47"/>
      <c r="I92" s="47"/>
      <c r="J92" s="48"/>
    </row>
    <row r="93" spans="1:10" ht="48">
      <c r="A93" s="10" t="s">
        <v>30</v>
      </c>
      <c r="B93" s="10" t="s">
        <v>31</v>
      </c>
      <c r="C93" s="10" t="s">
        <v>32</v>
      </c>
      <c r="D93" s="10" t="s">
        <v>33</v>
      </c>
      <c r="E93" s="10" t="s">
        <v>34</v>
      </c>
      <c r="F93" s="10" t="s">
        <v>35</v>
      </c>
      <c r="G93" s="10" t="s">
        <v>36</v>
      </c>
      <c r="H93" s="10" t="s">
        <v>37</v>
      </c>
      <c r="I93" s="44" t="s">
        <v>38</v>
      </c>
      <c r="J93" s="44"/>
    </row>
    <row r="94" spans="1:10" s="28" customFormat="1" ht="14.25">
      <c r="A94" s="26">
        <v>0</v>
      </c>
      <c r="B94" s="26">
        <v>30731.05</v>
      </c>
      <c r="C94" s="26">
        <v>0</v>
      </c>
      <c r="D94" s="26">
        <v>0</v>
      </c>
      <c r="E94" s="26">
        <v>0</v>
      </c>
      <c r="F94" s="26">
        <v>0</v>
      </c>
      <c r="G94" s="26">
        <v>0</v>
      </c>
      <c r="H94" s="26">
        <v>0</v>
      </c>
      <c r="I94" s="45">
        <f>SUM(B94:H94)</f>
        <v>30731.05</v>
      </c>
      <c r="J94" s="45"/>
    </row>
    <row r="95" spans="1:10" ht="15.75">
      <c r="A95" s="18" t="s">
        <v>67</v>
      </c>
      <c r="B95" s="11"/>
      <c r="C95" s="11"/>
      <c r="D95" s="11"/>
      <c r="E95" s="11"/>
      <c r="F95" s="11"/>
      <c r="G95" s="11"/>
      <c r="H95" s="11"/>
      <c r="I95" s="11"/>
      <c r="J95" s="11"/>
    </row>
    <row r="96" spans="1:10" ht="15.75">
      <c r="A96" s="49" t="s">
        <v>57</v>
      </c>
      <c r="B96" s="49"/>
      <c r="C96" s="49"/>
      <c r="D96" s="49"/>
      <c r="E96" s="49"/>
      <c r="F96" s="49"/>
      <c r="G96" s="49"/>
      <c r="H96" s="49"/>
      <c r="I96" s="49"/>
      <c r="J96" s="49"/>
    </row>
    <row r="97" spans="1:10" ht="15.75">
      <c r="A97" s="43" t="s">
        <v>41</v>
      </c>
      <c r="B97" s="43"/>
      <c r="C97" s="43"/>
      <c r="D97" s="43"/>
      <c r="E97" s="43"/>
      <c r="F97" s="43"/>
      <c r="G97" s="43"/>
      <c r="H97" s="43"/>
      <c r="I97" s="43"/>
      <c r="J97" s="43"/>
    </row>
    <row r="98" spans="1:10" ht="15.75">
      <c r="A98" s="43" t="s">
        <v>44</v>
      </c>
      <c r="B98" s="43"/>
      <c r="C98" s="43"/>
      <c r="D98" s="43"/>
      <c r="E98" s="43"/>
      <c r="F98" s="43"/>
      <c r="G98" s="43"/>
      <c r="H98" s="43"/>
      <c r="I98" s="43"/>
      <c r="J98" s="43"/>
    </row>
    <row r="99" spans="1:10" ht="48">
      <c r="A99" s="10" t="s">
        <v>30</v>
      </c>
      <c r="B99" s="10" t="s">
        <v>31</v>
      </c>
      <c r="C99" s="10" t="s">
        <v>32</v>
      </c>
      <c r="D99" s="10" t="s">
        <v>33</v>
      </c>
      <c r="E99" s="10" t="s">
        <v>34</v>
      </c>
      <c r="F99" s="10" t="s">
        <v>35</v>
      </c>
      <c r="G99" s="10" t="s">
        <v>36</v>
      </c>
      <c r="H99" s="10" t="s">
        <v>37</v>
      </c>
      <c r="I99" s="44" t="s">
        <v>38</v>
      </c>
      <c r="J99" s="44"/>
    </row>
    <row r="100" spans="1:10" s="28" customFormat="1" ht="14.25">
      <c r="A100" s="26">
        <v>0</v>
      </c>
      <c r="B100" s="26">
        <v>401376.38</v>
      </c>
      <c r="C100" s="26">
        <v>0</v>
      </c>
      <c r="D100" s="26">
        <v>0</v>
      </c>
      <c r="E100" s="26">
        <v>0</v>
      </c>
      <c r="F100" s="26">
        <v>0</v>
      </c>
      <c r="G100" s="26">
        <v>0</v>
      </c>
      <c r="H100" s="26">
        <v>0</v>
      </c>
      <c r="I100" s="45">
        <f>SUM(B100:H100)</f>
        <v>401376.38</v>
      </c>
      <c r="J100" s="45"/>
    </row>
    <row r="102" ht="15.75">
      <c r="A102" s="3" t="s">
        <v>68</v>
      </c>
    </row>
    <row r="103" spans="1:11" ht="15.75">
      <c r="A103" s="49" t="s">
        <v>58</v>
      </c>
      <c r="B103" s="49"/>
      <c r="C103" s="49"/>
      <c r="D103" s="49"/>
      <c r="E103" s="49"/>
      <c r="F103" s="49"/>
      <c r="G103" s="49"/>
      <c r="H103" s="49"/>
      <c r="I103" s="49"/>
      <c r="J103" s="49"/>
      <c r="K103" s="49"/>
    </row>
    <row r="104" spans="1:11" ht="15.75">
      <c r="A104" s="43" t="s">
        <v>29</v>
      </c>
      <c r="B104" s="43"/>
      <c r="C104" s="43"/>
      <c r="D104" s="43"/>
      <c r="E104" s="43"/>
      <c r="F104" s="43"/>
      <c r="G104" s="43"/>
      <c r="H104" s="43"/>
      <c r="I104" s="43"/>
      <c r="J104" s="43"/>
      <c r="K104" s="43"/>
    </row>
    <row r="105" spans="1:11" ht="15.75">
      <c r="A105" s="43" t="s">
        <v>42</v>
      </c>
      <c r="B105" s="43"/>
      <c r="C105" s="43"/>
      <c r="D105" s="43"/>
      <c r="E105" s="43"/>
      <c r="F105" s="43"/>
      <c r="G105" s="43"/>
      <c r="H105" s="43"/>
      <c r="I105" s="43"/>
      <c r="J105" s="43"/>
      <c r="K105" s="43"/>
    </row>
    <row r="106" spans="1:11" ht="72">
      <c r="A106" s="10" t="s">
        <v>45</v>
      </c>
      <c r="B106" s="10" t="s">
        <v>46</v>
      </c>
      <c r="C106" s="10" t="s">
        <v>47</v>
      </c>
      <c r="D106" s="10" t="s">
        <v>48</v>
      </c>
      <c r="E106" s="10" t="s">
        <v>49</v>
      </c>
      <c r="F106" s="10" t="s">
        <v>50</v>
      </c>
      <c r="G106" s="10" t="s">
        <v>51</v>
      </c>
      <c r="H106" s="10" t="s">
        <v>52</v>
      </c>
      <c r="I106" s="10" t="s">
        <v>53</v>
      </c>
      <c r="J106" s="10" t="s">
        <v>54</v>
      </c>
      <c r="K106" s="10" t="s">
        <v>38</v>
      </c>
    </row>
    <row r="107" spans="1:11" ht="12.75">
      <c r="A107" s="14">
        <v>0</v>
      </c>
      <c r="B107" s="14">
        <v>0</v>
      </c>
      <c r="C107" s="14">
        <v>0</v>
      </c>
      <c r="D107" s="14">
        <v>0</v>
      </c>
      <c r="E107" s="14">
        <v>0</v>
      </c>
      <c r="F107" s="14">
        <v>0</v>
      </c>
      <c r="G107" s="14">
        <v>0</v>
      </c>
      <c r="H107" s="14">
        <v>0</v>
      </c>
      <c r="I107" s="14">
        <v>0</v>
      </c>
      <c r="J107" s="14">
        <v>0</v>
      </c>
      <c r="K107" s="14">
        <v>0</v>
      </c>
    </row>
    <row r="108" spans="1:11" ht="60">
      <c r="A108" s="34"/>
      <c r="B108" s="34"/>
      <c r="C108" s="34"/>
      <c r="D108" s="34"/>
      <c r="E108" s="34"/>
      <c r="F108" s="34"/>
      <c r="G108" s="34"/>
      <c r="H108" s="34"/>
      <c r="I108" s="34"/>
      <c r="J108" s="34"/>
      <c r="K108" s="10" t="s">
        <v>39</v>
      </c>
    </row>
    <row r="109" spans="1:11" ht="15.75">
      <c r="A109" s="50"/>
      <c r="B109" s="50"/>
      <c r="C109" s="50"/>
      <c r="D109" s="50"/>
      <c r="E109" s="50"/>
      <c r="F109" s="50"/>
      <c r="G109" s="50"/>
      <c r="H109" s="50"/>
      <c r="I109" s="50"/>
      <c r="J109" s="50"/>
      <c r="K109" s="15"/>
    </row>
    <row r="110" spans="1:11" ht="15.75">
      <c r="A110" s="19" t="s">
        <v>69</v>
      </c>
      <c r="B110" s="13"/>
      <c r="C110" s="13"/>
      <c r="D110" s="13"/>
      <c r="E110" s="13"/>
      <c r="F110" s="13"/>
      <c r="G110" s="13"/>
      <c r="H110" s="13"/>
      <c r="I110" s="13"/>
      <c r="J110" s="13"/>
      <c r="K110" s="16"/>
    </row>
    <row r="111" spans="1:11" ht="15.75">
      <c r="A111" s="49" t="s">
        <v>58</v>
      </c>
      <c r="B111" s="49"/>
      <c r="C111" s="49"/>
      <c r="D111" s="49"/>
      <c r="E111" s="49"/>
      <c r="F111" s="49"/>
      <c r="G111" s="49"/>
      <c r="H111" s="49"/>
      <c r="I111" s="49"/>
      <c r="J111" s="49"/>
      <c r="K111" s="49"/>
    </row>
    <row r="112" spans="1:11" ht="15.75">
      <c r="A112" s="43" t="s">
        <v>55</v>
      </c>
      <c r="B112" s="43"/>
      <c r="C112" s="43"/>
      <c r="D112" s="43"/>
      <c r="E112" s="43"/>
      <c r="F112" s="43"/>
      <c r="G112" s="43"/>
      <c r="H112" s="43"/>
      <c r="I112" s="43"/>
      <c r="J112" s="43"/>
      <c r="K112" s="43"/>
    </row>
    <row r="113" spans="1:11" ht="15.75">
      <c r="A113" s="43" t="s">
        <v>42</v>
      </c>
      <c r="B113" s="43"/>
      <c r="C113" s="43"/>
      <c r="D113" s="43"/>
      <c r="E113" s="43"/>
      <c r="F113" s="43"/>
      <c r="G113" s="43"/>
      <c r="H113" s="43"/>
      <c r="I113" s="43"/>
      <c r="J113" s="43"/>
      <c r="K113" s="43"/>
    </row>
    <row r="114" spans="1:11" ht="72">
      <c r="A114" s="10" t="s">
        <v>45</v>
      </c>
      <c r="B114" s="10" t="s">
        <v>46</v>
      </c>
      <c r="C114" s="10" t="s">
        <v>47</v>
      </c>
      <c r="D114" s="10" t="s">
        <v>48</v>
      </c>
      <c r="E114" s="10" t="s">
        <v>49</v>
      </c>
      <c r="F114" s="10" t="s">
        <v>50</v>
      </c>
      <c r="G114" s="10" t="s">
        <v>51</v>
      </c>
      <c r="H114" s="10" t="s">
        <v>52</v>
      </c>
      <c r="I114" s="10" t="s">
        <v>53</v>
      </c>
      <c r="J114" s="10" t="s">
        <v>54</v>
      </c>
      <c r="K114" s="10" t="s">
        <v>38</v>
      </c>
    </row>
    <row r="115" spans="1:11" ht="12.75">
      <c r="A115" s="14">
        <v>0</v>
      </c>
      <c r="B115" s="14">
        <v>0</v>
      </c>
      <c r="C115" s="14">
        <v>0</v>
      </c>
      <c r="D115" s="14">
        <v>0</v>
      </c>
      <c r="E115" s="14">
        <v>0</v>
      </c>
      <c r="F115" s="14">
        <v>0</v>
      </c>
      <c r="G115" s="14">
        <v>0</v>
      </c>
      <c r="H115" s="14">
        <v>0</v>
      </c>
      <c r="I115" s="14">
        <v>0</v>
      </c>
      <c r="J115" s="14">
        <v>0</v>
      </c>
      <c r="K115" s="14">
        <v>0</v>
      </c>
    </row>
    <row r="116" spans="1:11" ht="16.5" customHeight="1">
      <c r="A116" s="20" t="s">
        <v>70</v>
      </c>
      <c r="B116" s="17"/>
      <c r="C116" s="17"/>
      <c r="D116" s="17"/>
      <c r="E116" s="17"/>
      <c r="F116" s="17"/>
      <c r="G116" s="17"/>
      <c r="H116" s="17"/>
      <c r="I116" s="17"/>
      <c r="J116" s="17"/>
      <c r="K116" s="17"/>
    </row>
    <row r="117" spans="1:11" ht="15.75">
      <c r="A117" s="49" t="s">
        <v>58</v>
      </c>
      <c r="B117" s="49"/>
      <c r="C117" s="49"/>
      <c r="D117" s="49"/>
      <c r="E117" s="49"/>
      <c r="F117" s="49"/>
      <c r="G117" s="49"/>
      <c r="H117" s="49"/>
      <c r="I117" s="49"/>
      <c r="J117" s="49"/>
      <c r="K117" s="49"/>
    </row>
    <row r="118" spans="1:11" ht="15.75">
      <c r="A118" s="43" t="s">
        <v>56</v>
      </c>
      <c r="B118" s="43"/>
      <c r="C118" s="43"/>
      <c r="D118" s="43"/>
      <c r="E118" s="43"/>
      <c r="F118" s="43"/>
      <c r="G118" s="43"/>
      <c r="H118" s="43"/>
      <c r="I118" s="43"/>
      <c r="J118" s="43"/>
      <c r="K118" s="43"/>
    </row>
    <row r="119" spans="1:11" ht="15.75">
      <c r="A119" s="43" t="s">
        <v>42</v>
      </c>
      <c r="B119" s="43"/>
      <c r="C119" s="43"/>
      <c r="D119" s="43"/>
      <c r="E119" s="43"/>
      <c r="F119" s="43"/>
      <c r="G119" s="43"/>
      <c r="H119" s="43"/>
      <c r="I119" s="43"/>
      <c r="J119" s="43"/>
      <c r="K119" s="43"/>
    </row>
    <row r="120" spans="1:11" ht="72">
      <c r="A120" s="10" t="s">
        <v>45</v>
      </c>
      <c r="B120" s="10" t="s">
        <v>46</v>
      </c>
      <c r="C120" s="10" t="s">
        <v>47</v>
      </c>
      <c r="D120" s="10" t="s">
        <v>48</v>
      </c>
      <c r="E120" s="10" t="s">
        <v>49</v>
      </c>
      <c r="F120" s="10" t="s">
        <v>50</v>
      </c>
      <c r="G120" s="10" t="s">
        <v>51</v>
      </c>
      <c r="H120" s="10" t="s">
        <v>52</v>
      </c>
      <c r="I120" s="10" t="s">
        <v>53</v>
      </c>
      <c r="J120" s="10" t="s">
        <v>54</v>
      </c>
      <c r="K120" s="10" t="s">
        <v>38</v>
      </c>
    </row>
    <row r="121" spans="1:11" ht="12.75">
      <c r="A121" s="14">
        <v>0</v>
      </c>
      <c r="B121" s="14">
        <v>0</v>
      </c>
      <c r="C121" s="14">
        <v>0</v>
      </c>
      <c r="D121" s="14">
        <v>0</v>
      </c>
      <c r="E121" s="14">
        <v>0</v>
      </c>
      <c r="F121" s="14">
        <v>0</v>
      </c>
      <c r="G121" s="14">
        <v>0</v>
      </c>
      <c r="H121" s="14">
        <v>0</v>
      </c>
      <c r="I121" s="14">
        <v>0</v>
      </c>
      <c r="J121" s="14">
        <v>0</v>
      </c>
      <c r="K121" s="14">
        <v>0</v>
      </c>
    </row>
    <row r="122" ht="15.75">
      <c r="A122" s="3" t="s">
        <v>71</v>
      </c>
    </row>
    <row r="123" spans="1:11" ht="15.75">
      <c r="A123" s="49" t="s">
        <v>58</v>
      </c>
      <c r="B123" s="49"/>
      <c r="C123" s="49"/>
      <c r="D123" s="49"/>
      <c r="E123" s="49"/>
      <c r="F123" s="49"/>
      <c r="G123" s="49"/>
      <c r="H123" s="49"/>
      <c r="I123" s="49"/>
      <c r="J123" s="49"/>
      <c r="K123" s="49"/>
    </row>
    <row r="124" spans="1:11" ht="15.75">
      <c r="A124" s="43" t="s">
        <v>29</v>
      </c>
      <c r="B124" s="43"/>
      <c r="C124" s="43"/>
      <c r="D124" s="43"/>
      <c r="E124" s="43"/>
      <c r="F124" s="43"/>
      <c r="G124" s="43"/>
      <c r="H124" s="43"/>
      <c r="I124" s="43"/>
      <c r="J124" s="43"/>
      <c r="K124" s="43"/>
    </row>
    <row r="125" spans="1:11" ht="15.75">
      <c r="A125" s="43" t="s">
        <v>43</v>
      </c>
      <c r="B125" s="43"/>
      <c r="C125" s="43"/>
      <c r="D125" s="43"/>
      <c r="E125" s="43"/>
      <c r="F125" s="43"/>
      <c r="G125" s="43"/>
      <c r="H125" s="43"/>
      <c r="I125" s="43"/>
      <c r="J125" s="43"/>
      <c r="K125" s="43"/>
    </row>
    <row r="126" spans="1:11" ht="72">
      <c r="A126" s="10" t="s">
        <v>45</v>
      </c>
      <c r="B126" s="10" t="s">
        <v>46</v>
      </c>
      <c r="C126" s="10" t="s">
        <v>47</v>
      </c>
      <c r="D126" s="10" t="s">
        <v>48</v>
      </c>
      <c r="E126" s="10" t="s">
        <v>49</v>
      </c>
      <c r="F126" s="10" t="s">
        <v>50</v>
      </c>
      <c r="G126" s="10" t="s">
        <v>51</v>
      </c>
      <c r="H126" s="10" t="s">
        <v>52</v>
      </c>
      <c r="I126" s="10" t="s">
        <v>53</v>
      </c>
      <c r="J126" s="10" t="s">
        <v>54</v>
      </c>
      <c r="K126" s="10" t="s">
        <v>38</v>
      </c>
    </row>
    <row r="127" spans="1:11" ht="12.75">
      <c r="A127" s="14">
        <v>0</v>
      </c>
      <c r="B127" s="14">
        <v>0</v>
      </c>
      <c r="C127" s="14">
        <v>0</v>
      </c>
      <c r="D127" s="14">
        <v>0</v>
      </c>
      <c r="E127" s="14">
        <v>0</v>
      </c>
      <c r="F127" s="14">
        <v>0</v>
      </c>
      <c r="G127" s="14">
        <v>0</v>
      </c>
      <c r="H127" s="14">
        <v>0</v>
      </c>
      <c r="I127" s="14">
        <v>0</v>
      </c>
      <c r="J127" s="14">
        <v>0</v>
      </c>
      <c r="K127" s="14">
        <v>0</v>
      </c>
    </row>
    <row r="128" spans="1:11" ht="60">
      <c r="A128" s="34"/>
      <c r="B128" s="34"/>
      <c r="C128" s="34"/>
      <c r="D128" s="34"/>
      <c r="E128" s="34"/>
      <c r="F128" s="34"/>
      <c r="G128" s="34"/>
      <c r="H128" s="34"/>
      <c r="I128" s="34"/>
      <c r="J128" s="34"/>
      <c r="K128" s="10" t="s">
        <v>39</v>
      </c>
    </row>
    <row r="129" spans="1:11" ht="15.75">
      <c r="A129" s="50"/>
      <c r="B129" s="50"/>
      <c r="C129" s="50"/>
      <c r="D129" s="50"/>
      <c r="E129" s="50"/>
      <c r="F129" s="50"/>
      <c r="G129" s="50"/>
      <c r="H129" s="50"/>
      <c r="I129" s="50"/>
      <c r="J129" s="50"/>
      <c r="K129" s="15"/>
    </row>
    <row r="130" spans="1:11" ht="18" customHeight="1">
      <c r="A130" s="19" t="s">
        <v>72</v>
      </c>
      <c r="B130" s="13"/>
      <c r="C130" s="13"/>
      <c r="D130" s="13"/>
      <c r="E130" s="13"/>
      <c r="F130" s="13"/>
      <c r="G130" s="13"/>
      <c r="H130" s="13"/>
      <c r="I130" s="13"/>
      <c r="J130" s="13"/>
      <c r="K130" s="16"/>
    </row>
    <row r="131" spans="1:11" ht="15.75">
      <c r="A131" s="49" t="s">
        <v>58</v>
      </c>
      <c r="B131" s="49"/>
      <c r="C131" s="49"/>
      <c r="D131" s="49"/>
      <c r="E131" s="49"/>
      <c r="F131" s="49"/>
      <c r="G131" s="49"/>
      <c r="H131" s="49"/>
      <c r="I131" s="49"/>
      <c r="J131" s="49"/>
      <c r="K131" s="49"/>
    </row>
    <row r="132" spans="1:11" ht="15.75">
      <c r="A132" s="43" t="s">
        <v>55</v>
      </c>
      <c r="B132" s="43"/>
      <c r="C132" s="43"/>
      <c r="D132" s="43"/>
      <c r="E132" s="43"/>
      <c r="F132" s="43"/>
      <c r="G132" s="43"/>
      <c r="H132" s="43"/>
      <c r="I132" s="43"/>
      <c r="J132" s="43"/>
      <c r="K132" s="43"/>
    </row>
    <row r="133" spans="1:11" ht="15.75">
      <c r="A133" s="43" t="s">
        <v>43</v>
      </c>
      <c r="B133" s="43"/>
      <c r="C133" s="43"/>
      <c r="D133" s="43"/>
      <c r="E133" s="43"/>
      <c r="F133" s="43"/>
      <c r="G133" s="43"/>
      <c r="H133" s="43"/>
      <c r="I133" s="43"/>
      <c r="J133" s="43"/>
      <c r="K133" s="43"/>
    </row>
    <row r="134" spans="1:11" ht="72">
      <c r="A134" s="10" t="s">
        <v>45</v>
      </c>
      <c r="B134" s="10" t="s">
        <v>46</v>
      </c>
      <c r="C134" s="10" t="s">
        <v>47</v>
      </c>
      <c r="D134" s="10" t="s">
        <v>48</v>
      </c>
      <c r="E134" s="10" t="s">
        <v>49</v>
      </c>
      <c r="F134" s="10" t="s">
        <v>50</v>
      </c>
      <c r="G134" s="10" t="s">
        <v>51</v>
      </c>
      <c r="H134" s="10" t="s">
        <v>52</v>
      </c>
      <c r="I134" s="10" t="s">
        <v>53</v>
      </c>
      <c r="J134" s="10" t="s">
        <v>54</v>
      </c>
      <c r="K134" s="10" t="s">
        <v>38</v>
      </c>
    </row>
    <row r="135" spans="1:11" ht="12.75">
      <c r="A135" s="14">
        <v>0</v>
      </c>
      <c r="B135" s="14">
        <v>0</v>
      </c>
      <c r="C135" s="14">
        <v>0</v>
      </c>
      <c r="D135" s="14">
        <v>0</v>
      </c>
      <c r="E135" s="14">
        <v>0</v>
      </c>
      <c r="F135" s="14">
        <v>0</v>
      </c>
      <c r="G135" s="14">
        <v>0</v>
      </c>
      <c r="H135" s="14">
        <v>0</v>
      </c>
      <c r="I135" s="14">
        <v>0</v>
      </c>
      <c r="J135" s="14">
        <v>0</v>
      </c>
      <c r="K135" s="14">
        <v>0</v>
      </c>
    </row>
    <row r="136" spans="1:11" ht="18" customHeight="1">
      <c r="A136" s="20" t="s">
        <v>73</v>
      </c>
      <c r="B136" s="17"/>
      <c r="C136" s="17"/>
      <c r="D136" s="17"/>
      <c r="E136" s="17"/>
      <c r="F136" s="17"/>
      <c r="G136" s="17"/>
      <c r="H136" s="17"/>
      <c r="I136" s="17"/>
      <c r="J136" s="17"/>
      <c r="K136" s="17"/>
    </row>
    <row r="137" spans="1:11" ht="15.75">
      <c r="A137" s="49" t="s">
        <v>58</v>
      </c>
      <c r="B137" s="49"/>
      <c r="C137" s="49"/>
      <c r="D137" s="49"/>
      <c r="E137" s="49"/>
      <c r="F137" s="49"/>
      <c r="G137" s="49"/>
      <c r="H137" s="49"/>
      <c r="I137" s="49"/>
      <c r="J137" s="49"/>
      <c r="K137" s="49"/>
    </row>
    <row r="138" spans="1:11" ht="15.75">
      <c r="A138" s="43" t="s">
        <v>56</v>
      </c>
      <c r="B138" s="43"/>
      <c r="C138" s="43"/>
      <c r="D138" s="43"/>
      <c r="E138" s="43"/>
      <c r="F138" s="43"/>
      <c r="G138" s="43"/>
      <c r="H138" s="43"/>
      <c r="I138" s="43"/>
      <c r="J138" s="43"/>
      <c r="K138" s="43"/>
    </row>
    <row r="139" spans="1:11" ht="15.75">
      <c r="A139" s="43" t="s">
        <v>43</v>
      </c>
      <c r="B139" s="43"/>
      <c r="C139" s="43"/>
      <c r="D139" s="43"/>
      <c r="E139" s="43"/>
      <c r="F139" s="43"/>
      <c r="G139" s="43"/>
      <c r="H139" s="43"/>
      <c r="I139" s="43"/>
      <c r="J139" s="43"/>
      <c r="K139" s="43"/>
    </row>
    <row r="140" spans="1:11" ht="72">
      <c r="A140" s="10" t="s">
        <v>45</v>
      </c>
      <c r="B140" s="10" t="s">
        <v>46</v>
      </c>
      <c r="C140" s="10" t="s">
        <v>47</v>
      </c>
      <c r="D140" s="10" t="s">
        <v>48</v>
      </c>
      <c r="E140" s="10" t="s">
        <v>49</v>
      </c>
      <c r="F140" s="10" t="s">
        <v>50</v>
      </c>
      <c r="G140" s="10" t="s">
        <v>51</v>
      </c>
      <c r="H140" s="10" t="s">
        <v>52</v>
      </c>
      <c r="I140" s="10" t="s">
        <v>53</v>
      </c>
      <c r="J140" s="10" t="s">
        <v>54</v>
      </c>
      <c r="K140" s="10" t="s">
        <v>38</v>
      </c>
    </row>
    <row r="141" spans="1:11" ht="12.75">
      <c r="A141" s="14">
        <v>0</v>
      </c>
      <c r="B141" s="14">
        <v>0</v>
      </c>
      <c r="C141" s="14">
        <v>0</v>
      </c>
      <c r="D141" s="14">
        <v>0</v>
      </c>
      <c r="E141" s="14">
        <v>0</v>
      </c>
      <c r="F141" s="14">
        <v>0</v>
      </c>
      <c r="G141" s="14">
        <v>0</v>
      </c>
      <c r="H141" s="14">
        <v>0</v>
      </c>
      <c r="I141" s="14">
        <v>0</v>
      </c>
      <c r="J141" s="14">
        <v>0</v>
      </c>
      <c r="K141" s="14">
        <v>0</v>
      </c>
    </row>
    <row r="143" ht="15.75">
      <c r="A143" s="3" t="s">
        <v>74</v>
      </c>
    </row>
    <row r="144" spans="1:11" ht="15.75">
      <c r="A144" s="49" t="s">
        <v>58</v>
      </c>
      <c r="B144" s="49"/>
      <c r="C144" s="49"/>
      <c r="D144" s="49"/>
      <c r="E144" s="49"/>
      <c r="F144" s="49"/>
      <c r="G144" s="49"/>
      <c r="H144" s="49"/>
      <c r="I144" s="49"/>
      <c r="J144" s="49"/>
      <c r="K144" s="49"/>
    </row>
    <row r="145" spans="1:11" ht="15.75">
      <c r="A145" s="43" t="s">
        <v>29</v>
      </c>
      <c r="B145" s="43"/>
      <c r="C145" s="43"/>
      <c r="D145" s="43"/>
      <c r="E145" s="43"/>
      <c r="F145" s="43"/>
      <c r="G145" s="43"/>
      <c r="H145" s="43"/>
      <c r="I145" s="43"/>
      <c r="J145" s="43"/>
      <c r="K145" s="43"/>
    </row>
    <row r="146" spans="1:11" ht="15.75">
      <c r="A146" s="43" t="s">
        <v>44</v>
      </c>
      <c r="B146" s="43"/>
      <c r="C146" s="43"/>
      <c r="D146" s="43"/>
      <c r="E146" s="43"/>
      <c r="F146" s="43"/>
      <c r="G146" s="43"/>
      <c r="H146" s="43"/>
      <c r="I146" s="43"/>
      <c r="J146" s="43"/>
      <c r="K146" s="43"/>
    </row>
    <row r="147" spans="1:11" ht="72">
      <c r="A147" s="10" t="s">
        <v>45</v>
      </c>
      <c r="B147" s="10" t="s">
        <v>46</v>
      </c>
      <c r="C147" s="10" t="s">
        <v>47</v>
      </c>
      <c r="D147" s="10" t="s">
        <v>48</v>
      </c>
      <c r="E147" s="10" t="s">
        <v>49</v>
      </c>
      <c r="F147" s="10" t="s">
        <v>50</v>
      </c>
      <c r="G147" s="10" t="s">
        <v>51</v>
      </c>
      <c r="H147" s="10" t="s">
        <v>52</v>
      </c>
      <c r="I147" s="10" t="s">
        <v>53</v>
      </c>
      <c r="J147" s="10" t="s">
        <v>54</v>
      </c>
      <c r="K147" s="10" t="s">
        <v>38</v>
      </c>
    </row>
    <row r="148" spans="1:11" ht="12.75">
      <c r="A148" s="14">
        <v>0</v>
      </c>
      <c r="B148" s="14">
        <v>0</v>
      </c>
      <c r="C148" s="14">
        <v>0</v>
      </c>
      <c r="D148" s="14">
        <v>0</v>
      </c>
      <c r="E148" s="14">
        <v>0</v>
      </c>
      <c r="F148" s="14">
        <v>0</v>
      </c>
      <c r="G148" s="14">
        <v>0</v>
      </c>
      <c r="H148" s="14">
        <v>0</v>
      </c>
      <c r="I148" s="14">
        <v>0</v>
      </c>
      <c r="J148" s="14">
        <v>0</v>
      </c>
      <c r="K148" s="14">
        <v>0</v>
      </c>
    </row>
    <row r="149" spans="1:11" ht="60">
      <c r="A149" s="34"/>
      <c r="B149" s="34"/>
      <c r="C149" s="34"/>
      <c r="D149" s="34"/>
      <c r="E149" s="34"/>
      <c r="F149" s="34"/>
      <c r="G149" s="34"/>
      <c r="H149" s="34"/>
      <c r="I149" s="34"/>
      <c r="J149" s="34"/>
      <c r="K149" s="10" t="s">
        <v>39</v>
      </c>
    </row>
    <row r="150" spans="1:11" ht="15.75">
      <c r="A150" s="50"/>
      <c r="B150" s="50"/>
      <c r="C150" s="50"/>
      <c r="D150" s="50"/>
      <c r="E150" s="50"/>
      <c r="F150" s="50"/>
      <c r="G150" s="50"/>
      <c r="H150" s="50"/>
      <c r="I150" s="50"/>
      <c r="J150" s="50"/>
      <c r="K150" s="15"/>
    </row>
    <row r="151" spans="1:11" ht="18" customHeight="1">
      <c r="A151" s="19" t="s">
        <v>75</v>
      </c>
      <c r="B151" s="13"/>
      <c r="C151" s="13"/>
      <c r="D151" s="13"/>
      <c r="E151" s="13"/>
      <c r="F151" s="13"/>
      <c r="G151" s="13"/>
      <c r="H151" s="13"/>
      <c r="I151" s="13"/>
      <c r="J151" s="13"/>
      <c r="K151" s="16"/>
    </row>
    <row r="152" spans="1:11" ht="15.75">
      <c r="A152" s="49" t="s">
        <v>58</v>
      </c>
      <c r="B152" s="49"/>
      <c r="C152" s="49"/>
      <c r="D152" s="49"/>
      <c r="E152" s="49"/>
      <c r="F152" s="49"/>
      <c r="G152" s="49"/>
      <c r="H152" s="49"/>
      <c r="I152" s="49"/>
      <c r="J152" s="49"/>
      <c r="K152" s="49"/>
    </row>
    <row r="153" spans="1:11" ht="15.75">
      <c r="A153" s="43" t="s">
        <v>55</v>
      </c>
      <c r="B153" s="43"/>
      <c r="C153" s="43"/>
      <c r="D153" s="43"/>
      <c r="E153" s="43"/>
      <c r="F153" s="43"/>
      <c r="G153" s="43"/>
      <c r="H153" s="43"/>
      <c r="I153" s="43"/>
      <c r="J153" s="43"/>
      <c r="K153" s="43"/>
    </row>
    <row r="154" spans="1:11" ht="15.75">
      <c r="A154" s="43" t="s">
        <v>44</v>
      </c>
      <c r="B154" s="43"/>
      <c r="C154" s="43"/>
      <c r="D154" s="43"/>
      <c r="E154" s="43"/>
      <c r="F154" s="43"/>
      <c r="G154" s="43"/>
      <c r="H154" s="43"/>
      <c r="I154" s="43"/>
      <c r="J154" s="43"/>
      <c r="K154" s="43"/>
    </row>
    <row r="155" spans="1:11" ht="72">
      <c r="A155" s="10" t="s">
        <v>45</v>
      </c>
      <c r="B155" s="10" t="s">
        <v>46</v>
      </c>
      <c r="C155" s="10" t="s">
        <v>47</v>
      </c>
      <c r="D155" s="10" t="s">
        <v>48</v>
      </c>
      <c r="E155" s="10" t="s">
        <v>49</v>
      </c>
      <c r="F155" s="10" t="s">
        <v>50</v>
      </c>
      <c r="G155" s="10" t="s">
        <v>51</v>
      </c>
      <c r="H155" s="10" t="s">
        <v>52</v>
      </c>
      <c r="I155" s="10" t="s">
        <v>53</v>
      </c>
      <c r="J155" s="10" t="s">
        <v>54</v>
      </c>
      <c r="K155" s="10" t="s">
        <v>38</v>
      </c>
    </row>
    <row r="156" spans="1:11" ht="12.75">
      <c r="A156" s="14">
        <v>0</v>
      </c>
      <c r="B156" s="14">
        <v>0</v>
      </c>
      <c r="C156" s="14">
        <v>0</v>
      </c>
      <c r="D156" s="14">
        <v>0</v>
      </c>
      <c r="E156" s="14">
        <v>0</v>
      </c>
      <c r="F156" s="14">
        <v>0</v>
      </c>
      <c r="G156" s="14">
        <v>0</v>
      </c>
      <c r="H156" s="14">
        <v>0</v>
      </c>
      <c r="I156" s="14">
        <v>0</v>
      </c>
      <c r="J156" s="14">
        <v>0</v>
      </c>
      <c r="K156" s="14">
        <v>0</v>
      </c>
    </row>
    <row r="157" spans="1:11" ht="22.5" customHeight="1">
      <c r="A157" s="19" t="s">
        <v>76</v>
      </c>
      <c r="B157" s="17"/>
      <c r="C157" s="17"/>
      <c r="D157" s="17"/>
      <c r="E157" s="17"/>
      <c r="F157" s="17"/>
      <c r="G157" s="17"/>
      <c r="H157" s="17"/>
      <c r="I157" s="17"/>
      <c r="J157" s="17"/>
      <c r="K157" s="17"/>
    </row>
    <row r="158" spans="1:11" ht="15.75">
      <c r="A158" s="49" t="s">
        <v>58</v>
      </c>
      <c r="B158" s="49"/>
      <c r="C158" s="49"/>
      <c r="D158" s="49"/>
      <c r="E158" s="49"/>
      <c r="F158" s="49"/>
      <c r="G158" s="49"/>
      <c r="H158" s="49"/>
      <c r="I158" s="49"/>
      <c r="J158" s="49"/>
      <c r="K158" s="49"/>
    </row>
    <row r="159" spans="1:11" ht="15.75">
      <c r="A159" s="43" t="s">
        <v>56</v>
      </c>
      <c r="B159" s="43"/>
      <c r="C159" s="43"/>
      <c r="D159" s="43"/>
      <c r="E159" s="43"/>
      <c r="F159" s="43"/>
      <c r="G159" s="43"/>
      <c r="H159" s="43"/>
      <c r="I159" s="43"/>
      <c r="J159" s="43"/>
      <c r="K159" s="43"/>
    </row>
    <row r="160" spans="1:11" ht="15.75">
      <c r="A160" s="43" t="s">
        <v>44</v>
      </c>
      <c r="B160" s="43"/>
      <c r="C160" s="43"/>
      <c r="D160" s="43"/>
      <c r="E160" s="43"/>
      <c r="F160" s="43"/>
      <c r="G160" s="43"/>
      <c r="H160" s="43"/>
      <c r="I160" s="43"/>
      <c r="J160" s="43"/>
      <c r="K160" s="43"/>
    </row>
    <row r="161" spans="1:11" ht="72">
      <c r="A161" s="10" t="s">
        <v>45</v>
      </c>
      <c r="B161" s="10" t="s">
        <v>46</v>
      </c>
      <c r="C161" s="10" t="s">
        <v>47</v>
      </c>
      <c r="D161" s="10" t="s">
        <v>48</v>
      </c>
      <c r="E161" s="10" t="s">
        <v>49</v>
      </c>
      <c r="F161" s="10" t="s">
        <v>50</v>
      </c>
      <c r="G161" s="10" t="s">
        <v>51</v>
      </c>
      <c r="H161" s="10" t="s">
        <v>52</v>
      </c>
      <c r="I161" s="10" t="s">
        <v>53</v>
      </c>
      <c r="J161" s="10" t="s">
        <v>54</v>
      </c>
      <c r="K161" s="10" t="s">
        <v>38</v>
      </c>
    </row>
    <row r="162" spans="1:11" ht="12.75">
      <c r="A162" s="14">
        <v>0</v>
      </c>
      <c r="B162" s="14">
        <v>0</v>
      </c>
      <c r="C162" s="14">
        <v>0</v>
      </c>
      <c r="D162" s="14">
        <v>0</v>
      </c>
      <c r="E162" s="14">
        <v>0</v>
      </c>
      <c r="F162" s="14">
        <v>0</v>
      </c>
      <c r="G162" s="14">
        <v>0</v>
      </c>
      <c r="H162" s="14">
        <v>0</v>
      </c>
      <c r="I162" s="14">
        <v>0</v>
      </c>
      <c r="J162" s="14">
        <v>0</v>
      </c>
      <c r="K162" s="14">
        <v>0</v>
      </c>
    </row>
    <row r="164" spans="1:11" ht="12.75">
      <c r="A164" s="51" t="s">
        <v>77</v>
      </c>
      <c r="B164" s="52"/>
      <c r="C164" s="52"/>
      <c r="D164" s="52"/>
      <c r="E164" s="52"/>
      <c r="F164" s="52"/>
      <c r="G164" s="52"/>
      <c r="H164" s="52"/>
      <c r="I164" s="52"/>
      <c r="J164" s="52"/>
      <c r="K164" s="53"/>
    </row>
    <row r="165" spans="1:11" ht="12.75">
      <c r="A165" s="54"/>
      <c r="B165" s="55"/>
      <c r="C165" s="55"/>
      <c r="D165" s="55"/>
      <c r="E165" s="55"/>
      <c r="F165" s="55"/>
      <c r="G165" s="55"/>
      <c r="H165" s="55"/>
      <c r="I165" s="55"/>
      <c r="J165" s="55"/>
      <c r="K165" s="56"/>
    </row>
    <row r="166" spans="1:11" ht="12.75">
      <c r="A166" s="54"/>
      <c r="B166" s="55"/>
      <c r="C166" s="55"/>
      <c r="D166" s="55"/>
      <c r="E166" s="55"/>
      <c r="F166" s="55"/>
      <c r="G166" s="55"/>
      <c r="H166" s="55"/>
      <c r="I166" s="55"/>
      <c r="J166" s="55"/>
      <c r="K166" s="56"/>
    </row>
    <row r="167" spans="1:11" ht="12.75">
      <c r="A167" s="54"/>
      <c r="B167" s="55"/>
      <c r="C167" s="55"/>
      <c r="D167" s="55"/>
      <c r="E167" s="55"/>
      <c r="F167" s="55"/>
      <c r="G167" s="55"/>
      <c r="H167" s="55"/>
      <c r="I167" s="55"/>
      <c r="J167" s="55"/>
      <c r="K167" s="56"/>
    </row>
    <row r="168" spans="1:11" ht="12.75">
      <c r="A168" s="57"/>
      <c r="B168" s="58"/>
      <c r="C168" s="58"/>
      <c r="D168" s="58"/>
      <c r="E168" s="58"/>
      <c r="F168" s="58"/>
      <c r="G168" s="58"/>
      <c r="H168" s="58"/>
      <c r="I168" s="58"/>
      <c r="J168" s="58"/>
      <c r="K168" s="59"/>
    </row>
  </sheetData>
  <sheetProtection/>
  <mergeCells count="145">
    <mergeCell ref="A4:K8"/>
    <mergeCell ref="A159:K159"/>
    <mergeCell ref="A137:K137"/>
    <mergeCell ref="A138:K138"/>
    <mergeCell ref="A139:K139"/>
    <mergeCell ref="A144:K144"/>
    <mergeCell ref="A145:K145"/>
    <mergeCell ref="A146:K146"/>
    <mergeCell ref="A131:K131"/>
    <mergeCell ref="A149:J149"/>
    <mergeCell ref="A160:K160"/>
    <mergeCell ref="A152:K152"/>
    <mergeCell ref="A153:K153"/>
    <mergeCell ref="A154:K154"/>
    <mergeCell ref="A158:K158"/>
    <mergeCell ref="A150:J150"/>
    <mergeCell ref="A111:K111"/>
    <mergeCell ref="A125:K125"/>
    <mergeCell ref="A128:J128"/>
    <mergeCell ref="A129:J129"/>
    <mergeCell ref="A104:K104"/>
    <mergeCell ref="A132:K132"/>
    <mergeCell ref="A133:K133"/>
    <mergeCell ref="A36:J36"/>
    <mergeCell ref="A46:J46"/>
    <mergeCell ref="A52:J52"/>
    <mergeCell ref="A37:J37"/>
    <mergeCell ref="A123:K123"/>
    <mergeCell ref="A124:K124"/>
    <mergeCell ref="A119:K119"/>
    <mergeCell ref="A35:J35"/>
    <mergeCell ref="A45:J45"/>
    <mergeCell ref="A51:J51"/>
    <mergeCell ref="A57:J57"/>
    <mergeCell ref="I54:J54"/>
    <mergeCell ref="A47:J47"/>
    <mergeCell ref="A53:J53"/>
    <mergeCell ref="I48:J48"/>
    <mergeCell ref="I49:J49"/>
    <mergeCell ref="D38:D40"/>
    <mergeCell ref="A96:J96"/>
    <mergeCell ref="A108:J108"/>
    <mergeCell ref="A103:K103"/>
    <mergeCell ref="A118:K118"/>
    <mergeCell ref="A105:K105"/>
    <mergeCell ref="A113:K113"/>
    <mergeCell ref="A117:K117"/>
    <mergeCell ref="A109:J109"/>
    <mergeCell ref="A112:K112"/>
    <mergeCell ref="I100:J100"/>
    <mergeCell ref="I99:J99"/>
    <mergeCell ref="A88:H88"/>
    <mergeCell ref="I88:J88"/>
    <mergeCell ref="A91:J91"/>
    <mergeCell ref="A92:J92"/>
    <mergeCell ref="A90:J90"/>
    <mergeCell ref="I93:J93"/>
    <mergeCell ref="I94:J94"/>
    <mergeCell ref="A97:J97"/>
    <mergeCell ref="A98:J98"/>
    <mergeCell ref="I83:J85"/>
    <mergeCell ref="I86:J86"/>
    <mergeCell ref="A87:H87"/>
    <mergeCell ref="I87:J87"/>
    <mergeCell ref="E83:E85"/>
    <mergeCell ref="F83:F85"/>
    <mergeCell ref="G83:G85"/>
    <mergeCell ref="H83:H85"/>
    <mergeCell ref="A83:A85"/>
    <mergeCell ref="B83:B85"/>
    <mergeCell ref="C83:C85"/>
    <mergeCell ref="I71:J71"/>
    <mergeCell ref="A74:J74"/>
    <mergeCell ref="A75:J75"/>
    <mergeCell ref="A73:J73"/>
    <mergeCell ref="D83:D85"/>
    <mergeCell ref="I76:J76"/>
    <mergeCell ref="I77:J77"/>
    <mergeCell ref="A81:J81"/>
    <mergeCell ref="A82:J82"/>
    <mergeCell ref="A80:J80"/>
    <mergeCell ref="A65:H65"/>
    <mergeCell ref="I65:J65"/>
    <mergeCell ref="A68:J68"/>
    <mergeCell ref="A69:J69"/>
    <mergeCell ref="A67:J67"/>
    <mergeCell ref="I70:J70"/>
    <mergeCell ref="I63:J63"/>
    <mergeCell ref="A64:H64"/>
    <mergeCell ref="I64:J64"/>
    <mergeCell ref="A60:A62"/>
    <mergeCell ref="B60:B62"/>
    <mergeCell ref="C60:C62"/>
    <mergeCell ref="D60:D62"/>
    <mergeCell ref="E60:E62"/>
    <mergeCell ref="F60:F62"/>
    <mergeCell ref="A58:J58"/>
    <mergeCell ref="A59:J59"/>
    <mergeCell ref="I55:J55"/>
    <mergeCell ref="G60:G62"/>
    <mergeCell ref="H60:H62"/>
    <mergeCell ref="I60:J62"/>
    <mergeCell ref="I41:J41"/>
    <mergeCell ref="A42:H42"/>
    <mergeCell ref="I42:J42"/>
    <mergeCell ref="I38:J40"/>
    <mergeCell ref="B38:B40"/>
    <mergeCell ref="C38:C40"/>
    <mergeCell ref="A43:H43"/>
    <mergeCell ref="I43:J43"/>
    <mergeCell ref="A1:J1"/>
    <mergeCell ref="A164:K168"/>
    <mergeCell ref="A2:J2"/>
    <mergeCell ref="E38:E40"/>
    <mergeCell ref="F38:F40"/>
    <mergeCell ref="G38:G40"/>
    <mergeCell ref="H38:H40"/>
    <mergeCell ref="A38:A40"/>
    <mergeCell ref="A11:J11"/>
    <mergeCell ref="A12:J12"/>
    <mergeCell ref="A13:J13"/>
    <mergeCell ref="A14:A16"/>
    <mergeCell ref="B14:B16"/>
    <mergeCell ref="C14:C16"/>
    <mergeCell ref="D14:D16"/>
    <mergeCell ref="E14:E16"/>
    <mergeCell ref="F14:F16"/>
    <mergeCell ref="G14:G16"/>
    <mergeCell ref="H14:H16"/>
    <mergeCell ref="I14:J16"/>
    <mergeCell ref="I17:J17"/>
    <mergeCell ref="A18:H18"/>
    <mergeCell ref="I18:J18"/>
    <mergeCell ref="A19:H19"/>
    <mergeCell ref="I19:J19"/>
    <mergeCell ref="A21:J21"/>
    <mergeCell ref="A22:J22"/>
    <mergeCell ref="A23:J23"/>
    <mergeCell ref="I24:J24"/>
    <mergeCell ref="I25:J25"/>
    <mergeCell ref="A27:J27"/>
    <mergeCell ref="A28:J28"/>
    <mergeCell ref="A29:J29"/>
    <mergeCell ref="I30:J30"/>
    <mergeCell ref="I31:J31"/>
  </mergeCells>
  <printOptions/>
  <pageMargins left="0" right="0" top="0.984251968503937" bottom="0.984251968503937" header="0.5118110236220472" footer="0.5118110236220472"/>
  <pageSetup orientation="landscape" paperSize="9" r:id="rId1"/>
  <rowBreaks count="8" manualBreakCount="8">
    <brk id="49" max="255" man="1"/>
    <brk id="71" max="255" man="1"/>
    <brk id="94" max="255" man="1"/>
    <brk id="109" max="255" man="1"/>
    <brk id="121" max="255" man="1"/>
    <brk id="135" max="255" man="1"/>
    <brk id="142" max="255" man="1"/>
    <brk id="156" max="25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K168"/>
  <sheetViews>
    <sheetView workbookViewId="0" topLeftCell="A1">
      <selection activeCell="I24" sqref="I24:J24"/>
    </sheetView>
  </sheetViews>
  <sheetFormatPr defaultColWidth="12.421875" defaultRowHeight="12.75"/>
  <cols>
    <col min="2" max="2" width="14.28125" style="0" bestFit="1" customWidth="1"/>
  </cols>
  <sheetData>
    <row r="1" spans="1:10" ht="12.75">
      <c r="A1" s="37" t="s">
        <v>60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12.75">
      <c r="A2" s="60" t="s">
        <v>78</v>
      </c>
      <c r="B2" s="60"/>
      <c r="C2" s="60"/>
      <c r="D2" s="60"/>
      <c r="E2" s="60"/>
      <c r="F2" s="60"/>
      <c r="G2" s="60"/>
      <c r="H2" s="60"/>
      <c r="I2" s="60"/>
      <c r="J2" s="60"/>
    </row>
    <row r="3" spans="1:10" ht="12.75">
      <c r="A3" s="21"/>
      <c r="B3" s="21"/>
      <c r="C3" s="21"/>
      <c r="D3" s="21"/>
      <c r="E3" s="21"/>
      <c r="F3" s="21"/>
      <c r="G3" s="21"/>
      <c r="H3" s="21"/>
      <c r="I3" s="21"/>
      <c r="J3" s="21"/>
    </row>
    <row r="4" spans="1:11" ht="12.75" customHeight="1">
      <c r="A4" s="61" t="s">
        <v>81</v>
      </c>
      <c r="B4" s="62"/>
      <c r="C4" s="62"/>
      <c r="D4" s="62"/>
      <c r="E4" s="62"/>
      <c r="F4" s="62"/>
      <c r="G4" s="62"/>
      <c r="H4" s="62"/>
      <c r="I4" s="62"/>
      <c r="J4" s="62"/>
      <c r="K4" s="63"/>
    </row>
    <row r="5" spans="1:11" ht="12.75">
      <c r="A5" s="64"/>
      <c r="B5" s="65"/>
      <c r="C5" s="65"/>
      <c r="D5" s="65"/>
      <c r="E5" s="65"/>
      <c r="F5" s="65"/>
      <c r="G5" s="65"/>
      <c r="H5" s="65"/>
      <c r="I5" s="65"/>
      <c r="J5" s="65"/>
      <c r="K5" s="66"/>
    </row>
    <row r="6" spans="1:11" ht="12.75">
      <c r="A6" s="64"/>
      <c r="B6" s="65"/>
      <c r="C6" s="65"/>
      <c r="D6" s="65"/>
      <c r="E6" s="65"/>
      <c r="F6" s="65"/>
      <c r="G6" s="65"/>
      <c r="H6" s="65"/>
      <c r="I6" s="65"/>
      <c r="J6" s="65"/>
      <c r="K6" s="66"/>
    </row>
    <row r="7" spans="1:11" ht="12.75">
      <c r="A7" s="64"/>
      <c r="B7" s="65"/>
      <c r="C7" s="65"/>
      <c r="D7" s="65"/>
      <c r="E7" s="65"/>
      <c r="F7" s="65"/>
      <c r="G7" s="65"/>
      <c r="H7" s="65"/>
      <c r="I7" s="65"/>
      <c r="J7" s="65"/>
      <c r="K7" s="66"/>
    </row>
    <row r="8" spans="1:11" ht="12.75">
      <c r="A8" s="67"/>
      <c r="B8" s="68"/>
      <c r="C8" s="68"/>
      <c r="D8" s="68"/>
      <c r="E8" s="68"/>
      <c r="F8" s="68"/>
      <c r="G8" s="68"/>
      <c r="H8" s="68"/>
      <c r="I8" s="68"/>
      <c r="J8" s="68"/>
      <c r="K8" s="69"/>
    </row>
    <row r="9" spans="1:11" s="31" customFormat="1" ht="12.75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</row>
    <row r="10" spans="1:11" s="31" customFormat="1" ht="15.75">
      <c r="A10" s="3" t="s">
        <v>110</v>
      </c>
      <c r="B10"/>
      <c r="C10"/>
      <c r="D10"/>
      <c r="E10"/>
      <c r="F10"/>
      <c r="G10"/>
      <c r="H10"/>
      <c r="I10"/>
      <c r="J10"/>
      <c r="K10" s="32"/>
    </row>
    <row r="11" spans="1:11" s="31" customFormat="1" ht="15.75">
      <c r="A11" s="49" t="s">
        <v>57</v>
      </c>
      <c r="B11" s="49"/>
      <c r="C11" s="49"/>
      <c r="D11" s="49"/>
      <c r="E11" s="49"/>
      <c r="F11" s="49"/>
      <c r="G11" s="49"/>
      <c r="H11" s="49"/>
      <c r="I11" s="49"/>
      <c r="J11" s="49"/>
      <c r="K11" s="32"/>
    </row>
    <row r="12" spans="1:11" s="31" customFormat="1" ht="15.75">
      <c r="A12" s="46" t="s">
        <v>107</v>
      </c>
      <c r="B12" s="47"/>
      <c r="C12" s="47"/>
      <c r="D12" s="47"/>
      <c r="E12" s="47"/>
      <c r="F12" s="47"/>
      <c r="G12" s="47"/>
      <c r="H12" s="47"/>
      <c r="I12" s="47"/>
      <c r="J12" s="48"/>
      <c r="K12" s="32"/>
    </row>
    <row r="13" spans="1:11" s="31" customFormat="1" ht="15.75">
      <c r="A13" s="46" t="s">
        <v>106</v>
      </c>
      <c r="B13" s="47"/>
      <c r="C13" s="47"/>
      <c r="D13" s="47"/>
      <c r="E13" s="47"/>
      <c r="F13" s="47"/>
      <c r="G13" s="47"/>
      <c r="H13" s="47"/>
      <c r="I13" s="47"/>
      <c r="J13" s="48"/>
      <c r="K13" s="32"/>
    </row>
    <row r="14" spans="1:11" s="31" customFormat="1" ht="12.75">
      <c r="A14" s="44" t="s">
        <v>30</v>
      </c>
      <c r="B14" s="44" t="s">
        <v>31</v>
      </c>
      <c r="C14" s="44" t="s">
        <v>32</v>
      </c>
      <c r="D14" s="44" t="s">
        <v>33</v>
      </c>
      <c r="E14" s="44" t="s">
        <v>34</v>
      </c>
      <c r="F14" s="44" t="s">
        <v>35</v>
      </c>
      <c r="G14" s="44" t="s">
        <v>36</v>
      </c>
      <c r="H14" s="44" t="s">
        <v>37</v>
      </c>
      <c r="I14" s="44" t="s">
        <v>38</v>
      </c>
      <c r="J14" s="44"/>
      <c r="K14" s="32"/>
    </row>
    <row r="15" spans="1:11" s="31" customFormat="1" ht="12.75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32"/>
    </row>
    <row r="16" spans="1:11" s="31" customFormat="1" ht="12.75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32"/>
    </row>
    <row r="17" spans="1:11" s="31" customFormat="1" ht="14.25">
      <c r="A17" s="26"/>
      <c r="B17" s="26">
        <v>222800</v>
      </c>
      <c r="C17" s="26"/>
      <c r="D17" s="26"/>
      <c r="E17" s="26"/>
      <c r="F17" s="26"/>
      <c r="G17" s="26"/>
      <c r="H17" s="26"/>
      <c r="I17" s="45">
        <f>SUM(B17:H17)</f>
        <v>222800</v>
      </c>
      <c r="J17" s="45"/>
      <c r="K17" s="32"/>
    </row>
    <row r="18" spans="1:11" s="31" customFormat="1" ht="24.75" customHeight="1">
      <c r="A18" s="34"/>
      <c r="B18" s="34"/>
      <c r="C18" s="34"/>
      <c r="D18" s="34"/>
      <c r="E18" s="34"/>
      <c r="F18" s="34"/>
      <c r="G18" s="34"/>
      <c r="H18" s="34"/>
      <c r="I18" s="44" t="s">
        <v>39</v>
      </c>
      <c r="J18" s="44"/>
      <c r="K18" s="32"/>
    </row>
    <row r="19" spans="1:11" s="31" customFormat="1" ht="15.75">
      <c r="A19" s="50"/>
      <c r="B19" s="50"/>
      <c r="C19" s="50"/>
      <c r="D19" s="50"/>
      <c r="E19" s="50"/>
      <c r="F19" s="50"/>
      <c r="G19" s="50"/>
      <c r="H19" s="50"/>
      <c r="I19" s="71">
        <v>60791.79</v>
      </c>
      <c r="J19" s="71"/>
      <c r="K19" s="32"/>
    </row>
    <row r="20" spans="1:11" s="31" customFormat="1" ht="31.5">
      <c r="A20" s="18" t="s">
        <v>111</v>
      </c>
      <c r="B20" s="11"/>
      <c r="C20" s="11"/>
      <c r="D20" s="11"/>
      <c r="E20" s="11"/>
      <c r="F20" s="11"/>
      <c r="G20" s="11"/>
      <c r="H20" s="11"/>
      <c r="I20" s="11"/>
      <c r="J20" s="11"/>
      <c r="K20" s="32"/>
    </row>
    <row r="21" spans="1:11" s="31" customFormat="1" ht="15.75">
      <c r="A21" s="49" t="s">
        <v>57</v>
      </c>
      <c r="B21" s="49"/>
      <c r="C21" s="49"/>
      <c r="D21" s="49"/>
      <c r="E21" s="49"/>
      <c r="F21" s="49"/>
      <c r="G21" s="49"/>
      <c r="H21" s="49"/>
      <c r="I21" s="49"/>
      <c r="J21" s="49"/>
      <c r="K21" s="32"/>
    </row>
    <row r="22" spans="1:11" s="31" customFormat="1" ht="15.75">
      <c r="A22" s="43" t="s">
        <v>108</v>
      </c>
      <c r="B22" s="43"/>
      <c r="C22" s="43"/>
      <c r="D22" s="43"/>
      <c r="E22" s="43"/>
      <c r="F22" s="43"/>
      <c r="G22" s="43"/>
      <c r="H22" s="43"/>
      <c r="I22" s="43"/>
      <c r="J22" s="43"/>
      <c r="K22" s="32"/>
    </row>
    <row r="23" spans="1:11" s="31" customFormat="1" ht="15.75">
      <c r="A23" s="46" t="s">
        <v>106</v>
      </c>
      <c r="B23" s="47"/>
      <c r="C23" s="47"/>
      <c r="D23" s="47"/>
      <c r="E23" s="47"/>
      <c r="F23" s="47"/>
      <c r="G23" s="47"/>
      <c r="H23" s="47"/>
      <c r="I23" s="47"/>
      <c r="J23" s="48"/>
      <c r="K23" s="32"/>
    </row>
    <row r="24" spans="1:11" s="31" customFormat="1" ht="48">
      <c r="A24" s="10" t="s">
        <v>30</v>
      </c>
      <c r="B24" s="10" t="s">
        <v>31</v>
      </c>
      <c r="C24" s="10" t="s">
        <v>32</v>
      </c>
      <c r="D24" s="10" t="s">
        <v>33</v>
      </c>
      <c r="E24" s="10" t="s">
        <v>34</v>
      </c>
      <c r="F24" s="10" t="s">
        <v>35</v>
      </c>
      <c r="G24" s="10" t="s">
        <v>36</v>
      </c>
      <c r="H24" s="10" t="s">
        <v>37</v>
      </c>
      <c r="I24" s="44" t="s">
        <v>38</v>
      </c>
      <c r="J24" s="44"/>
      <c r="K24" s="32"/>
    </row>
    <row r="25" spans="1:11" s="31" customFormat="1" ht="14.25">
      <c r="A25" s="26"/>
      <c r="B25" s="26">
        <f>222800-82680</f>
        <v>140120</v>
      </c>
      <c r="C25" s="26"/>
      <c r="D25" s="26"/>
      <c r="E25" s="26"/>
      <c r="F25" s="26"/>
      <c r="G25" s="26"/>
      <c r="H25" s="26"/>
      <c r="I25" s="45">
        <f>SUM(B25:H25)</f>
        <v>140120</v>
      </c>
      <c r="J25" s="45"/>
      <c r="K25" s="32"/>
    </row>
    <row r="26" spans="1:11" s="31" customFormat="1" ht="31.5">
      <c r="A26" s="18" t="s">
        <v>112</v>
      </c>
      <c r="B26" s="11"/>
      <c r="C26" s="11"/>
      <c r="D26" s="11"/>
      <c r="E26" s="11"/>
      <c r="F26" s="11"/>
      <c r="G26" s="11"/>
      <c r="H26" s="11"/>
      <c r="I26" s="11"/>
      <c r="J26" s="11"/>
      <c r="K26" s="32"/>
    </row>
    <row r="27" spans="1:11" s="31" customFormat="1" ht="15.75">
      <c r="A27" s="49" t="s">
        <v>57</v>
      </c>
      <c r="B27" s="49"/>
      <c r="C27" s="49"/>
      <c r="D27" s="49"/>
      <c r="E27" s="49"/>
      <c r="F27" s="49"/>
      <c r="G27" s="49"/>
      <c r="H27" s="49"/>
      <c r="I27" s="49"/>
      <c r="J27" s="49"/>
      <c r="K27" s="32"/>
    </row>
    <row r="28" spans="1:11" s="31" customFormat="1" ht="15.75">
      <c r="A28" s="43" t="s">
        <v>109</v>
      </c>
      <c r="B28" s="43"/>
      <c r="C28" s="43"/>
      <c r="D28" s="43"/>
      <c r="E28" s="43"/>
      <c r="F28" s="43"/>
      <c r="G28" s="43"/>
      <c r="H28" s="43"/>
      <c r="I28" s="43"/>
      <c r="J28" s="43"/>
      <c r="K28" s="32"/>
    </row>
    <row r="29" spans="1:11" s="31" customFormat="1" ht="15.75">
      <c r="A29" s="43" t="s">
        <v>106</v>
      </c>
      <c r="B29" s="43"/>
      <c r="C29" s="43"/>
      <c r="D29" s="43"/>
      <c r="E29" s="43"/>
      <c r="F29" s="43"/>
      <c r="G29" s="43"/>
      <c r="H29" s="43"/>
      <c r="I29" s="43"/>
      <c r="J29" s="43"/>
      <c r="K29" s="32"/>
    </row>
    <row r="30" spans="1:11" s="31" customFormat="1" ht="48">
      <c r="A30" s="10" t="s">
        <v>30</v>
      </c>
      <c r="B30" s="10" t="s">
        <v>31</v>
      </c>
      <c r="C30" s="10" t="s">
        <v>32</v>
      </c>
      <c r="D30" s="10" t="s">
        <v>33</v>
      </c>
      <c r="E30" s="10" t="s">
        <v>34</v>
      </c>
      <c r="F30" s="10" t="s">
        <v>35</v>
      </c>
      <c r="G30" s="10" t="s">
        <v>36</v>
      </c>
      <c r="H30" s="10" t="s">
        <v>37</v>
      </c>
      <c r="I30" s="44" t="s">
        <v>38</v>
      </c>
      <c r="J30" s="44"/>
      <c r="K30" s="32"/>
    </row>
    <row r="31" spans="1:11" s="31" customFormat="1" ht="14.25">
      <c r="A31" s="26"/>
      <c r="B31" s="26">
        <v>5130</v>
      </c>
      <c r="C31" s="26"/>
      <c r="D31" s="26"/>
      <c r="E31" s="26"/>
      <c r="F31" s="26"/>
      <c r="G31" s="26"/>
      <c r="H31" s="26"/>
      <c r="I31" s="45">
        <f>SUM(B31:H31)</f>
        <v>5130</v>
      </c>
      <c r="J31" s="45"/>
      <c r="K31" s="32"/>
    </row>
    <row r="32" spans="1:11" s="31" customFormat="1" ht="12.75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</row>
    <row r="33" spans="1:11" s="31" customFormat="1" ht="12.75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</row>
    <row r="34" ht="15.75">
      <c r="A34" s="3" t="s">
        <v>59</v>
      </c>
    </row>
    <row r="35" spans="1:10" ht="15.75">
      <c r="A35" s="49" t="s">
        <v>57</v>
      </c>
      <c r="B35" s="49"/>
      <c r="C35" s="49"/>
      <c r="D35" s="49"/>
      <c r="E35" s="49"/>
      <c r="F35" s="49"/>
      <c r="G35" s="49"/>
      <c r="H35" s="49"/>
      <c r="I35" s="49"/>
      <c r="J35" s="49"/>
    </row>
    <row r="36" spans="1:10" ht="15.75" customHeight="1">
      <c r="A36" s="46" t="s">
        <v>29</v>
      </c>
      <c r="B36" s="47"/>
      <c r="C36" s="47"/>
      <c r="D36" s="47"/>
      <c r="E36" s="47"/>
      <c r="F36" s="47"/>
      <c r="G36" s="47"/>
      <c r="H36" s="47"/>
      <c r="I36" s="47"/>
      <c r="J36" s="48"/>
    </row>
    <row r="37" spans="1:10" ht="15.75" customHeight="1">
      <c r="A37" s="46" t="s">
        <v>42</v>
      </c>
      <c r="B37" s="47"/>
      <c r="C37" s="47"/>
      <c r="D37" s="47"/>
      <c r="E37" s="47"/>
      <c r="F37" s="47"/>
      <c r="G37" s="47"/>
      <c r="H37" s="47"/>
      <c r="I37" s="47"/>
      <c r="J37" s="48"/>
    </row>
    <row r="38" spans="1:10" ht="45.75" customHeight="1">
      <c r="A38" s="44" t="s">
        <v>30</v>
      </c>
      <c r="B38" s="44" t="s">
        <v>31</v>
      </c>
      <c r="C38" s="44" t="s">
        <v>32</v>
      </c>
      <c r="D38" s="44" t="s">
        <v>33</v>
      </c>
      <c r="E38" s="44" t="s">
        <v>34</v>
      </c>
      <c r="F38" s="44" t="s">
        <v>35</v>
      </c>
      <c r="G38" s="44" t="s">
        <v>36</v>
      </c>
      <c r="H38" s="44" t="s">
        <v>37</v>
      </c>
      <c r="I38" s="44" t="s">
        <v>38</v>
      </c>
      <c r="J38" s="44"/>
    </row>
    <row r="39" spans="1:10" ht="12.75">
      <c r="A39" s="44"/>
      <c r="B39" s="44"/>
      <c r="C39" s="44"/>
      <c r="D39" s="44"/>
      <c r="E39" s="44"/>
      <c r="F39" s="44"/>
      <c r="G39" s="44"/>
      <c r="H39" s="44"/>
      <c r="I39" s="44"/>
      <c r="J39" s="44"/>
    </row>
    <row r="40" spans="1:10" ht="12.75">
      <c r="A40" s="44"/>
      <c r="B40" s="44"/>
      <c r="C40" s="44"/>
      <c r="D40" s="44"/>
      <c r="E40" s="44"/>
      <c r="F40" s="44"/>
      <c r="G40" s="44"/>
      <c r="H40" s="44"/>
      <c r="I40" s="44"/>
      <c r="J40" s="44"/>
    </row>
    <row r="41" spans="1:10" ht="14.25">
      <c r="A41" s="26">
        <v>0</v>
      </c>
      <c r="B41" s="26">
        <v>681901.85</v>
      </c>
      <c r="C41" s="26">
        <v>0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45">
        <f>SUM(A41:H41)</f>
        <v>681901.85</v>
      </c>
      <c r="J41" s="45"/>
    </row>
    <row r="42" spans="1:10" ht="36" customHeight="1">
      <c r="A42" s="34"/>
      <c r="B42" s="34"/>
      <c r="C42" s="34"/>
      <c r="D42" s="34"/>
      <c r="E42" s="34"/>
      <c r="F42" s="34"/>
      <c r="G42" s="34"/>
      <c r="H42" s="34"/>
      <c r="I42" s="44" t="s">
        <v>39</v>
      </c>
      <c r="J42" s="44"/>
    </row>
    <row r="43" spans="1:10" ht="15.75">
      <c r="A43" s="50"/>
      <c r="B43" s="50"/>
      <c r="C43" s="50"/>
      <c r="D43" s="50"/>
      <c r="E43" s="50"/>
      <c r="F43" s="50"/>
      <c r="G43" s="50"/>
      <c r="H43" s="50"/>
      <c r="I43" s="71">
        <v>681901.85</v>
      </c>
      <c r="J43" s="71"/>
    </row>
    <row r="44" spans="1:10" ht="15.75">
      <c r="A44" s="18" t="s">
        <v>61</v>
      </c>
      <c r="B44" s="11"/>
      <c r="C44" s="11"/>
      <c r="D44" s="11"/>
      <c r="E44" s="11"/>
      <c r="F44" s="11"/>
      <c r="G44" s="11"/>
      <c r="H44" s="11"/>
      <c r="I44" s="11"/>
      <c r="J44" s="11"/>
    </row>
    <row r="45" spans="1:10" ht="15.75">
      <c r="A45" s="49" t="s">
        <v>57</v>
      </c>
      <c r="B45" s="49"/>
      <c r="C45" s="49"/>
      <c r="D45" s="49"/>
      <c r="E45" s="49"/>
      <c r="F45" s="49"/>
      <c r="G45" s="49"/>
      <c r="H45" s="49"/>
      <c r="I45" s="49"/>
      <c r="J45" s="49"/>
    </row>
    <row r="46" spans="1:10" ht="17.25" customHeight="1">
      <c r="A46" s="43" t="s">
        <v>40</v>
      </c>
      <c r="B46" s="43"/>
      <c r="C46" s="43"/>
      <c r="D46" s="43"/>
      <c r="E46" s="43"/>
      <c r="F46" s="43"/>
      <c r="G46" s="43"/>
      <c r="H46" s="43"/>
      <c r="I46" s="43"/>
      <c r="J46" s="43"/>
    </row>
    <row r="47" spans="1:10" ht="17.25" customHeight="1">
      <c r="A47" s="46" t="s">
        <v>42</v>
      </c>
      <c r="B47" s="47"/>
      <c r="C47" s="47"/>
      <c r="D47" s="47"/>
      <c r="E47" s="47"/>
      <c r="F47" s="47"/>
      <c r="G47" s="47"/>
      <c r="H47" s="47"/>
      <c r="I47" s="47"/>
      <c r="J47" s="48"/>
    </row>
    <row r="48" spans="1:10" ht="48">
      <c r="A48" s="10" t="s">
        <v>30</v>
      </c>
      <c r="B48" s="10" t="s">
        <v>31</v>
      </c>
      <c r="C48" s="10" t="s">
        <v>32</v>
      </c>
      <c r="D48" s="10" t="s">
        <v>33</v>
      </c>
      <c r="E48" s="10" t="s">
        <v>34</v>
      </c>
      <c r="F48" s="10" t="s">
        <v>35</v>
      </c>
      <c r="G48" s="10" t="s">
        <v>36</v>
      </c>
      <c r="H48" s="10" t="s">
        <v>37</v>
      </c>
      <c r="I48" s="44" t="s">
        <v>38</v>
      </c>
      <c r="J48" s="44"/>
    </row>
    <row r="49" spans="1:10" s="28" customFormat="1" ht="14.25">
      <c r="A49" s="26">
        <v>0</v>
      </c>
      <c r="B49" s="26">
        <v>5844.94</v>
      </c>
      <c r="C49" s="26">
        <v>0</v>
      </c>
      <c r="D49" s="26">
        <v>0</v>
      </c>
      <c r="E49" s="26">
        <v>0</v>
      </c>
      <c r="F49" s="26">
        <v>0</v>
      </c>
      <c r="G49" s="26">
        <v>0</v>
      </c>
      <c r="H49" s="26">
        <v>0</v>
      </c>
      <c r="I49" s="45">
        <f>SUM(A49:H49)</f>
        <v>5844.94</v>
      </c>
      <c r="J49" s="45"/>
    </row>
    <row r="50" spans="1:10" ht="15.75">
      <c r="A50" s="18" t="s">
        <v>62</v>
      </c>
      <c r="B50" s="11"/>
      <c r="C50" s="11"/>
      <c r="D50" s="11"/>
      <c r="E50" s="11"/>
      <c r="F50" s="11"/>
      <c r="G50" s="11"/>
      <c r="H50" s="11"/>
      <c r="I50" s="11"/>
      <c r="J50" s="11"/>
    </row>
    <row r="51" spans="1:10" ht="15.75">
      <c r="A51" s="49" t="s">
        <v>57</v>
      </c>
      <c r="B51" s="49"/>
      <c r="C51" s="49"/>
      <c r="D51" s="49"/>
      <c r="E51" s="49"/>
      <c r="F51" s="49"/>
      <c r="G51" s="49"/>
      <c r="H51" s="49"/>
      <c r="I51" s="49"/>
      <c r="J51" s="49"/>
    </row>
    <row r="52" spans="1:10" ht="17.25" customHeight="1">
      <c r="A52" s="43" t="s">
        <v>41</v>
      </c>
      <c r="B52" s="43"/>
      <c r="C52" s="43"/>
      <c r="D52" s="43"/>
      <c r="E52" s="43"/>
      <c r="F52" s="43"/>
      <c r="G52" s="43"/>
      <c r="H52" s="43"/>
      <c r="I52" s="43"/>
      <c r="J52" s="43"/>
    </row>
    <row r="53" spans="1:10" ht="17.25" customHeight="1">
      <c r="A53" s="43" t="s">
        <v>42</v>
      </c>
      <c r="B53" s="43"/>
      <c r="C53" s="43"/>
      <c r="D53" s="43"/>
      <c r="E53" s="43"/>
      <c r="F53" s="43"/>
      <c r="G53" s="43"/>
      <c r="H53" s="43"/>
      <c r="I53" s="43"/>
      <c r="J53" s="43"/>
    </row>
    <row r="54" spans="1:10" ht="48">
      <c r="A54" s="10" t="s">
        <v>30</v>
      </c>
      <c r="B54" s="10" t="s">
        <v>31</v>
      </c>
      <c r="C54" s="10" t="s">
        <v>32</v>
      </c>
      <c r="D54" s="10" t="s">
        <v>33</v>
      </c>
      <c r="E54" s="10" t="s">
        <v>34</v>
      </c>
      <c r="F54" s="10" t="s">
        <v>35</v>
      </c>
      <c r="G54" s="10" t="s">
        <v>36</v>
      </c>
      <c r="H54" s="10" t="s">
        <v>37</v>
      </c>
      <c r="I54" s="44" t="s">
        <v>38</v>
      </c>
      <c r="J54" s="44"/>
    </row>
    <row r="55" spans="1:10" s="28" customFormat="1" ht="14.25">
      <c r="A55" s="26">
        <v>0</v>
      </c>
      <c r="B55" s="26">
        <v>1057921.52</v>
      </c>
      <c r="C55" s="26">
        <v>0</v>
      </c>
      <c r="D55" s="26">
        <v>0</v>
      </c>
      <c r="E55" s="26">
        <v>0</v>
      </c>
      <c r="F55" s="26">
        <v>0</v>
      </c>
      <c r="G55" s="26">
        <v>0</v>
      </c>
      <c r="H55" s="26">
        <v>0</v>
      </c>
      <c r="I55" s="45">
        <f>SUM(A55:H55)</f>
        <v>1057921.52</v>
      </c>
      <c r="J55" s="45"/>
    </row>
    <row r="56" ht="15.75">
      <c r="A56" s="3" t="s">
        <v>63</v>
      </c>
    </row>
    <row r="57" spans="1:10" ht="15.75">
      <c r="A57" s="49" t="s">
        <v>57</v>
      </c>
      <c r="B57" s="49"/>
      <c r="C57" s="49"/>
      <c r="D57" s="49"/>
      <c r="E57" s="49"/>
      <c r="F57" s="49"/>
      <c r="G57" s="49"/>
      <c r="H57" s="49"/>
      <c r="I57" s="49"/>
      <c r="J57" s="49"/>
    </row>
    <row r="58" spans="1:10" ht="15.75">
      <c r="A58" s="46" t="s">
        <v>29</v>
      </c>
      <c r="B58" s="47"/>
      <c r="C58" s="47"/>
      <c r="D58" s="47"/>
      <c r="E58" s="47"/>
      <c r="F58" s="47"/>
      <c r="G58" s="47"/>
      <c r="H58" s="47"/>
      <c r="I58" s="47"/>
      <c r="J58" s="48"/>
    </row>
    <row r="59" spans="1:10" ht="15.75">
      <c r="A59" s="46" t="s">
        <v>43</v>
      </c>
      <c r="B59" s="47"/>
      <c r="C59" s="47"/>
      <c r="D59" s="47"/>
      <c r="E59" s="47"/>
      <c r="F59" s="47"/>
      <c r="G59" s="47"/>
      <c r="H59" s="47"/>
      <c r="I59" s="47"/>
      <c r="J59" s="48"/>
    </row>
    <row r="60" spans="1:10" ht="12.75">
      <c r="A60" s="44" t="s">
        <v>30</v>
      </c>
      <c r="B60" s="44" t="s">
        <v>31</v>
      </c>
      <c r="C60" s="44" t="s">
        <v>32</v>
      </c>
      <c r="D60" s="44" t="s">
        <v>33</v>
      </c>
      <c r="E60" s="44" t="s">
        <v>34</v>
      </c>
      <c r="F60" s="44" t="s">
        <v>35</v>
      </c>
      <c r="G60" s="44" t="s">
        <v>36</v>
      </c>
      <c r="H60" s="44" t="s">
        <v>37</v>
      </c>
      <c r="I60" s="44" t="s">
        <v>38</v>
      </c>
      <c r="J60" s="44"/>
    </row>
    <row r="61" spans="1:10" ht="12.75">
      <c r="A61" s="44"/>
      <c r="B61" s="44"/>
      <c r="C61" s="44"/>
      <c r="D61" s="44"/>
      <c r="E61" s="44"/>
      <c r="F61" s="44"/>
      <c r="G61" s="44"/>
      <c r="H61" s="44"/>
      <c r="I61" s="44"/>
      <c r="J61" s="44"/>
    </row>
    <row r="62" spans="1:10" ht="12.75">
      <c r="A62" s="44"/>
      <c r="B62" s="44"/>
      <c r="C62" s="44"/>
      <c r="D62" s="44"/>
      <c r="E62" s="44"/>
      <c r="F62" s="44"/>
      <c r="G62" s="44"/>
      <c r="H62" s="44"/>
      <c r="I62" s="44"/>
      <c r="J62" s="44"/>
    </row>
    <row r="63" spans="1:10" s="28" customFormat="1" ht="14.25">
      <c r="A63" s="26">
        <v>0</v>
      </c>
      <c r="B63" s="26">
        <v>957372.5</v>
      </c>
      <c r="C63" s="26">
        <v>0</v>
      </c>
      <c r="D63" s="26">
        <v>0</v>
      </c>
      <c r="E63" s="26">
        <v>0</v>
      </c>
      <c r="F63" s="26">
        <v>0</v>
      </c>
      <c r="G63" s="26">
        <v>0</v>
      </c>
      <c r="H63" s="26">
        <v>0</v>
      </c>
      <c r="I63" s="45">
        <f>SUM(A63:H63)</f>
        <v>957372.5</v>
      </c>
      <c r="J63" s="45"/>
    </row>
    <row r="64" spans="1:10" ht="29.25" customHeight="1">
      <c r="A64" s="34"/>
      <c r="B64" s="34"/>
      <c r="C64" s="34"/>
      <c r="D64" s="34"/>
      <c r="E64" s="34"/>
      <c r="F64" s="34"/>
      <c r="G64" s="34"/>
      <c r="H64" s="34"/>
      <c r="I64" s="44" t="s">
        <v>39</v>
      </c>
      <c r="J64" s="44"/>
    </row>
    <row r="65" spans="1:10" ht="15.75">
      <c r="A65" s="50"/>
      <c r="B65" s="50"/>
      <c r="C65" s="50"/>
      <c r="D65" s="50"/>
      <c r="E65" s="50"/>
      <c r="F65" s="50"/>
      <c r="G65" s="50"/>
      <c r="H65" s="50"/>
      <c r="I65" s="45">
        <v>619867.22</v>
      </c>
      <c r="J65" s="45"/>
    </row>
    <row r="66" spans="1:10" ht="15.75">
      <c r="A66" s="18" t="s">
        <v>64</v>
      </c>
      <c r="B66" s="11"/>
      <c r="C66" s="11"/>
      <c r="D66" s="11"/>
      <c r="E66" s="11"/>
      <c r="F66" s="11"/>
      <c r="G66" s="11"/>
      <c r="H66" s="11"/>
      <c r="I66" s="11"/>
      <c r="J66" s="11"/>
    </row>
    <row r="67" spans="1:10" ht="15.75">
      <c r="A67" s="49" t="s">
        <v>57</v>
      </c>
      <c r="B67" s="49"/>
      <c r="C67" s="49"/>
      <c r="D67" s="49"/>
      <c r="E67" s="49"/>
      <c r="F67" s="49"/>
      <c r="G67" s="49"/>
      <c r="H67" s="49"/>
      <c r="I67" s="49"/>
      <c r="J67" s="49"/>
    </row>
    <row r="68" spans="1:10" ht="15.75">
      <c r="A68" s="43" t="s">
        <v>40</v>
      </c>
      <c r="B68" s="43"/>
      <c r="C68" s="43"/>
      <c r="D68" s="43"/>
      <c r="E68" s="43"/>
      <c r="F68" s="43"/>
      <c r="G68" s="43"/>
      <c r="H68" s="43"/>
      <c r="I68" s="43"/>
      <c r="J68" s="43"/>
    </row>
    <row r="69" spans="1:10" ht="15.75">
      <c r="A69" s="46" t="s">
        <v>43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48">
      <c r="A70" s="10" t="s">
        <v>30</v>
      </c>
      <c r="B70" s="10" t="s">
        <v>31</v>
      </c>
      <c r="C70" s="10" t="s">
        <v>32</v>
      </c>
      <c r="D70" s="10" t="s">
        <v>33</v>
      </c>
      <c r="E70" s="10" t="s">
        <v>34</v>
      </c>
      <c r="F70" s="10" t="s">
        <v>35</v>
      </c>
      <c r="G70" s="10" t="s">
        <v>36</v>
      </c>
      <c r="H70" s="10" t="s">
        <v>37</v>
      </c>
      <c r="I70" s="44" t="s">
        <v>38</v>
      </c>
      <c r="J70" s="44"/>
    </row>
    <row r="71" spans="1:10" s="28" customFormat="1" ht="14.25">
      <c r="A71" s="26">
        <v>0</v>
      </c>
      <c r="B71" s="26">
        <v>24643.93</v>
      </c>
      <c r="C71" s="26">
        <v>0</v>
      </c>
      <c r="D71" s="26">
        <v>0</v>
      </c>
      <c r="E71" s="26">
        <v>0</v>
      </c>
      <c r="F71" s="26">
        <v>0</v>
      </c>
      <c r="G71" s="26">
        <v>0</v>
      </c>
      <c r="H71" s="26">
        <v>0</v>
      </c>
      <c r="I71" s="45">
        <f>SUM(A71:H71)</f>
        <v>24643.93</v>
      </c>
      <c r="J71" s="45"/>
    </row>
    <row r="72" spans="1:10" ht="15.75">
      <c r="A72" s="18" t="s">
        <v>65</v>
      </c>
      <c r="B72" s="11"/>
      <c r="C72" s="11"/>
      <c r="D72" s="11"/>
      <c r="E72" s="11"/>
      <c r="F72" s="11"/>
      <c r="G72" s="11"/>
      <c r="H72" s="11"/>
      <c r="I72" s="11"/>
      <c r="J72" s="11"/>
    </row>
    <row r="73" spans="1:10" ht="15.75">
      <c r="A73" s="49" t="s">
        <v>57</v>
      </c>
      <c r="B73" s="49"/>
      <c r="C73" s="49"/>
      <c r="D73" s="49"/>
      <c r="E73" s="49"/>
      <c r="F73" s="49"/>
      <c r="G73" s="49"/>
      <c r="H73" s="49"/>
      <c r="I73" s="49"/>
      <c r="J73" s="49"/>
    </row>
    <row r="74" spans="1:10" ht="15.75">
      <c r="A74" s="43" t="s">
        <v>41</v>
      </c>
      <c r="B74" s="43"/>
      <c r="C74" s="43"/>
      <c r="D74" s="43"/>
      <c r="E74" s="43"/>
      <c r="F74" s="43"/>
      <c r="G74" s="43"/>
      <c r="H74" s="43"/>
      <c r="I74" s="43"/>
      <c r="J74" s="43"/>
    </row>
    <row r="75" spans="1:10" ht="15.75">
      <c r="A75" s="43" t="s">
        <v>43</v>
      </c>
      <c r="B75" s="43"/>
      <c r="C75" s="43"/>
      <c r="D75" s="43"/>
      <c r="E75" s="43"/>
      <c r="F75" s="43"/>
      <c r="G75" s="43"/>
      <c r="H75" s="43"/>
      <c r="I75" s="43"/>
      <c r="J75" s="43"/>
    </row>
    <row r="76" spans="1:10" ht="48">
      <c r="A76" s="10" t="s">
        <v>30</v>
      </c>
      <c r="B76" s="10" t="s">
        <v>31</v>
      </c>
      <c r="C76" s="10" t="s">
        <v>32</v>
      </c>
      <c r="D76" s="10" t="s">
        <v>33</v>
      </c>
      <c r="E76" s="10" t="s">
        <v>34</v>
      </c>
      <c r="F76" s="10" t="s">
        <v>35</v>
      </c>
      <c r="G76" s="10" t="s">
        <v>36</v>
      </c>
      <c r="H76" s="10" t="s">
        <v>37</v>
      </c>
      <c r="I76" s="44" t="s">
        <v>38</v>
      </c>
      <c r="J76" s="44"/>
    </row>
    <row r="77" spans="1:10" s="28" customFormat="1" ht="14.25">
      <c r="A77" s="26">
        <v>0</v>
      </c>
      <c r="B77" s="26">
        <v>770651.18</v>
      </c>
      <c r="C77" s="26">
        <v>0</v>
      </c>
      <c r="D77" s="26">
        <v>0</v>
      </c>
      <c r="E77" s="26">
        <v>0</v>
      </c>
      <c r="F77" s="26">
        <v>0</v>
      </c>
      <c r="G77" s="26">
        <v>0</v>
      </c>
      <c r="H77" s="26">
        <v>0</v>
      </c>
      <c r="I77" s="45">
        <f>SUM(A77:H77)</f>
        <v>770651.18</v>
      </c>
      <c r="J77" s="45"/>
    </row>
    <row r="79" ht="15.75">
      <c r="A79" s="3" t="s">
        <v>65</v>
      </c>
    </row>
    <row r="80" spans="1:10" ht="15.75">
      <c r="A80" s="49" t="s">
        <v>57</v>
      </c>
      <c r="B80" s="49"/>
      <c r="C80" s="49"/>
      <c r="D80" s="49"/>
      <c r="E80" s="49"/>
      <c r="F80" s="49"/>
      <c r="G80" s="49"/>
      <c r="H80" s="49"/>
      <c r="I80" s="49"/>
      <c r="J80" s="49"/>
    </row>
    <row r="81" spans="1:10" ht="15.75">
      <c r="A81" s="46" t="s">
        <v>29</v>
      </c>
      <c r="B81" s="47"/>
      <c r="C81" s="47"/>
      <c r="D81" s="47"/>
      <c r="E81" s="47"/>
      <c r="F81" s="47"/>
      <c r="G81" s="47"/>
      <c r="H81" s="47"/>
      <c r="I81" s="47"/>
      <c r="J81" s="48"/>
    </row>
    <row r="82" spans="1:10" ht="15.75">
      <c r="A82" s="46" t="s">
        <v>44</v>
      </c>
      <c r="B82" s="47"/>
      <c r="C82" s="47"/>
      <c r="D82" s="47"/>
      <c r="E82" s="47"/>
      <c r="F82" s="47"/>
      <c r="G82" s="47"/>
      <c r="H82" s="47"/>
      <c r="I82" s="47"/>
      <c r="J82" s="48"/>
    </row>
    <row r="83" spans="1:10" ht="12.75">
      <c r="A83" s="44" t="s">
        <v>30</v>
      </c>
      <c r="B83" s="44" t="s">
        <v>31</v>
      </c>
      <c r="C83" s="44" t="s">
        <v>32</v>
      </c>
      <c r="D83" s="44" t="s">
        <v>33</v>
      </c>
      <c r="E83" s="44" t="s">
        <v>34</v>
      </c>
      <c r="F83" s="44" t="s">
        <v>35</v>
      </c>
      <c r="G83" s="44" t="s">
        <v>36</v>
      </c>
      <c r="H83" s="44" t="s">
        <v>37</v>
      </c>
      <c r="I83" s="44" t="s">
        <v>38</v>
      </c>
      <c r="J83" s="44"/>
    </row>
    <row r="84" spans="1:10" ht="12.75">
      <c r="A84" s="44"/>
      <c r="B84" s="44"/>
      <c r="C84" s="44"/>
      <c r="D84" s="44"/>
      <c r="E84" s="44"/>
      <c r="F84" s="44"/>
      <c r="G84" s="44"/>
      <c r="H84" s="44"/>
      <c r="I84" s="44"/>
      <c r="J84" s="44"/>
    </row>
    <row r="85" spans="1:10" ht="12.75">
      <c r="A85" s="44"/>
      <c r="B85" s="44"/>
      <c r="C85" s="44"/>
      <c r="D85" s="44"/>
      <c r="E85" s="44"/>
      <c r="F85" s="44"/>
      <c r="G85" s="44"/>
      <c r="H85" s="44"/>
      <c r="I85" s="44"/>
      <c r="J85" s="44"/>
    </row>
    <row r="86" spans="1:10" ht="14.25">
      <c r="A86" s="26">
        <v>0</v>
      </c>
      <c r="B86" s="26">
        <v>683094.52</v>
      </c>
      <c r="C86" s="26">
        <v>0</v>
      </c>
      <c r="D86" s="26">
        <v>12000</v>
      </c>
      <c r="E86" s="26">
        <v>0</v>
      </c>
      <c r="F86" s="26">
        <v>0</v>
      </c>
      <c r="G86" s="26">
        <v>0</v>
      </c>
      <c r="H86" s="26">
        <v>0</v>
      </c>
      <c r="I86" s="45">
        <f>SUM(A86:H86)</f>
        <v>695094.52</v>
      </c>
      <c r="J86" s="45"/>
    </row>
    <row r="87" spans="1:10" ht="26.25" customHeight="1">
      <c r="A87" s="34"/>
      <c r="B87" s="34"/>
      <c r="C87" s="34"/>
      <c r="D87" s="34"/>
      <c r="E87" s="34"/>
      <c r="F87" s="34"/>
      <c r="G87" s="34"/>
      <c r="H87" s="34"/>
      <c r="I87" s="44" t="s">
        <v>39</v>
      </c>
      <c r="J87" s="44"/>
    </row>
    <row r="88" spans="1:10" ht="15.75">
      <c r="A88" s="50"/>
      <c r="B88" s="50"/>
      <c r="C88" s="50"/>
      <c r="D88" s="50"/>
      <c r="E88" s="50"/>
      <c r="F88" s="50"/>
      <c r="G88" s="50"/>
      <c r="H88" s="50"/>
      <c r="I88" s="45">
        <v>695094.52</v>
      </c>
      <c r="J88" s="45"/>
    </row>
    <row r="89" spans="1:10" ht="15.75">
      <c r="A89" s="18" t="s">
        <v>66</v>
      </c>
      <c r="B89" s="11"/>
      <c r="C89" s="11"/>
      <c r="D89" s="11"/>
      <c r="E89" s="11"/>
      <c r="F89" s="11"/>
      <c r="G89" s="11"/>
      <c r="H89" s="11"/>
      <c r="I89" s="11"/>
      <c r="J89" s="11"/>
    </row>
    <row r="90" spans="1:10" ht="15.75">
      <c r="A90" s="49" t="s">
        <v>57</v>
      </c>
      <c r="B90" s="49"/>
      <c r="C90" s="49"/>
      <c r="D90" s="49"/>
      <c r="E90" s="49"/>
      <c r="F90" s="49"/>
      <c r="G90" s="49"/>
      <c r="H90" s="49"/>
      <c r="I90" s="49"/>
      <c r="J90" s="49"/>
    </row>
    <row r="91" spans="1:10" ht="15.75">
      <c r="A91" s="43" t="s">
        <v>40</v>
      </c>
      <c r="B91" s="43"/>
      <c r="C91" s="43"/>
      <c r="D91" s="43"/>
      <c r="E91" s="43"/>
      <c r="F91" s="43"/>
      <c r="G91" s="43"/>
      <c r="H91" s="43"/>
      <c r="I91" s="43"/>
      <c r="J91" s="43"/>
    </row>
    <row r="92" spans="1:10" ht="15.75">
      <c r="A92" s="46" t="s">
        <v>44</v>
      </c>
      <c r="B92" s="47"/>
      <c r="C92" s="47"/>
      <c r="D92" s="47"/>
      <c r="E92" s="47"/>
      <c r="F92" s="47"/>
      <c r="G92" s="47"/>
      <c r="H92" s="47"/>
      <c r="I92" s="47"/>
      <c r="J92" s="48"/>
    </row>
    <row r="93" spans="1:10" ht="48">
      <c r="A93" s="10" t="s">
        <v>30</v>
      </c>
      <c r="B93" s="10" t="s">
        <v>31</v>
      </c>
      <c r="C93" s="10" t="s">
        <v>32</v>
      </c>
      <c r="D93" s="10" t="s">
        <v>33</v>
      </c>
      <c r="E93" s="10" t="s">
        <v>34</v>
      </c>
      <c r="F93" s="10" t="s">
        <v>35</v>
      </c>
      <c r="G93" s="10" t="s">
        <v>36</v>
      </c>
      <c r="H93" s="10" t="s">
        <v>37</v>
      </c>
      <c r="I93" s="44" t="s">
        <v>38</v>
      </c>
      <c r="J93" s="44"/>
    </row>
    <row r="94" spans="1:10" s="28" customFormat="1" ht="14.25">
      <c r="A94" s="26">
        <v>0</v>
      </c>
      <c r="B94" s="26">
        <v>132727.32</v>
      </c>
      <c r="C94" s="26">
        <v>0</v>
      </c>
      <c r="D94" s="26">
        <v>0</v>
      </c>
      <c r="E94" s="26">
        <v>0</v>
      </c>
      <c r="F94" s="26">
        <v>0</v>
      </c>
      <c r="G94" s="26">
        <v>0</v>
      </c>
      <c r="H94" s="26">
        <v>0</v>
      </c>
      <c r="I94" s="45">
        <f>SUM(B94:H94)</f>
        <v>132727.32</v>
      </c>
      <c r="J94" s="45"/>
    </row>
    <row r="95" spans="1:10" ht="15.75">
      <c r="A95" s="18" t="s">
        <v>67</v>
      </c>
      <c r="B95" s="11"/>
      <c r="C95" s="11"/>
      <c r="D95" s="11"/>
      <c r="E95" s="11"/>
      <c r="F95" s="11"/>
      <c r="G95" s="11"/>
      <c r="H95" s="11"/>
      <c r="I95" s="11"/>
      <c r="J95" s="11"/>
    </row>
    <row r="96" spans="1:10" ht="15.75">
      <c r="A96" s="49" t="s">
        <v>57</v>
      </c>
      <c r="B96" s="49"/>
      <c r="C96" s="49"/>
      <c r="D96" s="49"/>
      <c r="E96" s="49"/>
      <c r="F96" s="49"/>
      <c r="G96" s="49"/>
      <c r="H96" s="49"/>
      <c r="I96" s="49"/>
      <c r="J96" s="49"/>
    </row>
    <row r="97" spans="1:10" ht="15.75">
      <c r="A97" s="43" t="s">
        <v>41</v>
      </c>
      <c r="B97" s="43"/>
      <c r="C97" s="43"/>
      <c r="D97" s="43"/>
      <c r="E97" s="43"/>
      <c r="F97" s="43"/>
      <c r="G97" s="43"/>
      <c r="H97" s="43"/>
      <c r="I97" s="43"/>
      <c r="J97" s="43"/>
    </row>
    <row r="98" spans="1:10" ht="15.75">
      <c r="A98" s="43" t="s">
        <v>44</v>
      </c>
      <c r="B98" s="43"/>
      <c r="C98" s="43"/>
      <c r="D98" s="43"/>
      <c r="E98" s="43"/>
      <c r="F98" s="43"/>
      <c r="G98" s="43"/>
      <c r="H98" s="43"/>
      <c r="I98" s="43"/>
      <c r="J98" s="43"/>
    </row>
    <row r="99" spans="1:10" ht="48">
      <c r="A99" s="10" t="s">
        <v>30</v>
      </c>
      <c r="B99" s="10" t="s">
        <v>31</v>
      </c>
      <c r="C99" s="10" t="s">
        <v>32</v>
      </c>
      <c r="D99" s="10" t="s">
        <v>33</v>
      </c>
      <c r="E99" s="10" t="s">
        <v>34</v>
      </c>
      <c r="F99" s="10" t="s">
        <v>35</v>
      </c>
      <c r="G99" s="10" t="s">
        <v>36</v>
      </c>
      <c r="H99" s="10" t="s">
        <v>37</v>
      </c>
      <c r="I99" s="44" t="s">
        <v>38</v>
      </c>
      <c r="J99" s="44"/>
    </row>
    <row r="100" spans="1:10" s="28" customFormat="1" ht="14.25">
      <c r="A100" s="26">
        <v>0</v>
      </c>
      <c r="B100" s="26">
        <v>794564.67</v>
      </c>
      <c r="C100" s="26">
        <v>0</v>
      </c>
      <c r="D100" s="26">
        <v>0</v>
      </c>
      <c r="E100" s="26">
        <v>0</v>
      </c>
      <c r="F100" s="26">
        <v>0</v>
      </c>
      <c r="G100" s="26">
        <v>0</v>
      </c>
      <c r="H100" s="26">
        <v>0</v>
      </c>
      <c r="I100" s="45">
        <f>SUM(B100:H100)</f>
        <v>794564.67</v>
      </c>
      <c r="J100" s="45"/>
    </row>
    <row r="102" ht="15.75">
      <c r="A102" s="3" t="s">
        <v>68</v>
      </c>
    </row>
    <row r="103" spans="1:11" ht="15.75">
      <c r="A103" s="49" t="s">
        <v>58</v>
      </c>
      <c r="B103" s="49"/>
      <c r="C103" s="49"/>
      <c r="D103" s="49"/>
      <c r="E103" s="49"/>
      <c r="F103" s="49"/>
      <c r="G103" s="49"/>
      <c r="H103" s="49"/>
      <c r="I103" s="49"/>
      <c r="J103" s="49"/>
      <c r="K103" s="49"/>
    </row>
    <row r="104" spans="1:11" ht="15.75">
      <c r="A104" s="43" t="s">
        <v>29</v>
      </c>
      <c r="B104" s="43"/>
      <c r="C104" s="43"/>
      <c r="D104" s="43"/>
      <c r="E104" s="43"/>
      <c r="F104" s="43"/>
      <c r="G104" s="43"/>
      <c r="H104" s="43"/>
      <c r="I104" s="43"/>
      <c r="J104" s="43"/>
      <c r="K104" s="43"/>
    </row>
    <row r="105" spans="1:11" ht="15.75">
      <c r="A105" s="43" t="s">
        <v>42</v>
      </c>
      <c r="B105" s="43"/>
      <c r="C105" s="43"/>
      <c r="D105" s="43"/>
      <c r="E105" s="43"/>
      <c r="F105" s="43"/>
      <c r="G105" s="43"/>
      <c r="H105" s="43"/>
      <c r="I105" s="43"/>
      <c r="J105" s="43"/>
      <c r="K105" s="43"/>
    </row>
    <row r="106" spans="1:11" ht="72">
      <c r="A106" s="10" t="s">
        <v>45</v>
      </c>
      <c r="B106" s="10" t="s">
        <v>46</v>
      </c>
      <c r="C106" s="10" t="s">
        <v>47</v>
      </c>
      <c r="D106" s="10" t="s">
        <v>48</v>
      </c>
      <c r="E106" s="10" t="s">
        <v>49</v>
      </c>
      <c r="F106" s="10" t="s">
        <v>50</v>
      </c>
      <c r="G106" s="10" t="s">
        <v>51</v>
      </c>
      <c r="H106" s="10" t="s">
        <v>52</v>
      </c>
      <c r="I106" s="10" t="s">
        <v>53</v>
      </c>
      <c r="J106" s="10" t="s">
        <v>54</v>
      </c>
      <c r="K106" s="10" t="s">
        <v>38</v>
      </c>
    </row>
    <row r="107" spans="1:11" ht="12.75">
      <c r="A107" s="14">
        <v>0</v>
      </c>
      <c r="B107" s="14">
        <v>0</v>
      </c>
      <c r="C107" s="14">
        <v>0</v>
      </c>
      <c r="D107" s="14">
        <v>0</v>
      </c>
      <c r="E107" s="14">
        <v>0</v>
      </c>
      <c r="F107" s="14">
        <v>0</v>
      </c>
      <c r="G107" s="14">
        <v>0</v>
      </c>
      <c r="H107" s="14">
        <v>0</v>
      </c>
      <c r="I107" s="14">
        <v>0</v>
      </c>
      <c r="J107" s="14">
        <v>0</v>
      </c>
      <c r="K107" s="14">
        <v>0</v>
      </c>
    </row>
    <row r="108" spans="1:11" ht="60">
      <c r="A108" s="34"/>
      <c r="B108" s="34"/>
      <c r="C108" s="34"/>
      <c r="D108" s="34"/>
      <c r="E108" s="34"/>
      <c r="F108" s="34"/>
      <c r="G108" s="34"/>
      <c r="H108" s="34"/>
      <c r="I108" s="34"/>
      <c r="J108" s="34"/>
      <c r="K108" s="10" t="s">
        <v>39</v>
      </c>
    </row>
    <row r="109" spans="1:11" ht="15.75">
      <c r="A109" s="50"/>
      <c r="B109" s="50"/>
      <c r="C109" s="50"/>
      <c r="D109" s="50"/>
      <c r="E109" s="50"/>
      <c r="F109" s="50"/>
      <c r="G109" s="50"/>
      <c r="H109" s="50"/>
      <c r="I109" s="50"/>
      <c r="J109" s="50"/>
      <c r="K109" s="15"/>
    </row>
    <row r="110" spans="1:11" ht="15.75">
      <c r="A110" s="19" t="s">
        <v>69</v>
      </c>
      <c r="B110" s="13"/>
      <c r="C110" s="13"/>
      <c r="D110" s="13"/>
      <c r="E110" s="13"/>
      <c r="F110" s="13"/>
      <c r="G110" s="13"/>
      <c r="H110" s="13"/>
      <c r="I110" s="13"/>
      <c r="J110" s="13"/>
      <c r="K110" s="16"/>
    </row>
    <row r="111" spans="1:11" ht="15.75">
      <c r="A111" s="49" t="s">
        <v>58</v>
      </c>
      <c r="B111" s="49"/>
      <c r="C111" s="49"/>
      <c r="D111" s="49"/>
      <c r="E111" s="49"/>
      <c r="F111" s="49"/>
      <c r="G111" s="49"/>
      <c r="H111" s="49"/>
      <c r="I111" s="49"/>
      <c r="J111" s="49"/>
      <c r="K111" s="49"/>
    </row>
    <row r="112" spans="1:11" ht="15.75">
      <c r="A112" s="43" t="s">
        <v>55</v>
      </c>
      <c r="B112" s="43"/>
      <c r="C112" s="43"/>
      <c r="D112" s="43"/>
      <c r="E112" s="43"/>
      <c r="F112" s="43"/>
      <c r="G112" s="43"/>
      <c r="H112" s="43"/>
      <c r="I112" s="43"/>
      <c r="J112" s="43"/>
      <c r="K112" s="43"/>
    </row>
    <row r="113" spans="1:11" ht="15.75">
      <c r="A113" s="43" t="s">
        <v>42</v>
      </c>
      <c r="B113" s="43"/>
      <c r="C113" s="43"/>
      <c r="D113" s="43"/>
      <c r="E113" s="43"/>
      <c r="F113" s="43"/>
      <c r="G113" s="43"/>
      <c r="H113" s="43"/>
      <c r="I113" s="43"/>
      <c r="J113" s="43"/>
      <c r="K113" s="43"/>
    </row>
    <row r="114" spans="1:11" ht="72">
      <c r="A114" s="10" t="s">
        <v>45</v>
      </c>
      <c r="B114" s="10" t="s">
        <v>46</v>
      </c>
      <c r="C114" s="10" t="s">
        <v>47</v>
      </c>
      <c r="D114" s="10" t="s">
        <v>48</v>
      </c>
      <c r="E114" s="10" t="s">
        <v>49</v>
      </c>
      <c r="F114" s="10" t="s">
        <v>50</v>
      </c>
      <c r="G114" s="10" t="s">
        <v>51</v>
      </c>
      <c r="H114" s="10" t="s">
        <v>52</v>
      </c>
      <c r="I114" s="10" t="s">
        <v>53</v>
      </c>
      <c r="J114" s="10" t="s">
        <v>54</v>
      </c>
      <c r="K114" s="10" t="s">
        <v>38</v>
      </c>
    </row>
    <row r="115" spans="1:11" ht="12.75">
      <c r="A115" s="14">
        <v>0</v>
      </c>
      <c r="B115" s="14">
        <v>0</v>
      </c>
      <c r="C115" s="14">
        <v>0</v>
      </c>
      <c r="D115" s="14">
        <v>0</v>
      </c>
      <c r="E115" s="14">
        <v>0</v>
      </c>
      <c r="F115" s="14">
        <v>0</v>
      </c>
      <c r="G115" s="14">
        <v>0</v>
      </c>
      <c r="H115" s="14">
        <v>0</v>
      </c>
      <c r="I115" s="14">
        <v>0</v>
      </c>
      <c r="J115" s="14">
        <v>0</v>
      </c>
      <c r="K115" s="14">
        <v>0</v>
      </c>
    </row>
    <row r="116" spans="1:11" ht="16.5" customHeight="1">
      <c r="A116" s="20" t="s">
        <v>70</v>
      </c>
      <c r="B116" s="17"/>
      <c r="C116" s="17"/>
      <c r="D116" s="17"/>
      <c r="E116" s="17"/>
      <c r="F116" s="17"/>
      <c r="G116" s="17"/>
      <c r="H116" s="17"/>
      <c r="I116" s="17"/>
      <c r="J116" s="17"/>
      <c r="K116" s="17"/>
    </row>
    <row r="117" spans="1:11" ht="15.75">
      <c r="A117" s="49" t="s">
        <v>58</v>
      </c>
      <c r="B117" s="49"/>
      <c r="C117" s="49"/>
      <c r="D117" s="49"/>
      <c r="E117" s="49"/>
      <c r="F117" s="49"/>
      <c r="G117" s="49"/>
      <c r="H117" s="49"/>
      <c r="I117" s="49"/>
      <c r="J117" s="49"/>
      <c r="K117" s="49"/>
    </row>
    <row r="118" spans="1:11" ht="15.75">
      <c r="A118" s="43" t="s">
        <v>56</v>
      </c>
      <c r="B118" s="43"/>
      <c r="C118" s="43"/>
      <c r="D118" s="43"/>
      <c r="E118" s="43"/>
      <c r="F118" s="43"/>
      <c r="G118" s="43"/>
      <c r="H118" s="43"/>
      <c r="I118" s="43"/>
      <c r="J118" s="43"/>
      <c r="K118" s="43"/>
    </row>
    <row r="119" spans="1:11" ht="15.75">
      <c r="A119" s="43" t="s">
        <v>42</v>
      </c>
      <c r="B119" s="43"/>
      <c r="C119" s="43"/>
      <c r="D119" s="43"/>
      <c r="E119" s="43"/>
      <c r="F119" s="43"/>
      <c r="G119" s="43"/>
      <c r="H119" s="43"/>
      <c r="I119" s="43"/>
      <c r="J119" s="43"/>
      <c r="K119" s="43"/>
    </row>
    <row r="120" spans="1:11" ht="72">
      <c r="A120" s="10" t="s">
        <v>45</v>
      </c>
      <c r="B120" s="10" t="s">
        <v>46</v>
      </c>
      <c r="C120" s="10" t="s">
        <v>47</v>
      </c>
      <c r="D120" s="10" t="s">
        <v>48</v>
      </c>
      <c r="E120" s="10" t="s">
        <v>49</v>
      </c>
      <c r="F120" s="10" t="s">
        <v>50</v>
      </c>
      <c r="G120" s="10" t="s">
        <v>51</v>
      </c>
      <c r="H120" s="10" t="s">
        <v>52</v>
      </c>
      <c r="I120" s="10" t="s">
        <v>53</v>
      </c>
      <c r="J120" s="10" t="s">
        <v>54</v>
      </c>
      <c r="K120" s="10" t="s">
        <v>38</v>
      </c>
    </row>
    <row r="121" spans="1:11" s="28" customFormat="1" ht="12.75">
      <c r="A121" s="30">
        <v>0</v>
      </c>
      <c r="B121" s="30">
        <v>0</v>
      </c>
      <c r="C121" s="30">
        <v>0</v>
      </c>
      <c r="D121" s="30">
        <v>0</v>
      </c>
      <c r="E121" s="30">
        <v>0</v>
      </c>
      <c r="F121" s="30">
        <v>0</v>
      </c>
      <c r="G121" s="30">
        <v>516070.5</v>
      </c>
      <c r="H121" s="30">
        <v>0</v>
      </c>
      <c r="I121" s="30">
        <v>0</v>
      </c>
      <c r="J121" s="30">
        <v>0</v>
      </c>
      <c r="K121" s="30">
        <f>SUM(A121:J121)</f>
        <v>516070.5</v>
      </c>
    </row>
    <row r="122" ht="15.75">
      <c r="A122" s="3" t="s">
        <v>71</v>
      </c>
    </row>
    <row r="123" spans="1:11" ht="15.75">
      <c r="A123" s="49" t="s">
        <v>58</v>
      </c>
      <c r="B123" s="49"/>
      <c r="C123" s="49"/>
      <c r="D123" s="49"/>
      <c r="E123" s="49"/>
      <c r="F123" s="49"/>
      <c r="G123" s="49"/>
      <c r="H123" s="49"/>
      <c r="I123" s="49"/>
      <c r="J123" s="49"/>
      <c r="K123" s="49"/>
    </row>
    <row r="124" spans="1:11" ht="15.75">
      <c r="A124" s="43" t="s">
        <v>29</v>
      </c>
      <c r="B124" s="43"/>
      <c r="C124" s="43"/>
      <c r="D124" s="43"/>
      <c r="E124" s="43"/>
      <c r="F124" s="43"/>
      <c r="G124" s="43"/>
      <c r="H124" s="43"/>
      <c r="I124" s="43"/>
      <c r="J124" s="43"/>
      <c r="K124" s="43"/>
    </row>
    <row r="125" spans="1:11" ht="15.75">
      <c r="A125" s="43" t="s">
        <v>43</v>
      </c>
      <c r="B125" s="43"/>
      <c r="C125" s="43"/>
      <c r="D125" s="43"/>
      <c r="E125" s="43"/>
      <c r="F125" s="43"/>
      <c r="G125" s="43"/>
      <c r="H125" s="43"/>
      <c r="I125" s="43"/>
      <c r="J125" s="43"/>
      <c r="K125" s="43"/>
    </row>
    <row r="126" spans="1:11" ht="72">
      <c r="A126" s="10" t="s">
        <v>45</v>
      </c>
      <c r="B126" s="10" t="s">
        <v>46</v>
      </c>
      <c r="C126" s="10" t="s">
        <v>47</v>
      </c>
      <c r="D126" s="10" t="s">
        <v>48</v>
      </c>
      <c r="E126" s="10" t="s">
        <v>49</v>
      </c>
      <c r="F126" s="10" t="s">
        <v>50</v>
      </c>
      <c r="G126" s="10" t="s">
        <v>51</v>
      </c>
      <c r="H126" s="10" t="s">
        <v>52</v>
      </c>
      <c r="I126" s="10" t="s">
        <v>53</v>
      </c>
      <c r="J126" s="10" t="s">
        <v>54</v>
      </c>
      <c r="K126" s="10" t="s">
        <v>38</v>
      </c>
    </row>
    <row r="127" spans="1:11" ht="12.75">
      <c r="A127" s="14">
        <v>0</v>
      </c>
      <c r="B127" s="14">
        <v>0</v>
      </c>
      <c r="C127" s="14">
        <v>0</v>
      </c>
      <c r="D127" s="14">
        <v>0</v>
      </c>
      <c r="E127" s="14">
        <v>0</v>
      </c>
      <c r="F127" s="14">
        <v>0</v>
      </c>
      <c r="G127" s="14">
        <v>0</v>
      </c>
      <c r="H127" s="14">
        <v>0</v>
      </c>
      <c r="I127" s="14">
        <v>0</v>
      </c>
      <c r="J127" s="14">
        <v>0</v>
      </c>
      <c r="K127" s="14">
        <v>0</v>
      </c>
    </row>
    <row r="128" spans="1:11" ht="60">
      <c r="A128" s="34"/>
      <c r="B128" s="34"/>
      <c r="C128" s="34"/>
      <c r="D128" s="34"/>
      <c r="E128" s="34"/>
      <c r="F128" s="34"/>
      <c r="G128" s="34"/>
      <c r="H128" s="34"/>
      <c r="I128" s="34"/>
      <c r="J128" s="34"/>
      <c r="K128" s="10" t="s">
        <v>39</v>
      </c>
    </row>
    <row r="129" spans="1:11" ht="15.75">
      <c r="A129" s="50"/>
      <c r="B129" s="50"/>
      <c r="C129" s="50"/>
      <c r="D129" s="50"/>
      <c r="E129" s="50"/>
      <c r="F129" s="50"/>
      <c r="G129" s="50"/>
      <c r="H129" s="50"/>
      <c r="I129" s="50"/>
      <c r="J129" s="50"/>
      <c r="K129" s="15"/>
    </row>
    <row r="130" spans="1:11" ht="18" customHeight="1">
      <c r="A130" s="19" t="s">
        <v>72</v>
      </c>
      <c r="B130" s="13"/>
      <c r="C130" s="13"/>
      <c r="D130" s="13"/>
      <c r="E130" s="13"/>
      <c r="F130" s="13"/>
      <c r="G130" s="13"/>
      <c r="H130" s="13"/>
      <c r="I130" s="13"/>
      <c r="J130" s="13"/>
      <c r="K130" s="16"/>
    </row>
    <row r="131" spans="1:11" ht="15.75">
      <c r="A131" s="49" t="s">
        <v>58</v>
      </c>
      <c r="B131" s="49"/>
      <c r="C131" s="49"/>
      <c r="D131" s="49"/>
      <c r="E131" s="49"/>
      <c r="F131" s="49"/>
      <c r="G131" s="49"/>
      <c r="H131" s="49"/>
      <c r="I131" s="49"/>
      <c r="J131" s="49"/>
      <c r="K131" s="49"/>
    </row>
    <row r="132" spans="1:11" ht="15.75">
      <c r="A132" s="43" t="s">
        <v>55</v>
      </c>
      <c r="B132" s="43"/>
      <c r="C132" s="43"/>
      <c r="D132" s="43"/>
      <c r="E132" s="43"/>
      <c r="F132" s="43"/>
      <c r="G132" s="43"/>
      <c r="H132" s="43"/>
      <c r="I132" s="43"/>
      <c r="J132" s="43"/>
      <c r="K132" s="43"/>
    </row>
    <row r="133" spans="1:11" ht="15.75">
      <c r="A133" s="43" t="s">
        <v>43</v>
      </c>
      <c r="B133" s="43"/>
      <c r="C133" s="43"/>
      <c r="D133" s="43"/>
      <c r="E133" s="43"/>
      <c r="F133" s="43"/>
      <c r="G133" s="43"/>
      <c r="H133" s="43"/>
      <c r="I133" s="43"/>
      <c r="J133" s="43"/>
      <c r="K133" s="43"/>
    </row>
    <row r="134" spans="1:11" ht="72">
      <c r="A134" s="10" t="s">
        <v>45</v>
      </c>
      <c r="B134" s="10" t="s">
        <v>46</v>
      </c>
      <c r="C134" s="10" t="s">
        <v>47</v>
      </c>
      <c r="D134" s="10" t="s">
        <v>48</v>
      </c>
      <c r="E134" s="10" t="s">
        <v>49</v>
      </c>
      <c r="F134" s="10" t="s">
        <v>50</v>
      </c>
      <c r="G134" s="10" t="s">
        <v>51</v>
      </c>
      <c r="H134" s="10" t="s">
        <v>52</v>
      </c>
      <c r="I134" s="10" t="s">
        <v>53</v>
      </c>
      <c r="J134" s="10" t="s">
        <v>54</v>
      </c>
      <c r="K134" s="10" t="s">
        <v>38</v>
      </c>
    </row>
    <row r="135" spans="1:11" ht="12.75">
      <c r="A135" s="14">
        <v>0</v>
      </c>
      <c r="B135" s="14">
        <v>0</v>
      </c>
      <c r="C135" s="14">
        <v>0</v>
      </c>
      <c r="D135" s="14">
        <v>0</v>
      </c>
      <c r="E135" s="14">
        <v>0</v>
      </c>
      <c r="F135" s="14">
        <v>0</v>
      </c>
      <c r="G135" s="14">
        <v>0</v>
      </c>
      <c r="H135" s="14">
        <v>0</v>
      </c>
      <c r="I135" s="14">
        <v>0</v>
      </c>
      <c r="J135" s="14">
        <v>0</v>
      </c>
      <c r="K135" s="14">
        <v>0</v>
      </c>
    </row>
    <row r="136" spans="1:11" ht="18" customHeight="1">
      <c r="A136" s="20" t="s">
        <v>73</v>
      </c>
      <c r="B136" s="17"/>
      <c r="C136" s="17"/>
      <c r="D136" s="17"/>
      <c r="E136" s="17"/>
      <c r="F136" s="17"/>
      <c r="G136" s="17"/>
      <c r="H136" s="17"/>
      <c r="I136" s="17"/>
      <c r="J136" s="17"/>
      <c r="K136" s="17"/>
    </row>
    <row r="137" spans="1:11" ht="15.75">
      <c r="A137" s="49" t="s">
        <v>58</v>
      </c>
      <c r="B137" s="49"/>
      <c r="C137" s="49"/>
      <c r="D137" s="49"/>
      <c r="E137" s="49"/>
      <c r="F137" s="49"/>
      <c r="G137" s="49"/>
      <c r="H137" s="49"/>
      <c r="I137" s="49"/>
      <c r="J137" s="49"/>
      <c r="K137" s="49"/>
    </row>
    <row r="138" spans="1:11" ht="15.75">
      <c r="A138" s="43" t="s">
        <v>56</v>
      </c>
      <c r="B138" s="43"/>
      <c r="C138" s="43"/>
      <c r="D138" s="43"/>
      <c r="E138" s="43"/>
      <c r="F138" s="43"/>
      <c r="G138" s="43"/>
      <c r="H138" s="43"/>
      <c r="I138" s="43"/>
      <c r="J138" s="43"/>
      <c r="K138" s="43"/>
    </row>
    <row r="139" spans="1:11" ht="15.75">
      <c r="A139" s="43" t="s">
        <v>43</v>
      </c>
      <c r="B139" s="43"/>
      <c r="C139" s="43"/>
      <c r="D139" s="43"/>
      <c r="E139" s="43"/>
      <c r="F139" s="43"/>
      <c r="G139" s="43"/>
      <c r="H139" s="43"/>
      <c r="I139" s="43"/>
      <c r="J139" s="43"/>
      <c r="K139" s="43"/>
    </row>
    <row r="140" spans="1:11" ht="72">
      <c r="A140" s="10" t="s">
        <v>45</v>
      </c>
      <c r="B140" s="10" t="s">
        <v>46</v>
      </c>
      <c r="C140" s="10" t="s">
        <v>47</v>
      </c>
      <c r="D140" s="10" t="s">
        <v>48</v>
      </c>
      <c r="E140" s="10" t="s">
        <v>49</v>
      </c>
      <c r="F140" s="10" t="s">
        <v>50</v>
      </c>
      <c r="G140" s="10" t="s">
        <v>51</v>
      </c>
      <c r="H140" s="10" t="s">
        <v>52</v>
      </c>
      <c r="I140" s="10" t="s">
        <v>53</v>
      </c>
      <c r="J140" s="10" t="s">
        <v>54</v>
      </c>
      <c r="K140" s="10" t="s">
        <v>38</v>
      </c>
    </row>
    <row r="141" spans="1:11" s="28" customFormat="1" ht="12.75">
      <c r="A141" s="30">
        <v>0</v>
      </c>
      <c r="B141" s="30">
        <v>0</v>
      </c>
      <c r="C141" s="30">
        <v>0</v>
      </c>
      <c r="D141" s="30">
        <v>0</v>
      </c>
      <c r="E141" s="30">
        <v>0</v>
      </c>
      <c r="F141" s="30">
        <v>0</v>
      </c>
      <c r="G141" s="30">
        <v>480976.05</v>
      </c>
      <c r="H141" s="30">
        <v>0</v>
      </c>
      <c r="I141" s="30">
        <v>0</v>
      </c>
      <c r="J141" s="30">
        <v>0</v>
      </c>
      <c r="K141" s="30">
        <f>SUM(A141:J141)</f>
        <v>480976.05</v>
      </c>
    </row>
    <row r="143" ht="15.75">
      <c r="A143" s="3" t="s">
        <v>74</v>
      </c>
    </row>
    <row r="144" spans="1:11" ht="15.75">
      <c r="A144" s="49" t="s">
        <v>58</v>
      </c>
      <c r="B144" s="49"/>
      <c r="C144" s="49"/>
      <c r="D144" s="49"/>
      <c r="E144" s="49"/>
      <c r="F144" s="49"/>
      <c r="G144" s="49"/>
      <c r="H144" s="49"/>
      <c r="I144" s="49"/>
      <c r="J144" s="49"/>
      <c r="K144" s="49"/>
    </row>
    <row r="145" spans="1:11" ht="15.75">
      <c r="A145" s="43" t="s">
        <v>29</v>
      </c>
      <c r="B145" s="43"/>
      <c r="C145" s="43"/>
      <c r="D145" s="43"/>
      <c r="E145" s="43"/>
      <c r="F145" s="43"/>
      <c r="G145" s="43"/>
      <c r="H145" s="43"/>
      <c r="I145" s="43"/>
      <c r="J145" s="43"/>
      <c r="K145" s="43"/>
    </row>
    <row r="146" spans="1:11" ht="15.75">
      <c r="A146" s="43" t="s">
        <v>44</v>
      </c>
      <c r="B146" s="43"/>
      <c r="C146" s="43"/>
      <c r="D146" s="43"/>
      <c r="E146" s="43"/>
      <c r="F146" s="43"/>
      <c r="G146" s="43"/>
      <c r="H146" s="43"/>
      <c r="I146" s="43"/>
      <c r="J146" s="43"/>
      <c r="K146" s="43"/>
    </row>
    <row r="147" spans="1:11" ht="72">
      <c r="A147" s="10" t="s">
        <v>45</v>
      </c>
      <c r="B147" s="10" t="s">
        <v>46</v>
      </c>
      <c r="C147" s="10" t="s">
        <v>47</v>
      </c>
      <c r="D147" s="10" t="s">
        <v>48</v>
      </c>
      <c r="E147" s="10" t="s">
        <v>49</v>
      </c>
      <c r="F147" s="10" t="s">
        <v>50</v>
      </c>
      <c r="G147" s="10" t="s">
        <v>51</v>
      </c>
      <c r="H147" s="10" t="s">
        <v>52</v>
      </c>
      <c r="I147" s="10" t="s">
        <v>53</v>
      </c>
      <c r="J147" s="10" t="s">
        <v>54</v>
      </c>
      <c r="K147" s="10" t="s">
        <v>38</v>
      </c>
    </row>
    <row r="148" spans="1:11" ht="12.75">
      <c r="A148" s="14">
        <v>0</v>
      </c>
      <c r="B148" s="14">
        <v>0</v>
      </c>
      <c r="C148" s="14">
        <v>0</v>
      </c>
      <c r="D148" s="14">
        <v>0</v>
      </c>
      <c r="E148" s="14">
        <v>0</v>
      </c>
      <c r="F148" s="14">
        <v>0</v>
      </c>
      <c r="G148" s="14">
        <v>0</v>
      </c>
      <c r="H148" s="14">
        <v>0</v>
      </c>
      <c r="I148" s="14">
        <v>0</v>
      </c>
      <c r="J148" s="14">
        <v>0</v>
      </c>
      <c r="K148" s="14">
        <v>0</v>
      </c>
    </row>
    <row r="149" spans="1:11" ht="60">
      <c r="A149" s="34"/>
      <c r="B149" s="34"/>
      <c r="C149" s="34"/>
      <c r="D149" s="34"/>
      <c r="E149" s="34"/>
      <c r="F149" s="34"/>
      <c r="G149" s="34"/>
      <c r="H149" s="34"/>
      <c r="I149" s="34"/>
      <c r="J149" s="34"/>
      <c r="K149" s="10" t="s">
        <v>39</v>
      </c>
    </row>
    <row r="150" spans="1:11" ht="15.75">
      <c r="A150" s="50"/>
      <c r="B150" s="50"/>
      <c r="C150" s="50"/>
      <c r="D150" s="50"/>
      <c r="E150" s="50"/>
      <c r="F150" s="50"/>
      <c r="G150" s="50"/>
      <c r="H150" s="50"/>
      <c r="I150" s="50"/>
      <c r="J150" s="50"/>
      <c r="K150" s="15"/>
    </row>
    <row r="151" spans="1:11" ht="18" customHeight="1">
      <c r="A151" s="19" t="s">
        <v>75</v>
      </c>
      <c r="B151" s="13"/>
      <c r="C151" s="13"/>
      <c r="D151" s="13"/>
      <c r="E151" s="13"/>
      <c r="F151" s="13"/>
      <c r="G151" s="13"/>
      <c r="H151" s="13"/>
      <c r="I151" s="13"/>
      <c r="J151" s="13"/>
      <c r="K151" s="16"/>
    </row>
    <row r="152" spans="1:11" ht="15.75">
      <c r="A152" s="49" t="s">
        <v>58</v>
      </c>
      <c r="B152" s="49"/>
      <c r="C152" s="49"/>
      <c r="D152" s="49"/>
      <c r="E152" s="49"/>
      <c r="F152" s="49"/>
      <c r="G152" s="49"/>
      <c r="H152" s="49"/>
      <c r="I152" s="49"/>
      <c r="J152" s="49"/>
      <c r="K152" s="49"/>
    </row>
    <row r="153" spans="1:11" ht="15.75">
      <c r="A153" s="43" t="s">
        <v>55</v>
      </c>
      <c r="B153" s="43"/>
      <c r="C153" s="43"/>
      <c r="D153" s="43"/>
      <c r="E153" s="43"/>
      <c r="F153" s="43"/>
      <c r="G153" s="43"/>
      <c r="H153" s="43"/>
      <c r="I153" s="43"/>
      <c r="J153" s="43"/>
      <c r="K153" s="43"/>
    </row>
    <row r="154" spans="1:11" ht="15.75">
      <c r="A154" s="43" t="s">
        <v>44</v>
      </c>
      <c r="B154" s="43"/>
      <c r="C154" s="43"/>
      <c r="D154" s="43"/>
      <c r="E154" s="43"/>
      <c r="F154" s="43"/>
      <c r="G154" s="43"/>
      <c r="H154" s="43"/>
      <c r="I154" s="43"/>
      <c r="J154" s="43"/>
      <c r="K154" s="43"/>
    </row>
    <row r="155" spans="1:11" ht="72">
      <c r="A155" s="10" t="s">
        <v>45</v>
      </c>
      <c r="B155" s="10" t="s">
        <v>46</v>
      </c>
      <c r="C155" s="10" t="s">
        <v>47</v>
      </c>
      <c r="D155" s="10" t="s">
        <v>48</v>
      </c>
      <c r="E155" s="10" t="s">
        <v>49</v>
      </c>
      <c r="F155" s="10" t="s">
        <v>50</v>
      </c>
      <c r="G155" s="10" t="s">
        <v>51</v>
      </c>
      <c r="H155" s="10" t="s">
        <v>52</v>
      </c>
      <c r="I155" s="10" t="s">
        <v>53</v>
      </c>
      <c r="J155" s="10" t="s">
        <v>54</v>
      </c>
      <c r="K155" s="10" t="s">
        <v>38</v>
      </c>
    </row>
    <row r="156" spans="1:11" ht="12.75">
      <c r="A156" s="14">
        <v>0</v>
      </c>
      <c r="B156" s="14">
        <v>0</v>
      </c>
      <c r="C156" s="14">
        <v>0</v>
      </c>
      <c r="D156" s="14">
        <v>0</v>
      </c>
      <c r="E156" s="14">
        <v>0</v>
      </c>
      <c r="F156" s="14">
        <v>0</v>
      </c>
      <c r="G156" s="14">
        <v>0</v>
      </c>
      <c r="H156" s="14">
        <v>0</v>
      </c>
      <c r="I156" s="14">
        <v>0</v>
      </c>
      <c r="J156" s="14">
        <v>0</v>
      </c>
      <c r="K156" s="14">
        <v>0</v>
      </c>
    </row>
    <row r="157" spans="1:11" ht="22.5" customHeight="1">
      <c r="A157" s="19" t="s">
        <v>76</v>
      </c>
      <c r="B157" s="17"/>
      <c r="C157" s="17"/>
      <c r="D157" s="17"/>
      <c r="E157" s="17"/>
      <c r="F157" s="17"/>
      <c r="G157" s="17"/>
      <c r="H157" s="17"/>
      <c r="I157" s="17"/>
      <c r="J157" s="17"/>
      <c r="K157" s="17"/>
    </row>
    <row r="158" spans="1:11" ht="15.75">
      <c r="A158" s="49" t="s">
        <v>58</v>
      </c>
      <c r="B158" s="49"/>
      <c r="C158" s="49"/>
      <c r="D158" s="49"/>
      <c r="E158" s="49"/>
      <c r="F158" s="49"/>
      <c r="G158" s="49"/>
      <c r="H158" s="49"/>
      <c r="I158" s="49"/>
      <c r="J158" s="49"/>
      <c r="K158" s="49"/>
    </row>
    <row r="159" spans="1:11" ht="15.75">
      <c r="A159" s="43" t="s">
        <v>56</v>
      </c>
      <c r="B159" s="43"/>
      <c r="C159" s="43"/>
      <c r="D159" s="43"/>
      <c r="E159" s="43"/>
      <c r="F159" s="43"/>
      <c r="G159" s="43"/>
      <c r="H159" s="43"/>
      <c r="I159" s="43"/>
      <c r="J159" s="43"/>
      <c r="K159" s="43"/>
    </row>
    <row r="160" spans="1:11" ht="15.75">
      <c r="A160" s="43" t="s">
        <v>44</v>
      </c>
      <c r="B160" s="43"/>
      <c r="C160" s="43"/>
      <c r="D160" s="43"/>
      <c r="E160" s="43"/>
      <c r="F160" s="43"/>
      <c r="G160" s="43"/>
      <c r="H160" s="43"/>
      <c r="I160" s="43"/>
      <c r="J160" s="43"/>
      <c r="K160" s="43"/>
    </row>
    <row r="161" spans="1:11" ht="72">
      <c r="A161" s="10" t="s">
        <v>45</v>
      </c>
      <c r="B161" s="10" t="s">
        <v>46</v>
      </c>
      <c r="C161" s="10" t="s">
        <v>47</v>
      </c>
      <c r="D161" s="10" t="s">
        <v>48</v>
      </c>
      <c r="E161" s="10" t="s">
        <v>49</v>
      </c>
      <c r="F161" s="10" t="s">
        <v>50</v>
      </c>
      <c r="G161" s="10" t="s">
        <v>51</v>
      </c>
      <c r="H161" s="10" t="s">
        <v>52</v>
      </c>
      <c r="I161" s="10" t="s">
        <v>53</v>
      </c>
      <c r="J161" s="10" t="s">
        <v>54</v>
      </c>
      <c r="K161" s="10" t="s">
        <v>38</v>
      </c>
    </row>
    <row r="162" spans="1:11" s="28" customFormat="1" ht="12.75">
      <c r="A162" s="30">
        <v>0</v>
      </c>
      <c r="B162" s="30">
        <v>0</v>
      </c>
      <c r="C162" s="30">
        <v>0</v>
      </c>
      <c r="D162" s="30">
        <v>0</v>
      </c>
      <c r="E162" s="30">
        <v>0</v>
      </c>
      <c r="F162" s="30">
        <v>0</v>
      </c>
      <c r="G162" s="30">
        <v>246542.88</v>
      </c>
      <c r="H162" s="30">
        <v>0</v>
      </c>
      <c r="I162" s="30">
        <v>0</v>
      </c>
      <c r="J162" s="30">
        <v>0</v>
      </c>
      <c r="K162" s="30">
        <f>SUM(A162:J162)</f>
        <v>246542.88</v>
      </c>
    </row>
    <row r="164" spans="1:11" ht="12.75">
      <c r="A164" s="51" t="s">
        <v>77</v>
      </c>
      <c r="B164" s="52"/>
      <c r="C164" s="52"/>
      <c r="D164" s="52"/>
      <c r="E164" s="52"/>
      <c r="F164" s="52"/>
      <c r="G164" s="52"/>
      <c r="H164" s="52"/>
      <c r="I164" s="52"/>
      <c r="J164" s="52"/>
      <c r="K164" s="53"/>
    </row>
    <row r="165" spans="1:11" ht="12.75">
      <c r="A165" s="54"/>
      <c r="B165" s="55"/>
      <c r="C165" s="55"/>
      <c r="D165" s="55"/>
      <c r="E165" s="55"/>
      <c r="F165" s="55"/>
      <c r="G165" s="55"/>
      <c r="H165" s="55"/>
      <c r="I165" s="55"/>
      <c r="J165" s="55"/>
      <c r="K165" s="56"/>
    </row>
    <row r="166" spans="1:11" ht="12.75">
      <c r="A166" s="54"/>
      <c r="B166" s="55"/>
      <c r="C166" s="55"/>
      <c r="D166" s="55"/>
      <c r="E166" s="55"/>
      <c r="F166" s="55"/>
      <c r="G166" s="55"/>
      <c r="H166" s="55"/>
      <c r="I166" s="55"/>
      <c r="J166" s="55"/>
      <c r="K166" s="56"/>
    </row>
    <row r="167" spans="1:11" ht="12.75">
      <c r="A167" s="54"/>
      <c r="B167" s="55"/>
      <c r="C167" s="55"/>
      <c r="D167" s="55"/>
      <c r="E167" s="55"/>
      <c r="F167" s="55"/>
      <c r="G167" s="55"/>
      <c r="H167" s="55"/>
      <c r="I167" s="55"/>
      <c r="J167" s="55"/>
      <c r="K167" s="56"/>
    </row>
    <row r="168" spans="1:11" ht="12.75">
      <c r="A168" s="57"/>
      <c r="B168" s="58"/>
      <c r="C168" s="58"/>
      <c r="D168" s="58"/>
      <c r="E168" s="58"/>
      <c r="F168" s="58"/>
      <c r="G168" s="58"/>
      <c r="H168" s="58"/>
      <c r="I168" s="58"/>
      <c r="J168" s="58"/>
      <c r="K168" s="59"/>
    </row>
  </sheetData>
  <sheetProtection/>
  <mergeCells count="145">
    <mergeCell ref="A43:H43"/>
    <mergeCell ref="I43:J43"/>
    <mergeCell ref="A1:J1"/>
    <mergeCell ref="A164:K168"/>
    <mergeCell ref="A2:J2"/>
    <mergeCell ref="E38:E40"/>
    <mergeCell ref="F38:F40"/>
    <mergeCell ref="G38:G40"/>
    <mergeCell ref="H38:H40"/>
    <mergeCell ref="A38:A40"/>
    <mergeCell ref="I41:J41"/>
    <mergeCell ref="A42:H42"/>
    <mergeCell ref="I42:J42"/>
    <mergeCell ref="I38:J40"/>
    <mergeCell ref="B38:B40"/>
    <mergeCell ref="C38:C40"/>
    <mergeCell ref="A58:J58"/>
    <mergeCell ref="A59:J59"/>
    <mergeCell ref="I55:J55"/>
    <mergeCell ref="G60:G62"/>
    <mergeCell ref="H60:H62"/>
    <mergeCell ref="I60:J62"/>
    <mergeCell ref="I63:J63"/>
    <mergeCell ref="A64:H64"/>
    <mergeCell ref="I64:J64"/>
    <mergeCell ref="A60:A62"/>
    <mergeCell ref="B60:B62"/>
    <mergeCell ref="C60:C62"/>
    <mergeCell ref="D60:D62"/>
    <mergeCell ref="E60:E62"/>
    <mergeCell ref="F60:F62"/>
    <mergeCell ref="A80:J80"/>
    <mergeCell ref="A65:H65"/>
    <mergeCell ref="I65:J65"/>
    <mergeCell ref="A68:J68"/>
    <mergeCell ref="A69:J69"/>
    <mergeCell ref="A67:J67"/>
    <mergeCell ref="I70:J70"/>
    <mergeCell ref="C83:C85"/>
    <mergeCell ref="I71:J71"/>
    <mergeCell ref="A74:J74"/>
    <mergeCell ref="A75:J75"/>
    <mergeCell ref="A73:J73"/>
    <mergeCell ref="D83:D85"/>
    <mergeCell ref="I76:J76"/>
    <mergeCell ref="I77:J77"/>
    <mergeCell ref="A81:J81"/>
    <mergeCell ref="A82:J82"/>
    <mergeCell ref="I83:J85"/>
    <mergeCell ref="I86:J86"/>
    <mergeCell ref="A87:H87"/>
    <mergeCell ref="I87:J87"/>
    <mergeCell ref="E83:E85"/>
    <mergeCell ref="F83:F85"/>
    <mergeCell ref="G83:G85"/>
    <mergeCell ref="H83:H85"/>
    <mergeCell ref="A83:A85"/>
    <mergeCell ref="B83:B85"/>
    <mergeCell ref="I99:J99"/>
    <mergeCell ref="A88:H88"/>
    <mergeCell ref="I88:J88"/>
    <mergeCell ref="A91:J91"/>
    <mergeCell ref="A92:J92"/>
    <mergeCell ref="A90:J90"/>
    <mergeCell ref="I93:J93"/>
    <mergeCell ref="I94:J94"/>
    <mergeCell ref="A97:J97"/>
    <mergeCell ref="A98:J98"/>
    <mergeCell ref="A96:J96"/>
    <mergeCell ref="A108:J108"/>
    <mergeCell ref="A103:K103"/>
    <mergeCell ref="A118:K118"/>
    <mergeCell ref="A105:K105"/>
    <mergeCell ref="A113:K113"/>
    <mergeCell ref="A117:K117"/>
    <mergeCell ref="A109:J109"/>
    <mergeCell ref="A112:K112"/>
    <mergeCell ref="I100:J100"/>
    <mergeCell ref="A35:J35"/>
    <mergeCell ref="A45:J45"/>
    <mergeCell ref="A51:J51"/>
    <mergeCell ref="A57:J57"/>
    <mergeCell ref="I54:J54"/>
    <mergeCell ref="A47:J47"/>
    <mergeCell ref="A53:J53"/>
    <mergeCell ref="I48:J48"/>
    <mergeCell ref="I49:J49"/>
    <mergeCell ref="D38:D40"/>
    <mergeCell ref="A104:K104"/>
    <mergeCell ref="A132:K132"/>
    <mergeCell ref="A133:K133"/>
    <mergeCell ref="A36:J36"/>
    <mergeCell ref="A46:J46"/>
    <mergeCell ref="A52:J52"/>
    <mergeCell ref="A37:J37"/>
    <mergeCell ref="A123:K123"/>
    <mergeCell ref="A124:K124"/>
    <mergeCell ref="A119:K119"/>
    <mergeCell ref="A150:J150"/>
    <mergeCell ref="A111:K111"/>
    <mergeCell ref="A125:K125"/>
    <mergeCell ref="A128:J128"/>
    <mergeCell ref="A129:J129"/>
    <mergeCell ref="A160:K160"/>
    <mergeCell ref="A152:K152"/>
    <mergeCell ref="A153:K153"/>
    <mergeCell ref="A154:K154"/>
    <mergeCell ref="A158:K158"/>
    <mergeCell ref="A4:K8"/>
    <mergeCell ref="A159:K159"/>
    <mergeCell ref="A137:K137"/>
    <mergeCell ref="A138:K138"/>
    <mergeCell ref="A139:K139"/>
    <mergeCell ref="A144:K144"/>
    <mergeCell ref="A145:K145"/>
    <mergeCell ref="A146:K146"/>
    <mergeCell ref="A131:K131"/>
    <mergeCell ref="A149:J149"/>
    <mergeCell ref="A11:J11"/>
    <mergeCell ref="A12:J12"/>
    <mergeCell ref="A13:J13"/>
    <mergeCell ref="A14:A16"/>
    <mergeCell ref="B14:B16"/>
    <mergeCell ref="C14:C16"/>
    <mergeCell ref="D14:D16"/>
    <mergeCell ref="E14:E16"/>
    <mergeCell ref="F14:F16"/>
    <mergeCell ref="G14:G16"/>
    <mergeCell ref="H14:H16"/>
    <mergeCell ref="I14:J16"/>
    <mergeCell ref="I17:J17"/>
    <mergeCell ref="A18:H18"/>
    <mergeCell ref="I18:J18"/>
    <mergeCell ref="A19:H19"/>
    <mergeCell ref="I19:J19"/>
    <mergeCell ref="A21:J21"/>
    <mergeCell ref="A22:J22"/>
    <mergeCell ref="A23:J23"/>
    <mergeCell ref="I24:J24"/>
    <mergeCell ref="I25:J25"/>
    <mergeCell ref="A27:J27"/>
    <mergeCell ref="A28:J28"/>
    <mergeCell ref="A29:J29"/>
    <mergeCell ref="I30:J30"/>
    <mergeCell ref="I31:J31"/>
  </mergeCells>
  <printOptions/>
  <pageMargins left="0" right="0" top="0.984251968503937" bottom="0.984251968503937" header="0.5118110236220472" footer="0.5118110236220472"/>
  <pageSetup orientation="landscape" paperSize="9" r:id="rId1"/>
  <rowBreaks count="8" manualBreakCount="8">
    <brk id="49" max="255" man="1"/>
    <brk id="71" max="255" man="1"/>
    <brk id="94" max="255" man="1"/>
    <brk id="109" max="255" man="1"/>
    <brk id="121" max="255" man="1"/>
    <brk id="135" max="255" man="1"/>
    <brk id="142" max="255" man="1"/>
    <brk id="156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K168"/>
  <sheetViews>
    <sheetView workbookViewId="0" topLeftCell="A1">
      <selection activeCell="I20" sqref="I20"/>
    </sheetView>
  </sheetViews>
  <sheetFormatPr defaultColWidth="12.421875" defaultRowHeight="12.75"/>
  <cols>
    <col min="2" max="2" width="14.28125" style="0" bestFit="1" customWidth="1"/>
    <col min="3" max="4" width="12.57421875" style="0" bestFit="1" customWidth="1"/>
  </cols>
  <sheetData>
    <row r="1" spans="1:10" ht="12.75">
      <c r="A1" s="37" t="s">
        <v>60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12.75">
      <c r="A2" s="60" t="s">
        <v>78</v>
      </c>
      <c r="B2" s="60"/>
      <c r="C2" s="60"/>
      <c r="D2" s="60"/>
      <c r="E2" s="60"/>
      <c r="F2" s="60"/>
      <c r="G2" s="60"/>
      <c r="H2" s="60"/>
      <c r="I2" s="60"/>
      <c r="J2" s="60"/>
    </row>
    <row r="3" spans="1:10" ht="12.75">
      <c r="A3" s="21"/>
      <c r="B3" s="21"/>
      <c r="C3" s="21"/>
      <c r="D3" s="21"/>
      <c r="E3" s="21"/>
      <c r="F3" s="21"/>
      <c r="G3" s="21"/>
      <c r="H3" s="21"/>
      <c r="I3" s="21"/>
      <c r="J3" s="21"/>
    </row>
    <row r="4" spans="1:11" ht="12.75" customHeight="1">
      <c r="A4" s="61" t="s">
        <v>81</v>
      </c>
      <c r="B4" s="62"/>
      <c r="C4" s="62"/>
      <c r="D4" s="62"/>
      <c r="E4" s="62"/>
      <c r="F4" s="62"/>
      <c r="G4" s="62"/>
      <c r="H4" s="62"/>
      <c r="I4" s="62"/>
      <c r="J4" s="62"/>
      <c r="K4" s="63"/>
    </row>
    <row r="5" spans="1:11" ht="12.75">
      <c r="A5" s="64"/>
      <c r="B5" s="65"/>
      <c r="C5" s="65"/>
      <c r="D5" s="65"/>
      <c r="E5" s="65"/>
      <c r="F5" s="65"/>
      <c r="G5" s="65"/>
      <c r="H5" s="65"/>
      <c r="I5" s="65"/>
      <c r="J5" s="65"/>
      <c r="K5" s="66"/>
    </row>
    <row r="6" spans="1:11" ht="12.75">
      <c r="A6" s="64"/>
      <c r="B6" s="65"/>
      <c r="C6" s="65"/>
      <c r="D6" s="65"/>
      <c r="E6" s="65"/>
      <c r="F6" s="65"/>
      <c r="G6" s="65"/>
      <c r="H6" s="65"/>
      <c r="I6" s="65"/>
      <c r="J6" s="65"/>
      <c r="K6" s="66"/>
    </row>
    <row r="7" spans="1:11" ht="12.75">
      <c r="A7" s="64"/>
      <c r="B7" s="65"/>
      <c r="C7" s="65"/>
      <c r="D7" s="65"/>
      <c r="E7" s="65"/>
      <c r="F7" s="65"/>
      <c r="G7" s="65"/>
      <c r="H7" s="65"/>
      <c r="I7" s="65"/>
      <c r="J7" s="65"/>
      <c r="K7" s="66"/>
    </row>
    <row r="8" spans="1:11" ht="12.75">
      <c r="A8" s="67"/>
      <c r="B8" s="68"/>
      <c r="C8" s="68"/>
      <c r="D8" s="68"/>
      <c r="E8" s="68"/>
      <c r="F8" s="68"/>
      <c r="G8" s="68"/>
      <c r="H8" s="68"/>
      <c r="I8" s="68"/>
      <c r="J8" s="68"/>
      <c r="K8" s="69"/>
    </row>
    <row r="9" spans="1:11" s="31" customFormat="1" ht="12.75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</row>
    <row r="10" spans="1:11" s="31" customFormat="1" ht="15.75">
      <c r="A10" s="3" t="s">
        <v>110</v>
      </c>
      <c r="B10"/>
      <c r="C10"/>
      <c r="D10"/>
      <c r="E10"/>
      <c r="F10"/>
      <c r="G10"/>
      <c r="H10"/>
      <c r="I10"/>
      <c r="J10"/>
      <c r="K10" s="32"/>
    </row>
    <row r="11" spans="1:11" s="31" customFormat="1" ht="15.75">
      <c r="A11" s="49" t="s">
        <v>57</v>
      </c>
      <c r="B11" s="49"/>
      <c r="C11" s="49"/>
      <c r="D11" s="49"/>
      <c r="E11" s="49"/>
      <c r="F11" s="49"/>
      <c r="G11" s="49"/>
      <c r="H11" s="49"/>
      <c r="I11" s="49"/>
      <c r="J11" s="49"/>
      <c r="K11" s="32"/>
    </row>
    <row r="12" spans="1:11" s="31" customFormat="1" ht="15.75">
      <c r="A12" s="46" t="s">
        <v>107</v>
      </c>
      <c r="B12" s="47"/>
      <c r="C12" s="47"/>
      <c r="D12" s="47"/>
      <c r="E12" s="47"/>
      <c r="F12" s="47"/>
      <c r="G12" s="47"/>
      <c r="H12" s="47"/>
      <c r="I12" s="47"/>
      <c r="J12" s="48"/>
      <c r="K12" s="32"/>
    </row>
    <row r="13" spans="1:11" s="31" customFormat="1" ht="15.75">
      <c r="A13" s="46" t="s">
        <v>106</v>
      </c>
      <c r="B13" s="47"/>
      <c r="C13" s="47"/>
      <c r="D13" s="47"/>
      <c r="E13" s="47"/>
      <c r="F13" s="47"/>
      <c r="G13" s="47"/>
      <c r="H13" s="47"/>
      <c r="I13" s="47"/>
      <c r="J13" s="48"/>
      <c r="K13" s="32"/>
    </row>
    <row r="14" spans="1:11" s="31" customFormat="1" ht="12.75">
      <c r="A14" s="44" t="s">
        <v>30</v>
      </c>
      <c r="B14" s="44" t="s">
        <v>31</v>
      </c>
      <c r="C14" s="44" t="s">
        <v>32</v>
      </c>
      <c r="D14" s="44" t="s">
        <v>33</v>
      </c>
      <c r="E14" s="44" t="s">
        <v>34</v>
      </c>
      <c r="F14" s="44" t="s">
        <v>35</v>
      </c>
      <c r="G14" s="44" t="s">
        <v>36</v>
      </c>
      <c r="H14" s="44" t="s">
        <v>37</v>
      </c>
      <c r="I14" s="44" t="s">
        <v>38</v>
      </c>
      <c r="J14" s="44"/>
      <c r="K14" s="32"/>
    </row>
    <row r="15" spans="1:11" s="31" customFormat="1" ht="12.75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32"/>
    </row>
    <row r="16" spans="1:11" s="31" customFormat="1" ht="12.75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32"/>
    </row>
    <row r="17" spans="1:11" s="31" customFormat="1" ht="14.25">
      <c r="A17" s="26"/>
      <c r="B17" s="26">
        <v>7096068.65</v>
      </c>
      <c r="C17" s="26">
        <v>8000</v>
      </c>
      <c r="D17" s="26">
        <v>112050.91</v>
      </c>
      <c r="E17" s="26"/>
      <c r="F17" s="26"/>
      <c r="G17" s="26"/>
      <c r="H17" s="26"/>
      <c r="I17" s="45">
        <f>SUM(B17:H17)</f>
        <v>7216119.5600000005</v>
      </c>
      <c r="J17" s="45"/>
      <c r="K17" s="32"/>
    </row>
    <row r="18" spans="1:11" s="31" customFormat="1" ht="27" customHeight="1">
      <c r="A18" s="34"/>
      <c r="B18" s="34"/>
      <c r="C18" s="34"/>
      <c r="D18" s="34"/>
      <c r="E18" s="34"/>
      <c r="F18" s="34"/>
      <c r="G18" s="34"/>
      <c r="H18" s="34"/>
      <c r="I18" s="44" t="s">
        <v>39</v>
      </c>
      <c r="J18" s="44"/>
      <c r="K18" s="32"/>
    </row>
    <row r="19" spans="1:11" s="31" customFormat="1" ht="15.75">
      <c r="A19" s="50"/>
      <c r="B19" s="50"/>
      <c r="C19" s="50"/>
      <c r="D19" s="50"/>
      <c r="E19" s="50"/>
      <c r="F19" s="50"/>
      <c r="G19" s="50"/>
      <c r="H19" s="50"/>
      <c r="I19" s="45">
        <v>7216119.56</v>
      </c>
      <c r="J19" s="45"/>
      <c r="K19" s="32"/>
    </row>
    <row r="20" spans="1:11" s="31" customFormat="1" ht="31.5">
      <c r="A20" s="18" t="s">
        <v>111</v>
      </c>
      <c r="B20" s="11"/>
      <c r="C20" s="11"/>
      <c r="D20" s="11"/>
      <c r="E20" s="11"/>
      <c r="F20" s="11"/>
      <c r="G20" s="11"/>
      <c r="H20" s="11"/>
      <c r="I20" s="11"/>
      <c r="J20" s="11"/>
      <c r="K20" s="32"/>
    </row>
    <row r="21" spans="1:11" s="31" customFormat="1" ht="15.75">
      <c r="A21" s="49" t="s">
        <v>57</v>
      </c>
      <c r="B21" s="49"/>
      <c r="C21" s="49"/>
      <c r="D21" s="49"/>
      <c r="E21" s="49"/>
      <c r="F21" s="49"/>
      <c r="G21" s="49"/>
      <c r="H21" s="49"/>
      <c r="I21" s="49"/>
      <c r="J21" s="49"/>
      <c r="K21" s="32"/>
    </row>
    <row r="22" spans="1:11" s="31" customFormat="1" ht="15.75">
      <c r="A22" s="43" t="s">
        <v>108</v>
      </c>
      <c r="B22" s="43"/>
      <c r="C22" s="43"/>
      <c r="D22" s="43"/>
      <c r="E22" s="43"/>
      <c r="F22" s="43"/>
      <c r="G22" s="43"/>
      <c r="H22" s="43"/>
      <c r="I22" s="43"/>
      <c r="J22" s="43"/>
      <c r="K22" s="32"/>
    </row>
    <row r="23" spans="1:11" s="31" customFormat="1" ht="15.75">
      <c r="A23" s="46" t="s">
        <v>106</v>
      </c>
      <c r="B23" s="47"/>
      <c r="C23" s="47"/>
      <c r="D23" s="47"/>
      <c r="E23" s="47"/>
      <c r="F23" s="47"/>
      <c r="G23" s="47"/>
      <c r="H23" s="47"/>
      <c r="I23" s="47"/>
      <c r="J23" s="48"/>
      <c r="K23" s="32"/>
    </row>
    <row r="24" spans="1:11" s="31" customFormat="1" ht="48">
      <c r="A24" s="10" t="s">
        <v>30</v>
      </c>
      <c r="B24" s="10" t="s">
        <v>31</v>
      </c>
      <c r="C24" s="10" t="s">
        <v>32</v>
      </c>
      <c r="D24" s="10" t="s">
        <v>33</v>
      </c>
      <c r="E24" s="10" t="s">
        <v>34</v>
      </c>
      <c r="F24" s="10" t="s">
        <v>35</v>
      </c>
      <c r="G24" s="10" t="s">
        <v>36</v>
      </c>
      <c r="H24" s="10" t="s">
        <v>37</v>
      </c>
      <c r="I24" s="44" t="s">
        <v>38</v>
      </c>
      <c r="J24" s="44"/>
      <c r="K24" s="32"/>
    </row>
    <row r="25" spans="1:11" s="31" customFormat="1" ht="14.25">
      <c r="A25" s="26"/>
      <c r="B25" s="26">
        <f>5964436.88-1102502.8-2900-57265.76-8176.37</f>
        <v>4793591.95</v>
      </c>
      <c r="C25" s="26">
        <v>8000</v>
      </c>
      <c r="D25" s="26">
        <v>112050.91</v>
      </c>
      <c r="E25" s="26"/>
      <c r="F25" s="26"/>
      <c r="G25" s="26"/>
      <c r="H25" s="26"/>
      <c r="I25" s="45">
        <f>SUM(B25:H25)</f>
        <v>4913642.86</v>
      </c>
      <c r="J25" s="45"/>
      <c r="K25" s="32"/>
    </row>
    <row r="26" spans="1:11" s="31" customFormat="1" ht="31.5">
      <c r="A26" s="18" t="s">
        <v>112</v>
      </c>
      <c r="B26" s="11"/>
      <c r="C26" s="11"/>
      <c r="D26" s="11"/>
      <c r="E26" s="11"/>
      <c r="F26" s="11"/>
      <c r="G26" s="11"/>
      <c r="H26" s="11"/>
      <c r="I26" s="11"/>
      <c r="J26" s="11"/>
      <c r="K26" s="32"/>
    </row>
    <row r="27" spans="1:11" s="31" customFormat="1" ht="15.75">
      <c r="A27" s="49" t="s">
        <v>57</v>
      </c>
      <c r="B27" s="49"/>
      <c r="C27" s="49"/>
      <c r="D27" s="49"/>
      <c r="E27" s="49"/>
      <c r="F27" s="49"/>
      <c r="G27" s="49"/>
      <c r="H27" s="49"/>
      <c r="I27" s="49"/>
      <c r="J27" s="49"/>
      <c r="K27" s="32"/>
    </row>
    <row r="28" spans="1:11" s="31" customFormat="1" ht="15.75">
      <c r="A28" s="43" t="s">
        <v>109</v>
      </c>
      <c r="B28" s="43"/>
      <c r="C28" s="43"/>
      <c r="D28" s="43"/>
      <c r="E28" s="43"/>
      <c r="F28" s="43"/>
      <c r="G28" s="43"/>
      <c r="H28" s="43"/>
      <c r="I28" s="43"/>
      <c r="J28" s="43"/>
      <c r="K28" s="32"/>
    </row>
    <row r="29" spans="1:11" s="31" customFormat="1" ht="15.75">
      <c r="A29" s="43" t="s">
        <v>106</v>
      </c>
      <c r="B29" s="43"/>
      <c r="C29" s="43"/>
      <c r="D29" s="43"/>
      <c r="E29" s="43"/>
      <c r="F29" s="43"/>
      <c r="G29" s="43"/>
      <c r="H29" s="43"/>
      <c r="I29" s="43"/>
      <c r="J29" s="43"/>
      <c r="K29" s="32"/>
    </row>
    <row r="30" spans="1:11" s="31" customFormat="1" ht="48">
      <c r="A30" s="10" t="s">
        <v>30</v>
      </c>
      <c r="B30" s="10" t="s">
        <v>31</v>
      </c>
      <c r="C30" s="10" t="s">
        <v>32</v>
      </c>
      <c r="D30" s="10" t="s">
        <v>33</v>
      </c>
      <c r="E30" s="10" t="s">
        <v>34</v>
      </c>
      <c r="F30" s="10" t="s">
        <v>35</v>
      </c>
      <c r="G30" s="10" t="s">
        <v>36</v>
      </c>
      <c r="H30" s="10" t="s">
        <v>37</v>
      </c>
      <c r="I30" s="44" t="s">
        <v>38</v>
      </c>
      <c r="J30" s="44"/>
      <c r="K30" s="32"/>
    </row>
    <row r="31" spans="1:11" s="31" customFormat="1" ht="14.25">
      <c r="A31" s="26"/>
      <c r="B31" s="26">
        <v>240281.27</v>
      </c>
      <c r="C31" s="26"/>
      <c r="D31" s="26">
        <v>0</v>
      </c>
      <c r="E31" s="26"/>
      <c r="F31" s="26"/>
      <c r="G31" s="26"/>
      <c r="H31" s="26"/>
      <c r="I31" s="45">
        <f>SUM(B31:H31)</f>
        <v>240281.27</v>
      </c>
      <c r="J31" s="45"/>
      <c r="K31" s="32"/>
    </row>
    <row r="32" spans="1:11" s="31" customFormat="1" ht="12.75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</row>
    <row r="33" spans="1:11" s="31" customFormat="1" ht="12.75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</row>
    <row r="34" ht="15.75">
      <c r="A34" s="3" t="s">
        <v>59</v>
      </c>
    </row>
    <row r="35" spans="1:10" ht="15.75">
      <c r="A35" s="49" t="s">
        <v>57</v>
      </c>
      <c r="B35" s="49"/>
      <c r="C35" s="49"/>
      <c r="D35" s="49"/>
      <c r="E35" s="49"/>
      <c r="F35" s="49"/>
      <c r="G35" s="49"/>
      <c r="H35" s="49"/>
      <c r="I35" s="49"/>
      <c r="J35" s="49"/>
    </row>
    <row r="36" spans="1:10" ht="15.75" customHeight="1">
      <c r="A36" s="46" t="s">
        <v>29</v>
      </c>
      <c r="B36" s="47"/>
      <c r="C36" s="47"/>
      <c r="D36" s="47"/>
      <c r="E36" s="47"/>
      <c r="F36" s="47"/>
      <c r="G36" s="47"/>
      <c r="H36" s="47"/>
      <c r="I36" s="47"/>
      <c r="J36" s="48"/>
    </row>
    <row r="37" spans="1:10" ht="15.75" customHeight="1">
      <c r="A37" s="46" t="s">
        <v>42</v>
      </c>
      <c r="B37" s="47"/>
      <c r="C37" s="47"/>
      <c r="D37" s="47"/>
      <c r="E37" s="47"/>
      <c r="F37" s="47"/>
      <c r="G37" s="47"/>
      <c r="H37" s="47"/>
      <c r="I37" s="47"/>
      <c r="J37" s="48"/>
    </row>
    <row r="38" spans="1:10" ht="45.75" customHeight="1">
      <c r="A38" s="44" t="s">
        <v>30</v>
      </c>
      <c r="B38" s="44" t="s">
        <v>31</v>
      </c>
      <c r="C38" s="44" t="s">
        <v>32</v>
      </c>
      <c r="D38" s="44" t="s">
        <v>33</v>
      </c>
      <c r="E38" s="44" t="s">
        <v>34</v>
      </c>
      <c r="F38" s="44" t="s">
        <v>35</v>
      </c>
      <c r="G38" s="44" t="s">
        <v>36</v>
      </c>
      <c r="H38" s="44" t="s">
        <v>37</v>
      </c>
      <c r="I38" s="44" t="s">
        <v>38</v>
      </c>
      <c r="J38" s="44"/>
    </row>
    <row r="39" spans="1:10" ht="12.75">
      <c r="A39" s="44"/>
      <c r="B39" s="44"/>
      <c r="C39" s="44"/>
      <c r="D39" s="44"/>
      <c r="E39" s="44"/>
      <c r="F39" s="44"/>
      <c r="G39" s="44"/>
      <c r="H39" s="44"/>
      <c r="I39" s="44"/>
      <c r="J39" s="44"/>
    </row>
    <row r="40" spans="1:10" ht="12.75">
      <c r="A40" s="44"/>
      <c r="B40" s="44"/>
      <c r="C40" s="44"/>
      <c r="D40" s="44"/>
      <c r="E40" s="44"/>
      <c r="F40" s="44"/>
      <c r="G40" s="44"/>
      <c r="H40" s="44"/>
      <c r="I40" s="44"/>
      <c r="J40" s="44"/>
    </row>
    <row r="41" spans="1:10" ht="14.25">
      <c r="A41" s="26">
        <v>0</v>
      </c>
      <c r="B41" s="26">
        <v>6594692.21</v>
      </c>
      <c r="C41" s="26">
        <v>8000</v>
      </c>
      <c r="D41" s="26">
        <v>156376.21</v>
      </c>
      <c r="E41" s="26">
        <v>0</v>
      </c>
      <c r="F41" s="26">
        <v>0</v>
      </c>
      <c r="G41" s="26">
        <v>0</v>
      </c>
      <c r="H41" s="26">
        <v>0</v>
      </c>
      <c r="I41" s="45">
        <f>SUM(A41:H41)</f>
        <v>6759068.42</v>
      </c>
      <c r="J41" s="45"/>
    </row>
    <row r="42" spans="1:10" ht="36" customHeight="1">
      <c r="A42" s="34"/>
      <c r="B42" s="34"/>
      <c r="C42" s="34"/>
      <c r="D42" s="34"/>
      <c r="E42" s="34"/>
      <c r="F42" s="34"/>
      <c r="G42" s="34"/>
      <c r="H42" s="34"/>
      <c r="I42" s="44" t="s">
        <v>39</v>
      </c>
      <c r="J42" s="44"/>
    </row>
    <row r="43" spans="1:10" ht="15.75">
      <c r="A43" s="50"/>
      <c r="B43" s="50"/>
      <c r="C43" s="50"/>
      <c r="D43" s="50"/>
      <c r="E43" s="50"/>
      <c r="F43" s="50"/>
      <c r="G43" s="50"/>
      <c r="H43" s="50"/>
      <c r="I43" s="45">
        <v>6759068.42</v>
      </c>
      <c r="J43" s="45"/>
    </row>
    <row r="44" spans="1:10" ht="15.75">
      <c r="A44" s="18" t="s">
        <v>61</v>
      </c>
      <c r="B44" s="11"/>
      <c r="C44" s="11"/>
      <c r="D44" s="11"/>
      <c r="E44" s="11"/>
      <c r="F44" s="11"/>
      <c r="G44" s="11"/>
      <c r="H44" s="11"/>
      <c r="I44" s="11"/>
      <c r="J44" s="11"/>
    </row>
    <row r="45" spans="1:10" ht="15.75">
      <c r="A45" s="49" t="s">
        <v>57</v>
      </c>
      <c r="B45" s="49"/>
      <c r="C45" s="49"/>
      <c r="D45" s="49"/>
      <c r="E45" s="49"/>
      <c r="F45" s="49"/>
      <c r="G45" s="49"/>
      <c r="H45" s="49"/>
      <c r="I45" s="49"/>
      <c r="J45" s="49"/>
    </row>
    <row r="46" spans="1:10" ht="17.25" customHeight="1">
      <c r="A46" s="43" t="s">
        <v>40</v>
      </c>
      <c r="B46" s="43"/>
      <c r="C46" s="43"/>
      <c r="D46" s="43"/>
      <c r="E46" s="43"/>
      <c r="F46" s="43"/>
      <c r="G46" s="43"/>
      <c r="H46" s="43"/>
      <c r="I46" s="43"/>
      <c r="J46" s="43"/>
    </row>
    <row r="47" spans="1:10" ht="17.25" customHeight="1">
      <c r="A47" s="46" t="s">
        <v>42</v>
      </c>
      <c r="B47" s="47"/>
      <c r="C47" s="47"/>
      <c r="D47" s="47"/>
      <c r="E47" s="47"/>
      <c r="F47" s="47"/>
      <c r="G47" s="47"/>
      <c r="H47" s="47"/>
      <c r="I47" s="47"/>
      <c r="J47" s="48"/>
    </row>
    <row r="48" spans="1:10" ht="48">
      <c r="A48" s="10" t="s">
        <v>30</v>
      </c>
      <c r="B48" s="10" t="s">
        <v>31</v>
      </c>
      <c r="C48" s="10" t="s">
        <v>32</v>
      </c>
      <c r="D48" s="10" t="s">
        <v>33</v>
      </c>
      <c r="E48" s="10" t="s">
        <v>34</v>
      </c>
      <c r="F48" s="10" t="s">
        <v>35</v>
      </c>
      <c r="G48" s="10" t="s">
        <v>36</v>
      </c>
      <c r="H48" s="10" t="s">
        <v>37</v>
      </c>
      <c r="I48" s="44" t="s">
        <v>38</v>
      </c>
      <c r="J48" s="44"/>
    </row>
    <row r="49" spans="1:10" s="28" customFormat="1" ht="14.25">
      <c r="A49" s="26">
        <v>0</v>
      </c>
      <c r="B49" s="26">
        <v>19734.73</v>
      </c>
      <c r="C49" s="26">
        <v>0</v>
      </c>
      <c r="D49" s="26">
        <v>0</v>
      </c>
      <c r="E49" s="26">
        <v>0</v>
      </c>
      <c r="F49" s="26">
        <v>0</v>
      </c>
      <c r="G49" s="26">
        <v>0</v>
      </c>
      <c r="H49" s="26">
        <v>0</v>
      </c>
      <c r="I49" s="45">
        <f>SUM(B49:H49)</f>
        <v>19734.73</v>
      </c>
      <c r="J49" s="45"/>
    </row>
    <row r="50" spans="1:10" ht="15.75">
      <c r="A50" s="18" t="s">
        <v>62</v>
      </c>
      <c r="B50" s="11"/>
      <c r="C50" s="11"/>
      <c r="D50" s="11"/>
      <c r="E50" s="11"/>
      <c r="F50" s="11"/>
      <c r="G50" s="11"/>
      <c r="H50" s="11"/>
      <c r="I50" s="11"/>
      <c r="J50" s="11"/>
    </row>
    <row r="51" spans="1:10" ht="15.75">
      <c r="A51" s="49" t="s">
        <v>57</v>
      </c>
      <c r="B51" s="49"/>
      <c r="C51" s="49"/>
      <c r="D51" s="49"/>
      <c r="E51" s="49"/>
      <c r="F51" s="49"/>
      <c r="G51" s="49"/>
      <c r="H51" s="49"/>
      <c r="I51" s="49"/>
      <c r="J51" s="49"/>
    </row>
    <row r="52" spans="1:10" ht="17.25" customHeight="1">
      <c r="A52" s="43" t="s">
        <v>41</v>
      </c>
      <c r="B52" s="43"/>
      <c r="C52" s="43"/>
      <c r="D52" s="43"/>
      <c r="E52" s="43"/>
      <c r="F52" s="43"/>
      <c r="G52" s="43"/>
      <c r="H52" s="43"/>
      <c r="I52" s="43"/>
      <c r="J52" s="43"/>
    </row>
    <row r="53" spans="1:10" ht="17.25" customHeight="1">
      <c r="A53" s="43" t="s">
        <v>42</v>
      </c>
      <c r="B53" s="43"/>
      <c r="C53" s="43"/>
      <c r="D53" s="43"/>
      <c r="E53" s="43"/>
      <c r="F53" s="43"/>
      <c r="G53" s="43"/>
      <c r="H53" s="43"/>
      <c r="I53" s="43"/>
      <c r="J53" s="43"/>
    </row>
    <row r="54" spans="1:10" ht="48">
      <c r="A54" s="10" t="s">
        <v>30</v>
      </c>
      <c r="B54" s="10" t="s">
        <v>31</v>
      </c>
      <c r="C54" s="10" t="s">
        <v>32</v>
      </c>
      <c r="D54" s="10" t="s">
        <v>33</v>
      </c>
      <c r="E54" s="10" t="s">
        <v>34</v>
      </c>
      <c r="F54" s="10" t="s">
        <v>35</v>
      </c>
      <c r="G54" s="10" t="s">
        <v>36</v>
      </c>
      <c r="H54" s="10" t="s">
        <v>37</v>
      </c>
      <c r="I54" s="44" t="s">
        <v>38</v>
      </c>
      <c r="J54" s="44"/>
    </row>
    <row r="55" spans="1:10" s="28" customFormat="1" ht="14.25">
      <c r="A55" s="26">
        <v>0</v>
      </c>
      <c r="B55" s="26">
        <v>5484446.33</v>
      </c>
      <c r="C55" s="26">
        <v>3662</v>
      </c>
      <c r="D55" s="26">
        <v>223769.21</v>
      </c>
      <c r="E55" s="26">
        <v>0</v>
      </c>
      <c r="F55" s="26">
        <v>0</v>
      </c>
      <c r="G55" s="26">
        <v>0</v>
      </c>
      <c r="H55" s="26">
        <v>0</v>
      </c>
      <c r="I55" s="45">
        <f>SUM(B55:H55)</f>
        <v>5711877.54</v>
      </c>
      <c r="J55" s="45"/>
    </row>
    <row r="56" ht="15.75">
      <c r="A56" s="3" t="s">
        <v>63</v>
      </c>
    </row>
    <row r="57" spans="1:10" ht="15.75">
      <c r="A57" s="49" t="s">
        <v>57</v>
      </c>
      <c r="B57" s="49"/>
      <c r="C57" s="49"/>
      <c r="D57" s="49"/>
      <c r="E57" s="49"/>
      <c r="F57" s="49"/>
      <c r="G57" s="49"/>
      <c r="H57" s="49"/>
      <c r="I57" s="49"/>
      <c r="J57" s="49"/>
    </row>
    <row r="58" spans="1:10" ht="15.75">
      <c r="A58" s="46" t="s">
        <v>29</v>
      </c>
      <c r="B58" s="47"/>
      <c r="C58" s="47"/>
      <c r="D58" s="47"/>
      <c r="E58" s="47"/>
      <c r="F58" s="47"/>
      <c r="G58" s="47"/>
      <c r="H58" s="47"/>
      <c r="I58" s="47"/>
      <c r="J58" s="48"/>
    </row>
    <row r="59" spans="1:10" ht="15.75">
      <c r="A59" s="46" t="s">
        <v>43</v>
      </c>
      <c r="B59" s="47"/>
      <c r="C59" s="47"/>
      <c r="D59" s="47"/>
      <c r="E59" s="47"/>
      <c r="F59" s="47"/>
      <c r="G59" s="47"/>
      <c r="H59" s="47"/>
      <c r="I59" s="47"/>
      <c r="J59" s="48"/>
    </row>
    <row r="60" spans="1:10" ht="12.75">
      <c r="A60" s="44" t="s">
        <v>30</v>
      </c>
      <c r="B60" s="44" t="s">
        <v>31</v>
      </c>
      <c r="C60" s="44" t="s">
        <v>32</v>
      </c>
      <c r="D60" s="44" t="s">
        <v>33</v>
      </c>
      <c r="E60" s="44" t="s">
        <v>34</v>
      </c>
      <c r="F60" s="44" t="s">
        <v>35</v>
      </c>
      <c r="G60" s="44" t="s">
        <v>36</v>
      </c>
      <c r="H60" s="44" t="s">
        <v>37</v>
      </c>
      <c r="I60" s="44" t="s">
        <v>38</v>
      </c>
      <c r="J60" s="44"/>
    </row>
    <row r="61" spans="1:10" ht="12.75">
      <c r="A61" s="44"/>
      <c r="B61" s="44"/>
      <c r="C61" s="44"/>
      <c r="D61" s="44"/>
      <c r="E61" s="44"/>
      <c r="F61" s="44"/>
      <c r="G61" s="44"/>
      <c r="H61" s="44"/>
      <c r="I61" s="44"/>
      <c r="J61" s="44"/>
    </row>
    <row r="62" spans="1:10" ht="12.75">
      <c r="A62" s="44"/>
      <c r="B62" s="44"/>
      <c r="C62" s="44"/>
      <c r="D62" s="44"/>
      <c r="E62" s="44"/>
      <c r="F62" s="44"/>
      <c r="G62" s="44"/>
      <c r="H62" s="44"/>
      <c r="I62" s="44"/>
      <c r="J62" s="44"/>
    </row>
    <row r="63" spans="1:10" ht="14.25">
      <c r="A63" s="26">
        <v>0</v>
      </c>
      <c r="B63" s="26">
        <v>5556981.82</v>
      </c>
      <c r="C63" s="26">
        <v>25000</v>
      </c>
      <c r="D63" s="26">
        <v>204206.83</v>
      </c>
      <c r="E63" s="26">
        <v>0</v>
      </c>
      <c r="F63" s="26">
        <v>0</v>
      </c>
      <c r="G63" s="26">
        <v>0</v>
      </c>
      <c r="H63" s="26">
        <v>0</v>
      </c>
      <c r="I63" s="45">
        <f>SUM(A63:H63)</f>
        <v>5786188.65</v>
      </c>
      <c r="J63" s="45"/>
    </row>
    <row r="64" spans="1:10" ht="40.5" customHeight="1">
      <c r="A64" s="34"/>
      <c r="B64" s="34"/>
      <c r="C64" s="34"/>
      <c r="D64" s="34"/>
      <c r="E64" s="34"/>
      <c r="F64" s="34"/>
      <c r="G64" s="34"/>
      <c r="H64" s="34"/>
      <c r="I64" s="44" t="s">
        <v>39</v>
      </c>
      <c r="J64" s="44"/>
    </row>
    <row r="65" spans="1:10" ht="15.75">
      <c r="A65" s="50"/>
      <c r="B65" s="50"/>
      <c r="C65" s="50"/>
      <c r="D65" s="50"/>
      <c r="E65" s="50"/>
      <c r="F65" s="50"/>
      <c r="G65" s="50"/>
      <c r="H65" s="50"/>
      <c r="I65" s="45">
        <v>5786188.65</v>
      </c>
      <c r="J65" s="45"/>
    </row>
    <row r="66" spans="1:10" ht="15.75">
      <c r="A66" s="18" t="s">
        <v>64</v>
      </c>
      <c r="B66" s="11"/>
      <c r="C66" s="11"/>
      <c r="D66" s="11"/>
      <c r="E66" s="11"/>
      <c r="F66" s="11"/>
      <c r="G66" s="11"/>
      <c r="H66" s="11"/>
      <c r="I66" s="11"/>
      <c r="J66" s="11"/>
    </row>
    <row r="67" spans="1:10" ht="15.75">
      <c r="A67" s="49" t="s">
        <v>57</v>
      </c>
      <c r="B67" s="49"/>
      <c r="C67" s="49"/>
      <c r="D67" s="49"/>
      <c r="E67" s="49"/>
      <c r="F67" s="49"/>
      <c r="G67" s="49"/>
      <c r="H67" s="49"/>
      <c r="I67" s="49"/>
      <c r="J67" s="49"/>
    </row>
    <row r="68" spans="1:10" ht="15.75">
      <c r="A68" s="43" t="s">
        <v>40</v>
      </c>
      <c r="B68" s="43"/>
      <c r="C68" s="43"/>
      <c r="D68" s="43"/>
      <c r="E68" s="43"/>
      <c r="F68" s="43"/>
      <c r="G68" s="43"/>
      <c r="H68" s="43"/>
      <c r="I68" s="43"/>
      <c r="J68" s="43"/>
    </row>
    <row r="69" spans="1:10" ht="15.75">
      <c r="A69" s="46" t="s">
        <v>43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48">
      <c r="A70" s="10" t="s">
        <v>30</v>
      </c>
      <c r="B70" s="10" t="s">
        <v>31</v>
      </c>
      <c r="C70" s="10" t="s">
        <v>32</v>
      </c>
      <c r="D70" s="10" t="s">
        <v>33</v>
      </c>
      <c r="E70" s="10" t="s">
        <v>34</v>
      </c>
      <c r="F70" s="10" t="s">
        <v>35</v>
      </c>
      <c r="G70" s="10" t="s">
        <v>36</v>
      </c>
      <c r="H70" s="10" t="s">
        <v>37</v>
      </c>
      <c r="I70" s="44" t="s">
        <v>38</v>
      </c>
      <c r="J70" s="44"/>
    </row>
    <row r="71" spans="1:10" s="28" customFormat="1" ht="14.25">
      <c r="A71" s="26">
        <v>0</v>
      </c>
      <c r="B71" s="26">
        <v>43460.58</v>
      </c>
      <c r="C71" s="26">
        <v>2602.67</v>
      </c>
      <c r="D71" s="26">
        <v>0</v>
      </c>
      <c r="E71" s="26">
        <v>0</v>
      </c>
      <c r="F71" s="26">
        <v>0</v>
      </c>
      <c r="G71" s="26">
        <v>0</v>
      </c>
      <c r="H71" s="26">
        <v>0</v>
      </c>
      <c r="I71" s="45">
        <f>SUM(B71:H71)</f>
        <v>46063.25</v>
      </c>
      <c r="J71" s="45"/>
    </row>
    <row r="72" spans="1:10" ht="15.75">
      <c r="A72" s="18" t="s">
        <v>65</v>
      </c>
      <c r="B72" s="11"/>
      <c r="C72" s="11"/>
      <c r="D72" s="11"/>
      <c r="E72" s="11"/>
      <c r="F72" s="11"/>
      <c r="G72" s="11"/>
      <c r="H72" s="11"/>
      <c r="I72" s="11"/>
      <c r="J72" s="11"/>
    </row>
    <row r="73" spans="1:10" ht="15.75">
      <c r="A73" s="49" t="s">
        <v>57</v>
      </c>
      <c r="B73" s="49"/>
      <c r="C73" s="49"/>
      <c r="D73" s="49"/>
      <c r="E73" s="49"/>
      <c r="F73" s="49"/>
      <c r="G73" s="49"/>
      <c r="H73" s="49"/>
      <c r="I73" s="49"/>
      <c r="J73" s="49"/>
    </row>
    <row r="74" spans="1:10" ht="15.75">
      <c r="A74" s="43" t="s">
        <v>41</v>
      </c>
      <c r="B74" s="43"/>
      <c r="C74" s="43"/>
      <c r="D74" s="43"/>
      <c r="E74" s="43"/>
      <c r="F74" s="43"/>
      <c r="G74" s="43"/>
      <c r="H74" s="43"/>
      <c r="I74" s="43"/>
      <c r="J74" s="43"/>
    </row>
    <row r="75" spans="1:10" ht="15.75">
      <c r="A75" s="43" t="s">
        <v>43</v>
      </c>
      <c r="B75" s="43"/>
      <c r="C75" s="43"/>
      <c r="D75" s="43"/>
      <c r="E75" s="43"/>
      <c r="F75" s="43"/>
      <c r="G75" s="43"/>
      <c r="H75" s="43"/>
      <c r="I75" s="43"/>
      <c r="J75" s="43"/>
    </row>
    <row r="76" spans="1:10" ht="48">
      <c r="A76" s="10" t="s">
        <v>30</v>
      </c>
      <c r="B76" s="10" t="s">
        <v>31</v>
      </c>
      <c r="C76" s="10" t="s">
        <v>32</v>
      </c>
      <c r="D76" s="10" t="s">
        <v>33</v>
      </c>
      <c r="E76" s="10" t="s">
        <v>34</v>
      </c>
      <c r="F76" s="10" t="s">
        <v>35</v>
      </c>
      <c r="G76" s="10" t="s">
        <v>36</v>
      </c>
      <c r="H76" s="10" t="s">
        <v>37</v>
      </c>
      <c r="I76" s="44" t="s">
        <v>38</v>
      </c>
      <c r="J76" s="44"/>
    </row>
    <row r="77" spans="1:10" s="28" customFormat="1" ht="14.25">
      <c r="A77" s="26">
        <v>0</v>
      </c>
      <c r="B77" s="26">
        <v>6631844.7</v>
      </c>
      <c r="C77" s="26">
        <v>13650.04</v>
      </c>
      <c r="D77" s="26">
        <v>0</v>
      </c>
      <c r="E77" s="26">
        <v>0</v>
      </c>
      <c r="F77" s="26">
        <v>0</v>
      </c>
      <c r="G77" s="26">
        <v>0</v>
      </c>
      <c r="H77" s="26">
        <v>0</v>
      </c>
      <c r="I77" s="45">
        <f>SUM(B77:H77)</f>
        <v>6645494.74</v>
      </c>
      <c r="J77" s="45"/>
    </row>
    <row r="79" ht="15.75">
      <c r="A79" s="3" t="s">
        <v>65</v>
      </c>
    </row>
    <row r="80" spans="1:10" ht="15.75">
      <c r="A80" s="49" t="s">
        <v>57</v>
      </c>
      <c r="B80" s="49"/>
      <c r="C80" s="49"/>
      <c r="D80" s="49"/>
      <c r="E80" s="49"/>
      <c r="F80" s="49"/>
      <c r="G80" s="49"/>
      <c r="H80" s="49"/>
      <c r="I80" s="49"/>
      <c r="J80" s="49"/>
    </row>
    <row r="81" spans="1:10" ht="15.75">
      <c r="A81" s="46" t="s">
        <v>29</v>
      </c>
      <c r="B81" s="47"/>
      <c r="C81" s="47"/>
      <c r="D81" s="47"/>
      <c r="E81" s="47"/>
      <c r="F81" s="47"/>
      <c r="G81" s="47"/>
      <c r="H81" s="47"/>
      <c r="I81" s="47"/>
      <c r="J81" s="48"/>
    </row>
    <row r="82" spans="1:10" ht="15.75">
      <c r="A82" s="46" t="s">
        <v>44</v>
      </c>
      <c r="B82" s="47"/>
      <c r="C82" s="47"/>
      <c r="D82" s="47"/>
      <c r="E82" s="47"/>
      <c r="F82" s="47"/>
      <c r="G82" s="47"/>
      <c r="H82" s="47"/>
      <c r="I82" s="47"/>
      <c r="J82" s="48"/>
    </row>
    <row r="83" spans="1:10" ht="12.75">
      <c r="A83" s="44" t="s">
        <v>30</v>
      </c>
      <c r="B83" s="44" t="s">
        <v>31</v>
      </c>
      <c r="C83" s="44" t="s">
        <v>32</v>
      </c>
      <c r="D83" s="44" t="s">
        <v>33</v>
      </c>
      <c r="E83" s="44" t="s">
        <v>34</v>
      </c>
      <c r="F83" s="44" t="s">
        <v>35</v>
      </c>
      <c r="G83" s="44" t="s">
        <v>36</v>
      </c>
      <c r="H83" s="44" t="s">
        <v>37</v>
      </c>
      <c r="I83" s="44" t="s">
        <v>38</v>
      </c>
      <c r="J83" s="44"/>
    </row>
    <row r="84" spans="1:10" ht="12.75">
      <c r="A84" s="44"/>
      <c r="B84" s="44"/>
      <c r="C84" s="44"/>
      <c r="D84" s="44"/>
      <c r="E84" s="44"/>
      <c r="F84" s="44"/>
      <c r="G84" s="44"/>
      <c r="H84" s="44"/>
      <c r="I84" s="44"/>
      <c r="J84" s="44"/>
    </row>
    <row r="85" spans="1:10" ht="12.75">
      <c r="A85" s="44"/>
      <c r="B85" s="44"/>
      <c r="C85" s="44"/>
      <c r="D85" s="44"/>
      <c r="E85" s="44"/>
      <c r="F85" s="44"/>
      <c r="G85" s="44"/>
      <c r="H85" s="44"/>
      <c r="I85" s="44"/>
      <c r="J85" s="44"/>
    </row>
    <row r="86" spans="1:10" ht="14.25">
      <c r="A86" s="26">
        <v>0</v>
      </c>
      <c r="B86" s="26">
        <v>5240122.09</v>
      </c>
      <c r="C86" s="26">
        <v>23920</v>
      </c>
      <c r="D86" s="26">
        <v>20000</v>
      </c>
      <c r="E86" s="26">
        <v>0</v>
      </c>
      <c r="F86" s="26">
        <v>0</v>
      </c>
      <c r="G86" s="26">
        <v>0</v>
      </c>
      <c r="H86" s="26">
        <v>0</v>
      </c>
      <c r="I86" s="45">
        <f>SUM(A86:H86)</f>
        <v>5284042.09</v>
      </c>
      <c r="J86" s="45"/>
    </row>
    <row r="87" spans="1:10" ht="26.25" customHeight="1">
      <c r="A87" s="34"/>
      <c r="B87" s="34"/>
      <c r="C87" s="34"/>
      <c r="D87" s="34"/>
      <c r="E87" s="34"/>
      <c r="F87" s="34"/>
      <c r="G87" s="34"/>
      <c r="H87" s="34"/>
      <c r="I87" s="44" t="s">
        <v>39</v>
      </c>
      <c r="J87" s="44"/>
    </row>
    <row r="88" spans="1:10" ht="15.75">
      <c r="A88" s="50"/>
      <c r="B88" s="50"/>
      <c r="C88" s="50"/>
      <c r="D88" s="50"/>
      <c r="E88" s="50"/>
      <c r="F88" s="50"/>
      <c r="G88" s="50"/>
      <c r="H88" s="50"/>
      <c r="I88" s="45">
        <v>5284042.09</v>
      </c>
      <c r="J88" s="45"/>
    </row>
    <row r="89" spans="1:10" ht="15.75">
      <c r="A89" s="18" t="s">
        <v>66</v>
      </c>
      <c r="B89" s="11"/>
      <c r="C89" s="11"/>
      <c r="D89" s="11"/>
      <c r="E89" s="11"/>
      <c r="F89" s="11"/>
      <c r="G89" s="11"/>
      <c r="H89" s="11"/>
      <c r="I89" s="11"/>
      <c r="J89" s="11"/>
    </row>
    <row r="90" spans="1:10" ht="15.75">
      <c r="A90" s="49" t="s">
        <v>57</v>
      </c>
      <c r="B90" s="49"/>
      <c r="C90" s="49"/>
      <c r="D90" s="49"/>
      <c r="E90" s="49"/>
      <c r="F90" s="49"/>
      <c r="G90" s="49"/>
      <c r="H90" s="49"/>
      <c r="I90" s="49"/>
      <c r="J90" s="49"/>
    </row>
    <row r="91" spans="1:10" ht="15.75">
      <c r="A91" s="43" t="s">
        <v>40</v>
      </c>
      <c r="B91" s="43"/>
      <c r="C91" s="43"/>
      <c r="D91" s="43"/>
      <c r="E91" s="43"/>
      <c r="F91" s="43"/>
      <c r="G91" s="43"/>
      <c r="H91" s="43"/>
      <c r="I91" s="43"/>
      <c r="J91" s="43"/>
    </row>
    <row r="92" spans="1:10" ht="15.75">
      <c r="A92" s="46" t="s">
        <v>44</v>
      </c>
      <c r="B92" s="47"/>
      <c r="C92" s="47"/>
      <c r="D92" s="47"/>
      <c r="E92" s="47"/>
      <c r="F92" s="47"/>
      <c r="G92" s="47"/>
      <c r="H92" s="47"/>
      <c r="I92" s="47"/>
      <c r="J92" s="48"/>
    </row>
    <row r="93" spans="1:10" ht="48">
      <c r="A93" s="10" t="s">
        <v>30</v>
      </c>
      <c r="B93" s="10" t="s">
        <v>31</v>
      </c>
      <c r="C93" s="10" t="s">
        <v>32</v>
      </c>
      <c r="D93" s="10" t="s">
        <v>33</v>
      </c>
      <c r="E93" s="10" t="s">
        <v>34</v>
      </c>
      <c r="F93" s="10" t="s">
        <v>35</v>
      </c>
      <c r="G93" s="10" t="s">
        <v>36</v>
      </c>
      <c r="H93" s="10" t="s">
        <v>37</v>
      </c>
      <c r="I93" s="44" t="s">
        <v>38</v>
      </c>
      <c r="J93" s="44"/>
    </row>
    <row r="94" spans="1:10" s="28" customFormat="1" ht="14.25">
      <c r="A94" s="26">
        <v>0</v>
      </c>
      <c r="B94" s="26">
        <v>82908.39</v>
      </c>
      <c r="C94" s="26">
        <v>11519.46</v>
      </c>
      <c r="D94" s="26">
        <v>0</v>
      </c>
      <c r="E94" s="26">
        <v>0</v>
      </c>
      <c r="F94" s="26">
        <v>0</v>
      </c>
      <c r="G94" s="26">
        <v>0</v>
      </c>
      <c r="H94" s="26">
        <v>0</v>
      </c>
      <c r="I94" s="45">
        <f>SUM(B94:H94)</f>
        <v>94427.85</v>
      </c>
      <c r="J94" s="45"/>
    </row>
    <row r="95" spans="1:10" ht="15.75">
      <c r="A95" s="18" t="s">
        <v>67</v>
      </c>
      <c r="B95" s="11"/>
      <c r="C95" s="11"/>
      <c r="D95" s="11"/>
      <c r="E95" s="11"/>
      <c r="F95" s="11"/>
      <c r="G95" s="11"/>
      <c r="H95" s="11"/>
      <c r="I95" s="11"/>
      <c r="J95" s="11"/>
    </row>
    <row r="96" spans="1:10" ht="15.75">
      <c r="A96" s="49" t="s">
        <v>57</v>
      </c>
      <c r="B96" s="49"/>
      <c r="C96" s="49"/>
      <c r="D96" s="49"/>
      <c r="E96" s="49"/>
      <c r="F96" s="49"/>
      <c r="G96" s="49"/>
      <c r="H96" s="49"/>
      <c r="I96" s="49"/>
      <c r="J96" s="49"/>
    </row>
    <row r="97" spans="1:10" ht="15.75">
      <c r="A97" s="43" t="s">
        <v>41</v>
      </c>
      <c r="B97" s="43"/>
      <c r="C97" s="43"/>
      <c r="D97" s="43"/>
      <c r="E97" s="43"/>
      <c r="F97" s="43"/>
      <c r="G97" s="43"/>
      <c r="H97" s="43"/>
      <c r="I97" s="43"/>
      <c r="J97" s="43"/>
    </row>
    <row r="98" spans="1:10" ht="15.75">
      <c r="A98" s="43" t="s">
        <v>44</v>
      </c>
      <c r="B98" s="43"/>
      <c r="C98" s="43"/>
      <c r="D98" s="43"/>
      <c r="E98" s="43"/>
      <c r="F98" s="43"/>
      <c r="G98" s="43"/>
      <c r="H98" s="43"/>
      <c r="I98" s="43"/>
      <c r="J98" s="43"/>
    </row>
    <row r="99" spans="1:10" ht="48">
      <c r="A99" s="10" t="s">
        <v>30</v>
      </c>
      <c r="B99" s="10" t="s">
        <v>31</v>
      </c>
      <c r="C99" s="10" t="s">
        <v>32</v>
      </c>
      <c r="D99" s="10" t="s">
        <v>33</v>
      </c>
      <c r="E99" s="10" t="s">
        <v>34</v>
      </c>
      <c r="F99" s="10" t="s">
        <v>35</v>
      </c>
      <c r="G99" s="10" t="s">
        <v>36</v>
      </c>
      <c r="H99" s="10" t="s">
        <v>37</v>
      </c>
      <c r="I99" s="44" t="s">
        <v>38</v>
      </c>
      <c r="J99" s="44"/>
    </row>
    <row r="100" spans="1:10" s="28" customFormat="1" ht="14.25">
      <c r="A100" s="26">
        <v>0</v>
      </c>
      <c r="B100" s="26">
        <v>6418177.12</v>
      </c>
      <c r="C100" s="26">
        <v>10750.5</v>
      </c>
      <c r="D100" s="26">
        <v>196269.12</v>
      </c>
      <c r="E100" s="26">
        <v>0</v>
      </c>
      <c r="F100" s="26">
        <v>0</v>
      </c>
      <c r="G100" s="26">
        <v>0</v>
      </c>
      <c r="H100" s="26">
        <v>0</v>
      </c>
      <c r="I100" s="45">
        <f>SUM(B100:H100)</f>
        <v>6625196.74</v>
      </c>
      <c r="J100" s="45"/>
    </row>
    <row r="102" ht="15.75">
      <c r="A102" s="3" t="s">
        <v>68</v>
      </c>
    </row>
    <row r="103" spans="1:11" ht="15.75">
      <c r="A103" s="49" t="s">
        <v>58</v>
      </c>
      <c r="B103" s="49"/>
      <c r="C103" s="49"/>
      <c r="D103" s="49"/>
      <c r="E103" s="49"/>
      <c r="F103" s="49"/>
      <c r="G103" s="49"/>
      <c r="H103" s="49"/>
      <c r="I103" s="49"/>
      <c r="J103" s="49"/>
      <c r="K103" s="49"/>
    </row>
    <row r="104" spans="1:11" ht="15.75">
      <c r="A104" s="43" t="s">
        <v>29</v>
      </c>
      <c r="B104" s="43"/>
      <c r="C104" s="43"/>
      <c r="D104" s="43"/>
      <c r="E104" s="43"/>
      <c r="F104" s="43"/>
      <c r="G104" s="43"/>
      <c r="H104" s="43"/>
      <c r="I104" s="43"/>
      <c r="J104" s="43"/>
      <c r="K104" s="43"/>
    </row>
    <row r="105" spans="1:11" ht="15.75">
      <c r="A105" s="43" t="s">
        <v>42</v>
      </c>
      <c r="B105" s="43"/>
      <c r="C105" s="43"/>
      <c r="D105" s="43"/>
      <c r="E105" s="43"/>
      <c r="F105" s="43"/>
      <c r="G105" s="43"/>
      <c r="H105" s="43"/>
      <c r="I105" s="43"/>
      <c r="J105" s="43"/>
      <c r="K105" s="43"/>
    </row>
    <row r="106" spans="1:11" ht="72">
      <c r="A106" s="10" t="s">
        <v>45</v>
      </c>
      <c r="B106" s="10" t="s">
        <v>46</v>
      </c>
      <c r="C106" s="10" t="s">
        <v>47</v>
      </c>
      <c r="D106" s="10" t="s">
        <v>48</v>
      </c>
      <c r="E106" s="10" t="s">
        <v>49</v>
      </c>
      <c r="F106" s="10" t="s">
        <v>50</v>
      </c>
      <c r="G106" s="10" t="s">
        <v>51</v>
      </c>
      <c r="H106" s="10" t="s">
        <v>52</v>
      </c>
      <c r="I106" s="10" t="s">
        <v>53</v>
      </c>
      <c r="J106" s="10" t="s">
        <v>54</v>
      </c>
      <c r="K106" s="10" t="s">
        <v>38</v>
      </c>
    </row>
    <row r="107" spans="1:11" ht="12.75">
      <c r="A107" s="14">
        <v>0</v>
      </c>
      <c r="B107" s="14">
        <v>0</v>
      </c>
      <c r="C107" s="14">
        <v>0</v>
      </c>
      <c r="D107" s="14">
        <v>0</v>
      </c>
      <c r="E107" s="14">
        <v>0</v>
      </c>
      <c r="F107" s="14">
        <v>0</v>
      </c>
      <c r="G107" s="14">
        <v>0</v>
      </c>
      <c r="H107" s="14">
        <v>0</v>
      </c>
      <c r="I107" s="14">
        <v>0</v>
      </c>
      <c r="J107" s="14">
        <v>0</v>
      </c>
      <c r="K107" s="14">
        <v>0</v>
      </c>
    </row>
    <row r="108" spans="1:11" ht="60">
      <c r="A108" s="34"/>
      <c r="B108" s="34"/>
      <c r="C108" s="34"/>
      <c r="D108" s="34"/>
      <c r="E108" s="34"/>
      <c r="F108" s="34"/>
      <c r="G108" s="34"/>
      <c r="H108" s="34"/>
      <c r="I108" s="34"/>
      <c r="J108" s="34"/>
      <c r="K108" s="10" t="s">
        <v>39</v>
      </c>
    </row>
    <row r="109" spans="1:11" ht="15.75">
      <c r="A109" s="50"/>
      <c r="B109" s="50"/>
      <c r="C109" s="50"/>
      <c r="D109" s="50"/>
      <c r="E109" s="50"/>
      <c r="F109" s="50"/>
      <c r="G109" s="50"/>
      <c r="H109" s="50"/>
      <c r="I109" s="50"/>
      <c r="J109" s="50"/>
      <c r="K109" s="15"/>
    </row>
    <row r="110" spans="1:11" ht="15.75">
      <c r="A110" s="19" t="s">
        <v>69</v>
      </c>
      <c r="B110" s="13"/>
      <c r="C110" s="13"/>
      <c r="D110" s="13"/>
      <c r="E110" s="13"/>
      <c r="F110" s="13"/>
      <c r="G110" s="13"/>
      <c r="H110" s="13"/>
      <c r="I110" s="13"/>
      <c r="J110" s="13"/>
      <c r="K110" s="16"/>
    </row>
    <row r="111" spans="1:11" ht="15.75">
      <c r="A111" s="49" t="s">
        <v>58</v>
      </c>
      <c r="B111" s="49"/>
      <c r="C111" s="49"/>
      <c r="D111" s="49"/>
      <c r="E111" s="49"/>
      <c r="F111" s="49"/>
      <c r="G111" s="49"/>
      <c r="H111" s="49"/>
      <c r="I111" s="49"/>
      <c r="J111" s="49"/>
      <c r="K111" s="49"/>
    </row>
    <row r="112" spans="1:11" ht="15.75">
      <c r="A112" s="43" t="s">
        <v>55</v>
      </c>
      <c r="B112" s="43"/>
      <c r="C112" s="43"/>
      <c r="D112" s="43"/>
      <c r="E112" s="43"/>
      <c r="F112" s="43"/>
      <c r="G112" s="43"/>
      <c r="H112" s="43"/>
      <c r="I112" s="43"/>
      <c r="J112" s="43"/>
      <c r="K112" s="43"/>
    </row>
    <row r="113" spans="1:11" ht="15.75">
      <c r="A113" s="43" t="s">
        <v>42</v>
      </c>
      <c r="B113" s="43"/>
      <c r="C113" s="43"/>
      <c r="D113" s="43"/>
      <c r="E113" s="43"/>
      <c r="F113" s="43"/>
      <c r="G113" s="43"/>
      <c r="H113" s="43"/>
      <c r="I113" s="43"/>
      <c r="J113" s="43"/>
      <c r="K113" s="43"/>
    </row>
    <row r="114" spans="1:11" ht="72">
      <c r="A114" s="10" t="s">
        <v>45</v>
      </c>
      <c r="B114" s="10" t="s">
        <v>46</v>
      </c>
      <c r="C114" s="10" t="s">
        <v>47</v>
      </c>
      <c r="D114" s="10" t="s">
        <v>48</v>
      </c>
      <c r="E114" s="10" t="s">
        <v>49</v>
      </c>
      <c r="F114" s="10" t="s">
        <v>50</v>
      </c>
      <c r="G114" s="10" t="s">
        <v>51</v>
      </c>
      <c r="H114" s="10" t="s">
        <v>52</v>
      </c>
      <c r="I114" s="10" t="s">
        <v>53</v>
      </c>
      <c r="J114" s="10" t="s">
        <v>54</v>
      </c>
      <c r="K114" s="10" t="s">
        <v>38</v>
      </c>
    </row>
    <row r="115" spans="1:11" ht="12.75">
      <c r="A115" s="14">
        <v>0</v>
      </c>
      <c r="B115" s="14">
        <v>0</v>
      </c>
      <c r="C115" s="14">
        <v>0</v>
      </c>
      <c r="D115" s="14">
        <v>0</v>
      </c>
      <c r="E115" s="14">
        <v>0</v>
      </c>
      <c r="F115" s="14">
        <v>0</v>
      </c>
      <c r="G115" s="14">
        <v>0</v>
      </c>
      <c r="H115" s="14">
        <v>0</v>
      </c>
      <c r="I115" s="14">
        <v>0</v>
      </c>
      <c r="J115" s="14">
        <v>0</v>
      </c>
      <c r="K115" s="14">
        <v>0</v>
      </c>
    </row>
    <row r="116" spans="1:11" ht="16.5" customHeight="1">
      <c r="A116" s="20" t="s">
        <v>70</v>
      </c>
      <c r="B116" s="17"/>
      <c r="C116" s="17"/>
      <c r="D116" s="17"/>
      <c r="E116" s="17"/>
      <c r="F116" s="17"/>
      <c r="G116" s="17"/>
      <c r="H116" s="17"/>
      <c r="I116" s="17"/>
      <c r="J116" s="17"/>
      <c r="K116" s="17"/>
    </row>
    <row r="117" spans="1:11" ht="15.75">
      <c r="A117" s="49" t="s">
        <v>58</v>
      </c>
      <c r="B117" s="49"/>
      <c r="C117" s="49"/>
      <c r="D117" s="49"/>
      <c r="E117" s="49"/>
      <c r="F117" s="49"/>
      <c r="G117" s="49"/>
      <c r="H117" s="49"/>
      <c r="I117" s="49"/>
      <c r="J117" s="49"/>
      <c r="K117" s="49"/>
    </row>
    <row r="118" spans="1:11" ht="15.75">
      <c r="A118" s="43" t="s">
        <v>56</v>
      </c>
      <c r="B118" s="43"/>
      <c r="C118" s="43"/>
      <c r="D118" s="43"/>
      <c r="E118" s="43"/>
      <c r="F118" s="43"/>
      <c r="G118" s="43"/>
      <c r="H118" s="43"/>
      <c r="I118" s="43"/>
      <c r="J118" s="43"/>
      <c r="K118" s="43"/>
    </row>
    <row r="119" spans="1:11" ht="15.75">
      <c r="A119" s="43" t="s">
        <v>42</v>
      </c>
      <c r="B119" s="43"/>
      <c r="C119" s="43"/>
      <c r="D119" s="43"/>
      <c r="E119" s="43"/>
      <c r="F119" s="43"/>
      <c r="G119" s="43"/>
      <c r="H119" s="43"/>
      <c r="I119" s="43"/>
      <c r="J119" s="43"/>
      <c r="K119" s="43"/>
    </row>
    <row r="120" spans="1:11" ht="72">
      <c r="A120" s="10" t="s">
        <v>45</v>
      </c>
      <c r="B120" s="10" t="s">
        <v>46</v>
      </c>
      <c r="C120" s="10" t="s">
        <v>47</v>
      </c>
      <c r="D120" s="10" t="s">
        <v>48</v>
      </c>
      <c r="E120" s="10" t="s">
        <v>49</v>
      </c>
      <c r="F120" s="10" t="s">
        <v>50</v>
      </c>
      <c r="G120" s="10" t="s">
        <v>51</v>
      </c>
      <c r="H120" s="10" t="s">
        <v>52</v>
      </c>
      <c r="I120" s="10" t="s">
        <v>53</v>
      </c>
      <c r="J120" s="10" t="s">
        <v>54</v>
      </c>
      <c r="K120" s="10" t="s">
        <v>38</v>
      </c>
    </row>
    <row r="121" spans="1:11" ht="12.75">
      <c r="A121" s="14">
        <v>0</v>
      </c>
      <c r="B121" s="14">
        <v>0</v>
      </c>
      <c r="C121" s="14">
        <v>0</v>
      </c>
      <c r="D121" s="14">
        <v>0</v>
      </c>
      <c r="E121" s="14">
        <v>0</v>
      </c>
      <c r="F121" s="14">
        <v>0</v>
      </c>
      <c r="G121" s="14">
        <v>0</v>
      </c>
      <c r="H121" s="14">
        <v>0</v>
      </c>
      <c r="I121" s="14">
        <v>0</v>
      </c>
      <c r="J121" s="14">
        <v>0</v>
      </c>
      <c r="K121" s="14">
        <v>0</v>
      </c>
    </row>
    <row r="122" ht="15.75">
      <c r="A122" s="3" t="s">
        <v>71</v>
      </c>
    </row>
    <row r="123" spans="1:11" ht="15.75">
      <c r="A123" s="49" t="s">
        <v>58</v>
      </c>
      <c r="B123" s="49"/>
      <c r="C123" s="49"/>
      <c r="D123" s="49"/>
      <c r="E123" s="49"/>
      <c r="F123" s="49"/>
      <c r="G123" s="49"/>
      <c r="H123" s="49"/>
      <c r="I123" s="49"/>
      <c r="J123" s="49"/>
      <c r="K123" s="49"/>
    </row>
    <row r="124" spans="1:11" ht="15.75">
      <c r="A124" s="43" t="s">
        <v>29</v>
      </c>
      <c r="B124" s="43"/>
      <c r="C124" s="43"/>
      <c r="D124" s="43"/>
      <c r="E124" s="43"/>
      <c r="F124" s="43"/>
      <c r="G124" s="43"/>
      <c r="H124" s="43"/>
      <c r="I124" s="43"/>
      <c r="J124" s="43"/>
      <c r="K124" s="43"/>
    </row>
    <row r="125" spans="1:11" ht="15.75">
      <c r="A125" s="43" t="s">
        <v>43</v>
      </c>
      <c r="B125" s="43"/>
      <c r="C125" s="43"/>
      <c r="D125" s="43"/>
      <c r="E125" s="43"/>
      <c r="F125" s="43"/>
      <c r="G125" s="43"/>
      <c r="H125" s="43"/>
      <c r="I125" s="43"/>
      <c r="J125" s="43"/>
      <c r="K125" s="43"/>
    </row>
    <row r="126" spans="1:11" ht="72">
      <c r="A126" s="10" t="s">
        <v>45</v>
      </c>
      <c r="B126" s="10" t="s">
        <v>46</v>
      </c>
      <c r="C126" s="10" t="s">
        <v>47</v>
      </c>
      <c r="D126" s="10" t="s">
        <v>48</v>
      </c>
      <c r="E126" s="10" t="s">
        <v>49</v>
      </c>
      <c r="F126" s="10" t="s">
        <v>50</v>
      </c>
      <c r="G126" s="10" t="s">
        <v>51</v>
      </c>
      <c r="H126" s="10" t="s">
        <v>52</v>
      </c>
      <c r="I126" s="10" t="s">
        <v>53</v>
      </c>
      <c r="J126" s="10" t="s">
        <v>54</v>
      </c>
      <c r="K126" s="10" t="s">
        <v>38</v>
      </c>
    </row>
    <row r="127" spans="1:11" ht="12.75">
      <c r="A127" s="14">
        <v>0</v>
      </c>
      <c r="B127" s="14">
        <v>0</v>
      </c>
      <c r="C127" s="14">
        <v>0</v>
      </c>
      <c r="D127" s="14">
        <v>0</v>
      </c>
      <c r="E127" s="14">
        <v>0</v>
      </c>
      <c r="F127" s="14">
        <v>0</v>
      </c>
      <c r="G127" s="14">
        <v>0</v>
      </c>
      <c r="H127" s="14">
        <v>0</v>
      </c>
      <c r="I127" s="14">
        <v>0</v>
      </c>
      <c r="J127" s="14">
        <v>0</v>
      </c>
      <c r="K127" s="14">
        <v>0</v>
      </c>
    </row>
    <row r="128" spans="1:11" ht="60">
      <c r="A128" s="34"/>
      <c r="B128" s="34"/>
      <c r="C128" s="34"/>
      <c r="D128" s="34"/>
      <c r="E128" s="34"/>
      <c r="F128" s="34"/>
      <c r="G128" s="34"/>
      <c r="H128" s="34"/>
      <c r="I128" s="34"/>
      <c r="J128" s="34"/>
      <c r="K128" s="10" t="s">
        <v>39</v>
      </c>
    </row>
    <row r="129" spans="1:11" ht="15.75">
      <c r="A129" s="50"/>
      <c r="B129" s="50"/>
      <c r="C129" s="50"/>
      <c r="D129" s="50"/>
      <c r="E129" s="50"/>
      <c r="F129" s="50"/>
      <c r="G129" s="50"/>
      <c r="H129" s="50"/>
      <c r="I129" s="50"/>
      <c r="J129" s="50"/>
      <c r="K129" s="15"/>
    </row>
    <row r="130" spans="1:11" ht="18" customHeight="1">
      <c r="A130" s="19" t="s">
        <v>72</v>
      </c>
      <c r="B130" s="13"/>
      <c r="C130" s="13"/>
      <c r="D130" s="13"/>
      <c r="E130" s="13"/>
      <c r="F130" s="13"/>
      <c r="G130" s="13"/>
      <c r="H130" s="13"/>
      <c r="I130" s="13"/>
      <c r="J130" s="13"/>
      <c r="K130" s="16"/>
    </row>
    <row r="131" spans="1:11" ht="15.75">
      <c r="A131" s="49" t="s">
        <v>58</v>
      </c>
      <c r="B131" s="49"/>
      <c r="C131" s="49"/>
      <c r="D131" s="49"/>
      <c r="E131" s="49"/>
      <c r="F131" s="49"/>
      <c r="G131" s="49"/>
      <c r="H131" s="49"/>
      <c r="I131" s="49"/>
      <c r="J131" s="49"/>
      <c r="K131" s="49"/>
    </row>
    <row r="132" spans="1:11" ht="15.75">
      <c r="A132" s="43" t="s">
        <v>55</v>
      </c>
      <c r="B132" s="43"/>
      <c r="C132" s="43"/>
      <c r="D132" s="43"/>
      <c r="E132" s="43"/>
      <c r="F132" s="43"/>
      <c r="G132" s="43"/>
      <c r="H132" s="43"/>
      <c r="I132" s="43"/>
      <c r="J132" s="43"/>
      <c r="K132" s="43"/>
    </row>
    <row r="133" spans="1:11" ht="15.75">
      <c r="A133" s="43" t="s">
        <v>43</v>
      </c>
      <c r="B133" s="43"/>
      <c r="C133" s="43"/>
      <c r="D133" s="43"/>
      <c r="E133" s="43"/>
      <c r="F133" s="43"/>
      <c r="G133" s="43"/>
      <c r="H133" s="43"/>
      <c r="I133" s="43"/>
      <c r="J133" s="43"/>
      <c r="K133" s="43"/>
    </row>
    <row r="134" spans="1:11" ht="72">
      <c r="A134" s="10" t="s">
        <v>45</v>
      </c>
      <c r="B134" s="10" t="s">
        <v>46</v>
      </c>
      <c r="C134" s="10" t="s">
        <v>47</v>
      </c>
      <c r="D134" s="10" t="s">
        <v>48</v>
      </c>
      <c r="E134" s="10" t="s">
        <v>49</v>
      </c>
      <c r="F134" s="10" t="s">
        <v>50</v>
      </c>
      <c r="G134" s="10" t="s">
        <v>51</v>
      </c>
      <c r="H134" s="10" t="s">
        <v>52</v>
      </c>
      <c r="I134" s="10" t="s">
        <v>53</v>
      </c>
      <c r="J134" s="10" t="s">
        <v>54</v>
      </c>
      <c r="K134" s="10" t="s">
        <v>38</v>
      </c>
    </row>
    <row r="135" spans="1:11" ht="12.75">
      <c r="A135" s="14">
        <v>0</v>
      </c>
      <c r="B135" s="14">
        <v>0</v>
      </c>
      <c r="C135" s="14">
        <v>0</v>
      </c>
      <c r="D135" s="14">
        <v>0</v>
      </c>
      <c r="E135" s="14">
        <v>0</v>
      </c>
      <c r="F135" s="14">
        <v>0</v>
      </c>
      <c r="G135" s="14">
        <v>0</v>
      </c>
      <c r="H135" s="14">
        <v>0</v>
      </c>
      <c r="I135" s="14">
        <v>0</v>
      </c>
      <c r="J135" s="14">
        <v>0</v>
      </c>
      <c r="K135" s="14">
        <v>0</v>
      </c>
    </row>
    <row r="136" spans="1:11" ht="18" customHeight="1">
      <c r="A136" s="20" t="s">
        <v>73</v>
      </c>
      <c r="B136" s="17"/>
      <c r="C136" s="17"/>
      <c r="D136" s="17"/>
      <c r="E136" s="17"/>
      <c r="F136" s="17"/>
      <c r="G136" s="17"/>
      <c r="H136" s="17"/>
      <c r="I136" s="17"/>
      <c r="J136" s="17"/>
      <c r="K136" s="17"/>
    </row>
    <row r="137" spans="1:11" ht="15.75">
      <c r="A137" s="49" t="s">
        <v>58</v>
      </c>
      <c r="B137" s="49"/>
      <c r="C137" s="49"/>
      <c r="D137" s="49"/>
      <c r="E137" s="49"/>
      <c r="F137" s="49"/>
      <c r="G137" s="49"/>
      <c r="H137" s="49"/>
      <c r="I137" s="49"/>
      <c r="J137" s="49"/>
      <c r="K137" s="49"/>
    </row>
    <row r="138" spans="1:11" ht="15.75">
      <c r="A138" s="43" t="s">
        <v>56</v>
      </c>
      <c r="B138" s="43"/>
      <c r="C138" s="43"/>
      <c r="D138" s="43"/>
      <c r="E138" s="43"/>
      <c r="F138" s="43"/>
      <c r="G138" s="43"/>
      <c r="H138" s="43"/>
      <c r="I138" s="43"/>
      <c r="J138" s="43"/>
      <c r="K138" s="43"/>
    </row>
    <row r="139" spans="1:11" ht="15.75">
      <c r="A139" s="43" t="s">
        <v>43</v>
      </c>
      <c r="B139" s="43"/>
      <c r="C139" s="43"/>
      <c r="D139" s="43"/>
      <c r="E139" s="43"/>
      <c r="F139" s="43"/>
      <c r="G139" s="43"/>
      <c r="H139" s="43"/>
      <c r="I139" s="43"/>
      <c r="J139" s="43"/>
      <c r="K139" s="43"/>
    </row>
    <row r="140" spans="1:11" ht="72">
      <c r="A140" s="10" t="s">
        <v>45</v>
      </c>
      <c r="B140" s="10" t="s">
        <v>46</v>
      </c>
      <c r="C140" s="10" t="s">
        <v>47</v>
      </c>
      <c r="D140" s="10" t="s">
        <v>48</v>
      </c>
      <c r="E140" s="10" t="s">
        <v>49</v>
      </c>
      <c r="F140" s="10" t="s">
        <v>50</v>
      </c>
      <c r="G140" s="10" t="s">
        <v>51</v>
      </c>
      <c r="H140" s="10" t="s">
        <v>52</v>
      </c>
      <c r="I140" s="10" t="s">
        <v>53</v>
      </c>
      <c r="J140" s="10" t="s">
        <v>54</v>
      </c>
      <c r="K140" s="10" t="s">
        <v>38</v>
      </c>
    </row>
    <row r="141" spans="1:11" ht="12.75">
      <c r="A141" s="14">
        <v>0</v>
      </c>
      <c r="B141" s="14">
        <v>0</v>
      </c>
      <c r="C141" s="14">
        <v>0</v>
      </c>
      <c r="D141" s="14">
        <v>0</v>
      </c>
      <c r="E141" s="14">
        <v>0</v>
      </c>
      <c r="F141" s="14">
        <v>0</v>
      </c>
      <c r="G141" s="14">
        <v>0</v>
      </c>
      <c r="H141" s="14">
        <v>0</v>
      </c>
      <c r="I141" s="14">
        <v>0</v>
      </c>
      <c r="J141" s="14">
        <v>0</v>
      </c>
      <c r="K141" s="14">
        <v>0</v>
      </c>
    </row>
    <row r="143" ht="15.75">
      <c r="A143" s="3" t="s">
        <v>74</v>
      </c>
    </row>
    <row r="144" spans="1:11" ht="15.75">
      <c r="A144" s="49" t="s">
        <v>58</v>
      </c>
      <c r="B144" s="49"/>
      <c r="C144" s="49"/>
      <c r="D144" s="49"/>
      <c r="E144" s="49"/>
      <c r="F144" s="49"/>
      <c r="G144" s="49"/>
      <c r="H144" s="49"/>
      <c r="I144" s="49"/>
      <c r="J144" s="49"/>
      <c r="K144" s="49"/>
    </row>
    <row r="145" spans="1:11" ht="15.75">
      <c r="A145" s="43" t="s">
        <v>29</v>
      </c>
      <c r="B145" s="43"/>
      <c r="C145" s="43"/>
      <c r="D145" s="43"/>
      <c r="E145" s="43"/>
      <c r="F145" s="43"/>
      <c r="G145" s="43"/>
      <c r="H145" s="43"/>
      <c r="I145" s="43"/>
      <c r="J145" s="43"/>
      <c r="K145" s="43"/>
    </row>
    <row r="146" spans="1:11" ht="15.75">
      <c r="A146" s="43" t="s">
        <v>44</v>
      </c>
      <c r="B146" s="43"/>
      <c r="C146" s="43"/>
      <c r="D146" s="43"/>
      <c r="E146" s="43"/>
      <c r="F146" s="43"/>
      <c r="G146" s="43"/>
      <c r="H146" s="43"/>
      <c r="I146" s="43"/>
      <c r="J146" s="43"/>
      <c r="K146" s="43"/>
    </row>
    <row r="147" spans="1:11" ht="72">
      <c r="A147" s="10" t="s">
        <v>45</v>
      </c>
      <c r="B147" s="10" t="s">
        <v>46</v>
      </c>
      <c r="C147" s="10" t="s">
        <v>47</v>
      </c>
      <c r="D147" s="10" t="s">
        <v>48</v>
      </c>
      <c r="E147" s="10" t="s">
        <v>49</v>
      </c>
      <c r="F147" s="10" t="s">
        <v>50</v>
      </c>
      <c r="G147" s="10" t="s">
        <v>51</v>
      </c>
      <c r="H147" s="10" t="s">
        <v>52</v>
      </c>
      <c r="I147" s="10" t="s">
        <v>53</v>
      </c>
      <c r="J147" s="10" t="s">
        <v>54</v>
      </c>
      <c r="K147" s="10" t="s">
        <v>38</v>
      </c>
    </row>
    <row r="148" spans="1:11" ht="12.75">
      <c r="A148" s="14">
        <v>0</v>
      </c>
      <c r="B148" s="14">
        <v>0</v>
      </c>
      <c r="C148" s="14">
        <v>0</v>
      </c>
      <c r="D148" s="14">
        <v>0</v>
      </c>
      <c r="E148" s="14">
        <v>0</v>
      </c>
      <c r="F148" s="14">
        <v>0</v>
      </c>
      <c r="G148" s="14">
        <v>0</v>
      </c>
      <c r="H148" s="14">
        <v>0</v>
      </c>
      <c r="I148" s="14">
        <v>0</v>
      </c>
      <c r="J148" s="14">
        <v>0</v>
      </c>
      <c r="K148" s="14">
        <v>0</v>
      </c>
    </row>
    <row r="149" spans="1:11" ht="60">
      <c r="A149" s="34"/>
      <c r="B149" s="34"/>
      <c r="C149" s="34"/>
      <c r="D149" s="34"/>
      <c r="E149" s="34"/>
      <c r="F149" s="34"/>
      <c r="G149" s="34"/>
      <c r="H149" s="34"/>
      <c r="I149" s="34"/>
      <c r="J149" s="34"/>
      <c r="K149" s="10" t="s">
        <v>39</v>
      </c>
    </row>
    <row r="150" spans="1:11" ht="15.75">
      <c r="A150" s="50"/>
      <c r="B150" s="50"/>
      <c r="C150" s="50"/>
      <c r="D150" s="50"/>
      <c r="E150" s="50"/>
      <c r="F150" s="50"/>
      <c r="G150" s="50"/>
      <c r="H150" s="50"/>
      <c r="I150" s="50"/>
      <c r="J150" s="50"/>
      <c r="K150" s="15"/>
    </row>
    <row r="151" spans="1:11" ht="18" customHeight="1">
      <c r="A151" s="19" t="s">
        <v>75</v>
      </c>
      <c r="B151" s="13"/>
      <c r="C151" s="13"/>
      <c r="D151" s="13"/>
      <c r="E151" s="13"/>
      <c r="F151" s="13"/>
      <c r="G151" s="13"/>
      <c r="H151" s="13"/>
      <c r="I151" s="13"/>
      <c r="J151" s="13"/>
      <c r="K151" s="16"/>
    </row>
    <row r="152" spans="1:11" ht="15.75">
      <c r="A152" s="49" t="s">
        <v>58</v>
      </c>
      <c r="B152" s="49"/>
      <c r="C152" s="49"/>
      <c r="D152" s="49"/>
      <c r="E152" s="49"/>
      <c r="F152" s="49"/>
      <c r="G152" s="49"/>
      <c r="H152" s="49"/>
      <c r="I152" s="49"/>
      <c r="J152" s="49"/>
      <c r="K152" s="49"/>
    </row>
    <row r="153" spans="1:11" ht="15.75">
      <c r="A153" s="43" t="s">
        <v>55</v>
      </c>
      <c r="B153" s="43"/>
      <c r="C153" s="43"/>
      <c r="D153" s="43"/>
      <c r="E153" s="43"/>
      <c r="F153" s="43"/>
      <c r="G153" s="43"/>
      <c r="H153" s="43"/>
      <c r="I153" s="43"/>
      <c r="J153" s="43"/>
      <c r="K153" s="43"/>
    </row>
    <row r="154" spans="1:11" ht="15.75">
      <c r="A154" s="43" t="s">
        <v>44</v>
      </c>
      <c r="B154" s="43"/>
      <c r="C154" s="43"/>
      <c r="D154" s="43"/>
      <c r="E154" s="43"/>
      <c r="F154" s="43"/>
      <c r="G154" s="43"/>
      <c r="H154" s="43"/>
      <c r="I154" s="43"/>
      <c r="J154" s="43"/>
      <c r="K154" s="43"/>
    </row>
    <row r="155" spans="1:11" ht="72">
      <c r="A155" s="10" t="s">
        <v>45</v>
      </c>
      <c r="B155" s="10" t="s">
        <v>46</v>
      </c>
      <c r="C155" s="10" t="s">
        <v>47</v>
      </c>
      <c r="D155" s="10" t="s">
        <v>48</v>
      </c>
      <c r="E155" s="10" t="s">
        <v>49</v>
      </c>
      <c r="F155" s="10" t="s">
        <v>50</v>
      </c>
      <c r="G155" s="10" t="s">
        <v>51</v>
      </c>
      <c r="H155" s="10" t="s">
        <v>52</v>
      </c>
      <c r="I155" s="10" t="s">
        <v>53</v>
      </c>
      <c r="J155" s="10" t="s">
        <v>54</v>
      </c>
      <c r="K155" s="10" t="s">
        <v>38</v>
      </c>
    </row>
    <row r="156" spans="1:11" ht="12.75">
      <c r="A156" s="14">
        <v>0</v>
      </c>
      <c r="B156" s="14">
        <v>0</v>
      </c>
      <c r="C156" s="14">
        <v>0</v>
      </c>
      <c r="D156" s="14">
        <v>0</v>
      </c>
      <c r="E156" s="14">
        <v>0</v>
      </c>
      <c r="F156" s="14">
        <v>0</v>
      </c>
      <c r="G156" s="14">
        <v>0</v>
      </c>
      <c r="H156" s="14">
        <v>0</v>
      </c>
      <c r="I156" s="14">
        <v>0</v>
      </c>
      <c r="J156" s="14">
        <v>0</v>
      </c>
      <c r="K156" s="14">
        <v>0</v>
      </c>
    </row>
    <row r="157" spans="1:11" ht="22.5" customHeight="1">
      <c r="A157" s="19" t="s">
        <v>76</v>
      </c>
      <c r="B157" s="17"/>
      <c r="C157" s="17"/>
      <c r="D157" s="17"/>
      <c r="E157" s="17"/>
      <c r="F157" s="17"/>
      <c r="G157" s="17"/>
      <c r="H157" s="17"/>
      <c r="I157" s="17"/>
      <c r="J157" s="17"/>
      <c r="K157" s="17"/>
    </row>
    <row r="158" spans="1:11" ht="15.75">
      <c r="A158" s="49" t="s">
        <v>58</v>
      </c>
      <c r="B158" s="49"/>
      <c r="C158" s="49"/>
      <c r="D158" s="49"/>
      <c r="E158" s="49"/>
      <c r="F158" s="49"/>
      <c r="G158" s="49"/>
      <c r="H158" s="49"/>
      <c r="I158" s="49"/>
      <c r="J158" s="49"/>
      <c r="K158" s="49"/>
    </row>
    <row r="159" spans="1:11" ht="15.75">
      <c r="A159" s="43" t="s">
        <v>56</v>
      </c>
      <c r="B159" s="43"/>
      <c r="C159" s="43"/>
      <c r="D159" s="43"/>
      <c r="E159" s="43"/>
      <c r="F159" s="43"/>
      <c r="G159" s="43"/>
      <c r="H159" s="43"/>
      <c r="I159" s="43"/>
      <c r="J159" s="43"/>
      <c r="K159" s="43"/>
    </row>
    <row r="160" spans="1:11" ht="15.75">
      <c r="A160" s="43" t="s">
        <v>44</v>
      </c>
      <c r="B160" s="43"/>
      <c r="C160" s="43"/>
      <c r="D160" s="43"/>
      <c r="E160" s="43"/>
      <c r="F160" s="43"/>
      <c r="G160" s="43"/>
      <c r="H160" s="43"/>
      <c r="I160" s="43"/>
      <c r="J160" s="43"/>
      <c r="K160" s="43"/>
    </row>
    <row r="161" spans="1:11" ht="72">
      <c r="A161" s="10" t="s">
        <v>45</v>
      </c>
      <c r="B161" s="10" t="s">
        <v>46</v>
      </c>
      <c r="C161" s="10" t="s">
        <v>47</v>
      </c>
      <c r="D161" s="10" t="s">
        <v>48</v>
      </c>
      <c r="E161" s="10" t="s">
        <v>49</v>
      </c>
      <c r="F161" s="10" t="s">
        <v>50</v>
      </c>
      <c r="G161" s="10" t="s">
        <v>51</v>
      </c>
      <c r="H161" s="10" t="s">
        <v>52</v>
      </c>
      <c r="I161" s="10" t="s">
        <v>53</v>
      </c>
      <c r="J161" s="10" t="s">
        <v>54</v>
      </c>
      <c r="K161" s="10" t="s">
        <v>38</v>
      </c>
    </row>
    <row r="162" spans="1:11" ht="12.75">
      <c r="A162" s="14">
        <v>0</v>
      </c>
      <c r="B162" s="14">
        <v>0</v>
      </c>
      <c r="C162" s="14">
        <v>0</v>
      </c>
      <c r="D162" s="14">
        <v>0</v>
      </c>
      <c r="E162" s="14">
        <v>0</v>
      </c>
      <c r="F162" s="14">
        <v>0</v>
      </c>
      <c r="G162" s="14">
        <v>0</v>
      </c>
      <c r="H162" s="14">
        <v>0</v>
      </c>
      <c r="I162" s="14">
        <v>0</v>
      </c>
      <c r="J162" s="14">
        <v>0</v>
      </c>
      <c r="K162" s="14">
        <v>0</v>
      </c>
    </row>
    <row r="164" spans="1:11" ht="12.75">
      <c r="A164" s="51" t="s">
        <v>77</v>
      </c>
      <c r="B164" s="52"/>
      <c r="C164" s="52"/>
      <c r="D164" s="52"/>
      <c r="E164" s="52"/>
      <c r="F164" s="52"/>
      <c r="G164" s="52"/>
      <c r="H164" s="52"/>
      <c r="I164" s="52"/>
      <c r="J164" s="52"/>
      <c r="K164" s="53"/>
    </row>
    <row r="165" spans="1:11" ht="12.75">
      <c r="A165" s="54"/>
      <c r="B165" s="55"/>
      <c r="C165" s="55"/>
      <c r="D165" s="55"/>
      <c r="E165" s="55"/>
      <c r="F165" s="55"/>
      <c r="G165" s="55"/>
      <c r="H165" s="55"/>
      <c r="I165" s="55"/>
      <c r="J165" s="55"/>
      <c r="K165" s="56"/>
    </row>
    <row r="166" spans="1:11" ht="12.75">
      <c r="A166" s="54"/>
      <c r="B166" s="55"/>
      <c r="C166" s="55"/>
      <c r="D166" s="55"/>
      <c r="E166" s="55"/>
      <c r="F166" s="55"/>
      <c r="G166" s="55"/>
      <c r="H166" s="55"/>
      <c r="I166" s="55"/>
      <c r="J166" s="55"/>
      <c r="K166" s="56"/>
    </row>
    <row r="167" spans="1:11" ht="12.75">
      <c r="A167" s="54"/>
      <c r="B167" s="55"/>
      <c r="C167" s="55"/>
      <c r="D167" s="55"/>
      <c r="E167" s="55"/>
      <c r="F167" s="55"/>
      <c r="G167" s="55"/>
      <c r="H167" s="55"/>
      <c r="I167" s="55"/>
      <c r="J167" s="55"/>
      <c r="K167" s="56"/>
    </row>
    <row r="168" spans="1:11" ht="12.75">
      <c r="A168" s="57"/>
      <c r="B168" s="58"/>
      <c r="C168" s="58"/>
      <c r="D168" s="58"/>
      <c r="E168" s="58"/>
      <c r="F168" s="58"/>
      <c r="G168" s="58"/>
      <c r="H168" s="58"/>
      <c r="I168" s="58"/>
      <c r="J168" s="58"/>
      <c r="K168" s="59"/>
    </row>
  </sheetData>
  <sheetProtection/>
  <mergeCells count="145">
    <mergeCell ref="A4:K8"/>
    <mergeCell ref="A159:K159"/>
    <mergeCell ref="A137:K137"/>
    <mergeCell ref="A138:K138"/>
    <mergeCell ref="A139:K139"/>
    <mergeCell ref="A144:K144"/>
    <mergeCell ref="A145:K145"/>
    <mergeCell ref="A146:K146"/>
    <mergeCell ref="A131:K131"/>
    <mergeCell ref="A149:J149"/>
    <mergeCell ref="A160:K160"/>
    <mergeCell ref="A152:K152"/>
    <mergeCell ref="A153:K153"/>
    <mergeCell ref="A154:K154"/>
    <mergeCell ref="A158:K158"/>
    <mergeCell ref="A150:J150"/>
    <mergeCell ref="A111:K111"/>
    <mergeCell ref="A125:K125"/>
    <mergeCell ref="A128:J128"/>
    <mergeCell ref="A129:J129"/>
    <mergeCell ref="A104:K104"/>
    <mergeCell ref="A132:K132"/>
    <mergeCell ref="A133:K133"/>
    <mergeCell ref="A36:J36"/>
    <mergeCell ref="A46:J46"/>
    <mergeCell ref="A52:J52"/>
    <mergeCell ref="A37:J37"/>
    <mergeCell ref="A123:K123"/>
    <mergeCell ref="A124:K124"/>
    <mergeCell ref="A119:K119"/>
    <mergeCell ref="A35:J35"/>
    <mergeCell ref="A45:J45"/>
    <mergeCell ref="A51:J51"/>
    <mergeCell ref="A57:J57"/>
    <mergeCell ref="I54:J54"/>
    <mergeCell ref="A47:J47"/>
    <mergeCell ref="A53:J53"/>
    <mergeCell ref="I48:J48"/>
    <mergeCell ref="I49:J49"/>
    <mergeCell ref="D38:D40"/>
    <mergeCell ref="A96:J96"/>
    <mergeCell ref="A108:J108"/>
    <mergeCell ref="A103:K103"/>
    <mergeCell ref="A118:K118"/>
    <mergeCell ref="A105:K105"/>
    <mergeCell ref="A113:K113"/>
    <mergeCell ref="A117:K117"/>
    <mergeCell ref="A109:J109"/>
    <mergeCell ref="A112:K112"/>
    <mergeCell ref="I100:J100"/>
    <mergeCell ref="I99:J99"/>
    <mergeCell ref="A88:H88"/>
    <mergeCell ref="I88:J88"/>
    <mergeCell ref="A91:J91"/>
    <mergeCell ref="A92:J92"/>
    <mergeCell ref="A90:J90"/>
    <mergeCell ref="I93:J93"/>
    <mergeCell ref="I94:J94"/>
    <mergeCell ref="A97:J97"/>
    <mergeCell ref="A98:J98"/>
    <mergeCell ref="I83:J85"/>
    <mergeCell ref="I86:J86"/>
    <mergeCell ref="A87:H87"/>
    <mergeCell ref="I87:J87"/>
    <mergeCell ref="E83:E85"/>
    <mergeCell ref="F83:F85"/>
    <mergeCell ref="G83:G85"/>
    <mergeCell ref="H83:H85"/>
    <mergeCell ref="A83:A85"/>
    <mergeCell ref="B83:B85"/>
    <mergeCell ref="C83:C85"/>
    <mergeCell ref="I71:J71"/>
    <mergeCell ref="A74:J74"/>
    <mergeCell ref="A75:J75"/>
    <mergeCell ref="A73:J73"/>
    <mergeCell ref="D83:D85"/>
    <mergeCell ref="I76:J76"/>
    <mergeCell ref="I77:J77"/>
    <mergeCell ref="A81:J81"/>
    <mergeCell ref="A82:J82"/>
    <mergeCell ref="A80:J80"/>
    <mergeCell ref="A65:H65"/>
    <mergeCell ref="I65:J65"/>
    <mergeCell ref="A68:J68"/>
    <mergeCell ref="A69:J69"/>
    <mergeCell ref="A67:J67"/>
    <mergeCell ref="I70:J70"/>
    <mergeCell ref="I63:J63"/>
    <mergeCell ref="A64:H64"/>
    <mergeCell ref="I64:J64"/>
    <mergeCell ref="A60:A62"/>
    <mergeCell ref="B60:B62"/>
    <mergeCell ref="C60:C62"/>
    <mergeCell ref="D60:D62"/>
    <mergeCell ref="E60:E62"/>
    <mergeCell ref="F60:F62"/>
    <mergeCell ref="A58:J58"/>
    <mergeCell ref="A59:J59"/>
    <mergeCell ref="I55:J55"/>
    <mergeCell ref="G60:G62"/>
    <mergeCell ref="H60:H62"/>
    <mergeCell ref="I60:J62"/>
    <mergeCell ref="I41:J41"/>
    <mergeCell ref="A42:H42"/>
    <mergeCell ref="I42:J42"/>
    <mergeCell ref="I38:J40"/>
    <mergeCell ref="B38:B40"/>
    <mergeCell ref="C38:C40"/>
    <mergeCell ref="A43:H43"/>
    <mergeCell ref="I43:J43"/>
    <mergeCell ref="A1:J1"/>
    <mergeCell ref="A164:K168"/>
    <mergeCell ref="A2:J2"/>
    <mergeCell ref="E38:E40"/>
    <mergeCell ref="F38:F40"/>
    <mergeCell ref="G38:G40"/>
    <mergeCell ref="H38:H40"/>
    <mergeCell ref="A38:A40"/>
    <mergeCell ref="A11:J11"/>
    <mergeCell ref="A12:J12"/>
    <mergeCell ref="A13:J13"/>
    <mergeCell ref="A14:A16"/>
    <mergeCell ref="B14:B16"/>
    <mergeCell ref="C14:C16"/>
    <mergeCell ref="D14:D16"/>
    <mergeCell ref="E14:E16"/>
    <mergeCell ref="F14:F16"/>
    <mergeCell ref="G14:G16"/>
    <mergeCell ref="H14:H16"/>
    <mergeCell ref="I14:J16"/>
    <mergeCell ref="I17:J17"/>
    <mergeCell ref="A18:H18"/>
    <mergeCell ref="I18:J18"/>
    <mergeCell ref="A19:H19"/>
    <mergeCell ref="I19:J19"/>
    <mergeCell ref="A21:J21"/>
    <mergeCell ref="A22:J22"/>
    <mergeCell ref="A23:J23"/>
    <mergeCell ref="I24:J24"/>
    <mergeCell ref="I25:J25"/>
    <mergeCell ref="A27:J27"/>
    <mergeCell ref="A28:J28"/>
    <mergeCell ref="A29:J29"/>
    <mergeCell ref="I30:J30"/>
    <mergeCell ref="I31:J31"/>
  </mergeCells>
  <printOptions/>
  <pageMargins left="0" right="0" top="0.984251968503937" bottom="0.984251968503937" header="0.5118110236220472" footer="0.5118110236220472"/>
  <pageSetup orientation="landscape" paperSize="9" r:id="rId1"/>
  <rowBreaks count="8" manualBreakCount="8">
    <brk id="49" max="255" man="1"/>
    <brk id="71" max="255" man="1"/>
    <brk id="94" max="255" man="1"/>
    <brk id="109" max="255" man="1"/>
    <brk id="121" max="255" man="1"/>
    <brk id="135" max="255" man="1"/>
    <brk id="142" max="255" man="1"/>
    <brk id="156" max="25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K214"/>
  <sheetViews>
    <sheetView workbookViewId="0" topLeftCell="A1">
      <selection activeCell="G21" sqref="G21"/>
    </sheetView>
  </sheetViews>
  <sheetFormatPr defaultColWidth="12.421875" defaultRowHeight="12.75"/>
  <cols>
    <col min="1" max="1" width="12.57421875" style="0" bestFit="1" customWidth="1"/>
    <col min="2" max="2" width="14.28125" style="0" bestFit="1" customWidth="1"/>
    <col min="3" max="4" width="12.57421875" style="0" bestFit="1" customWidth="1"/>
    <col min="5" max="5" width="14.00390625" style="0" bestFit="1" customWidth="1"/>
    <col min="6" max="7" width="12.57421875" style="0" bestFit="1" customWidth="1"/>
  </cols>
  <sheetData>
    <row r="1" spans="1:10" ht="12.75">
      <c r="A1" s="37" t="s">
        <v>60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12.75">
      <c r="A2" s="60" t="s">
        <v>78</v>
      </c>
      <c r="B2" s="60"/>
      <c r="C2" s="60"/>
      <c r="D2" s="60"/>
      <c r="E2" s="60"/>
      <c r="F2" s="60"/>
      <c r="G2" s="60"/>
      <c r="H2" s="60"/>
      <c r="I2" s="60"/>
      <c r="J2" s="60"/>
    </row>
    <row r="3" spans="1:10" ht="12.75">
      <c r="A3" s="21"/>
      <c r="B3" s="21"/>
      <c r="C3" s="21"/>
      <c r="D3" s="21"/>
      <c r="E3" s="21"/>
      <c r="F3" s="21"/>
      <c r="G3" s="21"/>
      <c r="H3" s="21"/>
      <c r="I3" s="21"/>
      <c r="J3" s="21"/>
    </row>
    <row r="4" spans="1:11" ht="12.75" customHeight="1">
      <c r="A4" s="61" t="s">
        <v>81</v>
      </c>
      <c r="B4" s="62"/>
      <c r="C4" s="62"/>
      <c r="D4" s="62"/>
      <c r="E4" s="62"/>
      <c r="F4" s="62"/>
      <c r="G4" s="62"/>
      <c r="H4" s="62"/>
      <c r="I4" s="62"/>
      <c r="J4" s="62"/>
      <c r="K4" s="63"/>
    </row>
    <row r="5" spans="1:11" ht="12.75">
      <c r="A5" s="64"/>
      <c r="B5" s="65"/>
      <c r="C5" s="65"/>
      <c r="D5" s="65"/>
      <c r="E5" s="65"/>
      <c r="F5" s="65"/>
      <c r="G5" s="65"/>
      <c r="H5" s="65"/>
      <c r="I5" s="65"/>
      <c r="J5" s="65"/>
      <c r="K5" s="66"/>
    </row>
    <row r="6" spans="1:11" ht="12.75">
      <c r="A6" s="64"/>
      <c r="B6" s="65"/>
      <c r="C6" s="65"/>
      <c r="D6" s="65"/>
      <c r="E6" s="65"/>
      <c r="F6" s="65"/>
      <c r="G6" s="65"/>
      <c r="H6" s="65"/>
      <c r="I6" s="65"/>
      <c r="J6" s="65"/>
      <c r="K6" s="66"/>
    </row>
    <row r="7" spans="1:11" ht="12.75">
      <c r="A7" s="64"/>
      <c r="B7" s="65"/>
      <c r="C7" s="65"/>
      <c r="D7" s="65"/>
      <c r="E7" s="65"/>
      <c r="F7" s="65"/>
      <c r="G7" s="65"/>
      <c r="H7" s="65"/>
      <c r="I7" s="65"/>
      <c r="J7" s="65"/>
      <c r="K7" s="66"/>
    </row>
    <row r="8" spans="1:11" ht="12.75">
      <c r="A8" s="67"/>
      <c r="B8" s="68"/>
      <c r="C8" s="68"/>
      <c r="D8" s="68"/>
      <c r="E8" s="68"/>
      <c r="F8" s="68"/>
      <c r="G8" s="68"/>
      <c r="H8" s="68"/>
      <c r="I8" s="68"/>
      <c r="J8" s="68"/>
      <c r="K8" s="69"/>
    </row>
    <row r="9" spans="1:11" s="31" customFormat="1" ht="12.75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</row>
    <row r="10" spans="1:11" s="31" customFormat="1" ht="15.75">
      <c r="A10" s="3" t="s">
        <v>110</v>
      </c>
      <c r="B10"/>
      <c r="C10"/>
      <c r="D10"/>
      <c r="E10"/>
      <c r="F10"/>
      <c r="G10"/>
      <c r="H10"/>
      <c r="I10"/>
      <c r="J10"/>
      <c r="K10" s="32"/>
    </row>
    <row r="11" spans="1:11" s="31" customFormat="1" ht="15.75">
      <c r="A11" s="49" t="s">
        <v>57</v>
      </c>
      <c r="B11" s="49"/>
      <c r="C11" s="49"/>
      <c r="D11" s="49"/>
      <c r="E11" s="49"/>
      <c r="F11" s="49"/>
      <c r="G11" s="49"/>
      <c r="H11" s="49"/>
      <c r="I11" s="49"/>
      <c r="J11" s="49"/>
      <c r="K11" s="32"/>
    </row>
    <row r="12" spans="1:11" s="31" customFormat="1" ht="15.75">
      <c r="A12" s="46" t="s">
        <v>107</v>
      </c>
      <c r="B12" s="47"/>
      <c r="C12" s="47"/>
      <c r="D12" s="47"/>
      <c r="E12" s="47"/>
      <c r="F12" s="47"/>
      <c r="G12" s="47"/>
      <c r="H12" s="47"/>
      <c r="I12" s="47"/>
      <c r="J12" s="48"/>
      <c r="K12" s="32"/>
    </row>
    <row r="13" spans="1:11" s="31" customFormat="1" ht="15.75">
      <c r="A13" s="46" t="s">
        <v>106</v>
      </c>
      <c r="B13" s="47"/>
      <c r="C13" s="47"/>
      <c r="D13" s="47"/>
      <c r="E13" s="47"/>
      <c r="F13" s="47"/>
      <c r="G13" s="47"/>
      <c r="H13" s="47"/>
      <c r="I13" s="47"/>
      <c r="J13" s="48"/>
      <c r="K13" s="32"/>
    </row>
    <row r="14" spans="1:11" s="31" customFormat="1" ht="12.75">
      <c r="A14" s="44" t="s">
        <v>30</v>
      </c>
      <c r="B14" s="44" t="s">
        <v>31</v>
      </c>
      <c r="C14" s="44" t="s">
        <v>32</v>
      </c>
      <c r="D14" s="44" t="s">
        <v>33</v>
      </c>
      <c r="E14" s="44" t="s">
        <v>34</v>
      </c>
      <c r="F14" s="44" t="s">
        <v>35</v>
      </c>
      <c r="G14" s="44" t="s">
        <v>36</v>
      </c>
      <c r="H14" s="44" t="s">
        <v>113</v>
      </c>
      <c r="I14" s="44" t="s">
        <v>38</v>
      </c>
      <c r="J14" s="44"/>
      <c r="K14" s="32"/>
    </row>
    <row r="15" spans="1:11" s="31" customFormat="1" ht="12.75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32"/>
    </row>
    <row r="16" spans="1:11" s="31" customFormat="1" ht="12.75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32"/>
    </row>
    <row r="17" spans="1:11" s="31" customFormat="1" ht="14.25">
      <c r="A17" s="26">
        <v>50000</v>
      </c>
      <c r="B17" s="26">
        <f>844200+145000+231000+149500+250</f>
        <v>1369950</v>
      </c>
      <c r="C17" s="26">
        <v>15600</v>
      </c>
      <c r="D17" s="26">
        <f>5000+70000+390051.83</f>
        <v>465051.83</v>
      </c>
      <c r="E17" s="26">
        <v>48000</v>
      </c>
      <c r="F17" s="26">
        <f>50000+450000</f>
        <v>500000</v>
      </c>
      <c r="G17" s="26">
        <f>5000+20000</f>
        <v>25000</v>
      </c>
      <c r="H17" s="26">
        <v>12500</v>
      </c>
      <c r="I17" s="45">
        <f>SUM(A17:H17)</f>
        <v>2486101.83</v>
      </c>
      <c r="J17" s="45"/>
      <c r="K17" s="32"/>
    </row>
    <row r="18" spans="1:11" s="31" customFormat="1" ht="27.75" customHeight="1">
      <c r="A18" s="34"/>
      <c r="B18" s="34"/>
      <c r="C18" s="34"/>
      <c r="D18" s="34"/>
      <c r="E18" s="34"/>
      <c r="F18" s="34"/>
      <c r="G18" s="34"/>
      <c r="H18" s="34"/>
      <c r="I18" s="44" t="s">
        <v>39</v>
      </c>
      <c r="J18" s="44"/>
      <c r="K18" s="32"/>
    </row>
    <row r="19" spans="1:11" s="31" customFormat="1" ht="15.75">
      <c r="A19" s="50"/>
      <c r="B19" s="50"/>
      <c r="C19" s="50"/>
      <c r="D19" s="50"/>
      <c r="E19" s="50"/>
      <c r="F19" s="50"/>
      <c r="G19" s="50"/>
      <c r="H19" s="50"/>
      <c r="I19" s="45">
        <v>100000</v>
      </c>
      <c r="J19" s="45"/>
      <c r="K19" s="32"/>
    </row>
    <row r="20" spans="1:11" s="31" customFormat="1" ht="15.75">
      <c r="A20" s="13"/>
      <c r="B20" s="13"/>
      <c r="C20" s="13"/>
      <c r="D20" s="13"/>
      <c r="E20" s="13"/>
      <c r="F20" s="83" t="s">
        <v>114</v>
      </c>
      <c r="G20" s="83"/>
      <c r="H20" s="84"/>
      <c r="I20" s="73">
        <f>1633373.44-51500</f>
        <v>1581873.44</v>
      </c>
      <c r="J20" s="74"/>
      <c r="K20" s="32"/>
    </row>
    <row r="21" spans="1:11" s="31" customFormat="1" ht="31.5">
      <c r="A21" s="18" t="s">
        <v>111</v>
      </c>
      <c r="B21" s="11"/>
      <c r="C21" s="11"/>
      <c r="D21" s="11"/>
      <c r="E21" s="11"/>
      <c r="F21" s="11"/>
      <c r="G21" s="11"/>
      <c r="H21" s="11"/>
      <c r="I21" s="11"/>
      <c r="J21" s="11"/>
      <c r="K21" s="32"/>
    </row>
    <row r="22" spans="1:11" s="31" customFormat="1" ht="15.75">
      <c r="A22" s="49" t="s">
        <v>57</v>
      </c>
      <c r="B22" s="49"/>
      <c r="C22" s="49"/>
      <c r="D22" s="49"/>
      <c r="E22" s="49"/>
      <c r="F22" s="49"/>
      <c r="G22" s="49"/>
      <c r="H22" s="49"/>
      <c r="I22" s="49"/>
      <c r="J22" s="49"/>
      <c r="K22" s="32"/>
    </row>
    <row r="23" spans="1:11" s="31" customFormat="1" ht="15.75">
      <c r="A23" s="43" t="s">
        <v>108</v>
      </c>
      <c r="B23" s="43"/>
      <c r="C23" s="43"/>
      <c r="D23" s="43"/>
      <c r="E23" s="43"/>
      <c r="F23" s="43"/>
      <c r="G23" s="43"/>
      <c r="H23" s="43"/>
      <c r="I23" s="43"/>
      <c r="J23" s="43"/>
      <c r="K23" s="32"/>
    </row>
    <row r="24" spans="1:11" s="31" customFormat="1" ht="15.75">
      <c r="A24" s="46" t="s">
        <v>106</v>
      </c>
      <c r="B24" s="47"/>
      <c r="C24" s="47"/>
      <c r="D24" s="47"/>
      <c r="E24" s="47"/>
      <c r="F24" s="47"/>
      <c r="G24" s="47"/>
      <c r="H24" s="47"/>
      <c r="I24" s="47"/>
      <c r="J24" s="48"/>
      <c r="K24" s="32"/>
    </row>
    <row r="25" spans="1:11" s="31" customFormat="1" ht="36">
      <c r="A25" s="10" t="s">
        <v>30</v>
      </c>
      <c r="B25" s="10" t="s">
        <v>31</v>
      </c>
      <c r="C25" s="10" t="s">
        <v>32</v>
      </c>
      <c r="D25" s="10" t="s">
        <v>33</v>
      </c>
      <c r="E25" s="10" t="s">
        <v>34</v>
      </c>
      <c r="F25" s="10" t="s">
        <v>35</v>
      </c>
      <c r="G25" s="10" t="s">
        <v>36</v>
      </c>
      <c r="H25" s="10" t="s">
        <v>113</v>
      </c>
      <c r="I25" s="44" t="s">
        <v>38</v>
      </c>
      <c r="J25" s="44"/>
      <c r="K25" s="32"/>
    </row>
    <row r="26" spans="1:11" s="31" customFormat="1" ht="14.25">
      <c r="A26" s="26">
        <v>36250</v>
      </c>
      <c r="B26" s="26">
        <f>757844.87+137393.77+150721.63+139500+250-12017-1464-179-360-2055-1197-258-1261-1722-217-1074-959-1000</f>
        <v>1161947.27</v>
      </c>
      <c r="C26" s="26">
        <v>15600</v>
      </c>
      <c r="D26" s="26">
        <f>1895.9+66560+390051.83</f>
        <v>458507.73</v>
      </c>
      <c r="E26" s="26">
        <v>29642.39</v>
      </c>
      <c r="F26" s="26">
        <f>44838+450000-3828</f>
        <v>491010</v>
      </c>
      <c r="G26" s="26">
        <f>946.11+5820.5-120</f>
        <v>6646.61</v>
      </c>
      <c r="H26" s="26">
        <v>0</v>
      </c>
      <c r="I26" s="45">
        <f>SUM(A26:H26)</f>
        <v>2199603.9999999995</v>
      </c>
      <c r="J26" s="45"/>
      <c r="K26" s="32"/>
    </row>
    <row r="27" spans="1:11" s="31" customFormat="1" ht="31.5">
      <c r="A27" s="18" t="s">
        <v>112</v>
      </c>
      <c r="B27" s="11"/>
      <c r="C27" s="11"/>
      <c r="D27" s="11"/>
      <c r="E27" s="11"/>
      <c r="F27" s="11"/>
      <c r="G27" s="11"/>
      <c r="H27" s="11"/>
      <c r="I27" s="11"/>
      <c r="J27" s="11"/>
      <c r="K27" s="32"/>
    </row>
    <row r="28" spans="1:11" s="31" customFormat="1" ht="15.75">
      <c r="A28" s="49" t="s">
        <v>57</v>
      </c>
      <c r="B28" s="49"/>
      <c r="C28" s="49"/>
      <c r="D28" s="49"/>
      <c r="E28" s="49"/>
      <c r="F28" s="49"/>
      <c r="G28" s="49"/>
      <c r="H28" s="49"/>
      <c r="I28" s="49"/>
      <c r="J28" s="49"/>
      <c r="K28" s="32"/>
    </row>
    <row r="29" spans="1:11" s="31" customFormat="1" ht="15.75">
      <c r="A29" s="43" t="s">
        <v>109</v>
      </c>
      <c r="B29" s="43"/>
      <c r="C29" s="43"/>
      <c r="D29" s="43"/>
      <c r="E29" s="43"/>
      <c r="F29" s="43"/>
      <c r="G29" s="43"/>
      <c r="H29" s="43"/>
      <c r="I29" s="43"/>
      <c r="J29" s="43"/>
      <c r="K29" s="32"/>
    </row>
    <row r="30" spans="1:11" s="31" customFormat="1" ht="15.75">
      <c r="A30" s="43" t="s">
        <v>106</v>
      </c>
      <c r="B30" s="43"/>
      <c r="C30" s="43"/>
      <c r="D30" s="43"/>
      <c r="E30" s="43"/>
      <c r="F30" s="43"/>
      <c r="G30" s="43"/>
      <c r="H30" s="43"/>
      <c r="I30" s="43"/>
      <c r="J30" s="43"/>
      <c r="K30" s="32"/>
    </row>
    <row r="31" spans="1:11" s="31" customFormat="1" ht="36">
      <c r="A31" s="10" t="s">
        <v>30</v>
      </c>
      <c r="B31" s="10" t="s">
        <v>31</v>
      </c>
      <c r="C31" s="10" t="s">
        <v>32</v>
      </c>
      <c r="D31" s="10" t="s">
        <v>33</v>
      </c>
      <c r="E31" s="10" t="s">
        <v>34</v>
      </c>
      <c r="F31" s="10" t="s">
        <v>35</v>
      </c>
      <c r="G31" s="10" t="s">
        <v>36</v>
      </c>
      <c r="H31" s="10" t="s">
        <v>113</v>
      </c>
      <c r="I31" s="44" t="s">
        <v>38</v>
      </c>
      <c r="J31" s="44"/>
      <c r="K31" s="32"/>
    </row>
    <row r="32" spans="1:11" s="31" customFormat="1" ht="14.25">
      <c r="A32" s="26">
        <f>25227.92-3105.95</f>
        <v>22121.969999999998</v>
      </c>
      <c r="B32" s="26">
        <f>473551.54+116967.95+60858.44+131445.57-104032.08</f>
        <v>678791.42</v>
      </c>
      <c r="C32" s="26">
        <v>0</v>
      </c>
      <c r="D32" s="26">
        <v>1011.58</v>
      </c>
      <c r="E32" s="26">
        <v>29642.39</v>
      </c>
      <c r="F32" s="26">
        <v>363609.15</v>
      </c>
      <c r="G32" s="26">
        <v>5700.5</v>
      </c>
      <c r="H32" s="26">
        <v>0</v>
      </c>
      <c r="I32" s="45">
        <f>SUM(A32:H32)</f>
        <v>1100877.01</v>
      </c>
      <c r="J32" s="45"/>
      <c r="K32" s="32"/>
    </row>
    <row r="33" spans="1:11" s="31" customFormat="1" ht="12.75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</row>
    <row r="34" spans="1:11" s="31" customFormat="1" ht="12.75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</row>
    <row r="35" ht="15.75">
      <c r="A35" s="3" t="s">
        <v>59</v>
      </c>
    </row>
    <row r="36" spans="1:10" ht="15.75">
      <c r="A36" s="49" t="s">
        <v>57</v>
      </c>
      <c r="B36" s="49"/>
      <c r="C36" s="49"/>
      <c r="D36" s="49"/>
      <c r="E36" s="49"/>
      <c r="F36" s="49"/>
      <c r="G36" s="49"/>
      <c r="H36" s="49"/>
      <c r="I36" s="49"/>
      <c r="J36" s="49"/>
    </row>
    <row r="37" spans="1:10" ht="15.75" customHeight="1">
      <c r="A37" s="46" t="s">
        <v>29</v>
      </c>
      <c r="B37" s="47"/>
      <c r="C37" s="47"/>
      <c r="D37" s="47"/>
      <c r="E37" s="47"/>
      <c r="F37" s="47"/>
      <c r="G37" s="47"/>
      <c r="H37" s="47"/>
      <c r="I37" s="47"/>
      <c r="J37" s="48"/>
    </row>
    <row r="38" spans="1:10" ht="15.75" customHeight="1">
      <c r="A38" s="46" t="s">
        <v>42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45.75" customHeight="1">
      <c r="A39" s="44" t="s">
        <v>30</v>
      </c>
      <c r="B39" s="44" t="s">
        <v>31</v>
      </c>
      <c r="C39" s="44" t="s">
        <v>32</v>
      </c>
      <c r="D39" s="44" t="s">
        <v>33</v>
      </c>
      <c r="E39" s="44" t="s">
        <v>34</v>
      </c>
      <c r="F39" s="44" t="s">
        <v>35</v>
      </c>
      <c r="G39" s="44" t="s">
        <v>36</v>
      </c>
      <c r="H39" s="44" t="s">
        <v>37</v>
      </c>
      <c r="I39" s="44" t="s">
        <v>38</v>
      </c>
      <c r="J39" s="44"/>
    </row>
    <row r="40" spans="1:10" ht="12.75">
      <c r="A40" s="44"/>
      <c r="B40" s="44"/>
      <c r="C40" s="44"/>
      <c r="D40" s="44"/>
      <c r="E40" s="44"/>
      <c r="F40" s="44"/>
      <c r="G40" s="44"/>
      <c r="H40" s="44"/>
      <c r="I40" s="44"/>
      <c r="J40" s="44"/>
    </row>
    <row r="41" spans="1:10" ht="12.75">
      <c r="A41" s="44"/>
      <c r="B41" s="44"/>
      <c r="C41" s="44"/>
      <c r="D41" s="44"/>
      <c r="E41" s="44"/>
      <c r="F41" s="44"/>
      <c r="G41" s="44"/>
      <c r="H41" s="44"/>
      <c r="I41" s="44"/>
      <c r="J41" s="44"/>
    </row>
    <row r="42" spans="1:10" ht="14.25">
      <c r="A42" s="26">
        <v>43851.1</v>
      </c>
      <c r="B42" s="26">
        <f>1598216.75-34000</f>
        <v>1564216.75</v>
      </c>
      <c r="C42" s="26">
        <v>15600</v>
      </c>
      <c r="D42" s="26">
        <v>74688.93</v>
      </c>
      <c r="E42" s="26">
        <v>15000</v>
      </c>
      <c r="F42" s="26">
        <v>530000</v>
      </c>
      <c r="G42" s="26">
        <v>21346.85</v>
      </c>
      <c r="H42" s="26">
        <v>0</v>
      </c>
      <c r="I42" s="45">
        <f>SUM(A42:H42)</f>
        <v>2264703.6300000004</v>
      </c>
      <c r="J42" s="45"/>
    </row>
    <row r="43" spans="1:10" ht="36" customHeight="1">
      <c r="A43" s="34"/>
      <c r="B43" s="34"/>
      <c r="C43" s="34"/>
      <c r="D43" s="34"/>
      <c r="E43" s="34"/>
      <c r="F43" s="34"/>
      <c r="G43" s="34"/>
      <c r="H43" s="34"/>
      <c r="I43" s="44" t="s">
        <v>39</v>
      </c>
      <c r="J43" s="44"/>
    </row>
    <row r="44" spans="1:10" ht="15.75">
      <c r="A44" s="50"/>
      <c r="B44" s="50"/>
      <c r="C44" s="50"/>
      <c r="D44" s="50"/>
      <c r="E44" s="50"/>
      <c r="F44" s="50"/>
      <c r="G44" s="50"/>
      <c r="H44" s="50"/>
      <c r="I44" s="45">
        <f>40112+4995.05</f>
        <v>45107.05</v>
      </c>
      <c r="J44" s="45"/>
    </row>
    <row r="45" spans="1:10" ht="15.75">
      <c r="A45" s="13"/>
      <c r="B45" s="13"/>
      <c r="C45" s="13"/>
      <c r="D45" s="13"/>
      <c r="E45" s="13"/>
      <c r="F45" s="83" t="s">
        <v>114</v>
      </c>
      <c r="G45" s="83"/>
      <c r="H45" s="84"/>
      <c r="I45" s="73">
        <v>1783847.27</v>
      </c>
      <c r="J45" s="74"/>
    </row>
    <row r="46" spans="1:10" ht="15.75">
      <c r="A46" s="18" t="s">
        <v>61</v>
      </c>
      <c r="B46" s="11"/>
      <c r="C46" s="11"/>
      <c r="D46" s="11"/>
      <c r="E46" s="11"/>
      <c r="F46" s="11"/>
      <c r="G46" s="11"/>
      <c r="H46" s="11"/>
      <c r="I46" s="11"/>
      <c r="J46" s="11"/>
    </row>
    <row r="47" spans="1:10" ht="15.75">
      <c r="A47" s="49" t="s">
        <v>57</v>
      </c>
      <c r="B47" s="49"/>
      <c r="C47" s="49"/>
      <c r="D47" s="49"/>
      <c r="E47" s="49"/>
      <c r="F47" s="49"/>
      <c r="G47" s="49"/>
      <c r="H47" s="49"/>
      <c r="I47" s="49"/>
      <c r="J47" s="49"/>
    </row>
    <row r="48" spans="1:10" ht="17.25" customHeight="1">
      <c r="A48" s="43" t="s">
        <v>40</v>
      </c>
      <c r="B48" s="43"/>
      <c r="C48" s="43"/>
      <c r="D48" s="43"/>
      <c r="E48" s="43"/>
      <c r="F48" s="43"/>
      <c r="G48" s="43"/>
      <c r="H48" s="43"/>
      <c r="I48" s="43"/>
      <c r="J48" s="43"/>
    </row>
    <row r="49" spans="1:10" ht="17.25" customHeight="1">
      <c r="A49" s="46" t="s">
        <v>42</v>
      </c>
      <c r="B49" s="47"/>
      <c r="C49" s="47"/>
      <c r="D49" s="47"/>
      <c r="E49" s="47"/>
      <c r="F49" s="47"/>
      <c r="G49" s="47"/>
      <c r="H49" s="47"/>
      <c r="I49" s="47"/>
      <c r="J49" s="48"/>
    </row>
    <row r="50" spans="1:10" ht="36">
      <c r="A50" s="10" t="s">
        <v>30</v>
      </c>
      <c r="B50" s="10" t="s">
        <v>31</v>
      </c>
      <c r="C50" s="10" t="s">
        <v>32</v>
      </c>
      <c r="D50" s="10" t="s">
        <v>33</v>
      </c>
      <c r="E50" s="10" t="s">
        <v>34</v>
      </c>
      <c r="F50" s="10" t="s">
        <v>35</v>
      </c>
      <c r="G50" s="10" t="s">
        <v>36</v>
      </c>
      <c r="H50" s="10" t="s">
        <v>37</v>
      </c>
      <c r="I50" s="44" t="s">
        <v>38</v>
      </c>
      <c r="J50" s="44"/>
    </row>
    <row r="51" spans="1:10" s="28" customFormat="1" ht="14.25">
      <c r="A51" s="26">
        <v>30647.06</v>
      </c>
      <c r="B51" s="26">
        <f>542325.92+318232.76+54364.57+131612.53</f>
        <v>1046535.78</v>
      </c>
      <c r="C51" s="26">
        <v>3471.98</v>
      </c>
      <c r="D51" s="26">
        <v>1572.61</v>
      </c>
      <c r="E51" s="26">
        <v>0</v>
      </c>
      <c r="F51" s="26">
        <f>50000+453535.09</f>
        <v>503535.09</v>
      </c>
      <c r="G51" s="26">
        <v>1346.85</v>
      </c>
      <c r="H51" s="26">
        <v>0</v>
      </c>
      <c r="I51" s="45">
        <f>SUM(A51:H51)</f>
        <v>1587109.3700000003</v>
      </c>
      <c r="J51" s="45"/>
    </row>
    <row r="52" spans="1:10" ht="15.75">
      <c r="A52" s="18" t="s">
        <v>62</v>
      </c>
      <c r="B52" s="11"/>
      <c r="C52" s="11"/>
      <c r="D52" s="11"/>
      <c r="E52" s="11"/>
      <c r="F52" s="11"/>
      <c r="G52" s="11"/>
      <c r="H52" s="11"/>
      <c r="I52" s="11"/>
      <c r="J52" s="11"/>
    </row>
    <row r="53" spans="1:10" ht="15.75">
      <c r="A53" s="49" t="s">
        <v>57</v>
      </c>
      <c r="B53" s="49"/>
      <c r="C53" s="49"/>
      <c r="D53" s="49"/>
      <c r="E53" s="49"/>
      <c r="F53" s="49"/>
      <c r="G53" s="49"/>
      <c r="H53" s="49"/>
      <c r="I53" s="49"/>
      <c r="J53" s="49"/>
    </row>
    <row r="54" spans="1:10" ht="17.25" customHeight="1">
      <c r="A54" s="43" t="s">
        <v>41</v>
      </c>
      <c r="B54" s="43"/>
      <c r="C54" s="43"/>
      <c r="D54" s="43"/>
      <c r="E54" s="43"/>
      <c r="F54" s="43"/>
      <c r="G54" s="43"/>
      <c r="H54" s="43"/>
      <c r="I54" s="43"/>
      <c r="J54" s="43"/>
    </row>
    <row r="55" spans="1:10" ht="17.25" customHeight="1">
      <c r="A55" s="43" t="s">
        <v>42</v>
      </c>
      <c r="B55" s="43"/>
      <c r="C55" s="43"/>
      <c r="D55" s="43"/>
      <c r="E55" s="43"/>
      <c r="F55" s="43"/>
      <c r="G55" s="43"/>
      <c r="H55" s="43"/>
      <c r="I55" s="43"/>
      <c r="J55" s="43"/>
    </row>
    <row r="56" spans="1:10" ht="36">
      <c r="A56" s="10" t="s">
        <v>30</v>
      </c>
      <c r="B56" s="10" t="s">
        <v>31</v>
      </c>
      <c r="C56" s="10" t="s">
        <v>32</v>
      </c>
      <c r="D56" s="10" t="s">
        <v>33</v>
      </c>
      <c r="E56" s="10" t="s">
        <v>34</v>
      </c>
      <c r="F56" s="10" t="s">
        <v>35</v>
      </c>
      <c r="G56" s="10" t="s">
        <v>36</v>
      </c>
      <c r="H56" s="10" t="s">
        <v>37</v>
      </c>
      <c r="I56" s="44" t="s">
        <v>38</v>
      </c>
      <c r="J56" s="44"/>
    </row>
    <row r="57" spans="1:10" s="28" customFormat="1" ht="14.25">
      <c r="A57" s="26">
        <v>2384.23</v>
      </c>
      <c r="B57" s="26">
        <f>300876.69+495011+92164.04+284.35+33585.73</f>
        <v>921921.8099999999</v>
      </c>
      <c r="C57" s="26">
        <v>1480</v>
      </c>
      <c r="D57" s="26">
        <f>1758.49+86986.34</f>
        <v>88744.83</v>
      </c>
      <c r="E57" s="26">
        <v>0</v>
      </c>
      <c r="F57" s="26">
        <v>22191.11</v>
      </c>
      <c r="G57" s="26">
        <f>32762.66+13404.89</f>
        <v>46167.55</v>
      </c>
      <c r="H57" s="26">
        <v>0</v>
      </c>
      <c r="I57" s="45">
        <f>SUM(A57:H57)</f>
        <v>1082889.5299999998</v>
      </c>
      <c r="J57" s="45"/>
    </row>
    <row r="58" ht="15.75">
      <c r="A58" s="3" t="s">
        <v>63</v>
      </c>
    </row>
    <row r="59" spans="1:10" ht="15.75">
      <c r="A59" s="49" t="s">
        <v>57</v>
      </c>
      <c r="B59" s="49"/>
      <c r="C59" s="49"/>
      <c r="D59" s="49"/>
      <c r="E59" s="49"/>
      <c r="F59" s="49"/>
      <c r="G59" s="49"/>
      <c r="H59" s="49"/>
      <c r="I59" s="49"/>
      <c r="J59" s="49"/>
    </row>
    <row r="60" spans="1:10" ht="15.75">
      <c r="A60" s="46" t="s">
        <v>29</v>
      </c>
      <c r="B60" s="47"/>
      <c r="C60" s="47"/>
      <c r="D60" s="47"/>
      <c r="E60" s="47"/>
      <c r="F60" s="47"/>
      <c r="G60" s="47"/>
      <c r="H60" s="47"/>
      <c r="I60" s="47"/>
      <c r="J60" s="48"/>
    </row>
    <row r="61" spans="1:10" ht="15.75">
      <c r="A61" s="46" t="s">
        <v>43</v>
      </c>
      <c r="B61" s="47"/>
      <c r="C61" s="47"/>
      <c r="D61" s="47"/>
      <c r="E61" s="47"/>
      <c r="F61" s="47"/>
      <c r="G61" s="47"/>
      <c r="H61" s="47"/>
      <c r="I61" s="47"/>
      <c r="J61" s="48"/>
    </row>
    <row r="62" spans="1:10" ht="12.75">
      <c r="A62" s="44" t="s">
        <v>30</v>
      </c>
      <c r="B62" s="44" t="s">
        <v>31</v>
      </c>
      <c r="C62" s="44" t="s">
        <v>32</v>
      </c>
      <c r="D62" s="44" t="s">
        <v>33</v>
      </c>
      <c r="E62" s="44" t="s">
        <v>34</v>
      </c>
      <c r="F62" s="44" t="s">
        <v>35</v>
      </c>
      <c r="G62" s="44" t="s">
        <v>36</v>
      </c>
      <c r="H62" s="44" t="s">
        <v>37</v>
      </c>
      <c r="I62" s="44" t="s">
        <v>38</v>
      </c>
      <c r="J62" s="44"/>
    </row>
    <row r="63" spans="1:10" ht="12.75">
      <c r="A63" s="44"/>
      <c r="B63" s="44"/>
      <c r="C63" s="44"/>
      <c r="D63" s="44"/>
      <c r="E63" s="44"/>
      <c r="F63" s="44"/>
      <c r="G63" s="44"/>
      <c r="H63" s="44"/>
      <c r="I63" s="44"/>
      <c r="J63" s="44"/>
    </row>
    <row r="64" spans="1:10" ht="12.75">
      <c r="A64" s="44"/>
      <c r="B64" s="44"/>
      <c r="C64" s="44"/>
      <c r="D64" s="44"/>
      <c r="E64" s="44"/>
      <c r="F64" s="44"/>
      <c r="G64" s="44"/>
      <c r="H64" s="44"/>
      <c r="I64" s="44"/>
      <c r="J64" s="44"/>
    </row>
    <row r="65" spans="1:10" ht="14.25">
      <c r="A65" s="26">
        <f>63753.07-1908</f>
        <v>61845.07</v>
      </c>
      <c r="B65" s="26">
        <f>2875622.11-24000</f>
        <v>2851622.11</v>
      </c>
      <c r="C65" s="26">
        <f>29724-1724</f>
        <v>28000</v>
      </c>
      <c r="D65" s="26">
        <v>103207.13</v>
      </c>
      <c r="E65" s="26">
        <v>0</v>
      </c>
      <c r="F65" s="26">
        <v>612405.19</v>
      </c>
      <c r="G65" s="26">
        <v>44559.3</v>
      </c>
      <c r="H65" s="26">
        <v>0</v>
      </c>
      <c r="I65" s="45">
        <f>SUM(A65:H65)</f>
        <v>3701638.7999999993</v>
      </c>
      <c r="J65" s="45"/>
    </row>
    <row r="66" spans="1:10" ht="29.25" customHeight="1">
      <c r="A66" s="34"/>
      <c r="B66" s="34"/>
      <c r="C66" s="34"/>
      <c r="D66" s="34"/>
      <c r="E66" s="34"/>
      <c r="F66" s="34"/>
      <c r="G66" s="34"/>
      <c r="H66" s="34"/>
      <c r="I66" s="44" t="s">
        <v>39</v>
      </c>
      <c r="J66" s="44"/>
    </row>
    <row r="67" spans="1:10" ht="15.75">
      <c r="A67" s="50"/>
      <c r="B67" s="50"/>
      <c r="C67" s="50"/>
      <c r="D67" s="50"/>
      <c r="E67" s="50"/>
      <c r="F67" s="50"/>
      <c r="G67" s="50"/>
      <c r="H67" s="50"/>
      <c r="I67" s="45">
        <v>1073769.58</v>
      </c>
      <c r="J67" s="45"/>
    </row>
    <row r="68" spans="1:10" ht="15.75">
      <c r="A68" s="18" t="s">
        <v>64</v>
      </c>
      <c r="B68" s="11"/>
      <c r="C68" s="11"/>
      <c r="D68" s="11"/>
      <c r="E68" s="11"/>
      <c r="F68" s="11"/>
      <c r="G68" s="11"/>
      <c r="H68" s="11"/>
      <c r="I68" s="11"/>
      <c r="J68" s="11"/>
    </row>
    <row r="69" spans="1:10" ht="15.75">
      <c r="A69" s="49" t="s">
        <v>57</v>
      </c>
      <c r="B69" s="49"/>
      <c r="C69" s="49"/>
      <c r="D69" s="49"/>
      <c r="E69" s="49"/>
      <c r="F69" s="49"/>
      <c r="G69" s="49"/>
      <c r="H69" s="49"/>
      <c r="I69" s="49"/>
      <c r="J69" s="49"/>
    </row>
    <row r="70" spans="1:10" ht="15.75">
      <c r="A70" s="43" t="s">
        <v>40</v>
      </c>
      <c r="B70" s="43"/>
      <c r="C70" s="43"/>
      <c r="D70" s="43"/>
      <c r="E70" s="43"/>
      <c r="F70" s="43"/>
      <c r="G70" s="43"/>
      <c r="H70" s="43"/>
      <c r="I70" s="43"/>
      <c r="J70" s="43"/>
    </row>
    <row r="71" spans="1:10" ht="15.75">
      <c r="A71" s="46" t="s">
        <v>43</v>
      </c>
      <c r="B71" s="47"/>
      <c r="C71" s="47"/>
      <c r="D71" s="47"/>
      <c r="E71" s="47"/>
      <c r="F71" s="47"/>
      <c r="G71" s="47"/>
      <c r="H71" s="47"/>
      <c r="I71" s="47"/>
      <c r="J71" s="48"/>
    </row>
    <row r="72" spans="1:10" ht="36">
      <c r="A72" s="10" t="s">
        <v>30</v>
      </c>
      <c r="B72" s="10" t="s">
        <v>31</v>
      </c>
      <c r="C72" s="10" t="s">
        <v>32</v>
      </c>
      <c r="D72" s="10" t="s">
        <v>33</v>
      </c>
      <c r="E72" s="10" t="s">
        <v>34</v>
      </c>
      <c r="F72" s="10" t="s">
        <v>35</v>
      </c>
      <c r="G72" s="10" t="s">
        <v>36</v>
      </c>
      <c r="H72" s="10" t="s">
        <v>37</v>
      </c>
      <c r="I72" s="44" t="s">
        <v>38</v>
      </c>
      <c r="J72" s="44"/>
    </row>
    <row r="73" spans="1:10" s="28" customFormat="1" ht="14.25">
      <c r="A73" s="26">
        <v>49595.15</v>
      </c>
      <c r="B73" s="26">
        <f>603964.35+454637.62+1037507.9+141500</f>
        <v>2237609.87</v>
      </c>
      <c r="C73" s="26">
        <v>4220</v>
      </c>
      <c r="D73" s="26">
        <f>1269.79+15029.98</f>
        <v>16299.77</v>
      </c>
      <c r="E73" s="26">
        <v>0</v>
      </c>
      <c r="F73" s="26">
        <f>44905.19+545308.89</f>
        <v>590214.0800000001</v>
      </c>
      <c r="G73" s="26">
        <v>1075.27</v>
      </c>
      <c r="H73" s="26">
        <v>0</v>
      </c>
      <c r="I73" s="45">
        <f>SUM(A73:H73)</f>
        <v>2899014.14</v>
      </c>
      <c r="J73" s="45"/>
    </row>
    <row r="74" spans="1:10" ht="15.75">
      <c r="A74" s="18" t="s">
        <v>65</v>
      </c>
      <c r="B74" s="11"/>
      <c r="C74" s="11"/>
      <c r="D74" s="11"/>
      <c r="E74" s="11"/>
      <c r="F74" s="11"/>
      <c r="G74" s="11"/>
      <c r="H74" s="11"/>
      <c r="I74" s="11"/>
      <c r="J74" s="11"/>
    </row>
    <row r="75" spans="1:10" ht="15.75">
      <c r="A75" s="49" t="s">
        <v>57</v>
      </c>
      <c r="B75" s="49"/>
      <c r="C75" s="49"/>
      <c r="D75" s="49"/>
      <c r="E75" s="49"/>
      <c r="F75" s="49"/>
      <c r="G75" s="49"/>
      <c r="H75" s="49"/>
      <c r="I75" s="49"/>
      <c r="J75" s="49"/>
    </row>
    <row r="76" spans="1:10" ht="15.75">
      <c r="A76" s="43" t="s">
        <v>41</v>
      </c>
      <c r="B76" s="43"/>
      <c r="C76" s="43"/>
      <c r="D76" s="43"/>
      <c r="E76" s="43"/>
      <c r="F76" s="43"/>
      <c r="G76" s="43"/>
      <c r="H76" s="43"/>
      <c r="I76" s="43"/>
      <c r="J76" s="43"/>
    </row>
    <row r="77" spans="1:10" ht="15.75">
      <c r="A77" s="43" t="s">
        <v>43</v>
      </c>
      <c r="B77" s="43"/>
      <c r="C77" s="43"/>
      <c r="D77" s="43"/>
      <c r="E77" s="43"/>
      <c r="F77" s="43"/>
      <c r="G77" s="43"/>
      <c r="H77" s="43"/>
      <c r="I77" s="43"/>
      <c r="J77" s="43"/>
    </row>
    <row r="78" spans="1:10" ht="36">
      <c r="A78" s="10" t="s">
        <v>30</v>
      </c>
      <c r="B78" s="10" t="s">
        <v>31</v>
      </c>
      <c r="C78" s="10" t="s">
        <v>32</v>
      </c>
      <c r="D78" s="10" t="s">
        <v>33</v>
      </c>
      <c r="E78" s="10" t="s">
        <v>34</v>
      </c>
      <c r="F78" s="10" t="s">
        <v>35</v>
      </c>
      <c r="G78" s="10" t="s">
        <v>36</v>
      </c>
      <c r="H78" s="10" t="s">
        <v>37</v>
      </c>
      <c r="I78" s="44" t="s">
        <v>38</v>
      </c>
      <c r="J78" s="44"/>
    </row>
    <row r="79" spans="1:10" s="28" customFormat="1" ht="14.25">
      <c r="A79" s="26">
        <v>20534.25</v>
      </c>
      <c r="B79" s="26">
        <f>322656.8+113790.11+122294.29+15404.98+2123.55+33366.05</f>
        <v>609635.78</v>
      </c>
      <c r="C79" s="26">
        <v>25752.22</v>
      </c>
      <c r="D79" s="26">
        <f>2961.42+810</f>
        <v>3771.42</v>
      </c>
      <c r="E79" s="26">
        <v>0</v>
      </c>
      <c r="F79" s="26">
        <v>8192.14</v>
      </c>
      <c r="G79" s="26">
        <f>1783.7+101841.63</f>
        <v>103625.33</v>
      </c>
      <c r="H79" s="26">
        <v>0</v>
      </c>
      <c r="I79" s="45">
        <f>SUM(A79:H79)</f>
        <v>771511.14</v>
      </c>
      <c r="J79" s="45"/>
    </row>
    <row r="81" ht="15.75">
      <c r="A81" s="3" t="s">
        <v>65</v>
      </c>
    </row>
    <row r="82" spans="1:10" ht="15.75">
      <c r="A82" s="49" t="s">
        <v>57</v>
      </c>
      <c r="B82" s="49"/>
      <c r="C82" s="49"/>
      <c r="D82" s="49"/>
      <c r="E82" s="49"/>
      <c r="F82" s="49"/>
      <c r="G82" s="49"/>
      <c r="H82" s="49"/>
      <c r="I82" s="49"/>
      <c r="J82" s="49"/>
    </row>
    <row r="83" spans="1:10" ht="15.75">
      <c r="A83" s="46" t="s">
        <v>29</v>
      </c>
      <c r="B83" s="47"/>
      <c r="C83" s="47"/>
      <c r="D83" s="47"/>
      <c r="E83" s="47"/>
      <c r="F83" s="47"/>
      <c r="G83" s="47"/>
      <c r="H83" s="47"/>
      <c r="I83" s="47"/>
      <c r="J83" s="48"/>
    </row>
    <row r="84" spans="1:10" ht="15.75">
      <c r="A84" s="46" t="s">
        <v>44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12.75">
      <c r="A85" s="44" t="s">
        <v>30</v>
      </c>
      <c r="B85" s="44" t="s">
        <v>31</v>
      </c>
      <c r="C85" s="44" t="s">
        <v>32</v>
      </c>
      <c r="D85" s="44" t="s">
        <v>33</v>
      </c>
      <c r="E85" s="44" t="s">
        <v>34</v>
      </c>
      <c r="F85" s="44" t="s">
        <v>35</v>
      </c>
      <c r="G85" s="44" t="s">
        <v>36</v>
      </c>
      <c r="H85" s="44" t="s">
        <v>37</v>
      </c>
      <c r="I85" s="44" t="s">
        <v>38</v>
      </c>
      <c r="J85" s="44"/>
    </row>
    <row r="86" spans="1:10" ht="12.75">
      <c r="A86" s="44"/>
      <c r="B86" s="44"/>
      <c r="C86" s="44"/>
      <c r="D86" s="44"/>
      <c r="E86" s="44"/>
      <c r="F86" s="44"/>
      <c r="G86" s="44"/>
      <c r="H86" s="44"/>
      <c r="I86" s="44"/>
      <c r="J86" s="44"/>
    </row>
    <row r="87" spans="1:10" ht="12.75">
      <c r="A87" s="44"/>
      <c r="B87" s="44"/>
      <c r="C87" s="44"/>
      <c r="D87" s="44"/>
      <c r="E87" s="44"/>
      <c r="F87" s="44"/>
      <c r="G87" s="44"/>
      <c r="H87" s="44"/>
      <c r="I87" s="44"/>
      <c r="J87" s="44"/>
    </row>
    <row r="88" spans="1:10" ht="14.25">
      <c r="A88" s="26">
        <f>148147.9-10000</f>
        <v>138147.9</v>
      </c>
      <c r="B88" s="26">
        <f>4828148.8-31000</f>
        <v>4797148.8</v>
      </c>
      <c r="C88" s="26">
        <f>28500-500</f>
        <v>28000</v>
      </c>
      <c r="D88" s="26">
        <v>110331.01</v>
      </c>
      <c r="E88" s="26">
        <v>0</v>
      </c>
      <c r="F88" s="26">
        <v>630000</v>
      </c>
      <c r="G88" s="26">
        <v>10672.33</v>
      </c>
      <c r="H88" s="26">
        <v>0</v>
      </c>
      <c r="I88" s="45">
        <f>SUM(A88:H88)</f>
        <v>5714300.04</v>
      </c>
      <c r="J88" s="45"/>
    </row>
    <row r="89" spans="1:10" ht="26.25" customHeight="1">
      <c r="A89" s="34"/>
      <c r="B89" s="34"/>
      <c r="C89" s="34"/>
      <c r="D89" s="34"/>
      <c r="E89" s="34"/>
      <c r="F89" s="34"/>
      <c r="G89" s="34"/>
      <c r="H89" s="34"/>
      <c r="I89" s="44" t="s">
        <v>39</v>
      </c>
      <c r="J89" s="44"/>
    </row>
    <row r="90" spans="1:10" ht="15.75">
      <c r="A90" s="50"/>
      <c r="B90" s="50"/>
      <c r="C90" s="50"/>
      <c r="D90" s="50"/>
      <c r="E90" s="50"/>
      <c r="F90" s="50"/>
      <c r="G90" s="50"/>
      <c r="H90" s="50"/>
      <c r="I90" s="45">
        <f>2505210.36+24776.73</f>
        <v>2529987.09</v>
      </c>
      <c r="J90" s="45"/>
    </row>
    <row r="91" spans="1:10" ht="15.75">
      <c r="A91" s="18" t="s">
        <v>66</v>
      </c>
      <c r="B91" s="11"/>
      <c r="C91" s="11"/>
      <c r="D91" s="11"/>
      <c r="E91" s="11"/>
      <c r="F91" s="11"/>
      <c r="G91" s="11"/>
      <c r="H91" s="11"/>
      <c r="I91" s="11"/>
      <c r="J91" s="11"/>
    </row>
    <row r="92" spans="1:10" ht="15.75">
      <c r="A92" s="49" t="s">
        <v>57</v>
      </c>
      <c r="B92" s="49"/>
      <c r="C92" s="49"/>
      <c r="D92" s="49"/>
      <c r="E92" s="49"/>
      <c r="F92" s="49"/>
      <c r="G92" s="49"/>
      <c r="H92" s="49"/>
      <c r="I92" s="49"/>
      <c r="J92" s="49"/>
    </row>
    <row r="93" spans="1:10" ht="15.75">
      <c r="A93" s="43" t="s">
        <v>40</v>
      </c>
      <c r="B93" s="43"/>
      <c r="C93" s="43"/>
      <c r="D93" s="43"/>
      <c r="E93" s="43"/>
      <c r="F93" s="43"/>
      <c r="G93" s="43"/>
      <c r="H93" s="43"/>
      <c r="I93" s="43"/>
      <c r="J93" s="43"/>
    </row>
    <row r="94" spans="1:10" ht="15.75">
      <c r="A94" s="46" t="s">
        <v>44</v>
      </c>
      <c r="B94" s="47"/>
      <c r="C94" s="47"/>
      <c r="D94" s="47"/>
      <c r="E94" s="47"/>
      <c r="F94" s="47"/>
      <c r="G94" s="47"/>
      <c r="H94" s="47"/>
      <c r="I94" s="47"/>
      <c r="J94" s="48"/>
    </row>
    <row r="95" spans="1:10" ht="36">
      <c r="A95" s="10" t="s">
        <v>30</v>
      </c>
      <c r="B95" s="10" t="s">
        <v>31</v>
      </c>
      <c r="C95" s="10" t="s">
        <v>32</v>
      </c>
      <c r="D95" s="10" t="s">
        <v>33</v>
      </c>
      <c r="E95" s="10" t="s">
        <v>34</v>
      </c>
      <c r="F95" s="10" t="s">
        <v>35</v>
      </c>
      <c r="G95" s="10" t="s">
        <v>36</v>
      </c>
      <c r="H95" s="10" t="s">
        <v>37</v>
      </c>
      <c r="I95" s="44" t="s">
        <v>38</v>
      </c>
      <c r="J95" s="44"/>
    </row>
    <row r="96" spans="1:10" s="28" customFormat="1" ht="14.25">
      <c r="A96" s="26">
        <f>1896.5+91976.45</f>
        <v>93872.95</v>
      </c>
      <c r="B96" s="26">
        <f>483425.56+768340.88+2477889.09+161573.03</f>
        <v>3891228.5599999996</v>
      </c>
      <c r="C96" s="26">
        <v>8077.49</v>
      </c>
      <c r="D96" s="26">
        <f>1966.69+64383.87</f>
        <v>66350.56</v>
      </c>
      <c r="E96" s="26">
        <v>0</v>
      </c>
      <c r="F96" s="26">
        <f>582084.52+30000</f>
        <v>612084.52</v>
      </c>
      <c r="G96" s="26">
        <f>970.58+672.33</f>
        <v>1642.91</v>
      </c>
      <c r="H96" s="26">
        <v>0</v>
      </c>
      <c r="I96" s="45">
        <f>SUM(A96:H96)</f>
        <v>4673256.99</v>
      </c>
      <c r="J96" s="45"/>
    </row>
    <row r="97" spans="1:10" ht="15.75">
      <c r="A97" s="18" t="s">
        <v>67</v>
      </c>
      <c r="B97" s="11"/>
      <c r="C97" s="11"/>
      <c r="D97" s="11"/>
      <c r="E97" s="11"/>
      <c r="F97" s="11"/>
      <c r="G97" s="11"/>
      <c r="H97" s="11"/>
      <c r="I97" s="11"/>
      <c r="J97" s="11"/>
    </row>
    <row r="98" spans="1:10" ht="15.75">
      <c r="A98" s="49" t="s">
        <v>57</v>
      </c>
      <c r="B98" s="49"/>
      <c r="C98" s="49"/>
      <c r="D98" s="49"/>
      <c r="E98" s="49"/>
      <c r="F98" s="49"/>
      <c r="G98" s="49"/>
      <c r="H98" s="49"/>
      <c r="I98" s="49"/>
      <c r="J98" s="49"/>
    </row>
    <row r="99" spans="1:10" ht="15.75">
      <c r="A99" s="43" t="s">
        <v>41</v>
      </c>
      <c r="B99" s="43"/>
      <c r="C99" s="43"/>
      <c r="D99" s="43"/>
      <c r="E99" s="43"/>
      <c r="F99" s="43"/>
      <c r="G99" s="43"/>
      <c r="H99" s="43"/>
      <c r="I99" s="43"/>
      <c r="J99" s="43"/>
    </row>
    <row r="100" spans="1:10" ht="15.75">
      <c r="A100" s="43" t="s">
        <v>44</v>
      </c>
      <c r="B100" s="43"/>
      <c r="C100" s="43"/>
      <c r="D100" s="43"/>
      <c r="E100" s="43"/>
      <c r="F100" s="43"/>
      <c r="G100" s="43"/>
      <c r="H100" s="43"/>
      <c r="I100" s="43"/>
      <c r="J100" s="43"/>
    </row>
    <row r="101" spans="1:10" ht="36">
      <c r="A101" s="10" t="s">
        <v>30</v>
      </c>
      <c r="B101" s="10" t="s">
        <v>31</v>
      </c>
      <c r="C101" s="10" t="s">
        <v>32</v>
      </c>
      <c r="D101" s="10" t="s">
        <v>33</v>
      </c>
      <c r="E101" s="10" t="s">
        <v>34</v>
      </c>
      <c r="F101" s="10" t="s">
        <v>35</v>
      </c>
      <c r="G101" s="10" t="s">
        <v>36</v>
      </c>
      <c r="H101" s="10" t="s">
        <v>37</v>
      </c>
      <c r="I101" s="44" t="s">
        <v>38</v>
      </c>
      <c r="J101" s="44"/>
    </row>
    <row r="102" spans="1:10" s="28" customFormat="1" ht="14.25">
      <c r="A102" s="26">
        <f>5748+28834.72</f>
        <v>34582.72</v>
      </c>
      <c r="B102" s="26">
        <f>150406.89+382970.7+117232.78+68223.52+97077.26+19692.62</f>
        <v>835603.7700000001</v>
      </c>
      <c r="C102" s="26">
        <v>21252.91</v>
      </c>
      <c r="D102" s="26">
        <v>6876.35</v>
      </c>
      <c r="E102" s="26">
        <v>0</v>
      </c>
      <c r="F102" s="26">
        <v>9662.61</v>
      </c>
      <c r="G102" s="26">
        <v>28437.16</v>
      </c>
      <c r="H102" s="26">
        <v>0</v>
      </c>
      <c r="I102" s="45">
        <f>SUM(A102:H102)</f>
        <v>936415.5200000001</v>
      </c>
      <c r="J102" s="45"/>
    </row>
    <row r="104" ht="15.75">
      <c r="A104" s="3" t="s">
        <v>68</v>
      </c>
    </row>
    <row r="105" spans="1:11" ht="15.75">
      <c r="A105" s="49" t="s">
        <v>58</v>
      </c>
      <c r="B105" s="49"/>
      <c r="C105" s="49"/>
      <c r="D105" s="49"/>
      <c r="E105" s="49"/>
      <c r="F105" s="49"/>
      <c r="G105" s="49"/>
      <c r="H105" s="49"/>
      <c r="I105" s="49"/>
      <c r="J105" s="49"/>
      <c r="K105" s="49"/>
    </row>
    <row r="106" spans="1:11" ht="15.75">
      <c r="A106" s="43" t="s">
        <v>29</v>
      </c>
      <c r="B106" s="43"/>
      <c r="C106" s="43"/>
      <c r="D106" s="43"/>
      <c r="E106" s="43"/>
      <c r="F106" s="43"/>
      <c r="G106" s="43"/>
      <c r="H106" s="43"/>
      <c r="I106" s="43"/>
      <c r="J106" s="43"/>
      <c r="K106" s="43"/>
    </row>
    <row r="107" spans="1:11" ht="15.75">
      <c r="A107" s="43" t="s">
        <v>42</v>
      </c>
      <c r="B107" s="43"/>
      <c r="C107" s="43"/>
      <c r="D107" s="43"/>
      <c r="E107" s="43"/>
      <c r="F107" s="43"/>
      <c r="G107" s="43"/>
      <c r="H107" s="43"/>
      <c r="I107" s="43"/>
      <c r="J107" s="43"/>
      <c r="K107" s="43"/>
    </row>
    <row r="108" spans="1:11" ht="72">
      <c r="A108" s="10" t="s">
        <v>45</v>
      </c>
      <c r="B108" s="10" t="s">
        <v>46</v>
      </c>
      <c r="C108" s="10" t="s">
        <v>47</v>
      </c>
      <c r="D108" s="10" t="s">
        <v>48</v>
      </c>
      <c r="E108" s="10" t="s">
        <v>49</v>
      </c>
      <c r="F108" s="10" t="s">
        <v>50</v>
      </c>
      <c r="G108" s="10" t="s">
        <v>51</v>
      </c>
      <c r="H108" s="10" t="s">
        <v>52</v>
      </c>
      <c r="I108" s="10" t="s">
        <v>53</v>
      </c>
      <c r="J108" s="10" t="s">
        <v>54</v>
      </c>
      <c r="K108" s="10" t="s">
        <v>38</v>
      </c>
    </row>
    <row r="109" spans="1:11" ht="12.75">
      <c r="A109" s="14">
        <v>0</v>
      </c>
      <c r="B109" s="14">
        <v>0</v>
      </c>
      <c r="C109" s="14">
        <v>0</v>
      </c>
      <c r="D109" s="14">
        <v>0</v>
      </c>
      <c r="E109" s="14">
        <v>0</v>
      </c>
      <c r="F109" s="14">
        <v>0</v>
      </c>
      <c r="G109" s="14">
        <v>0</v>
      </c>
      <c r="H109" s="14">
        <v>0</v>
      </c>
      <c r="I109" s="14">
        <v>0</v>
      </c>
      <c r="J109" s="14">
        <v>0</v>
      </c>
      <c r="K109" s="14">
        <v>0</v>
      </c>
    </row>
    <row r="110" spans="1:11" ht="60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10" t="s">
        <v>39</v>
      </c>
    </row>
    <row r="111" spans="1:11" ht="15.75">
      <c r="A111" s="50"/>
      <c r="B111" s="50"/>
      <c r="C111" s="50"/>
      <c r="D111" s="50"/>
      <c r="E111" s="50"/>
      <c r="F111" s="50"/>
      <c r="G111" s="50"/>
      <c r="H111" s="50"/>
      <c r="I111" s="50"/>
      <c r="J111" s="50"/>
      <c r="K111" s="15"/>
    </row>
    <row r="112" spans="1:11" ht="15.75">
      <c r="A112" s="19" t="s">
        <v>69</v>
      </c>
      <c r="B112" s="13"/>
      <c r="C112" s="13"/>
      <c r="D112" s="13"/>
      <c r="E112" s="13"/>
      <c r="F112" s="13"/>
      <c r="G112" s="13"/>
      <c r="H112" s="13"/>
      <c r="I112" s="13"/>
      <c r="J112" s="13"/>
      <c r="K112" s="16"/>
    </row>
    <row r="113" spans="1:11" ht="15.75">
      <c r="A113" s="49" t="s">
        <v>58</v>
      </c>
      <c r="B113" s="49"/>
      <c r="C113" s="49"/>
      <c r="D113" s="49"/>
      <c r="E113" s="49"/>
      <c r="F113" s="49"/>
      <c r="G113" s="49"/>
      <c r="H113" s="49"/>
      <c r="I113" s="49"/>
      <c r="J113" s="49"/>
      <c r="K113" s="49"/>
    </row>
    <row r="114" spans="1:11" ht="15.75">
      <c r="A114" s="43" t="s">
        <v>55</v>
      </c>
      <c r="B114" s="43"/>
      <c r="C114" s="43"/>
      <c r="D114" s="43"/>
      <c r="E114" s="43"/>
      <c r="F114" s="43"/>
      <c r="G114" s="43"/>
      <c r="H114" s="43"/>
      <c r="I114" s="43"/>
      <c r="J114" s="43"/>
      <c r="K114" s="43"/>
    </row>
    <row r="115" spans="1:11" ht="15.75">
      <c r="A115" s="43" t="s">
        <v>42</v>
      </c>
      <c r="B115" s="43"/>
      <c r="C115" s="43"/>
      <c r="D115" s="43"/>
      <c r="E115" s="43"/>
      <c r="F115" s="43"/>
      <c r="G115" s="43"/>
      <c r="H115" s="43"/>
      <c r="I115" s="43"/>
      <c r="J115" s="43"/>
      <c r="K115" s="43"/>
    </row>
    <row r="116" spans="1:11" ht="72">
      <c r="A116" s="10" t="s">
        <v>45</v>
      </c>
      <c r="B116" s="10" t="s">
        <v>46</v>
      </c>
      <c r="C116" s="10" t="s">
        <v>47</v>
      </c>
      <c r="D116" s="10" t="s">
        <v>48</v>
      </c>
      <c r="E116" s="10" t="s">
        <v>49</v>
      </c>
      <c r="F116" s="10" t="s">
        <v>50</v>
      </c>
      <c r="G116" s="10" t="s">
        <v>51</v>
      </c>
      <c r="H116" s="10" t="s">
        <v>52</v>
      </c>
      <c r="I116" s="10" t="s">
        <v>53</v>
      </c>
      <c r="J116" s="10" t="s">
        <v>54</v>
      </c>
      <c r="K116" s="10" t="s">
        <v>38</v>
      </c>
    </row>
    <row r="117" spans="1:11" ht="12.75">
      <c r="A117" s="27">
        <v>0</v>
      </c>
      <c r="B117" s="27">
        <v>0</v>
      </c>
      <c r="C117" s="27">
        <v>0</v>
      </c>
      <c r="D117" s="27">
        <v>0</v>
      </c>
      <c r="E117" s="27">
        <v>0</v>
      </c>
      <c r="F117" s="27">
        <v>0</v>
      </c>
      <c r="G117" s="27">
        <v>0</v>
      </c>
      <c r="H117" s="27">
        <v>0</v>
      </c>
      <c r="I117" s="27">
        <v>0</v>
      </c>
      <c r="J117" s="27">
        <v>0</v>
      </c>
      <c r="K117" s="27">
        <f>SUM(A117:J117)</f>
        <v>0</v>
      </c>
    </row>
    <row r="118" spans="1:11" ht="16.5" customHeight="1">
      <c r="A118" s="20" t="s">
        <v>70</v>
      </c>
      <c r="B118" s="17"/>
      <c r="C118" s="17"/>
      <c r="D118" s="17"/>
      <c r="E118" s="17"/>
      <c r="F118" s="17"/>
      <c r="G118" s="17"/>
      <c r="H118" s="17"/>
      <c r="I118" s="17"/>
      <c r="J118" s="17"/>
      <c r="K118" s="17"/>
    </row>
    <row r="119" spans="1:11" ht="15.75">
      <c r="A119" s="49" t="s">
        <v>58</v>
      </c>
      <c r="B119" s="49"/>
      <c r="C119" s="49"/>
      <c r="D119" s="49"/>
      <c r="E119" s="49"/>
      <c r="F119" s="49"/>
      <c r="G119" s="49"/>
      <c r="H119" s="49"/>
      <c r="I119" s="49"/>
      <c r="J119" s="49"/>
      <c r="K119" s="49"/>
    </row>
    <row r="120" spans="1:11" ht="15.75">
      <c r="A120" s="43" t="s">
        <v>56</v>
      </c>
      <c r="B120" s="43"/>
      <c r="C120" s="43"/>
      <c r="D120" s="43"/>
      <c r="E120" s="43"/>
      <c r="F120" s="43"/>
      <c r="G120" s="43"/>
      <c r="H120" s="43"/>
      <c r="I120" s="43"/>
      <c r="J120" s="43"/>
      <c r="K120" s="43"/>
    </row>
    <row r="121" spans="1:11" ht="15.75">
      <c r="A121" s="43" t="s">
        <v>42</v>
      </c>
      <c r="B121" s="43"/>
      <c r="C121" s="43"/>
      <c r="D121" s="43"/>
      <c r="E121" s="43"/>
      <c r="F121" s="43"/>
      <c r="G121" s="43"/>
      <c r="H121" s="43"/>
      <c r="I121" s="43"/>
      <c r="J121" s="43"/>
      <c r="K121" s="43"/>
    </row>
    <row r="122" spans="1:11" ht="72">
      <c r="A122" s="10" t="s">
        <v>45</v>
      </c>
      <c r="B122" s="10" t="s">
        <v>46</v>
      </c>
      <c r="C122" s="10" t="s">
        <v>47</v>
      </c>
      <c r="D122" s="10" t="s">
        <v>48</v>
      </c>
      <c r="E122" s="10" t="s">
        <v>49</v>
      </c>
      <c r="F122" s="10" t="s">
        <v>50</v>
      </c>
      <c r="G122" s="10" t="s">
        <v>51</v>
      </c>
      <c r="H122" s="10" t="s">
        <v>52</v>
      </c>
      <c r="I122" s="10" t="s">
        <v>53</v>
      </c>
      <c r="J122" s="10" t="s">
        <v>54</v>
      </c>
      <c r="K122" s="10" t="s">
        <v>38</v>
      </c>
    </row>
    <row r="123" spans="1:11" s="28" customFormat="1" ht="12.75">
      <c r="A123" s="30">
        <f>22858.05+2745.6</f>
        <v>25603.649999999998</v>
      </c>
      <c r="B123" s="30">
        <v>0</v>
      </c>
      <c r="C123" s="30">
        <v>0</v>
      </c>
      <c r="D123" s="30">
        <v>0</v>
      </c>
      <c r="E123" s="30">
        <v>0</v>
      </c>
      <c r="F123" s="30">
        <v>0</v>
      </c>
      <c r="G123" s="30">
        <v>0</v>
      </c>
      <c r="H123" s="30">
        <v>0</v>
      </c>
      <c r="I123" s="30">
        <v>0</v>
      </c>
      <c r="J123" s="30">
        <v>0</v>
      </c>
      <c r="K123" s="30">
        <f>SUM(A123:J123)</f>
        <v>25603.649999999998</v>
      </c>
    </row>
    <row r="124" ht="15.75">
      <c r="A124" s="3" t="s">
        <v>71</v>
      </c>
    </row>
    <row r="125" spans="1:11" ht="15.75">
      <c r="A125" s="49" t="s">
        <v>58</v>
      </c>
      <c r="B125" s="49"/>
      <c r="C125" s="49"/>
      <c r="D125" s="49"/>
      <c r="E125" s="49"/>
      <c r="F125" s="49"/>
      <c r="G125" s="49"/>
      <c r="H125" s="49"/>
      <c r="I125" s="49"/>
      <c r="J125" s="49"/>
      <c r="K125" s="49"/>
    </row>
    <row r="126" spans="1:11" ht="15.75">
      <c r="A126" s="43" t="s">
        <v>29</v>
      </c>
      <c r="B126" s="43"/>
      <c r="C126" s="43"/>
      <c r="D126" s="43"/>
      <c r="E126" s="43"/>
      <c r="F126" s="43"/>
      <c r="G126" s="43"/>
      <c r="H126" s="43"/>
      <c r="I126" s="43"/>
      <c r="J126" s="43"/>
      <c r="K126" s="43"/>
    </row>
    <row r="127" spans="1:11" ht="15.75">
      <c r="A127" s="43" t="s">
        <v>43</v>
      </c>
      <c r="B127" s="43"/>
      <c r="C127" s="43"/>
      <c r="D127" s="43"/>
      <c r="E127" s="43"/>
      <c r="F127" s="43"/>
      <c r="G127" s="43"/>
      <c r="H127" s="43"/>
      <c r="I127" s="43"/>
      <c r="J127" s="43"/>
      <c r="K127" s="43"/>
    </row>
    <row r="128" spans="1:11" ht="72">
      <c r="A128" s="10" t="s">
        <v>45</v>
      </c>
      <c r="B128" s="10" t="s">
        <v>46</v>
      </c>
      <c r="C128" s="10" t="s">
        <v>47</v>
      </c>
      <c r="D128" s="10" t="s">
        <v>48</v>
      </c>
      <c r="E128" s="10" t="s">
        <v>49</v>
      </c>
      <c r="F128" s="10" t="s">
        <v>50</v>
      </c>
      <c r="G128" s="10" t="s">
        <v>51</v>
      </c>
      <c r="H128" s="10" t="s">
        <v>52</v>
      </c>
      <c r="I128" s="10" t="s">
        <v>53</v>
      </c>
      <c r="J128" s="10" t="s">
        <v>54</v>
      </c>
      <c r="K128" s="10" t="s">
        <v>38</v>
      </c>
    </row>
    <row r="129" spans="1:11" ht="12.75">
      <c r="A129" s="14">
        <v>0</v>
      </c>
      <c r="B129" s="14">
        <v>0</v>
      </c>
      <c r="C129" s="14">
        <v>0</v>
      </c>
      <c r="D129" s="14">
        <v>0</v>
      </c>
      <c r="E129" s="14">
        <v>0</v>
      </c>
      <c r="F129" s="14">
        <v>0</v>
      </c>
      <c r="G129" s="14">
        <v>0</v>
      </c>
      <c r="H129" s="14">
        <v>0</v>
      </c>
      <c r="I129" s="14">
        <v>0</v>
      </c>
      <c r="J129" s="14">
        <v>0</v>
      </c>
      <c r="K129" s="14">
        <v>0</v>
      </c>
    </row>
    <row r="130" spans="1:11" ht="60">
      <c r="A130" s="34"/>
      <c r="B130" s="34"/>
      <c r="C130" s="34"/>
      <c r="D130" s="34"/>
      <c r="E130" s="34"/>
      <c r="F130" s="34"/>
      <c r="G130" s="34"/>
      <c r="H130" s="34"/>
      <c r="I130" s="34"/>
      <c r="J130" s="34"/>
      <c r="K130" s="10" t="s">
        <v>39</v>
      </c>
    </row>
    <row r="131" spans="1:11" ht="15.75">
      <c r="A131" s="50"/>
      <c r="B131" s="50"/>
      <c r="C131" s="50"/>
      <c r="D131" s="50"/>
      <c r="E131" s="50"/>
      <c r="F131" s="50"/>
      <c r="G131" s="50"/>
      <c r="H131" s="50"/>
      <c r="I131" s="50"/>
      <c r="J131" s="50"/>
      <c r="K131" s="15"/>
    </row>
    <row r="132" spans="1:11" ht="18" customHeight="1">
      <c r="A132" s="19" t="s">
        <v>72</v>
      </c>
      <c r="B132" s="13"/>
      <c r="C132" s="13"/>
      <c r="D132" s="13"/>
      <c r="E132" s="13"/>
      <c r="F132" s="13"/>
      <c r="G132" s="13"/>
      <c r="H132" s="13"/>
      <c r="I132" s="13"/>
      <c r="J132" s="13"/>
      <c r="K132" s="16"/>
    </row>
    <row r="133" spans="1:11" ht="15.75">
      <c r="A133" s="49" t="s">
        <v>58</v>
      </c>
      <c r="B133" s="49"/>
      <c r="C133" s="49"/>
      <c r="D133" s="49"/>
      <c r="E133" s="49"/>
      <c r="F133" s="49"/>
      <c r="G133" s="49"/>
      <c r="H133" s="49"/>
      <c r="I133" s="49"/>
      <c r="J133" s="49"/>
      <c r="K133" s="49"/>
    </row>
    <row r="134" spans="1:11" ht="15.75">
      <c r="A134" s="43" t="s">
        <v>55</v>
      </c>
      <c r="B134" s="43"/>
      <c r="C134" s="43"/>
      <c r="D134" s="43"/>
      <c r="E134" s="43"/>
      <c r="F134" s="43"/>
      <c r="G134" s="43"/>
      <c r="H134" s="43"/>
      <c r="I134" s="43"/>
      <c r="J134" s="43"/>
      <c r="K134" s="43"/>
    </row>
    <row r="135" spans="1:11" ht="15.75">
      <c r="A135" s="43" t="s">
        <v>43</v>
      </c>
      <c r="B135" s="43"/>
      <c r="C135" s="43"/>
      <c r="D135" s="43"/>
      <c r="E135" s="43"/>
      <c r="F135" s="43"/>
      <c r="G135" s="43"/>
      <c r="H135" s="43"/>
      <c r="I135" s="43"/>
      <c r="J135" s="43"/>
      <c r="K135" s="43"/>
    </row>
    <row r="136" spans="1:11" ht="72">
      <c r="A136" s="10" t="s">
        <v>45</v>
      </c>
      <c r="B136" s="10" t="s">
        <v>46</v>
      </c>
      <c r="C136" s="10" t="s">
        <v>47</v>
      </c>
      <c r="D136" s="10" t="s">
        <v>48</v>
      </c>
      <c r="E136" s="10" t="s">
        <v>49</v>
      </c>
      <c r="F136" s="10" t="s">
        <v>50</v>
      </c>
      <c r="G136" s="10" t="s">
        <v>51</v>
      </c>
      <c r="H136" s="10" t="s">
        <v>52</v>
      </c>
      <c r="I136" s="10" t="s">
        <v>53</v>
      </c>
      <c r="J136" s="10" t="s">
        <v>54</v>
      </c>
      <c r="K136" s="10" t="s">
        <v>38</v>
      </c>
    </row>
    <row r="137" spans="1:11" ht="12.75">
      <c r="A137" s="14">
        <v>0</v>
      </c>
      <c r="B137" s="14">
        <v>0</v>
      </c>
      <c r="C137" s="14">
        <v>0</v>
      </c>
      <c r="D137" s="14">
        <v>0</v>
      </c>
      <c r="E137" s="14">
        <v>0</v>
      </c>
      <c r="F137" s="14">
        <v>0</v>
      </c>
      <c r="G137" s="14">
        <v>0</v>
      </c>
      <c r="H137" s="14">
        <v>0</v>
      </c>
      <c r="I137" s="14">
        <v>0</v>
      </c>
      <c r="J137" s="14">
        <v>0</v>
      </c>
      <c r="K137" s="14">
        <v>0</v>
      </c>
    </row>
    <row r="138" spans="1:11" ht="18" customHeight="1">
      <c r="A138" s="20" t="s">
        <v>73</v>
      </c>
      <c r="B138" s="17"/>
      <c r="C138" s="17"/>
      <c r="D138" s="17"/>
      <c r="E138" s="17"/>
      <c r="F138" s="17"/>
      <c r="G138" s="17"/>
      <c r="H138" s="17"/>
      <c r="I138" s="17"/>
      <c r="J138" s="17"/>
      <c r="K138" s="17"/>
    </row>
    <row r="139" spans="1:11" ht="15.75">
      <c r="A139" s="49" t="s">
        <v>58</v>
      </c>
      <c r="B139" s="49"/>
      <c r="C139" s="49"/>
      <c r="D139" s="49"/>
      <c r="E139" s="49"/>
      <c r="F139" s="49"/>
      <c r="G139" s="49"/>
      <c r="H139" s="49"/>
      <c r="I139" s="49"/>
      <c r="J139" s="49"/>
      <c r="K139" s="49"/>
    </row>
    <row r="140" spans="1:11" ht="15.75">
      <c r="A140" s="43" t="s">
        <v>56</v>
      </c>
      <c r="B140" s="43"/>
      <c r="C140" s="43"/>
      <c r="D140" s="43"/>
      <c r="E140" s="43"/>
      <c r="F140" s="43"/>
      <c r="G140" s="43"/>
      <c r="H140" s="43"/>
      <c r="I140" s="43"/>
      <c r="J140" s="43"/>
      <c r="K140" s="43"/>
    </row>
    <row r="141" spans="1:11" ht="15.75">
      <c r="A141" s="43" t="s">
        <v>43</v>
      </c>
      <c r="B141" s="43"/>
      <c r="C141" s="43"/>
      <c r="D141" s="43"/>
      <c r="E141" s="43"/>
      <c r="F141" s="43"/>
      <c r="G141" s="43"/>
      <c r="H141" s="43"/>
      <c r="I141" s="43"/>
      <c r="J141" s="43"/>
      <c r="K141" s="43"/>
    </row>
    <row r="142" spans="1:11" ht="72">
      <c r="A142" s="10" t="s">
        <v>45</v>
      </c>
      <c r="B142" s="10" t="s">
        <v>46</v>
      </c>
      <c r="C142" s="10" t="s">
        <v>47</v>
      </c>
      <c r="D142" s="10" t="s">
        <v>48</v>
      </c>
      <c r="E142" s="10" t="s">
        <v>49</v>
      </c>
      <c r="F142" s="10" t="s">
        <v>50</v>
      </c>
      <c r="G142" s="10" t="s">
        <v>51</v>
      </c>
      <c r="H142" s="10" t="s">
        <v>52</v>
      </c>
      <c r="I142" s="10" t="s">
        <v>53</v>
      </c>
      <c r="J142" s="10" t="s">
        <v>54</v>
      </c>
      <c r="K142" s="10" t="s">
        <v>38</v>
      </c>
    </row>
    <row r="143" spans="1:11" s="28" customFormat="1" ht="12.75">
      <c r="A143" s="30">
        <v>45444.08</v>
      </c>
      <c r="B143" s="30">
        <v>0</v>
      </c>
      <c r="C143" s="30">
        <v>0</v>
      </c>
      <c r="D143" s="30">
        <v>0</v>
      </c>
      <c r="E143" s="30">
        <v>0</v>
      </c>
      <c r="F143" s="30">
        <v>0</v>
      </c>
      <c r="G143" s="30">
        <v>0</v>
      </c>
      <c r="H143" s="30">
        <v>0</v>
      </c>
      <c r="I143" s="30">
        <v>0</v>
      </c>
      <c r="J143" s="30">
        <v>0</v>
      </c>
      <c r="K143" s="30">
        <f>SUM(A143:J143)</f>
        <v>45444.08</v>
      </c>
    </row>
    <row r="145" ht="15.75">
      <c r="A145" s="3" t="s">
        <v>74</v>
      </c>
    </row>
    <row r="146" spans="1:11" ht="15.75">
      <c r="A146" s="49" t="s">
        <v>58</v>
      </c>
      <c r="B146" s="49"/>
      <c r="C146" s="49"/>
      <c r="D146" s="49"/>
      <c r="E146" s="49"/>
      <c r="F146" s="49"/>
      <c r="G146" s="49"/>
      <c r="H146" s="49"/>
      <c r="I146" s="49"/>
      <c r="J146" s="49"/>
      <c r="K146" s="49"/>
    </row>
    <row r="147" spans="1:11" ht="15.75">
      <c r="A147" s="43" t="s">
        <v>29</v>
      </c>
      <c r="B147" s="43"/>
      <c r="C147" s="43"/>
      <c r="D147" s="43"/>
      <c r="E147" s="43"/>
      <c r="F147" s="43"/>
      <c r="G147" s="43"/>
      <c r="H147" s="43"/>
      <c r="I147" s="43"/>
      <c r="J147" s="43"/>
      <c r="K147" s="43"/>
    </row>
    <row r="148" spans="1:11" ht="15.75">
      <c r="A148" s="43" t="s">
        <v>44</v>
      </c>
      <c r="B148" s="43"/>
      <c r="C148" s="43"/>
      <c r="D148" s="43"/>
      <c r="E148" s="43"/>
      <c r="F148" s="43"/>
      <c r="G148" s="43"/>
      <c r="H148" s="43"/>
      <c r="I148" s="43"/>
      <c r="J148" s="43"/>
      <c r="K148" s="43"/>
    </row>
    <row r="149" spans="1:11" ht="72">
      <c r="A149" s="10" t="s">
        <v>45</v>
      </c>
      <c r="B149" s="10" t="s">
        <v>46</v>
      </c>
      <c r="C149" s="10" t="s">
        <v>47</v>
      </c>
      <c r="D149" s="10" t="s">
        <v>48</v>
      </c>
      <c r="E149" s="10" t="s">
        <v>49</v>
      </c>
      <c r="F149" s="10" t="s">
        <v>50</v>
      </c>
      <c r="G149" s="10" t="s">
        <v>51</v>
      </c>
      <c r="H149" s="10" t="s">
        <v>52</v>
      </c>
      <c r="I149" s="10" t="s">
        <v>53</v>
      </c>
      <c r="J149" s="10" t="s">
        <v>54</v>
      </c>
      <c r="K149" s="10" t="s">
        <v>38</v>
      </c>
    </row>
    <row r="150" spans="1:11" ht="12.75">
      <c r="A150" s="27">
        <v>1280000</v>
      </c>
      <c r="B150" s="27">
        <v>0</v>
      </c>
      <c r="C150" s="27">
        <v>0</v>
      </c>
      <c r="D150" s="27">
        <v>0</v>
      </c>
      <c r="E150" s="27">
        <v>60000</v>
      </c>
      <c r="F150" s="27">
        <v>0</v>
      </c>
      <c r="G150" s="27">
        <v>0</v>
      </c>
      <c r="H150" s="27">
        <v>0</v>
      </c>
      <c r="I150" s="27">
        <v>0</v>
      </c>
      <c r="J150" s="27">
        <v>0</v>
      </c>
      <c r="K150" s="27">
        <f>SUM(A150:J150)</f>
        <v>1340000</v>
      </c>
    </row>
    <row r="151" spans="1:11" ht="60">
      <c r="A151" s="34"/>
      <c r="B151" s="34"/>
      <c r="C151" s="34"/>
      <c r="D151" s="34"/>
      <c r="E151" s="34"/>
      <c r="F151" s="34"/>
      <c r="G151" s="34"/>
      <c r="H151" s="34"/>
      <c r="I151" s="34"/>
      <c r="J151" s="34"/>
      <c r="K151" s="10" t="s">
        <v>39</v>
      </c>
    </row>
    <row r="152" spans="1:11" ht="15.75">
      <c r="A152" s="50"/>
      <c r="B152" s="50"/>
      <c r="C152" s="50"/>
      <c r="D152" s="50"/>
      <c r="E152" s="50"/>
      <c r="F152" s="50"/>
      <c r="G152" s="50"/>
      <c r="H152" s="50"/>
      <c r="I152" s="50"/>
      <c r="J152" s="50"/>
      <c r="K152" s="15"/>
    </row>
    <row r="153" spans="1:11" ht="18" customHeight="1">
      <c r="A153" s="19" t="s">
        <v>75</v>
      </c>
      <c r="B153" s="13"/>
      <c r="C153" s="13"/>
      <c r="D153" s="13"/>
      <c r="E153" s="13"/>
      <c r="F153" s="13"/>
      <c r="G153" s="13"/>
      <c r="H153" s="13"/>
      <c r="I153" s="13"/>
      <c r="J153" s="13"/>
      <c r="K153" s="16"/>
    </row>
    <row r="154" spans="1:11" ht="15.75">
      <c r="A154" s="49" t="s">
        <v>58</v>
      </c>
      <c r="B154" s="49"/>
      <c r="C154" s="49"/>
      <c r="D154" s="49"/>
      <c r="E154" s="49"/>
      <c r="F154" s="49"/>
      <c r="G154" s="49"/>
      <c r="H154" s="49"/>
      <c r="I154" s="49"/>
      <c r="J154" s="49"/>
      <c r="K154" s="49"/>
    </row>
    <row r="155" spans="1:11" ht="15.75">
      <c r="A155" s="43" t="s">
        <v>55</v>
      </c>
      <c r="B155" s="43"/>
      <c r="C155" s="43"/>
      <c r="D155" s="43"/>
      <c r="E155" s="43"/>
      <c r="F155" s="43"/>
      <c r="G155" s="43"/>
      <c r="H155" s="43"/>
      <c r="I155" s="43"/>
      <c r="J155" s="43"/>
      <c r="K155" s="43"/>
    </row>
    <row r="156" spans="1:11" ht="15.75">
      <c r="A156" s="43" t="s">
        <v>44</v>
      </c>
      <c r="B156" s="43"/>
      <c r="C156" s="43"/>
      <c r="D156" s="43"/>
      <c r="E156" s="43"/>
      <c r="F156" s="43"/>
      <c r="G156" s="43"/>
      <c r="H156" s="43"/>
      <c r="I156" s="43"/>
      <c r="J156" s="43"/>
      <c r="K156" s="43"/>
    </row>
    <row r="157" spans="1:11" ht="72">
      <c r="A157" s="10" t="s">
        <v>45</v>
      </c>
      <c r="B157" s="10" t="s">
        <v>46</v>
      </c>
      <c r="C157" s="10" t="s">
        <v>47</v>
      </c>
      <c r="D157" s="10" t="s">
        <v>48</v>
      </c>
      <c r="E157" s="10" t="s">
        <v>49</v>
      </c>
      <c r="F157" s="10" t="s">
        <v>50</v>
      </c>
      <c r="G157" s="10" t="s">
        <v>51</v>
      </c>
      <c r="H157" s="10" t="s">
        <v>52</v>
      </c>
      <c r="I157" s="10" t="s">
        <v>53</v>
      </c>
      <c r="J157" s="10" t="s">
        <v>54</v>
      </c>
      <c r="K157" s="10" t="s">
        <v>38</v>
      </c>
    </row>
    <row r="158" spans="1:11" ht="12.75">
      <c r="A158" s="14">
        <v>0</v>
      </c>
      <c r="B158" s="14">
        <v>0</v>
      </c>
      <c r="C158" s="14">
        <v>0</v>
      </c>
      <c r="D158" s="14">
        <v>0</v>
      </c>
      <c r="E158" s="14">
        <v>0</v>
      </c>
      <c r="F158" s="14">
        <v>0</v>
      </c>
      <c r="G158" s="14">
        <v>0</v>
      </c>
      <c r="H158" s="14">
        <v>0</v>
      </c>
      <c r="I158" s="14">
        <v>0</v>
      </c>
      <c r="J158" s="14">
        <v>0</v>
      </c>
      <c r="K158" s="14">
        <v>0</v>
      </c>
    </row>
    <row r="159" spans="1:11" ht="22.5" customHeight="1">
      <c r="A159" s="19" t="s">
        <v>76</v>
      </c>
      <c r="B159" s="17"/>
      <c r="C159" s="17"/>
      <c r="D159" s="17"/>
      <c r="E159" s="17"/>
      <c r="F159" s="17"/>
      <c r="G159" s="17"/>
      <c r="H159" s="17"/>
      <c r="I159" s="17"/>
      <c r="J159" s="17"/>
      <c r="K159" s="17"/>
    </row>
    <row r="160" spans="1:11" ht="15.75">
      <c r="A160" s="49" t="s">
        <v>58</v>
      </c>
      <c r="B160" s="49"/>
      <c r="C160" s="49"/>
      <c r="D160" s="49"/>
      <c r="E160" s="49"/>
      <c r="F160" s="49"/>
      <c r="G160" s="49"/>
      <c r="H160" s="49"/>
      <c r="I160" s="49"/>
      <c r="J160" s="49"/>
      <c r="K160" s="49"/>
    </row>
    <row r="161" spans="1:11" ht="15.75">
      <c r="A161" s="43" t="s">
        <v>56</v>
      </c>
      <c r="B161" s="43"/>
      <c r="C161" s="43"/>
      <c r="D161" s="43"/>
      <c r="E161" s="43"/>
      <c r="F161" s="43"/>
      <c r="G161" s="43"/>
      <c r="H161" s="43"/>
      <c r="I161" s="43"/>
      <c r="J161" s="43"/>
      <c r="K161" s="43"/>
    </row>
    <row r="162" spans="1:11" ht="15.75">
      <c r="A162" s="43" t="s">
        <v>44</v>
      </c>
      <c r="B162" s="43"/>
      <c r="C162" s="43"/>
      <c r="D162" s="43"/>
      <c r="E162" s="43"/>
      <c r="F162" s="43"/>
      <c r="G162" s="43"/>
      <c r="H162" s="43"/>
      <c r="I162" s="43"/>
      <c r="J162" s="43"/>
      <c r="K162" s="43"/>
    </row>
    <row r="163" spans="1:11" ht="72">
      <c r="A163" s="10" t="s">
        <v>45</v>
      </c>
      <c r="B163" s="10" t="s">
        <v>46</v>
      </c>
      <c r="C163" s="10" t="s">
        <v>47</v>
      </c>
      <c r="D163" s="10" t="s">
        <v>48</v>
      </c>
      <c r="E163" s="10" t="s">
        <v>49</v>
      </c>
      <c r="F163" s="10" t="s">
        <v>50</v>
      </c>
      <c r="G163" s="10" t="s">
        <v>51</v>
      </c>
      <c r="H163" s="10" t="s">
        <v>52</v>
      </c>
      <c r="I163" s="10" t="s">
        <v>53</v>
      </c>
      <c r="J163" s="10" t="s">
        <v>54</v>
      </c>
      <c r="K163" s="10" t="s">
        <v>38</v>
      </c>
    </row>
    <row r="164" spans="1:11" s="28" customFormat="1" ht="12.75">
      <c r="A164" s="30">
        <f>251303.44+699000</f>
        <v>950303.44</v>
      </c>
      <c r="B164" s="30">
        <v>0</v>
      </c>
      <c r="C164" s="30">
        <v>0</v>
      </c>
      <c r="D164" s="30">
        <v>0</v>
      </c>
      <c r="E164" s="30">
        <v>1908</v>
      </c>
      <c r="F164" s="30">
        <v>0</v>
      </c>
      <c r="G164" s="30">
        <v>0</v>
      </c>
      <c r="H164" s="30">
        <v>0</v>
      </c>
      <c r="I164" s="30">
        <v>0</v>
      </c>
      <c r="J164" s="30">
        <v>0</v>
      </c>
      <c r="K164" s="30">
        <f>SUM(A164:J164)</f>
        <v>952211.44</v>
      </c>
    </row>
    <row r="166" spans="1:11" ht="12.75">
      <c r="A166" s="51" t="s">
        <v>77</v>
      </c>
      <c r="B166" s="52"/>
      <c r="C166" s="52"/>
      <c r="D166" s="52"/>
      <c r="E166" s="52"/>
      <c r="F166" s="52"/>
      <c r="G166" s="52"/>
      <c r="H166" s="52"/>
      <c r="I166" s="52"/>
      <c r="J166" s="52"/>
      <c r="K166" s="53"/>
    </row>
    <row r="167" spans="1:11" ht="12.75">
      <c r="A167" s="54"/>
      <c r="B167" s="55"/>
      <c r="C167" s="55"/>
      <c r="D167" s="55"/>
      <c r="E167" s="55"/>
      <c r="F167" s="55"/>
      <c r="G167" s="55"/>
      <c r="H167" s="55"/>
      <c r="I167" s="55"/>
      <c r="J167" s="55"/>
      <c r="K167" s="56"/>
    </row>
    <row r="168" spans="1:11" ht="12.75">
      <c r="A168" s="54"/>
      <c r="B168" s="55"/>
      <c r="C168" s="55"/>
      <c r="D168" s="55"/>
      <c r="E168" s="55"/>
      <c r="F168" s="55"/>
      <c r="G168" s="55"/>
      <c r="H168" s="55"/>
      <c r="I168" s="55"/>
      <c r="J168" s="55"/>
      <c r="K168" s="56"/>
    </row>
    <row r="169" spans="1:11" ht="12.75">
      <c r="A169" s="54"/>
      <c r="B169" s="55"/>
      <c r="C169" s="55"/>
      <c r="D169" s="55"/>
      <c r="E169" s="55"/>
      <c r="F169" s="55"/>
      <c r="G169" s="55"/>
      <c r="H169" s="55"/>
      <c r="I169" s="55"/>
      <c r="J169" s="55"/>
      <c r="K169" s="56"/>
    </row>
    <row r="170" spans="1:11" ht="12.75">
      <c r="A170" s="57"/>
      <c r="B170" s="58"/>
      <c r="C170" s="58"/>
      <c r="D170" s="58"/>
      <c r="E170" s="58"/>
      <c r="F170" s="58"/>
      <c r="G170" s="58"/>
      <c r="H170" s="58"/>
      <c r="I170" s="58"/>
      <c r="J170" s="58"/>
      <c r="K170" s="59"/>
    </row>
    <row r="193" ht="12.75">
      <c r="E193" s="28"/>
    </row>
    <row r="194" ht="12.75">
      <c r="E194" s="28"/>
    </row>
    <row r="195" ht="12.75">
      <c r="E195" s="28"/>
    </row>
    <row r="196" ht="12.75">
      <c r="E196" s="28"/>
    </row>
    <row r="197" ht="12.75">
      <c r="E197" s="28"/>
    </row>
    <row r="198" ht="12.75">
      <c r="E198" s="28"/>
    </row>
    <row r="199" ht="12.75">
      <c r="E199" s="28"/>
    </row>
    <row r="200" ht="12.75">
      <c r="E200" s="28"/>
    </row>
    <row r="201" ht="12.75">
      <c r="E201" s="28"/>
    </row>
    <row r="202" ht="12.75">
      <c r="E202" s="28"/>
    </row>
    <row r="203" ht="12.75">
      <c r="E203" s="28"/>
    </row>
    <row r="204" ht="12.75">
      <c r="E204" s="28"/>
    </row>
    <row r="205" ht="12.75">
      <c r="E205" s="28"/>
    </row>
    <row r="206" ht="12.75">
      <c r="E206" s="28"/>
    </row>
    <row r="207" ht="12.75">
      <c r="E207" s="28"/>
    </row>
    <row r="208" ht="12.75">
      <c r="E208" s="28"/>
    </row>
    <row r="209" ht="12.75">
      <c r="E209" s="28"/>
    </row>
    <row r="210" ht="12.75">
      <c r="E210" s="28"/>
    </row>
    <row r="211" ht="12.75">
      <c r="E211" s="28"/>
    </row>
    <row r="212" ht="12.75">
      <c r="E212" s="28"/>
    </row>
    <row r="213" ht="12.75">
      <c r="E213" s="28"/>
    </row>
    <row r="214" ht="12.75">
      <c r="E214" s="28"/>
    </row>
  </sheetData>
  <sheetProtection/>
  <mergeCells count="149">
    <mergeCell ref="A44:H44"/>
    <mergeCell ref="I44:J44"/>
    <mergeCell ref="A1:J1"/>
    <mergeCell ref="A166:K170"/>
    <mergeCell ref="A2:J2"/>
    <mergeCell ref="E39:E41"/>
    <mergeCell ref="F39:F41"/>
    <mergeCell ref="G39:G41"/>
    <mergeCell ref="H39:H41"/>
    <mergeCell ref="A39:A41"/>
    <mergeCell ref="I42:J42"/>
    <mergeCell ref="A43:H43"/>
    <mergeCell ref="I43:J43"/>
    <mergeCell ref="I39:J41"/>
    <mergeCell ref="B39:B41"/>
    <mergeCell ref="C39:C41"/>
    <mergeCell ref="A60:J60"/>
    <mergeCell ref="A61:J61"/>
    <mergeCell ref="I57:J57"/>
    <mergeCell ref="G62:G64"/>
    <mergeCell ref="H62:H64"/>
    <mergeCell ref="I62:J64"/>
    <mergeCell ref="I65:J65"/>
    <mergeCell ref="A66:H66"/>
    <mergeCell ref="I66:J66"/>
    <mergeCell ref="A62:A64"/>
    <mergeCell ref="B62:B64"/>
    <mergeCell ref="C62:C64"/>
    <mergeCell ref="D62:D64"/>
    <mergeCell ref="E62:E64"/>
    <mergeCell ref="F62:F64"/>
    <mergeCell ref="A82:J82"/>
    <mergeCell ref="A67:H67"/>
    <mergeCell ref="I67:J67"/>
    <mergeCell ref="A70:J70"/>
    <mergeCell ref="A71:J71"/>
    <mergeCell ref="A69:J69"/>
    <mergeCell ref="I72:J72"/>
    <mergeCell ref="C85:C87"/>
    <mergeCell ref="I73:J73"/>
    <mergeCell ref="A76:J76"/>
    <mergeCell ref="A77:J77"/>
    <mergeCell ref="A75:J75"/>
    <mergeCell ref="D85:D87"/>
    <mergeCell ref="I78:J78"/>
    <mergeCell ref="I79:J79"/>
    <mergeCell ref="A83:J83"/>
    <mergeCell ref="A84:J84"/>
    <mergeCell ref="I85:J87"/>
    <mergeCell ref="I88:J88"/>
    <mergeCell ref="A89:H89"/>
    <mergeCell ref="I89:J89"/>
    <mergeCell ref="E85:E87"/>
    <mergeCell ref="F85:F87"/>
    <mergeCell ref="G85:G87"/>
    <mergeCell ref="H85:H87"/>
    <mergeCell ref="A85:A87"/>
    <mergeCell ref="B85:B87"/>
    <mergeCell ref="I101:J101"/>
    <mergeCell ref="A90:H90"/>
    <mergeCell ref="I90:J90"/>
    <mergeCell ref="A93:J93"/>
    <mergeCell ref="A94:J94"/>
    <mergeCell ref="A92:J92"/>
    <mergeCell ref="I95:J95"/>
    <mergeCell ref="I96:J96"/>
    <mergeCell ref="A99:J99"/>
    <mergeCell ref="A100:J100"/>
    <mergeCell ref="A98:J98"/>
    <mergeCell ref="A110:J110"/>
    <mergeCell ref="A105:K105"/>
    <mergeCell ref="A120:K120"/>
    <mergeCell ref="A107:K107"/>
    <mergeCell ref="A115:K115"/>
    <mergeCell ref="A119:K119"/>
    <mergeCell ref="A111:J111"/>
    <mergeCell ref="A114:K114"/>
    <mergeCell ref="I102:J102"/>
    <mergeCell ref="A36:J36"/>
    <mergeCell ref="A47:J47"/>
    <mergeCell ref="A53:J53"/>
    <mergeCell ref="A59:J59"/>
    <mergeCell ref="I56:J56"/>
    <mergeCell ref="A49:J49"/>
    <mergeCell ref="A55:J55"/>
    <mergeCell ref="I50:J50"/>
    <mergeCell ref="I51:J51"/>
    <mergeCell ref="D39:D41"/>
    <mergeCell ref="A106:K106"/>
    <mergeCell ref="A134:K134"/>
    <mergeCell ref="A135:K135"/>
    <mergeCell ref="A37:J37"/>
    <mergeCell ref="A48:J48"/>
    <mergeCell ref="A54:J54"/>
    <mergeCell ref="A38:J38"/>
    <mergeCell ref="A125:K125"/>
    <mergeCell ref="A126:K126"/>
    <mergeCell ref="A121:K121"/>
    <mergeCell ref="A152:J152"/>
    <mergeCell ref="A113:K113"/>
    <mergeCell ref="A127:K127"/>
    <mergeCell ref="A130:J130"/>
    <mergeCell ref="A131:J131"/>
    <mergeCell ref="A162:K162"/>
    <mergeCell ref="A154:K154"/>
    <mergeCell ref="A155:K155"/>
    <mergeCell ref="A156:K156"/>
    <mergeCell ref="A160:K160"/>
    <mergeCell ref="A4:K8"/>
    <mergeCell ref="A161:K161"/>
    <mergeCell ref="A139:K139"/>
    <mergeCell ref="A140:K140"/>
    <mergeCell ref="A141:K141"/>
    <mergeCell ref="A146:K146"/>
    <mergeCell ref="A147:K147"/>
    <mergeCell ref="A148:K148"/>
    <mergeCell ref="A133:K133"/>
    <mergeCell ref="A151:J151"/>
    <mergeCell ref="A11:J11"/>
    <mergeCell ref="A12:J12"/>
    <mergeCell ref="A13:J13"/>
    <mergeCell ref="A14:A16"/>
    <mergeCell ref="B14:B16"/>
    <mergeCell ref="C14:C16"/>
    <mergeCell ref="D14:D16"/>
    <mergeCell ref="E14:E16"/>
    <mergeCell ref="F14:F16"/>
    <mergeCell ref="G14:G16"/>
    <mergeCell ref="H14:H16"/>
    <mergeCell ref="I14:J16"/>
    <mergeCell ref="I17:J17"/>
    <mergeCell ref="A18:H18"/>
    <mergeCell ref="I18:J18"/>
    <mergeCell ref="I26:J26"/>
    <mergeCell ref="A28:J28"/>
    <mergeCell ref="A19:H19"/>
    <mergeCell ref="I19:J19"/>
    <mergeCell ref="A22:J22"/>
    <mergeCell ref="A23:J23"/>
    <mergeCell ref="I45:J45"/>
    <mergeCell ref="F45:H45"/>
    <mergeCell ref="F20:H20"/>
    <mergeCell ref="I20:J20"/>
    <mergeCell ref="A29:J29"/>
    <mergeCell ref="A30:J30"/>
    <mergeCell ref="I31:J31"/>
    <mergeCell ref="I32:J32"/>
    <mergeCell ref="A24:J24"/>
    <mergeCell ref="I25:J25"/>
  </mergeCells>
  <printOptions/>
  <pageMargins left="0" right="0" top="0.984251968503937" bottom="0.984251968503937" header="0.5118110236220472" footer="0.5118110236220472"/>
  <pageSetup orientation="landscape" paperSize="9" r:id="rId1"/>
  <rowBreaks count="8" manualBreakCount="8">
    <brk id="51" max="255" man="1"/>
    <brk id="73" max="255" man="1"/>
    <brk id="96" max="255" man="1"/>
    <brk id="111" max="255" man="1"/>
    <brk id="123" max="255" man="1"/>
    <brk id="137" max="255" man="1"/>
    <brk id="144" max="255" man="1"/>
    <brk id="15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171"/>
  <sheetViews>
    <sheetView tabSelected="1" zoomScalePageLayoutView="0" workbookViewId="0" topLeftCell="A1">
      <selection activeCell="G14" sqref="G14:G16"/>
    </sheetView>
  </sheetViews>
  <sheetFormatPr defaultColWidth="12.421875" defaultRowHeight="12.75"/>
  <cols>
    <col min="1" max="1" width="14.28125" style="0" bestFit="1" customWidth="1"/>
    <col min="2" max="2" width="14.421875" style="0" bestFit="1" customWidth="1"/>
    <col min="3" max="3" width="12.7109375" style="0" bestFit="1" customWidth="1"/>
    <col min="4" max="4" width="14.28125" style="0" bestFit="1" customWidth="1"/>
    <col min="5" max="5" width="14.421875" style="0" bestFit="1" customWidth="1"/>
    <col min="6" max="8" width="12.57421875" style="0" bestFit="1" customWidth="1"/>
    <col min="9" max="9" width="14.00390625" style="0" bestFit="1" customWidth="1"/>
  </cols>
  <sheetData>
    <row r="1" spans="1:10" ht="12.75">
      <c r="A1" s="37" t="s">
        <v>60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12.75">
      <c r="A2" s="60" t="s">
        <v>78</v>
      </c>
      <c r="B2" s="60"/>
      <c r="C2" s="60"/>
      <c r="D2" s="60"/>
      <c r="E2" s="60"/>
      <c r="F2" s="60"/>
      <c r="G2" s="60"/>
      <c r="H2" s="60"/>
      <c r="I2" s="60"/>
      <c r="J2" s="60"/>
    </row>
    <row r="3" spans="1:10" ht="12.75">
      <c r="A3" s="21"/>
      <c r="B3" s="21"/>
      <c r="C3" s="21"/>
      <c r="D3" s="21"/>
      <c r="E3" s="21"/>
      <c r="F3" s="21"/>
      <c r="G3" s="21"/>
      <c r="H3" s="21"/>
      <c r="I3" s="21"/>
      <c r="J3" s="21"/>
    </row>
    <row r="4" spans="1:11" ht="12.75">
      <c r="A4" s="61" t="s">
        <v>81</v>
      </c>
      <c r="B4" s="62"/>
      <c r="C4" s="62"/>
      <c r="D4" s="62"/>
      <c r="E4" s="62"/>
      <c r="F4" s="62"/>
      <c r="G4" s="62"/>
      <c r="H4" s="62"/>
      <c r="I4" s="62"/>
      <c r="J4" s="62"/>
      <c r="K4" s="63"/>
    </row>
    <row r="5" spans="1:11" ht="12.75">
      <c r="A5" s="64"/>
      <c r="B5" s="65"/>
      <c r="C5" s="65"/>
      <c r="D5" s="65"/>
      <c r="E5" s="65"/>
      <c r="F5" s="65"/>
      <c r="G5" s="65"/>
      <c r="H5" s="65"/>
      <c r="I5" s="65"/>
      <c r="J5" s="65"/>
      <c r="K5" s="66"/>
    </row>
    <row r="6" spans="1:11" ht="12.75">
      <c r="A6" s="64"/>
      <c r="B6" s="65"/>
      <c r="C6" s="65"/>
      <c r="D6" s="65"/>
      <c r="E6" s="65"/>
      <c r="F6" s="65"/>
      <c r="G6" s="65"/>
      <c r="H6" s="65"/>
      <c r="I6" s="65"/>
      <c r="J6" s="65"/>
      <c r="K6" s="66"/>
    </row>
    <row r="7" spans="1:11" ht="12.75">
      <c r="A7" s="64"/>
      <c r="B7" s="65"/>
      <c r="C7" s="65"/>
      <c r="D7" s="65"/>
      <c r="E7" s="65"/>
      <c r="F7" s="65"/>
      <c r="G7" s="65"/>
      <c r="H7" s="65"/>
      <c r="I7" s="65"/>
      <c r="J7" s="65"/>
      <c r="K7" s="66"/>
    </row>
    <row r="8" spans="1:11" ht="12.75">
      <c r="A8" s="67"/>
      <c r="B8" s="68"/>
      <c r="C8" s="68"/>
      <c r="D8" s="68"/>
      <c r="E8" s="68"/>
      <c r="F8" s="68"/>
      <c r="G8" s="68"/>
      <c r="H8" s="68"/>
      <c r="I8" s="68"/>
      <c r="J8" s="68"/>
      <c r="K8" s="69"/>
    </row>
    <row r="9" spans="1:11" s="31" customFormat="1" ht="12.75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</row>
    <row r="10" spans="1:11" s="31" customFormat="1" ht="15.75">
      <c r="A10" s="3" t="s">
        <v>110</v>
      </c>
      <c r="B10"/>
      <c r="C10"/>
      <c r="D10"/>
      <c r="E10"/>
      <c r="F10"/>
      <c r="G10"/>
      <c r="H10"/>
      <c r="I10"/>
      <c r="J10"/>
      <c r="K10" s="32"/>
    </row>
    <row r="11" spans="1:11" s="31" customFormat="1" ht="15.75">
      <c r="A11" s="49" t="s">
        <v>57</v>
      </c>
      <c r="B11" s="49"/>
      <c r="C11" s="49"/>
      <c r="D11" s="49"/>
      <c r="E11" s="49"/>
      <c r="F11" s="49"/>
      <c r="G11" s="49"/>
      <c r="H11" s="49"/>
      <c r="I11" s="49"/>
      <c r="J11" s="49"/>
      <c r="K11" s="32"/>
    </row>
    <row r="12" spans="1:11" s="31" customFormat="1" ht="15.75">
      <c r="A12" s="46" t="s">
        <v>107</v>
      </c>
      <c r="B12" s="47"/>
      <c r="C12" s="47"/>
      <c r="D12" s="47"/>
      <c r="E12" s="47"/>
      <c r="F12" s="47"/>
      <c r="G12" s="47"/>
      <c r="H12" s="47"/>
      <c r="I12" s="47"/>
      <c r="J12" s="48"/>
      <c r="K12" s="32"/>
    </row>
    <row r="13" spans="1:11" s="31" customFormat="1" ht="15.75">
      <c r="A13" s="46" t="s">
        <v>106</v>
      </c>
      <c r="B13" s="47"/>
      <c r="C13" s="47"/>
      <c r="D13" s="47"/>
      <c r="E13" s="47"/>
      <c r="F13" s="47"/>
      <c r="G13" s="47"/>
      <c r="H13" s="47"/>
      <c r="I13" s="47"/>
      <c r="J13" s="48"/>
      <c r="K13" s="32"/>
    </row>
    <row r="14" spans="1:11" s="31" customFormat="1" ht="12.75">
      <c r="A14" s="44" t="s">
        <v>30</v>
      </c>
      <c r="B14" s="44" t="s">
        <v>31</v>
      </c>
      <c r="C14" s="44" t="s">
        <v>32</v>
      </c>
      <c r="D14" s="44" t="s">
        <v>33</v>
      </c>
      <c r="E14" s="44" t="s">
        <v>34</v>
      </c>
      <c r="F14" s="44" t="s">
        <v>35</v>
      </c>
      <c r="G14" s="44" t="s">
        <v>36</v>
      </c>
      <c r="H14" s="44" t="s">
        <v>37</v>
      </c>
      <c r="I14" s="44" t="s">
        <v>38</v>
      </c>
      <c r="J14" s="44"/>
      <c r="K14" s="32"/>
    </row>
    <row r="15" spans="1:11" s="31" customFormat="1" ht="12.75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32"/>
    </row>
    <row r="16" spans="1:11" s="31" customFormat="1" ht="12.75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32"/>
    </row>
    <row r="17" spans="1:11" s="31" customFormat="1" ht="14.25">
      <c r="A17" s="26"/>
      <c r="B17" s="26">
        <v>1113000</v>
      </c>
      <c r="C17" s="26">
        <v>232000</v>
      </c>
      <c r="D17" s="26">
        <v>534122.82</v>
      </c>
      <c r="E17" s="26">
        <v>1100000</v>
      </c>
      <c r="F17" s="26"/>
      <c r="G17" s="26"/>
      <c r="H17" s="26"/>
      <c r="I17" s="45">
        <f>SUM(B17:H17)</f>
        <v>2979122.82</v>
      </c>
      <c r="J17" s="45"/>
      <c r="K17" s="32"/>
    </row>
    <row r="18" spans="1:11" s="31" customFormat="1" ht="29.25" customHeight="1">
      <c r="A18" s="34"/>
      <c r="B18" s="34"/>
      <c r="C18" s="34"/>
      <c r="D18" s="34"/>
      <c r="E18" s="34"/>
      <c r="F18" s="34"/>
      <c r="G18" s="34"/>
      <c r="H18" s="34"/>
      <c r="I18" s="44" t="s">
        <v>39</v>
      </c>
      <c r="J18" s="44"/>
      <c r="K18" s="32"/>
    </row>
    <row r="19" spans="1:11" s="31" customFormat="1" ht="15.75">
      <c r="A19" s="50"/>
      <c r="B19" s="50"/>
      <c r="C19" s="50"/>
      <c r="D19" s="50"/>
      <c r="E19" s="50"/>
      <c r="F19" s="50"/>
      <c r="G19" s="50"/>
      <c r="H19" s="50"/>
      <c r="I19" s="45">
        <f>1509230.61+80057.42</f>
        <v>1589288.03</v>
      </c>
      <c r="J19" s="45"/>
      <c r="K19" s="32"/>
    </row>
    <row r="20" spans="1:11" s="31" customFormat="1" ht="31.5">
      <c r="A20" s="18" t="s">
        <v>111</v>
      </c>
      <c r="B20" s="11"/>
      <c r="C20" s="11"/>
      <c r="D20" s="11"/>
      <c r="E20" s="11"/>
      <c r="F20" s="11"/>
      <c r="G20" s="11"/>
      <c r="H20" s="11"/>
      <c r="I20" s="11"/>
      <c r="J20" s="11"/>
      <c r="K20" s="32"/>
    </row>
    <row r="21" spans="1:11" s="31" customFormat="1" ht="15.75">
      <c r="A21" s="49" t="s">
        <v>57</v>
      </c>
      <c r="B21" s="49"/>
      <c r="C21" s="49"/>
      <c r="D21" s="49"/>
      <c r="E21" s="49"/>
      <c r="F21" s="49"/>
      <c r="G21" s="49"/>
      <c r="H21" s="49"/>
      <c r="I21" s="49"/>
      <c r="J21" s="49"/>
      <c r="K21" s="32"/>
    </row>
    <row r="22" spans="1:11" s="31" customFormat="1" ht="15.75">
      <c r="A22" s="43" t="s">
        <v>108</v>
      </c>
      <c r="B22" s="43"/>
      <c r="C22" s="43"/>
      <c r="D22" s="43"/>
      <c r="E22" s="43"/>
      <c r="F22" s="43"/>
      <c r="G22" s="43"/>
      <c r="H22" s="43"/>
      <c r="I22" s="43"/>
      <c r="J22" s="43"/>
      <c r="K22" s="32"/>
    </row>
    <row r="23" spans="1:11" s="31" customFormat="1" ht="15.75">
      <c r="A23" s="46" t="s">
        <v>106</v>
      </c>
      <c r="B23" s="47"/>
      <c r="C23" s="47"/>
      <c r="D23" s="47"/>
      <c r="E23" s="47"/>
      <c r="F23" s="47"/>
      <c r="G23" s="47"/>
      <c r="H23" s="47"/>
      <c r="I23" s="47"/>
      <c r="J23" s="48"/>
      <c r="K23" s="32"/>
    </row>
    <row r="24" spans="1:11" s="31" customFormat="1" ht="36">
      <c r="A24" s="10" t="s">
        <v>30</v>
      </c>
      <c r="B24" s="10" t="s">
        <v>31</v>
      </c>
      <c r="C24" s="10" t="s">
        <v>32</v>
      </c>
      <c r="D24" s="10" t="s">
        <v>33</v>
      </c>
      <c r="E24" s="10" t="s">
        <v>34</v>
      </c>
      <c r="F24" s="10" t="s">
        <v>35</v>
      </c>
      <c r="G24" s="10" t="s">
        <v>36</v>
      </c>
      <c r="H24" s="10" t="s">
        <v>37</v>
      </c>
      <c r="I24" s="44" t="s">
        <v>38</v>
      </c>
      <c r="J24" s="44"/>
      <c r="K24" s="32"/>
    </row>
    <row r="25" spans="1:11" s="31" customFormat="1" ht="14.25">
      <c r="A25" s="26"/>
      <c r="B25" s="26">
        <f>1087628.37-5000-2533-17000-12000-2287</f>
        <v>1048808.37</v>
      </c>
      <c r="C25" s="26">
        <v>232000</v>
      </c>
      <c r="D25" s="26">
        <f>499122.82-344852.82+13171.47-3948</f>
        <v>163493.47</v>
      </c>
      <c r="E25" s="26">
        <v>1100000</v>
      </c>
      <c r="F25" s="26"/>
      <c r="G25" s="26"/>
      <c r="H25" s="26"/>
      <c r="I25" s="45">
        <f>SUM(B25:H25)</f>
        <v>2544301.84</v>
      </c>
      <c r="J25" s="45"/>
      <c r="K25" s="32"/>
    </row>
    <row r="26" spans="1:11" s="31" customFormat="1" ht="31.5">
      <c r="A26" s="18" t="s">
        <v>112</v>
      </c>
      <c r="B26" s="11"/>
      <c r="C26" s="11"/>
      <c r="D26" s="11"/>
      <c r="E26" s="11"/>
      <c r="F26" s="11"/>
      <c r="G26" s="11"/>
      <c r="H26" s="11"/>
      <c r="I26" s="11"/>
      <c r="J26" s="11"/>
      <c r="K26" s="32"/>
    </row>
    <row r="27" spans="1:11" s="31" customFormat="1" ht="15.75">
      <c r="A27" s="49" t="s">
        <v>57</v>
      </c>
      <c r="B27" s="49"/>
      <c r="C27" s="49"/>
      <c r="D27" s="49"/>
      <c r="E27" s="49"/>
      <c r="F27" s="49"/>
      <c r="G27" s="49"/>
      <c r="H27" s="49"/>
      <c r="I27" s="49"/>
      <c r="J27" s="49"/>
      <c r="K27" s="32"/>
    </row>
    <row r="28" spans="1:11" s="31" customFormat="1" ht="15.75">
      <c r="A28" s="43" t="s">
        <v>109</v>
      </c>
      <c r="B28" s="43"/>
      <c r="C28" s="43"/>
      <c r="D28" s="43"/>
      <c r="E28" s="43"/>
      <c r="F28" s="43"/>
      <c r="G28" s="43"/>
      <c r="H28" s="43"/>
      <c r="I28" s="43"/>
      <c r="J28" s="43"/>
      <c r="K28" s="32"/>
    </row>
    <row r="29" spans="1:11" s="31" customFormat="1" ht="15.75">
      <c r="A29" s="43" t="s">
        <v>106</v>
      </c>
      <c r="B29" s="43"/>
      <c r="C29" s="43"/>
      <c r="D29" s="43"/>
      <c r="E29" s="43"/>
      <c r="F29" s="43"/>
      <c r="G29" s="43"/>
      <c r="H29" s="43"/>
      <c r="I29" s="43"/>
      <c r="J29" s="43"/>
      <c r="K29" s="32"/>
    </row>
    <row r="30" spans="1:11" s="31" customFormat="1" ht="36">
      <c r="A30" s="10" t="s">
        <v>30</v>
      </c>
      <c r="B30" s="10" t="s">
        <v>31</v>
      </c>
      <c r="C30" s="10" t="s">
        <v>32</v>
      </c>
      <c r="D30" s="10" t="s">
        <v>33</v>
      </c>
      <c r="E30" s="10" t="s">
        <v>34</v>
      </c>
      <c r="F30" s="10" t="s">
        <v>35</v>
      </c>
      <c r="G30" s="10" t="s">
        <v>36</v>
      </c>
      <c r="H30" s="10" t="s">
        <v>37</v>
      </c>
      <c r="I30" s="44" t="s">
        <v>38</v>
      </c>
      <c r="J30" s="44"/>
      <c r="K30" s="32"/>
    </row>
    <row r="31" spans="1:11" s="31" customFormat="1" ht="14.25">
      <c r="A31" s="26"/>
      <c r="B31" s="26">
        <f>306923.36-55273.65</f>
        <v>251649.71</v>
      </c>
      <c r="C31" s="26">
        <v>15000</v>
      </c>
      <c r="D31" s="26">
        <v>0</v>
      </c>
      <c r="E31" s="26">
        <f>1100000-550000</f>
        <v>550000</v>
      </c>
      <c r="F31" s="26"/>
      <c r="G31" s="26"/>
      <c r="H31" s="26"/>
      <c r="I31" s="45">
        <f>SUM(B31:H31)</f>
        <v>816649.71</v>
      </c>
      <c r="J31" s="45"/>
      <c r="K31" s="32"/>
    </row>
    <row r="32" spans="1:11" s="31" customFormat="1" ht="12.75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</row>
    <row r="33" spans="1:11" s="31" customFormat="1" ht="12.75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</row>
    <row r="34" ht="15.75">
      <c r="A34" s="3" t="s">
        <v>59</v>
      </c>
    </row>
    <row r="35" spans="1:10" ht="15.75">
      <c r="A35" s="49" t="s">
        <v>57</v>
      </c>
      <c r="B35" s="49"/>
      <c r="C35" s="49"/>
      <c r="D35" s="49"/>
      <c r="E35" s="49"/>
      <c r="F35" s="49"/>
      <c r="G35" s="49"/>
      <c r="H35" s="49"/>
      <c r="I35" s="49"/>
      <c r="J35" s="49"/>
    </row>
    <row r="36" spans="1:10" ht="15.75" customHeight="1">
      <c r="A36" s="46" t="s">
        <v>29</v>
      </c>
      <c r="B36" s="47"/>
      <c r="C36" s="47"/>
      <c r="D36" s="47"/>
      <c r="E36" s="47"/>
      <c r="F36" s="47"/>
      <c r="G36" s="47"/>
      <c r="H36" s="47"/>
      <c r="I36" s="47"/>
      <c r="J36" s="48"/>
    </row>
    <row r="37" spans="1:10" ht="15.75" customHeight="1">
      <c r="A37" s="46" t="s">
        <v>42</v>
      </c>
      <c r="B37" s="47"/>
      <c r="C37" s="47"/>
      <c r="D37" s="47"/>
      <c r="E37" s="47"/>
      <c r="F37" s="47"/>
      <c r="G37" s="47"/>
      <c r="H37" s="47"/>
      <c r="I37" s="47"/>
      <c r="J37" s="48"/>
    </row>
    <row r="38" spans="1:10" ht="45.75" customHeight="1">
      <c r="A38" s="44" t="s">
        <v>30</v>
      </c>
      <c r="B38" s="44" t="s">
        <v>31</v>
      </c>
      <c r="C38" s="44" t="s">
        <v>32</v>
      </c>
      <c r="D38" s="44" t="s">
        <v>33</v>
      </c>
      <c r="E38" s="44" t="s">
        <v>34</v>
      </c>
      <c r="F38" s="44" t="s">
        <v>35</v>
      </c>
      <c r="G38" s="44" t="s">
        <v>36</v>
      </c>
      <c r="H38" s="44" t="s">
        <v>37</v>
      </c>
      <c r="I38" s="44" t="s">
        <v>38</v>
      </c>
      <c r="J38" s="44"/>
    </row>
    <row r="39" spans="1:10" ht="12.75">
      <c r="A39" s="44"/>
      <c r="B39" s="44"/>
      <c r="C39" s="44"/>
      <c r="D39" s="44"/>
      <c r="E39" s="44"/>
      <c r="F39" s="44"/>
      <c r="G39" s="44"/>
      <c r="H39" s="44"/>
      <c r="I39" s="44"/>
      <c r="J39" s="44"/>
    </row>
    <row r="40" spans="1:10" ht="12.75">
      <c r="A40" s="44"/>
      <c r="B40" s="44"/>
      <c r="C40" s="44"/>
      <c r="D40" s="44"/>
      <c r="E40" s="44"/>
      <c r="F40" s="44"/>
      <c r="G40" s="44"/>
      <c r="H40" s="44"/>
      <c r="I40" s="44"/>
      <c r="J40" s="44"/>
    </row>
    <row r="41" spans="1:10" ht="14.25">
      <c r="A41" s="26">
        <v>0</v>
      </c>
      <c r="B41" s="26">
        <v>1019666.67</v>
      </c>
      <c r="C41" s="26">
        <v>231156.59</v>
      </c>
      <c r="D41" s="26">
        <v>324429.82</v>
      </c>
      <c r="E41" s="26">
        <v>1196000</v>
      </c>
      <c r="F41" s="26">
        <v>0</v>
      </c>
      <c r="G41" s="26">
        <v>0</v>
      </c>
      <c r="H41" s="26">
        <v>0</v>
      </c>
      <c r="I41" s="45">
        <f>SUM(A41:H41)</f>
        <v>2771253.08</v>
      </c>
      <c r="J41" s="45"/>
    </row>
    <row r="42" spans="1:10" ht="36" customHeight="1">
      <c r="A42" s="34"/>
      <c r="B42" s="34"/>
      <c r="C42" s="34"/>
      <c r="D42" s="34"/>
      <c r="E42" s="34"/>
      <c r="F42" s="34"/>
      <c r="G42" s="34"/>
      <c r="H42" s="34"/>
      <c r="I42" s="44" t="s">
        <v>39</v>
      </c>
      <c r="J42" s="44"/>
    </row>
    <row r="43" spans="1:10" ht="15.75" customHeight="1">
      <c r="A43" s="35"/>
      <c r="B43" s="35"/>
      <c r="C43" s="35"/>
      <c r="D43" s="35"/>
      <c r="E43" s="35"/>
      <c r="F43" s="35"/>
      <c r="G43" s="35"/>
      <c r="H43" s="36"/>
      <c r="I43" s="45">
        <f>80057.42+341096.49+1000000+330630.86</f>
        <v>1751784.77</v>
      </c>
      <c r="J43" s="45"/>
    </row>
    <row r="44" spans="1:10" ht="15.75">
      <c r="A44" s="18" t="s">
        <v>61</v>
      </c>
      <c r="B44" s="11"/>
      <c r="C44" s="11"/>
      <c r="D44" s="11"/>
      <c r="E44" s="11"/>
      <c r="F44" s="11"/>
      <c r="G44" s="11"/>
      <c r="H44" s="11"/>
      <c r="I44" s="11"/>
      <c r="J44" s="11"/>
    </row>
    <row r="45" spans="1:10" ht="15.75">
      <c r="A45" s="49" t="s">
        <v>57</v>
      </c>
      <c r="B45" s="49"/>
      <c r="C45" s="49"/>
      <c r="D45" s="49"/>
      <c r="E45" s="49"/>
      <c r="F45" s="49"/>
      <c r="G45" s="49"/>
      <c r="H45" s="49"/>
      <c r="I45" s="49"/>
      <c r="J45" s="49"/>
    </row>
    <row r="46" spans="1:10" ht="17.25" customHeight="1">
      <c r="A46" s="43" t="s">
        <v>40</v>
      </c>
      <c r="B46" s="43"/>
      <c r="C46" s="43"/>
      <c r="D46" s="43"/>
      <c r="E46" s="43"/>
      <c r="F46" s="43"/>
      <c r="G46" s="43"/>
      <c r="H46" s="43"/>
      <c r="I46" s="43"/>
      <c r="J46" s="43"/>
    </row>
    <row r="47" spans="1:10" ht="17.25" customHeight="1">
      <c r="A47" s="46" t="s">
        <v>42</v>
      </c>
      <c r="B47" s="47"/>
      <c r="C47" s="47"/>
      <c r="D47" s="47"/>
      <c r="E47" s="47"/>
      <c r="F47" s="47"/>
      <c r="G47" s="47"/>
      <c r="H47" s="47"/>
      <c r="I47" s="47"/>
      <c r="J47" s="48"/>
    </row>
    <row r="48" spans="1:10" ht="36">
      <c r="A48" s="10" t="s">
        <v>30</v>
      </c>
      <c r="B48" s="10" t="s">
        <v>31</v>
      </c>
      <c r="C48" s="10" t="s">
        <v>32</v>
      </c>
      <c r="D48" s="10" t="s">
        <v>33</v>
      </c>
      <c r="E48" s="10" t="s">
        <v>34</v>
      </c>
      <c r="F48" s="10" t="s">
        <v>35</v>
      </c>
      <c r="G48" s="10" t="s">
        <v>36</v>
      </c>
      <c r="H48" s="10" t="s">
        <v>37</v>
      </c>
      <c r="I48" s="44" t="s">
        <v>38</v>
      </c>
      <c r="J48" s="44"/>
    </row>
    <row r="49" spans="1:10" s="28" customFormat="1" ht="14.25">
      <c r="A49" s="26">
        <v>0</v>
      </c>
      <c r="B49" s="26">
        <v>307782.76</v>
      </c>
      <c r="C49" s="26">
        <v>40445.92</v>
      </c>
      <c r="D49" s="26">
        <v>0</v>
      </c>
      <c r="E49" s="26">
        <v>1196000</v>
      </c>
      <c r="F49" s="26">
        <v>0</v>
      </c>
      <c r="G49" s="26">
        <v>0</v>
      </c>
      <c r="H49" s="26">
        <v>0</v>
      </c>
      <c r="I49" s="45">
        <f>SUM(A49:H49)</f>
        <v>1544228.68</v>
      </c>
      <c r="J49" s="45"/>
    </row>
    <row r="50" spans="1:10" ht="15.75">
      <c r="A50" s="18" t="s">
        <v>62</v>
      </c>
      <c r="B50" s="11"/>
      <c r="C50" s="11"/>
      <c r="D50" s="11"/>
      <c r="E50" s="11"/>
      <c r="F50" s="11"/>
      <c r="G50" s="11"/>
      <c r="H50" s="11"/>
      <c r="I50" s="11"/>
      <c r="J50" s="11"/>
    </row>
    <row r="51" spans="1:10" ht="15.75">
      <c r="A51" s="49" t="s">
        <v>57</v>
      </c>
      <c r="B51" s="49"/>
      <c r="C51" s="49"/>
      <c r="D51" s="49"/>
      <c r="E51" s="49"/>
      <c r="F51" s="49"/>
      <c r="G51" s="49"/>
      <c r="H51" s="49"/>
      <c r="I51" s="49"/>
      <c r="J51" s="49"/>
    </row>
    <row r="52" spans="1:10" ht="17.25" customHeight="1">
      <c r="A52" s="43" t="s">
        <v>41</v>
      </c>
      <c r="B52" s="43"/>
      <c r="C52" s="43"/>
      <c r="D52" s="43"/>
      <c r="E52" s="43"/>
      <c r="F52" s="43"/>
      <c r="G52" s="43"/>
      <c r="H52" s="43"/>
      <c r="I52" s="43"/>
      <c r="J52" s="43"/>
    </row>
    <row r="53" spans="1:10" ht="17.25" customHeight="1">
      <c r="A53" s="43" t="s">
        <v>42</v>
      </c>
      <c r="B53" s="43"/>
      <c r="C53" s="43"/>
      <c r="D53" s="43"/>
      <c r="E53" s="43"/>
      <c r="F53" s="43"/>
      <c r="G53" s="43"/>
      <c r="H53" s="43"/>
      <c r="I53" s="43"/>
      <c r="J53" s="43"/>
    </row>
    <row r="54" spans="1:10" ht="36">
      <c r="A54" s="10" t="s">
        <v>30</v>
      </c>
      <c r="B54" s="10" t="s">
        <v>31</v>
      </c>
      <c r="C54" s="10" t="s">
        <v>32</v>
      </c>
      <c r="D54" s="10" t="s">
        <v>33</v>
      </c>
      <c r="E54" s="10" t="s">
        <v>34</v>
      </c>
      <c r="F54" s="10" t="s">
        <v>35</v>
      </c>
      <c r="G54" s="10" t="s">
        <v>36</v>
      </c>
      <c r="H54" s="10" t="s">
        <v>37</v>
      </c>
      <c r="I54" s="44" t="s">
        <v>38</v>
      </c>
      <c r="J54" s="44"/>
    </row>
    <row r="55" spans="1:10" s="28" customFormat="1" ht="14.25">
      <c r="A55" s="26">
        <v>0</v>
      </c>
      <c r="B55" s="26">
        <v>179336.46</v>
      </c>
      <c r="C55" s="26">
        <v>110255.77</v>
      </c>
      <c r="D55" s="26">
        <v>106269.2</v>
      </c>
      <c r="E55" s="26">
        <v>0</v>
      </c>
      <c r="F55" s="26">
        <v>0</v>
      </c>
      <c r="G55" s="26">
        <v>0</v>
      </c>
      <c r="H55" s="26">
        <v>0</v>
      </c>
      <c r="I55" s="45">
        <f>SUM(B55:H55)</f>
        <v>395861.43</v>
      </c>
      <c r="J55" s="45"/>
    </row>
    <row r="56" ht="15.75">
      <c r="A56" s="3" t="s">
        <v>63</v>
      </c>
    </row>
    <row r="57" spans="1:10" ht="15.75">
      <c r="A57" s="49" t="s">
        <v>57</v>
      </c>
      <c r="B57" s="49"/>
      <c r="C57" s="49"/>
      <c r="D57" s="49"/>
      <c r="E57" s="49"/>
      <c r="F57" s="49"/>
      <c r="G57" s="49"/>
      <c r="H57" s="49"/>
      <c r="I57" s="49"/>
      <c r="J57" s="49"/>
    </row>
    <row r="58" spans="1:10" ht="15.75">
      <c r="A58" s="46" t="s">
        <v>29</v>
      </c>
      <c r="B58" s="47"/>
      <c r="C58" s="47"/>
      <c r="D58" s="47"/>
      <c r="E58" s="47"/>
      <c r="F58" s="47"/>
      <c r="G58" s="47"/>
      <c r="H58" s="47"/>
      <c r="I58" s="47"/>
      <c r="J58" s="48"/>
    </row>
    <row r="59" spans="1:10" ht="15.75">
      <c r="A59" s="46" t="s">
        <v>43</v>
      </c>
      <c r="B59" s="47"/>
      <c r="C59" s="47"/>
      <c r="D59" s="47"/>
      <c r="E59" s="47"/>
      <c r="F59" s="47"/>
      <c r="G59" s="47"/>
      <c r="H59" s="47"/>
      <c r="I59" s="47"/>
      <c r="J59" s="48"/>
    </row>
    <row r="60" spans="1:10" ht="12.75">
      <c r="A60" s="44" t="s">
        <v>30</v>
      </c>
      <c r="B60" s="44" t="s">
        <v>31</v>
      </c>
      <c r="C60" s="44" t="s">
        <v>32</v>
      </c>
      <c r="D60" s="44" t="s">
        <v>33</v>
      </c>
      <c r="E60" s="44" t="s">
        <v>34</v>
      </c>
      <c r="F60" s="44" t="s">
        <v>35</v>
      </c>
      <c r="G60" s="44" t="s">
        <v>36</v>
      </c>
      <c r="H60" s="44" t="s">
        <v>37</v>
      </c>
      <c r="I60" s="44" t="s">
        <v>38</v>
      </c>
      <c r="J60" s="44"/>
    </row>
    <row r="61" spans="1:10" ht="12.75">
      <c r="A61" s="44"/>
      <c r="B61" s="44"/>
      <c r="C61" s="44"/>
      <c r="D61" s="44"/>
      <c r="E61" s="44"/>
      <c r="F61" s="44"/>
      <c r="G61" s="44"/>
      <c r="H61" s="44"/>
      <c r="I61" s="44"/>
      <c r="J61" s="44"/>
    </row>
    <row r="62" spans="1:10" ht="12.75">
      <c r="A62" s="44"/>
      <c r="B62" s="44"/>
      <c r="C62" s="44"/>
      <c r="D62" s="44"/>
      <c r="E62" s="44"/>
      <c r="F62" s="44"/>
      <c r="G62" s="44"/>
      <c r="H62" s="44"/>
      <c r="I62" s="44"/>
      <c r="J62" s="44"/>
    </row>
    <row r="63" spans="1:10" s="28" customFormat="1" ht="14.25">
      <c r="A63" s="26">
        <v>0</v>
      </c>
      <c r="B63" s="26">
        <v>1366333.33</v>
      </c>
      <c r="C63" s="26">
        <v>340000</v>
      </c>
      <c r="D63" s="26">
        <v>1072044.37</v>
      </c>
      <c r="E63" s="26">
        <v>1196000</v>
      </c>
      <c r="F63" s="26">
        <v>0</v>
      </c>
      <c r="G63" s="26">
        <v>0</v>
      </c>
      <c r="H63" s="26">
        <v>0</v>
      </c>
      <c r="I63" s="45">
        <f>SUM(A63:H63)</f>
        <v>3974377.7</v>
      </c>
      <c r="J63" s="45"/>
    </row>
    <row r="64" spans="1:10" ht="29.25" customHeight="1">
      <c r="A64" s="34"/>
      <c r="B64" s="34"/>
      <c r="C64" s="34"/>
      <c r="D64" s="34"/>
      <c r="E64" s="34"/>
      <c r="F64" s="34"/>
      <c r="G64" s="34"/>
      <c r="H64" s="34"/>
      <c r="I64" s="44" t="s">
        <v>39</v>
      </c>
      <c r="J64" s="44"/>
    </row>
    <row r="65" spans="1:10" ht="15.75">
      <c r="A65" s="50"/>
      <c r="B65" s="50"/>
      <c r="C65" s="50"/>
      <c r="D65" s="50"/>
      <c r="E65" s="50"/>
      <c r="F65" s="50"/>
      <c r="G65" s="50"/>
      <c r="H65" s="50"/>
      <c r="I65" s="45">
        <f>160098.82+1258959.12+1000000</f>
        <v>2419057.9400000004</v>
      </c>
      <c r="J65" s="45"/>
    </row>
    <row r="66" spans="1:10" ht="15.75">
      <c r="A66" s="18" t="s">
        <v>64</v>
      </c>
      <c r="B66" s="11"/>
      <c r="C66" s="11"/>
      <c r="D66" s="11"/>
      <c r="E66" s="11"/>
      <c r="F66" s="11"/>
      <c r="G66" s="11"/>
      <c r="H66" s="11"/>
      <c r="I66" s="11"/>
      <c r="J66" s="11"/>
    </row>
    <row r="67" spans="1:10" ht="15.75">
      <c r="A67" s="49" t="s">
        <v>57</v>
      </c>
      <c r="B67" s="49"/>
      <c r="C67" s="49"/>
      <c r="D67" s="49"/>
      <c r="E67" s="49"/>
      <c r="F67" s="49"/>
      <c r="G67" s="49"/>
      <c r="H67" s="49"/>
      <c r="I67" s="49"/>
      <c r="J67" s="49"/>
    </row>
    <row r="68" spans="1:10" ht="15.75">
      <c r="A68" s="43" t="s">
        <v>40</v>
      </c>
      <c r="B68" s="43"/>
      <c r="C68" s="43"/>
      <c r="D68" s="43"/>
      <c r="E68" s="43"/>
      <c r="F68" s="43"/>
      <c r="G68" s="43"/>
      <c r="H68" s="43"/>
      <c r="I68" s="43"/>
      <c r="J68" s="43"/>
    </row>
    <row r="69" spans="1:10" ht="15.75">
      <c r="A69" s="46" t="s">
        <v>43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6">
      <c r="A70" s="10" t="s">
        <v>30</v>
      </c>
      <c r="B70" s="10" t="s">
        <v>31</v>
      </c>
      <c r="C70" s="10" t="s">
        <v>32</v>
      </c>
      <c r="D70" s="10" t="s">
        <v>33</v>
      </c>
      <c r="E70" s="10" t="s">
        <v>34</v>
      </c>
      <c r="F70" s="10" t="s">
        <v>35</v>
      </c>
      <c r="G70" s="10" t="s">
        <v>36</v>
      </c>
      <c r="H70" s="10" t="s">
        <v>37</v>
      </c>
      <c r="I70" s="44" t="s">
        <v>38</v>
      </c>
      <c r="J70" s="44"/>
    </row>
    <row r="71" spans="1:10" s="28" customFormat="1" ht="14.25">
      <c r="A71" s="26">
        <v>0</v>
      </c>
      <c r="B71" s="26">
        <v>685034.06</v>
      </c>
      <c r="C71" s="26">
        <v>186300.96</v>
      </c>
      <c r="D71" s="26">
        <v>0</v>
      </c>
      <c r="E71" s="26">
        <v>1196000</v>
      </c>
      <c r="F71" s="26">
        <v>0</v>
      </c>
      <c r="G71" s="26">
        <v>0</v>
      </c>
      <c r="H71" s="26">
        <v>0</v>
      </c>
      <c r="I71" s="45">
        <f>SUM(B71:H71)</f>
        <v>2067335.02</v>
      </c>
      <c r="J71" s="45"/>
    </row>
    <row r="72" spans="1:10" ht="15.75">
      <c r="A72" s="18" t="s">
        <v>65</v>
      </c>
      <c r="B72" s="11"/>
      <c r="C72" s="11"/>
      <c r="D72" s="11"/>
      <c r="E72" s="11"/>
      <c r="F72" s="11"/>
      <c r="G72" s="11"/>
      <c r="H72" s="11"/>
      <c r="I72" s="11"/>
      <c r="J72" s="11"/>
    </row>
    <row r="73" spans="1:10" ht="15.75">
      <c r="A73" s="49" t="s">
        <v>57</v>
      </c>
      <c r="B73" s="49"/>
      <c r="C73" s="49"/>
      <c r="D73" s="49"/>
      <c r="E73" s="49"/>
      <c r="F73" s="49"/>
      <c r="G73" s="49"/>
      <c r="H73" s="49"/>
      <c r="I73" s="49"/>
      <c r="J73" s="49"/>
    </row>
    <row r="74" spans="1:10" ht="15.75">
      <c r="A74" s="43" t="s">
        <v>41</v>
      </c>
      <c r="B74" s="43"/>
      <c r="C74" s="43"/>
      <c r="D74" s="43"/>
      <c r="E74" s="43"/>
      <c r="F74" s="43"/>
      <c r="G74" s="43"/>
      <c r="H74" s="43"/>
      <c r="I74" s="43"/>
      <c r="J74" s="43"/>
    </row>
    <row r="75" spans="1:10" ht="15.75">
      <c r="A75" s="43" t="s">
        <v>43</v>
      </c>
      <c r="B75" s="43"/>
      <c r="C75" s="43"/>
      <c r="D75" s="43"/>
      <c r="E75" s="43"/>
      <c r="F75" s="43"/>
      <c r="G75" s="43"/>
      <c r="H75" s="43"/>
      <c r="I75" s="43"/>
      <c r="J75" s="43"/>
    </row>
    <row r="76" spans="1:10" ht="36">
      <c r="A76" s="10" t="s">
        <v>30</v>
      </c>
      <c r="B76" s="10" t="s">
        <v>31</v>
      </c>
      <c r="C76" s="10" t="s">
        <v>32</v>
      </c>
      <c r="D76" s="10" t="s">
        <v>33</v>
      </c>
      <c r="E76" s="10" t="s">
        <v>34</v>
      </c>
      <c r="F76" s="10" t="s">
        <v>35</v>
      </c>
      <c r="G76" s="10" t="s">
        <v>36</v>
      </c>
      <c r="H76" s="10" t="s">
        <v>37</v>
      </c>
      <c r="I76" s="44" t="s">
        <v>38</v>
      </c>
      <c r="J76" s="44"/>
    </row>
    <row r="77" spans="1:10" s="28" customFormat="1" ht="14.25">
      <c r="A77" s="26">
        <v>0</v>
      </c>
      <c r="B77" s="26">
        <v>393386.17</v>
      </c>
      <c r="C77" s="26">
        <v>225579.65</v>
      </c>
      <c r="D77" s="26">
        <v>657706.99</v>
      </c>
      <c r="E77" s="26">
        <v>0</v>
      </c>
      <c r="F77" s="26">
        <v>0</v>
      </c>
      <c r="G77" s="26">
        <v>0</v>
      </c>
      <c r="H77" s="26">
        <v>0</v>
      </c>
      <c r="I77" s="45">
        <f>SUM(B77:H77)</f>
        <v>1276672.81</v>
      </c>
      <c r="J77" s="45"/>
    </row>
    <row r="79" ht="15.75">
      <c r="A79" s="3" t="s">
        <v>65</v>
      </c>
    </row>
    <row r="80" spans="1:10" ht="15.75">
      <c r="A80" s="49" t="s">
        <v>57</v>
      </c>
      <c r="B80" s="49"/>
      <c r="C80" s="49"/>
      <c r="D80" s="49"/>
      <c r="E80" s="49"/>
      <c r="F80" s="49"/>
      <c r="G80" s="49"/>
      <c r="H80" s="49"/>
      <c r="I80" s="49"/>
      <c r="J80" s="49"/>
    </row>
    <row r="81" spans="1:10" ht="15.75">
      <c r="A81" s="46" t="s">
        <v>29</v>
      </c>
      <c r="B81" s="47"/>
      <c r="C81" s="47"/>
      <c r="D81" s="47"/>
      <c r="E81" s="47"/>
      <c r="F81" s="47"/>
      <c r="G81" s="47"/>
      <c r="H81" s="47"/>
      <c r="I81" s="47"/>
      <c r="J81" s="48"/>
    </row>
    <row r="82" spans="1:10" ht="15.75">
      <c r="A82" s="46" t="s">
        <v>44</v>
      </c>
      <c r="B82" s="47"/>
      <c r="C82" s="47"/>
      <c r="D82" s="47"/>
      <c r="E82" s="47"/>
      <c r="F82" s="47"/>
      <c r="G82" s="47"/>
      <c r="H82" s="47"/>
      <c r="I82" s="47"/>
      <c r="J82" s="48"/>
    </row>
    <row r="83" spans="1:10" ht="12.75">
      <c r="A83" s="44" t="s">
        <v>30</v>
      </c>
      <c r="B83" s="44" t="s">
        <v>31</v>
      </c>
      <c r="C83" s="44" t="s">
        <v>32</v>
      </c>
      <c r="D83" s="44" t="s">
        <v>33</v>
      </c>
      <c r="E83" s="44" t="s">
        <v>34</v>
      </c>
      <c r="F83" s="44" t="s">
        <v>35</v>
      </c>
      <c r="G83" s="44" t="s">
        <v>36</v>
      </c>
      <c r="H83" s="44" t="s">
        <v>37</v>
      </c>
      <c r="I83" s="44" t="s">
        <v>38</v>
      </c>
      <c r="J83" s="44"/>
    </row>
    <row r="84" spans="1:10" ht="12.75">
      <c r="A84" s="44"/>
      <c r="B84" s="44"/>
      <c r="C84" s="44"/>
      <c r="D84" s="44"/>
      <c r="E84" s="44"/>
      <c r="F84" s="44"/>
      <c r="G84" s="44"/>
      <c r="H84" s="44"/>
      <c r="I84" s="44"/>
      <c r="J84" s="44"/>
    </row>
    <row r="85" spans="1:10" ht="12.75">
      <c r="A85" s="44"/>
      <c r="B85" s="44"/>
      <c r="C85" s="44"/>
      <c r="D85" s="44"/>
      <c r="E85" s="44"/>
      <c r="F85" s="44"/>
      <c r="G85" s="44"/>
      <c r="H85" s="44"/>
      <c r="I85" s="44"/>
      <c r="J85" s="44"/>
    </row>
    <row r="86" spans="1:10" s="28" customFormat="1" ht="14.25">
      <c r="A86" s="26">
        <v>0</v>
      </c>
      <c r="B86" s="26">
        <v>1675081.11</v>
      </c>
      <c r="C86" s="26">
        <v>381857.53</v>
      </c>
      <c r="D86" s="26">
        <v>1313975.03</v>
      </c>
      <c r="E86" s="26">
        <v>1160000</v>
      </c>
      <c r="F86" s="26">
        <v>0</v>
      </c>
      <c r="G86" s="26">
        <v>0</v>
      </c>
      <c r="H86" s="26">
        <v>0</v>
      </c>
      <c r="I86" s="45">
        <f>SUM(A86:H86)</f>
        <v>4530913.67</v>
      </c>
      <c r="J86" s="45"/>
    </row>
    <row r="87" spans="1:10" ht="26.25" customHeight="1">
      <c r="A87" s="34"/>
      <c r="B87" s="34"/>
      <c r="C87" s="34"/>
      <c r="D87" s="34"/>
      <c r="E87" s="34"/>
      <c r="F87" s="34"/>
      <c r="G87" s="34"/>
      <c r="H87" s="34"/>
      <c r="I87" s="44" t="s">
        <v>39</v>
      </c>
      <c r="J87" s="44"/>
    </row>
    <row r="88" spans="1:10" ht="15.75">
      <c r="A88" s="50"/>
      <c r="B88" s="50"/>
      <c r="C88" s="50"/>
      <c r="D88" s="50"/>
      <c r="E88" s="50"/>
      <c r="F88" s="50"/>
      <c r="G88" s="50"/>
      <c r="H88" s="50"/>
      <c r="I88" s="45">
        <f>199749+1285555.82+1000000</f>
        <v>2485304.8200000003</v>
      </c>
      <c r="J88" s="45"/>
    </row>
    <row r="89" spans="1:10" ht="15.75">
      <c r="A89" s="18" t="s">
        <v>66</v>
      </c>
      <c r="B89" s="11"/>
      <c r="C89" s="11"/>
      <c r="D89" s="11"/>
      <c r="E89" s="11"/>
      <c r="F89" s="11"/>
      <c r="G89" s="11"/>
      <c r="H89" s="11"/>
      <c r="I89" s="11"/>
      <c r="J89" s="11"/>
    </row>
    <row r="90" spans="1:10" ht="15.75">
      <c r="A90" s="49" t="s">
        <v>57</v>
      </c>
      <c r="B90" s="49"/>
      <c r="C90" s="49"/>
      <c r="D90" s="49"/>
      <c r="E90" s="49"/>
      <c r="F90" s="49"/>
      <c r="G90" s="49"/>
      <c r="H90" s="49"/>
      <c r="I90" s="49"/>
      <c r="J90" s="49"/>
    </row>
    <row r="91" spans="1:10" ht="15.75">
      <c r="A91" s="43" t="s">
        <v>40</v>
      </c>
      <c r="B91" s="43"/>
      <c r="C91" s="43"/>
      <c r="D91" s="43"/>
      <c r="E91" s="43"/>
      <c r="F91" s="43"/>
      <c r="G91" s="43"/>
      <c r="H91" s="43"/>
      <c r="I91" s="43"/>
      <c r="J91" s="43"/>
    </row>
    <row r="92" spans="1:10" ht="15.75">
      <c r="A92" s="46" t="s">
        <v>44</v>
      </c>
      <c r="B92" s="47"/>
      <c r="C92" s="47"/>
      <c r="D92" s="47"/>
      <c r="E92" s="47"/>
      <c r="F92" s="47"/>
      <c r="G92" s="47"/>
      <c r="H92" s="47"/>
      <c r="I92" s="47"/>
      <c r="J92" s="48"/>
    </row>
    <row r="93" spans="1:10" ht="36">
      <c r="A93" s="10" t="s">
        <v>30</v>
      </c>
      <c r="B93" s="10" t="s">
        <v>31</v>
      </c>
      <c r="C93" s="10" t="s">
        <v>32</v>
      </c>
      <c r="D93" s="10" t="s">
        <v>33</v>
      </c>
      <c r="E93" s="10" t="s">
        <v>34</v>
      </c>
      <c r="F93" s="10" t="s">
        <v>35</v>
      </c>
      <c r="G93" s="10" t="s">
        <v>36</v>
      </c>
      <c r="H93" s="10" t="s">
        <v>37</v>
      </c>
      <c r="I93" s="44" t="s">
        <v>38</v>
      </c>
      <c r="J93" s="44"/>
    </row>
    <row r="94" spans="1:10" s="28" customFormat="1" ht="14.25">
      <c r="A94" s="26">
        <v>0</v>
      </c>
      <c r="B94" s="26">
        <v>966992.64</v>
      </c>
      <c r="C94" s="26">
        <v>134114.78</v>
      </c>
      <c r="D94" s="26">
        <v>0</v>
      </c>
      <c r="E94" s="26">
        <v>994403.04</v>
      </c>
      <c r="F94" s="26">
        <v>0</v>
      </c>
      <c r="G94" s="26">
        <v>0</v>
      </c>
      <c r="H94" s="26">
        <v>0</v>
      </c>
      <c r="I94" s="45">
        <f>SUM(A94:H94)</f>
        <v>2095510.46</v>
      </c>
      <c r="J94" s="45"/>
    </row>
    <row r="95" spans="1:10" ht="15.75">
      <c r="A95" s="18" t="s">
        <v>67</v>
      </c>
      <c r="B95" s="11"/>
      <c r="C95" s="11"/>
      <c r="D95" s="11"/>
      <c r="E95" s="11"/>
      <c r="F95" s="11"/>
      <c r="G95" s="11"/>
      <c r="H95" s="11"/>
      <c r="I95" s="11"/>
      <c r="J95" s="11"/>
    </row>
    <row r="96" spans="1:10" ht="15.75">
      <c r="A96" s="49" t="s">
        <v>57</v>
      </c>
      <c r="B96" s="49"/>
      <c r="C96" s="49"/>
      <c r="D96" s="49"/>
      <c r="E96" s="49"/>
      <c r="F96" s="49"/>
      <c r="G96" s="49"/>
      <c r="H96" s="49"/>
      <c r="I96" s="49"/>
      <c r="J96" s="49"/>
    </row>
    <row r="97" spans="1:10" ht="15.75">
      <c r="A97" s="43" t="s">
        <v>41</v>
      </c>
      <c r="B97" s="43"/>
      <c r="C97" s="43"/>
      <c r="D97" s="43"/>
      <c r="E97" s="43"/>
      <c r="F97" s="43"/>
      <c r="G97" s="43"/>
      <c r="H97" s="43"/>
      <c r="I97" s="43"/>
      <c r="J97" s="43"/>
    </row>
    <row r="98" spans="1:10" ht="15.75">
      <c r="A98" s="43" t="s">
        <v>44</v>
      </c>
      <c r="B98" s="43"/>
      <c r="C98" s="43"/>
      <c r="D98" s="43"/>
      <c r="E98" s="43"/>
      <c r="F98" s="43"/>
      <c r="G98" s="43"/>
      <c r="H98" s="43"/>
      <c r="I98" s="43"/>
      <c r="J98" s="43"/>
    </row>
    <row r="99" spans="1:10" ht="36">
      <c r="A99" s="10" t="s">
        <v>30</v>
      </c>
      <c r="B99" s="10" t="s">
        <v>31</v>
      </c>
      <c r="C99" s="10" t="s">
        <v>32</v>
      </c>
      <c r="D99" s="10" t="s">
        <v>33</v>
      </c>
      <c r="E99" s="10" t="s">
        <v>34</v>
      </c>
      <c r="F99" s="10" t="s">
        <v>35</v>
      </c>
      <c r="G99" s="10" t="s">
        <v>36</v>
      </c>
      <c r="H99" s="10" t="s">
        <v>37</v>
      </c>
      <c r="I99" s="44" t="s">
        <v>38</v>
      </c>
      <c r="J99" s="44"/>
    </row>
    <row r="100" spans="1:10" s="28" customFormat="1" ht="14.25">
      <c r="A100" s="26">
        <v>0</v>
      </c>
      <c r="B100" s="26">
        <v>701743.44</v>
      </c>
      <c r="C100" s="26">
        <v>187718.97</v>
      </c>
      <c r="D100" s="26">
        <v>1030016.24</v>
      </c>
      <c r="E100" s="26">
        <v>0</v>
      </c>
      <c r="F100" s="26">
        <v>0</v>
      </c>
      <c r="G100" s="26">
        <v>0</v>
      </c>
      <c r="H100" s="26">
        <v>0</v>
      </c>
      <c r="I100" s="45">
        <f>SUM(A100:H100)</f>
        <v>1919478.65</v>
      </c>
      <c r="J100" s="45"/>
    </row>
    <row r="102" ht="15.75">
      <c r="A102" s="3" t="s">
        <v>68</v>
      </c>
    </row>
    <row r="103" spans="1:11" ht="15.75">
      <c r="A103" s="49" t="s">
        <v>58</v>
      </c>
      <c r="B103" s="49"/>
      <c r="C103" s="49"/>
      <c r="D103" s="49"/>
      <c r="E103" s="49"/>
      <c r="F103" s="49"/>
      <c r="G103" s="49"/>
      <c r="H103" s="49"/>
      <c r="I103" s="49"/>
      <c r="J103" s="49"/>
      <c r="K103" s="49"/>
    </row>
    <row r="104" spans="1:11" ht="15.75">
      <c r="A104" s="43" t="s">
        <v>29</v>
      </c>
      <c r="B104" s="43"/>
      <c r="C104" s="43"/>
      <c r="D104" s="43"/>
      <c r="E104" s="43"/>
      <c r="F104" s="43"/>
      <c r="G104" s="43"/>
      <c r="H104" s="43"/>
      <c r="I104" s="43"/>
      <c r="J104" s="43"/>
      <c r="K104" s="43"/>
    </row>
    <row r="105" spans="1:11" ht="15.75">
      <c r="A105" s="43" t="s">
        <v>42</v>
      </c>
      <c r="B105" s="43"/>
      <c r="C105" s="43"/>
      <c r="D105" s="43"/>
      <c r="E105" s="43"/>
      <c r="F105" s="43"/>
      <c r="G105" s="43"/>
      <c r="H105" s="43"/>
      <c r="I105" s="43"/>
      <c r="J105" s="43"/>
      <c r="K105" s="43"/>
    </row>
    <row r="106" spans="1:11" ht="60">
      <c r="A106" s="10" t="s">
        <v>45</v>
      </c>
      <c r="B106" s="10" t="s">
        <v>46</v>
      </c>
      <c r="C106" s="10" t="s">
        <v>47</v>
      </c>
      <c r="D106" s="10" t="s">
        <v>48</v>
      </c>
      <c r="E106" s="10" t="s">
        <v>49</v>
      </c>
      <c r="F106" s="10" t="s">
        <v>50</v>
      </c>
      <c r="G106" s="10" t="s">
        <v>51</v>
      </c>
      <c r="H106" s="10" t="s">
        <v>52</v>
      </c>
      <c r="I106" s="10" t="s">
        <v>53</v>
      </c>
      <c r="J106" s="10" t="s">
        <v>54</v>
      </c>
      <c r="K106" s="10" t="s">
        <v>38</v>
      </c>
    </row>
    <row r="107" spans="1:11" s="28" customFormat="1" ht="12.75">
      <c r="A107" s="27">
        <v>140963.84</v>
      </c>
      <c r="B107" s="27">
        <v>0</v>
      </c>
      <c r="C107" s="27">
        <v>0</v>
      </c>
      <c r="D107" s="27">
        <v>0</v>
      </c>
      <c r="E107" s="27">
        <v>0</v>
      </c>
      <c r="F107" s="27">
        <v>0</v>
      </c>
      <c r="G107" s="27">
        <v>0</v>
      </c>
      <c r="H107" s="27">
        <v>0</v>
      </c>
      <c r="I107" s="27">
        <v>0</v>
      </c>
      <c r="J107" s="27">
        <v>0</v>
      </c>
      <c r="K107" s="27">
        <f>SUM(A107:J107)</f>
        <v>140963.84</v>
      </c>
    </row>
    <row r="108" spans="1:11" ht="60">
      <c r="A108" s="34"/>
      <c r="B108" s="34"/>
      <c r="C108" s="34"/>
      <c r="D108" s="34"/>
      <c r="E108" s="34"/>
      <c r="F108" s="34"/>
      <c r="G108" s="34"/>
      <c r="H108" s="34"/>
      <c r="I108" s="34"/>
      <c r="J108" s="34"/>
      <c r="K108" s="10" t="s">
        <v>39</v>
      </c>
    </row>
    <row r="109" spans="1:11" ht="15.75">
      <c r="A109" s="50"/>
      <c r="B109" s="50"/>
      <c r="C109" s="50"/>
      <c r="D109" s="50"/>
      <c r="E109" s="50"/>
      <c r="F109" s="50"/>
      <c r="G109" s="50"/>
      <c r="H109" s="50"/>
      <c r="I109" s="50"/>
      <c r="J109" s="50"/>
      <c r="K109" s="15"/>
    </row>
    <row r="110" spans="1:11" ht="15.75">
      <c r="A110" s="19" t="s">
        <v>69</v>
      </c>
      <c r="B110" s="13"/>
      <c r="C110" s="13"/>
      <c r="D110" s="13"/>
      <c r="E110" s="13"/>
      <c r="F110" s="13"/>
      <c r="G110" s="13"/>
      <c r="H110" s="13"/>
      <c r="I110" s="13"/>
      <c r="J110" s="13"/>
      <c r="K110" s="16"/>
    </row>
    <row r="111" spans="1:11" ht="15.75">
      <c r="A111" s="49" t="s">
        <v>58</v>
      </c>
      <c r="B111" s="49"/>
      <c r="C111" s="49"/>
      <c r="D111" s="49"/>
      <c r="E111" s="49"/>
      <c r="F111" s="49"/>
      <c r="G111" s="49"/>
      <c r="H111" s="49"/>
      <c r="I111" s="49"/>
      <c r="J111" s="49"/>
      <c r="K111" s="49"/>
    </row>
    <row r="112" spans="1:11" ht="15.75">
      <c r="A112" s="43" t="s">
        <v>55</v>
      </c>
      <c r="B112" s="43"/>
      <c r="C112" s="43"/>
      <c r="D112" s="43"/>
      <c r="E112" s="43"/>
      <c r="F112" s="43"/>
      <c r="G112" s="43"/>
      <c r="H112" s="43"/>
      <c r="I112" s="43"/>
      <c r="J112" s="43"/>
      <c r="K112" s="43"/>
    </row>
    <row r="113" spans="1:11" ht="15.75">
      <c r="A113" s="43" t="s">
        <v>42</v>
      </c>
      <c r="B113" s="43"/>
      <c r="C113" s="43"/>
      <c r="D113" s="43"/>
      <c r="E113" s="43"/>
      <c r="F113" s="43"/>
      <c r="G113" s="43"/>
      <c r="H113" s="43"/>
      <c r="I113" s="43"/>
      <c r="J113" s="43"/>
      <c r="K113" s="43"/>
    </row>
    <row r="114" spans="1:11" ht="60">
      <c r="A114" s="10" t="s">
        <v>45</v>
      </c>
      <c r="B114" s="10" t="s">
        <v>46</v>
      </c>
      <c r="C114" s="10" t="s">
        <v>47</v>
      </c>
      <c r="D114" s="10" t="s">
        <v>48</v>
      </c>
      <c r="E114" s="10" t="s">
        <v>49</v>
      </c>
      <c r="F114" s="10" t="s">
        <v>50</v>
      </c>
      <c r="G114" s="10" t="s">
        <v>51</v>
      </c>
      <c r="H114" s="10" t="s">
        <v>52</v>
      </c>
      <c r="I114" s="10" t="s">
        <v>53</v>
      </c>
      <c r="J114" s="10" t="s">
        <v>54</v>
      </c>
      <c r="K114" s="10" t="s">
        <v>38</v>
      </c>
    </row>
    <row r="115" spans="1:11" s="28" customFormat="1" ht="12.75">
      <c r="A115" s="27">
        <v>53874.22</v>
      </c>
      <c r="B115" s="27">
        <v>0</v>
      </c>
      <c r="C115" s="27">
        <v>0</v>
      </c>
      <c r="D115" s="27">
        <v>0</v>
      </c>
      <c r="E115" s="27">
        <v>0</v>
      </c>
      <c r="F115" s="27">
        <v>0</v>
      </c>
      <c r="G115" s="27">
        <v>0</v>
      </c>
      <c r="H115" s="27">
        <v>0</v>
      </c>
      <c r="I115" s="27">
        <v>0</v>
      </c>
      <c r="J115" s="27">
        <v>0</v>
      </c>
      <c r="K115" s="27">
        <f>SUM(A115:J115)</f>
        <v>53874.22</v>
      </c>
    </row>
    <row r="116" spans="1:11" ht="16.5" customHeight="1">
      <c r="A116" s="20" t="s">
        <v>70</v>
      </c>
      <c r="B116" s="17"/>
      <c r="C116" s="17"/>
      <c r="D116" s="17"/>
      <c r="E116" s="17"/>
      <c r="F116" s="17"/>
      <c r="G116" s="17"/>
      <c r="H116" s="17"/>
      <c r="I116" s="17"/>
      <c r="J116" s="17"/>
      <c r="K116" s="17"/>
    </row>
    <row r="117" spans="1:11" ht="15.75">
      <c r="A117" s="49" t="s">
        <v>58</v>
      </c>
      <c r="B117" s="49"/>
      <c r="C117" s="49"/>
      <c r="D117" s="49"/>
      <c r="E117" s="49"/>
      <c r="F117" s="49"/>
      <c r="G117" s="49"/>
      <c r="H117" s="49"/>
      <c r="I117" s="49"/>
      <c r="J117" s="49"/>
      <c r="K117" s="49"/>
    </row>
    <row r="118" spans="1:11" ht="15.75">
      <c r="A118" s="43" t="s">
        <v>56</v>
      </c>
      <c r="B118" s="43"/>
      <c r="C118" s="43"/>
      <c r="D118" s="43"/>
      <c r="E118" s="43"/>
      <c r="F118" s="43"/>
      <c r="G118" s="43"/>
      <c r="H118" s="43"/>
      <c r="I118" s="43"/>
      <c r="J118" s="43"/>
      <c r="K118" s="43"/>
    </row>
    <row r="119" spans="1:11" ht="15.75">
      <c r="A119" s="43" t="s">
        <v>42</v>
      </c>
      <c r="B119" s="43"/>
      <c r="C119" s="43"/>
      <c r="D119" s="43"/>
      <c r="E119" s="43"/>
      <c r="F119" s="43"/>
      <c r="G119" s="43"/>
      <c r="H119" s="43"/>
      <c r="I119" s="43"/>
      <c r="J119" s="43"/>
      <c r="K119" s="43"/>
    </row>
    <row r="120" spans="1:11" ht="60">
      <c r="A120" s="10" t="s">
        <v>45</v>
      </c>
      <c r="B120" s="10" t="s">
        <v>46</v>
      </c>
      <c r="C120" s="10" t="s">
        <v>47</v>
      </c>
      <c r="D120" s="10" t="s">
        <v>48</v>
      </c>
      <c r="E120" s="10" t="s">
        <v>49</v>
      </c>
      <c r="F120" s="10" t="s">
        <v>50</v>
      </c>
      <c r="G120" s="10" t="s">
        <v>51</v>
      </c>
      <c r="H120" s="10" t="s">
        <v>52</v>
      </c>
      <c r="I120" s="10" t="s">
        <v>53</v>
      </c>
      <c r="J120" s="10" t="s">
        <v>54</v>
      </c>
      <c r="K120" s="10" t="s">
        <v>38</v>
      </c>
    </row>
    <row r="121" spans="1:11" s="28" customFormat="1" ht="12.75">
      <c r="A121" s="30">
        <v>2780286.96</v>
      </c>
      <c r="B121" s="27">
        <v>0</v>
      </c>
      <c r="C121" s="27">
        <v>0</v>
      </c>
      <c r="D121" s="27">
        <v>0</v>
      </c>
      <c r="E121" s="27">
        <v>0</v>
      </c>
      <c r="F121" s="27">
        <v>0</v>
      </c>
      <c r="G121" s="27">
        <v>0</v>
      </c>
      <c r="H121" s="27">
        <v>0</v>
      </c>
      <c r="I121" s="27">
        <v>0</v>
      </c>
      <c r="J121" s="27">
        <v>0</v>
      </c>
      <c r="K121" s="30">
        <f>SUM(A121:J121)</f>
        <v>2780286.96</v>
      </c>
    </row>
    <row r="122" ht="15.75">
      <c r="A122" s="3" t="s">
        <v>71</v>
      </c>
    </row>
    <row r="123" spans="1:11" ht="15.75">
      <c r="A123" s="49" t="s">
        <v>58</v>
      </c>
      <c r="B123" s="49"/>
      <c r="C123" s="49"/>
      <c r="D123" s="49"/>
      <c r="E123" s="49"/>
      <c r="F123" s="49"/>
      <c r="G123" s="49"/>
      <c r="H123" s="49"/>
      <c r="I123" s="49"/>
      <c r="J123" s="49"/>
      <c r="K123" s="49"/>
    </row>
    <row r="124" spans="1:11" ht="15.75">
      <c r="A124" s="43" t="s">
        <v>29</v>
      </c>
      <c r="B124" s="43"/>
      <c r="C124" s="43"/>
      <c r="D124" s="43"/>
      <c r="E124" s="43"/>
      <c r="F124" s="43"/>
      <c r="G124" s="43"/>
      <c r="H124" s="43"/>
      <c r="I124" s="43"/>
      <c r="J124" s="43"/>
      <c r="K124" s="43"/>
    </row>
    <row r="125" spans="1:11" ht="15.75">
      <c r="A125" s="43" t="s">
        <v>43</v>
      </c>
      <c r="B125" s="43"/>
      <c r="C125" s="43"/>
      <c r="D125" s="43"/>
      <c r="E125" s="43"/>
      <c r="F125" s="43"/>
      <c r="G125" s="43"/>
      <c r="H125" s="43"/>
      <c r="I125" s="43"/>
      <c r="J125" s="43"/>
      <c r="K125" s="43"/>
    </row>
    <row r="126" spans="1:11" ht="60">
      <c r="A126" s="10" t="s">
        <v>45</v>
      </c>
      <c r="B126" s="10" t="s">
        <v>46</v>
      </c>
      <c r="C126" s="10" t="s">
        <v>47</v>
      </c>
      <c r="D126" s="10" t="s">
        <v>48</v>
      </c>
      <c r="E126" s="10" t="s">
        <v>49</v>
      </c>
      <c r="F126" s="10" t="s">
        <v>50</v>
      </c>
      <c r="G126" s="10" t="s">
        <v>51</v>
      </c>
      <c r="H126" s="10" t="s">
        <v>52</v>
      </c>
      <c r="I126" s="10" t="s">
        <v>53</v>
      </c>
      <c r="J126" s="10" t="s">
        <v>54</v>
      </c>
      <c r="K126" s="10" t="s">
        <v>38</v>
      </c>
    </row>
    <row r="127" spans="1:11" s="28" customFormat="1" ht="12.75">
      <c r="A127" s="27">
        <v>199434.23</v>
      </c>
      <c r="B127" s="27">
        <v>0</v>
      </c>
      <c r="C127" s="27">
        <v>0</v>
      </c>
      <c r="D127" s="27">
        <v>0</v>
      </c>
      <c r="E127" s="27">
        <v>0</v>
      </c>
      <c r="F127" s="27">
        <v>0</v>
      </c>
      <c r="G127" s="27">
        <v>0</v>
      </c>
      <c r="H127" s="27">
        <v>0</v>
      </c>
      <c r="I127" s="27">
        <v>0</v>
      </c>
      <c r="J127" s="27">
        <v>0</v>
      </c>
      <c r="K127" s="27">
        <f>SUM(A127:J127)</f>
        <v>199434.23</v>
      </c>
    </row>
    <row r="128" spans="1:11" ht="60">
      <c r="A128" s="34"/>
      <c r="B128" s="34"/>
      <c r="C128" s="34"/>
      <c r="D128" s="34"/>
      <c r="E128" s="34"/>
      <c r="F128" s="34"/>
      <c r="G128" s="34"/>
      <c r="H128" s="34"/>
      <c r="I128" s="34"/>
      <c r="J128" s="34"/>
      <c r="K128" s="10" t="s">
        <v>39</v>
      </c>
    </row>
    <row r="129" spans="1:11" ht="15.75">
      <c r="A129" s="50"/>
      <c r="B129" s="50"/>
      <c r="C129" s="50"/>
      <c r="D129" s="50"/>
      <c r="E129" s="50"/>
      <c r="F129" s="50"/>
      <c r="G129" s="50"/>
      <c r="H129" s="50"/>
      <c r="I129" s="50"/>
      <c r="J129" s="50"/>
      <c r="K129" s="15"/>
    </row>
    <row r="130" spans="1:11" ht="18" customHeight="1">
      <c r="A130" s="19" t="s">
        <v>72</v>
      </c>
      <c r="B130" s="13"/>
      <c r="C130" s="13"/>
      <c r="D130" s="13"/>
      <c r="E130" s="13"/>
      <c r="F130" s="13"/>
      <c r="G130" s="13"/>
      <c r="H130" s="13"/>
      <c r="I130" s="13"/>
      <c r="J130" s="13"/>
      <c r="K130" s="16"/>
    </row>
    <row r="131" spans="1:11" ht="15.75">
      <c r="A131" s="49" t="s">
        <v>58</v>
      </c>
      <c r="B131" s="49"/>
      <c r="C131" s="49"/>
      <c r="D131" s="49"/>
      <c r="E131" s="49"/>
      <c r="F131" s="49"/>
      <c r="G131" s="49"/>
      <c r="H131" s="49"/>
      <c r="I131" s="49"/>
      <c r="J131" s="49"/>
      <c r="K131" s="49"/>
    </row>
    <row r="132" spans="1:11" ht="15.75">
      <c r="A132" s="43" t="s">
        <v>55</v>
      </c>
      <c r="B132" s="43"/>
      <c r="C132" s="43"/>
      <c r="D132" s="43"/>
      <c r="E132" s="43"/>
      <c r="F132" s="43"/>
      <c r="G132" s="43"/>
      <c r="H132" s="43"/>
      <c r="I132" s="43"/>
      <c r="J132" s="43"/>
      <c r="K132" s="43"/>
    </row>
    <row r="133" spans="1:11" ht="15.75">
      <c r="A133" s="43" t="s">
        <v>43</v>
      </c>
      <c r="B133" s="43"/>
      <c r="C133" s="43"/>
      <c r="D133" s="43"/>
      <c r="E133" s="43"/>
      <c r="F133" s="43"/>
      <c r="G133" s="43"/>
      <c r="H133" s="43"/>
      <c r="I133" s="43"/>
      <c r="J133" s="43"/>
      <c r="K133" s="43"/>
    </row>
    <row r="134" spans="1:11" ht="60">
      <c r="A134" s="10" t="s">
        <v>45</v>
      </c>
      <c r="B134" s="10" t="s">
        <v>46</v>
      </c>
      <c r="C134" s="10" t="s">
        <v>47</v>
      </c>
      <c r="D134" s="10" t="s">
        <v>48</v>
      </c>
      <c r="E134" s="10" t="s">
        <v>49</v>
      </c>
      <c r="F134" s="10" t="s">
        <v>50</v>
      </c>
      <c r="G134" s="10" t="s">
        <v>51</v>
      </c>
      <c r="H134" s="10" t="s">
        <v>52</v>
      </c>
      <c r="I134" s="10" t="s">
        <v>53</v>
      </c>
      <c r="J134" s="10" t="s">
        <v>54</v>
      </c>
      <c r="K134" s="10" t="s">
        <v>38</v>
      </c>
    </row>
    <row r="135" spans="1:11" s="28" customFormat="1" ht="12.75">
      <c r="A135" s="27">
        <v>53874.22</v>
      </c>
      <c r="B135" s="27">
        <v>0</v>
      </c>
      <c r="C135" s="27">
        <v>0</v>
      </c>
      <c r="D135" s="27">
        <v>0</v>
      </c>
      <c r="E135" s="27">
        <v>0</v>
      </c>
      <c r="F135" s="27">
        <v>0</v>
      </c>
      <c r="G135" s="27">
        <v>0</v>
      </c>
      <c r="H135" s="27">
        <v>0</v>
      </c>
      <c r="I135" s="27">
        <v>0</v>
      </c>
      <c r="J135" s="27">
        <v>0</v>
      </c>
      <c r="K135" s="27">
        <f>SUM(A135:J135)</f>
        <v>53874.22</v>
      </c>
    </row>
    <row r="136" spans="1:11" ht="18" customHeight="1">
      <c r="A136" s="20" t="s">
        <v>73</v>
      </c>
      <c r="B136" s="17"/>
      <c r="C136" s="17"/>
      <c r="D136" s="17"/>
      <c r="E136" s="17"/>
      <c r="F136" s="17"/>
      <c r="G136" s="17"/>
      <c r="H136" s="17"/>
      <c r="I136" s="17"/>
      <c r="J136" s="17"/>
      <c r="K136" s="17"/>
    </row>
    <row r="137" spans="1:11" ht="15.75">
      <c r="A137" s="49" t="s">
        <v>58</v>
      </c>
      <c r="B137" s="49"/>
      <c r="C137" s="49"/>
      <c r="D137" s="49"/>
      <c r="E137" s="49"/>
      <c r="F137" s="49"/>
      <c r="G137" s="49"/>
      <c r="H137" s="49"/>
      <c r="I137" s="49"/>
      <c r="J137" s="49"/>
      <c r="K137" s="49"/>
    </row>
    <row r="138" spans="1:11" ht="15.75">
      <c r="A138" s="43" t="s">
        <v>56</v>
      </c>
      <c r="B138" s="43"/>
      <c r="C138" s="43"/>
      <c r="D138" s="43"/>
      <c r="E138" s="43"/>
      <c r="F138" s="43"/>
      <c r="G138" s="43"/>
      <c r="H138" s="43"/>
      <c r="I138" s="43"/>
      <c r="J138" s="43"/>
      <c r="K138" s="43"/>
    </row>
    <row r="139" spans="1:11" ht="15.75">
      <c r="A139" s="43" t="s">
        <v>43</v>
      </c>
      <c r="B139" s="43"/>
      <c r="C139" s="43"/>
      <c r="D139" s="43"/>
      <c r="E139" s="43"/>
      <c r="F139" s="43"/>
      <c r="G139" s="43"/>
      <c r="H139" s="43"/>
      <c r="I139" s="43"/>
      <c r="J139" s="43"/>
      <c r="K139" s="43"/>
    </row>
    <row r="140" spans="1:11" ht="60">
      <c r="A140" s="10" t="s">
        <v>45</v>
      </c>
      <c r="B140" s="10" t="s">
        <v>46</v>
      </c>
      <c r="C140" s="10" t="s">
        <v>47</v>
      </c>
      <c r="D140" s="10" t="s">
        <v>48</v>
      </c>
      <c r="E140" s="10" t="s">
        <v>49</v>
      </c>
      <c r="F140" s="10" t="s">
        <v>50</v>
      </c>
      <c r="G140" s="10" t="s">
        <v>51</v>
      </c>
      <c r="H140" s="10" t="s">
        <v>52</v>
      </c>
      <c r="I140" s="10" t="s">
        <v>53</v>
      </c>
      <c r="J140" s="10" t="s">
        <v>54</v>
      </c>
      <c r="K140" s="10" t="s">
        <v>38</v>
      </c>
    </row>
    <row r="141" spans="1:11" s="28" customFormat="1" ht="12.75">
      <c r="A141" s="30">
        <v>1575450.89</v>
      </c>
      <c r="B141" s="27">
        <v>0</v>
      </c>
      <c r="C141" s="27">
        <v>0</v>
      </c>
      <c r="D141" s="27">
        <v>0</v>
      </c>
      <c r="E141" s="27">
        <v>0</v>
      </c>
      <c r="F141" s="27">
        <v>0</v>
      </c>
      <c r="G141" s="27">
        <v>0</v>
      </c>
      <c r="H141" s="27">
        <v>0</v>
      </c>
      <c r="I141" s="27">
        <v>0</v>
      </c>
      <c r="J141" s="27">
        <v>0</v>
      </c>
      <c r="K141" s="30">
        <f>SUM(A141:J141)</f>
        <v>1575450.89</v>
      </c>
    </row>
    <row r="143" ht="15.75">
      <c r="A143" s="3" t="s">
        <v>74</v>
      </c>
    </row>
    <row r="144" spans="1:11" ht="15.75">
      <c r="A144" s="49" t="s">
        <v>58</v>
      </c>
      <c r="B144" s="49"/>
      <c r="C144" s="49"/>
      <c r="D144" s="49"/>
      <c r="E144" s="49"/>
      <c r="F144" s="49"/>
      <c r="G144" s="49"/>
      <c r="H144" s="49"/>
      <c r="I144" s="49"/>
      <c r="J144" s="49"/>
      <c r="K144" s="49"/>
    </row>
    <row r="145" spans="1:11" ht="15.75">
      <c r="A145" s="43" t="s">
        <v>29</v>
      </c>
      <c r="B145" s="43"/>
      <c r="C145" s="43"/>
      <c r="D145" s="43"/>
      <c r="E145" s="43"/>
      <c r="F145" s="43"/>
      <c r="G145" s="43"/>
      <c r="H145" s="43"/>
      <c r="I145" s="43"/>
      <c r="J145" s="43"/>
      <c r="K145" s="43"/>
    </row>
    <row r="146" spans="1:11" ht="15.75">
      <c r="A146" s="43" t="s">
        <v>44</v>
      </c>
      <c r="B146" s="43"/>
      <c r="C146" s="43"/>
      <c r="D146" s="43"/>
      <c r="E146" s="43"/>
      <c r="F146" s="43"/>
      <c r="G146" s="43"/>
      <c r="H146" s="43"/>
      <c r="I146" s="43"/>
      <c r="J146" s="43"/>
      <c r="K146" s="43"/>
    </row>
    <row r="147" spans="1:11" ht="60">
      <c r="A147" s="10" t="s">
        <v>45</v>
      </c>
      <c r="B147" s="10" t="s">
        <v>46</v>
      </c>
      <c r="C147" s="10" t="s">
        <v>47</v>
      </c>
      <c r="D147" s="10" t="s">
        <v>48</v>
      </c>
      <c r="E147" s="10" t="s">
        <v>49</v>
      </c>
      <c r="F147" s="10" t="s">
        <v>50</v>
      </c>
      <c r="G147" s="10" t="s">
        <v>51</v>
      </c>
      <c r="H147" s="10" t="s">
        <v>52</v>
      </c>
      <c r="I147" s="10" t="s">
        <v>53</v>
      </c>
      <c r="J147" s="10" t="s">
        <v>54</v>
      </c>
      <c r="K147" s="10" t="s">
        <v>38</v>
      </c>
    </row>
    <row r="148" spans="1:11" s="28" customFormat="1" ht="12.75">
      <c r="A148" s="27">
        <v>1024874.22</v>
      </c>
      <c r="B148" s="27">
        <v>0</v>
      </c>
      <c r="C148" s="27">
        <v>0</v>
      </c>
      <c r="D148" s="27">
        <v>0</v>
      </c>
      <c r="E148" s="27">
        <v>0</v>
      </c>
      <c r="F148" s="27">
        <v>0</v>
      </c>
      <c r="G148" s="27">
        <v>0</v>
      </c>
      <c r="H148" s="27">
        <v>0</v>
      </c>
      <c r="I148" s="27">
        <v>0</v>
      </c>
      <c r="J148" s="27">
        <v>0</v>
      </c>
      <c r="K148" s="27">
        <f>SUM(A148:J148)</f>
        <v>1024874.22</v>
      </c>
    </row>
    <row r="149" spans="1:11" ht="60">
      <c r="A149" s="34"/>
      <c r="B149" s="34"/>
      <c r="C149" s="34"/>
      <c r="D149" s="34"/>
      <c r="E149" s="34"/>
      <c r="F149" s="34"/>
      <c r="G149" s="34"/>
      <c r="H149" s="34"/>
      <c r="I149" s="34"/>
      <c r="J149" s="34"/>
      <c r="K149" s="10" t="s">
        <v>39</v>
      </c>
    </row>
    <row r="150" spans="1:11" ht="15.75">
      <c r="A150" s="50"/>
      <c r="B150" s="50"/>
      <c r="C150" s="50"/>
      <c r="D150" s="50"/>
      <c r="E150" s="50"/>
      <c r="F150" s="50"/>
      <c r="G150" s="50"/>
      <c r="H150" s="50"/>
      <c r="I150" s="50"/>
      <c r="J150" s="50"/>
      <c r="K150" s="15"/>
    </row>
    <row r="151" spans="1:11" ht="18" customHeight="1">
      <c r="A151" s="19" t="s">
        <v>75</v>
      </c>
      <c r="B151" s="13"/>
      <c r="C151" s="13"/>
      <c r="D151" s="13"/>
      <c r="E151" s="13"/>
      <c r="F151" s="13"/>
      <c r="G151" s="13"/>
      <c r="H151" s="13"/>
      <c r="I151" s="13"/>
      <c r="J151" s="13"/>
      <c r="K151" s="16"/>
    </row>
    <row r="152" spans="1:11" ht="15.75">
      <c r="A152" s="49" t="s">
        <v>58</v>
      </c>
      <c r="B152" s="49"/>
      <c r="C152" s="49"/>
      <c r="D152" s="49"/>
      <c r="E152" s="49"/>
      <c r="F152" s="49"/>
      <c r="G152" s="49"/>
      <c r="H152" s="49"/>
      <c r="I152" s="49"/>
      <c r="J152" s="49"/>
      <c r="K152" s="49"/>
    </row>
    <row r="153" spans="1:11" ht="15.75">
      <c r="A153" s="43" t="s">
        <v>55</v>
      </c>
      <c r="B153" s="43"/>
      <c r="C153" s="43"/>
      <c r="D153" s="43"/>
      <c r="E153" s="43"/>
      <c r="F153" s="43"/>
      <c r="G153" s="43"/>
      <c r="H153" s="43"/>
      <c r="I153" s="43"/>
      <c r="J153" s="43"/>
      <c r="K153" s="43"/>
    </row>
    <row r="154" spans="1:11" ht="15.75">
      <c r="A154" s="43" t="s">
        <v>44</v>
      </c>
      <c r="B154" s="43"/>
      <c r="C154" s="43"/>
      <c r="D154" s="43"/>
      <c r="E154" s="43"/>
      <c r="F154" s="43"/>
      <c r="G154" s="43"/>
      <c r="H154" s="43"/>
      <c r="I154" s="43"/>
      <c r="J154" s="43"/>
      <c r="K154" s="43"/>
    </row>
    <row r="155" spans="1:11" ht="60">
      <c r="A155" s="10" t="s">
        <v>45</v>
      </c>
      <c r="B155" s="10" t="s">
        <v>46</v>
      </c>
      <c r="C155" s="10" t="s">
        <v>47</v>
      </c>
      <c r="D155" s="10" t="s">
        <v>48</v>
      </c>
      <c r="E155" s="10" t="s">
        <v>49</v>
      </c>
      <c r="F155" s="10" t="s">
        <v>50</v>
      </c>
      <c r="G155" s="10" t="s">
        <v>51</v>
      </c>
      <c r="H155" s="10" t="s">
        <v>52</v>
      </c>
      <c r="I155" s="10" t="s">
        <v>53</v>
      </c>
      <c r="J155" s="10" t="s">
        <v>54</v>
      </c>
      <c r="K155" s="10" t="s">
        <v>38</v>
      </c>
    </row>
    <row r="156" spans="1:11" s="28" customFormat="1" ht="12.75">
      <c r="A156" s="27">
        <v>255950.09</v>
      </c>
      <c r="B156" s="27">
        <v>0</v>
      </c>
      <c r="C156" s="27">
        <v>0</v>
      </c>
      <c r="D156" s="27">
        <v>0</v>
      </c>
      <c r="E156" s="27">
        <v>0</v>
      </c>
      <c r="F156" s="27">
        <v>0</v>
      </c>
      <c r="G156" s="27">
        <v>0</v>
      </c>
      <c r="H156" s="27">
        <v>0</v>
      </c>
      <c r="I156" s="27">
        <v>0</v>
      </c>
      <c r="J156" s="27">
        <v>0</v>
      </c>
      <c r="K156" s="27">
        <f>SUM(A156:J156)</f>
        <v>255950.09</v>
      </c>
    </row>
    <row r="157" spans="1:11" ht="22.5" customHeight="1">
      <c r="A157" s="19" t="s">
        <v>76</v>
      </c>
      <c r="B157" s="17"/>
      <c r="C157" s="17"/>
      <c r="D157" s="17"/>
      <c r="E157" s="17"/>
      <c r="F157" s="17"/>
      <c r="G157" s="17"/>
      <c r="H157" s="17"/>
      <c r="I157" s="17"/>
      <c r="J157" s="17"/>
      <c r="K157" s="17"/>
    </row>
    <row r="158" spans="1:11" ht="15.75">
      <c r="A158" s="49" t="s">
        <v>58</v>
      </c>
      <c r="B158" s="49"/>
      <c r="C158" s="49"/>
      <c r="D158" s="49"/>
      <c r="E158" s="49"/>
      <c r="F158" s="49"/>
      <c r="G158" s="49"/>
      <c r="H158" s="49"/>
      <c r="I158" s="49"/>
      <c r="J158" s="49"/>
      <c r="K158" s="49"/>
    </row>
    <row r="159" spans="1:11" ht="15.75">
      <c r="A159" s="43" t="s">
        <v>56</v>
      </c>
      <c r="B159" s="43"/>
      <c r="C159" s="43"/>
      <c r="D159" s="43"/>
      <c r="E159" s="43"/>
      <c r="F159" s="43"/>
      <c r="G159" s="43"/>
      <c r="H159" s="43"/>
      <c r="I159" s="43"/>
      <c r="J159" s="43"/>
      <c r="K159" s="43"/>
    </row>
    <row r="160" spans="1:11" ht="15.75">
      <c r="A160" s="43" t="s">
        <v>44</v>
      </c>
      <c r="B160" s="43"/>
      <c r="C160" s="43"/>
      <c r="D160" s="43"/>
      <c r="E160" s="43"/>
      <c r="F160" s="43"/>
      <c r="G160" s="43"/>
      <c r="H160" s="43"/>
      <c r="I160" s="43"/>
      <c r="J160" s="43"/>
      <c r="K160" s="43"/>
    </row>
    <row r="161" spans="1:11" ht="60">
      <c r="A161" s="10" t="s">
        <v>45</v>
      </c>
      <c r="B161" s="10" t="s">
        <v>46</v>
      </c>
      <c r="C161" s="10" t="s">
        <v>47</v>
      </c>
      <c r="D161" s="10" t="s">
        <v>48</v>
      </c>
      <c r="E161" s="10" t="s">
        <v>49</v>
      </c>
      <c r="F161" s="10" t="s">
        <v>50</v>
      </c>
      <c r="G161" s="10" t="s">
        <v>51</v>
      </c>
      <c r="H161" s="10" t="s">
        <v>52</v>
      </c>
      <c r="I161" s="10" t="s">
        <v>53</v>
      </c>
      <c r="J161" s="10" t="s">
        <v>54</v>
      </c>
      <c r="K161" s="10" t="s">
        <v>38</v>
      </c>
    </row>
    <row r="162" spans="1:11" s="28" customFormat="1" ht="12.75">
      <c r="A162" s="30">
        <v>1386254.7</v>
      </c>
      <c r="B162" s="27">
        <v>0</v>
      </c>
      <c r="C162" s="27">
        <v>0</v>
      </c>
      <c r="D162" s="27">
        <v>0</v>
      </c>
      <c r="E162" s="27">
        <v>0</v>
      </c>
      <c r="F162" s="27">
        <v>0</v>
      </c>
      <c r="G162" s="27">
        <v>0</v>
      </c>
      <c r="H162" s="27">
        <v>0</v>
      </c>
      <c r="I162" s="27">
        <v>0</v>
      </c>
      <c r="J162" s="27">
        <v>0</v>
      </c>
      <c r="K162" s="30">
        <f>SUM(A162:J162)</f>
        <v>1386254.7</v>
      </c>
    </row>
    <row r="164" spans="1:11" ht="12.75">
      <c r="A164" s="51" t="s">
        <v>77</v>
      </c>
      <c r="B164" s="52"/>
      <c r="C164" s="52"/>
      <c r="D164" s="52"/>
      <c r="E164" s="52"/>
      <c r="F164" s="52"/>
      <c r="G164" s="52"/>
      <c r="H164" s="52"/>
      <c r="I164" s="52"/>
      <c r="J164" s="52"/>
      <c r="K164" s="53"/>
    </row>
    <row r="165" spans="1:11" ht="12.75">
      <c r="A165" s="54"/>
      <c r="B165" s="55"/>
      <c r="C165" s="55"/>
      <c r="D165" s="55"/>
      <c r="E165" s="55"/>
      <c r="F165" s="55"/>
      <c r="G165" s="55"/>
      <c r="H165" s="55"/>
      <c r="I165" s="55"/>
      <c r="J165" s="55"/>
      <c r="K165" s="56"/>
    </row>
    <row r="166" spans="1:11" ht="12.75">
      <c r="A166" s="54"/>
      <c r="B166" s="55"/>
      <c r="C166" s="55"/>
      <c r="D166" s="55"/>
      <c r="E166" s="55"/>
      <c r="F166" s="55"/>
      <c r="G166" s="55"/>
      <c r="H166" s="55"/>
      <c r="I166" s="55"/>
      <c r="J166" s="55"/>
      <c r="K166" s="56"/>
    </row>
    <row r="167" spans="1:11" ht="12.75">
      <c r="A167" s="54"/>
      <c r="B167" s="55"/>
      <c r="C167" s="55"/>
      <c r="D167" s="55"/>
      <c r="E167" s="55"/>
      <c r="F167" s="55"/>
      <c r="G167" s="55"/>
      <c r="H167" s="55"/>
      <c r="I167" s="55"/>
      <c r="J167" s="55"/>
      <c r="K167" s="56"/>
    </row>
    <row r="168" spans="1:11" ht="12.75">
      <c r="A168" s="57"/>
      <c r="B168" s="58"/>
      <c r="C168" s="58"/>
      <c r="D168" s="58"/>
      <c r="E168" s="58"/>
      <c r="F168" s="58"/>
      <c r="G168" s="58"/>
      <c r="H168" s="58"/>
      <c r="I168" s="58"/>
      <c r="J168" s="58"/>
      <c r="K168" s="59"/>
    </row>
    <row r="171" spans="1:10" ht="12.75">
      <c r="A171" s="29"/>
      <c r="B171" s="29"/>
      <c r="C171" s="29"/>
      <c r="D171" s="29"/>
      <c r="E171" s="29"/>
      <c r="F171" s="29"/>
      <c r="G171" s="29"/>
      <c r="H171" s="29"/>
      <c r="I171" s="29"/>
      <c r="J171" s="29">
        <f>J41+J49+J55+J63+J71+J77+J86+J94+J100+J107+J115+J121+J127+J135+J141+J148+J156+J162</f>
        <v>0</v>
      </c>
    </row>
  </sheetData>
  <sheetProtection/>
  <mergeCells count="145">
    <mergeCell ref="A4:K8"/>
    <mergeCell ref="A159:K159"/>
    <mergeCell ref="A137:K137"/>
    <mergeCell ref="A138:K138"/>
    <mergeCell ref="A139:K139"/>
    <mergeCell ref="A144:K144"/>
    <mergeCell ref="A145:K145"/>
    <mergeCell ref="A146:K146"/>
    <mergeCell ref="A131:K131"/>
    <mergeCell ref="A149:J149"/>
    <mergeCell ref="A160:K160"/>
    <mergeCell ref="A152:K152"/>
    <mergeCell ref="A153:K153"/>
    <mergeCell ref="A154:K154"/>
    <mergeCell ref="A158:K158"/>
    <mergeCell ref="A150:J150"/>
    <mergeCell ref="A111:K111"/>
    <mergeCell ref="A125:K125"/>
    <mergeCell ref="A128:J128"/>
    <mergeCell ref="A129:J129"/>
    <mergeCell ref="A104:K104"/>
    <mergeCell ref="A132:K132"/>
    <mergeCell ref="A133:K133"/>
    <mergeCell ref="A36:J36"/>
    <mergeCell ref="A46:J46"/>
    <mergeCell ref="A52:J52"/>
    <mergeCell ref="A37:J37"/>
    <mergeCell ref="A123:K123"/>
    <mergeCell ref="A124:K124"/>
    <mergeCell ref="A119:K119"/>
    <mergeCell ref="A35:J35"/>
    <mergeCell ref="A45:J45"/>
    <mergeCell ref="A51:J51"/>
    <mergeCell ref="A57:J57"/>
    <mergeCell ref="I54:J54"/>
    <mergeCell ref="A47:J47"/>
    <mergeCell ref="A53:J53"/>
    <mergeCell ref="I48:J48"/>
    <mergeCell ref="I49:J49"/>
    <mergeCell ref="D38:D40"/>
    <mergeCell ref="A96:J96"/>
    <mergeCell ref="A108:J108"/>
    <mergeCell ref="A103:K103"/>
    <mergeCell ref="A118:K118"/>
    <mergeCell ref="A105:K105"/>
    <mergeCell ref="A113:K113"/>
    <mergeCell ref="A117:K117"/>
    <mergeCell ref="A109:J109"/>
    <mergeCell ref="A112:K112"/>
    <mergeCell ref="I100:J100"/>
    <mergeCell ref="I99:J99"/>
    <mergeCell ref="A88:H88"/>
    <mergeCell ref="I88:J88"/>
    <mergeCell ref="A91:J91"/>
    <mergeCell ref="A92:J92"/>
    <mergeCell ref="A90:J90"/>
    <mergeCell ref="I93:J93"/>
    <mergeCell ref="I94:J94"/>
    <mergeCell ref="A97:J97"/>
    <mergeCell ref="A98:J98"/>
    <mergeCell ref="I83:J85"/>
    <mergeCell ref="I86:J86"/>
    <mergeCell ref="A87:H87"/>
    <mergeCell ref="I87:J87"/>
    <mergeCell ref="E83:E85"/>
    <mergeCell ref="F83:F85"/>
    <mergeCell ref="G83:G85"/>
    <mergeCell ref="H83:H85"/>
    <mergeCell ref="A83:A85"/>
    <mergeCell ref="B83:B85"/>
    <mergeCell ref="C83:C85"/>
    <mergeCell ref="I71:J71"/>
    <mergeCell ref="A74:J74"/>
    <mergeCell ref="A75:J75"/>
    <mergeCell ref="A73:J73"/>
    <mergeCell ref="D83:D85"/>
    <mergeCell ref="I76:J76"/>
    <mergeCell ref="I77:J77"/>
    <mergeCell ref="A81:J81"/>
    <mergeCell ref="A82:J82"/>
    <mergeCell ref="A80:J80"/>
    <mergeCell ref="A65:H65"/>
    <mergeCell ref="I65:J65"/>
    <mergeCell ref="A68:J68"/>
    <mergeCell ref="A69:J69"/>
    <mergeCell ref="A67:J67"/>
    <mergeCell ref="I70:J70"/>
    <mergeCell ref="I63:J63"/>
    <mergeCell ref="A64:H64"/>
    <mergeCell ref="I64:J64"/>
    <mergeCell ref="A60:A62"/>
    <mergeCell ref="B60:B62"/>
    <mergeCell ref="C60:C62"/>
    <mergeCell ref="D60:D62"/>
    <mergeCell ref="E60:E62"/>
    <mergeCell ref="F60:F62"/>
    <mergeCell ref="A58:J58"/>
    <mergeCell ref="A59:J59"/>
    <mergeCell ref="I55:J55"/>
    <mergeCell ref="G60:G62"/>
    <mergeCell ref="H60:H62"/>
    <mergeCell ref="I60:J62"/>
    <mergeCell ref="I41:J41"/>
    <mergeCell ref="A42:H42"/>
    <mergeCell ref="I42:J42"/>
    <mergeCell ref="I38:J40"/>
    <mergeCell ref="B38:B40"/>
    <mergeCell ref="C38:C40"/>
    <mergeCell ref="A43:H43"/>
    <mergeCell ref="I43:J43"/>
    <mergeCell ref="A1:J1"/>
    <mergeCell ref="A164:K168"/>
    <mergeCell ref="A2:J2"/>
    <mergeCell ref="E38:E40"/>
    <mergeCell ref="F38:F40"/>
    <mergeCell ref="G38:G40"/>
    <mergeCell ref="H38:H40"/>
    <mergeCell ref="A38:A40"/>
    <mergeCell ref="A11:J11"/>
    <mergeCell ref="A12:J12"/>
    <mergeCell ref="A13:J13"/>
    <mergeCell ref="A14:A16"/>
    <mergeCell ref="B14:B16"/>
    <mergeCell ref="C14:C16"/>
    <mergeCell ref="D14:D16"/>
    <mergeCell ref="E14:E16"/>
    <mergeCell ref="F14:F16"/>
    <mergeCell ref="G14:G16"/>
    <mergeCell ref="H14:H16"/>
    <mergeCell ref="I14:J16"/>
    <mergeCell ref="I17:J17"/>
    <mergeCell ref="A18:H18"/>
    <mergeCell ref="I18:J18"/>
    <mergeCell ref="A19:H19"/>
    <mergeCell ref="I19:J19"/>
    <mergeCell ref="A21:J21"/>
    <mergeCell ref="A22:J22"/>
    <mergeCell ref="A23:J23"/>
    <mergeCell ref="I24:J24"/>
    <mergeCell ref="I25:J25"/>
    <mergeCell ref="A27:J27"/>
    <mergeCell ref="A28:J28"/>
    <mergeCell ref="A29:J29"/>
    <mergeCell ref="I30:J30"/>
    <mergeCell ref="I31:J31"/>
  </mergeCells>
  <printOptions/>
  <pageMargins left="0" right="0" top="0.984251968503937" bottom="0.984251968503937" header="0.5118110236220472" footer="0.5118110236220472"/>
  <pageSetup orientation="landscape" paperSize="9" r:id="rId1"/>
  <rowBreaks count="8" manualBreakCount="8">
    <brk id="49" max="255" man="1"/>
    <brk id="71" max="255" man="1"/>
    <brk id="94" max="255" man="1"/>
    <brk id="109" max="255" man="1"/>
    <brk id="121" max="255" man="1"/>
    <brk id="135" max="255" man="1"/>
    <brk id="142" max="255" man="1"/>
    <brk id="15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168"/>
  <sheetViews>
    <sheetView workbookViewId="0" topLeftCell="A1">
      <selection activeCell="I20" sqref="I20"/>
    </sheetView>
  </sheetViews>
  <sheetFormatPr defaultColWidth="12.421875" defaultRowHeight="12.75"/>
  <sheetData>
    <row r="1" spans="1:10" ht="12.75">
      <c r="A1" s="37" t="s">
        <v>60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12.75">
      <c r="A2" s="60" t="s">
        <v>78</v>
      </c>
      <c r="B2" s="60"/>
      <c r="C2" s="60"/>
      <c r="D2" s="60"/>
      <c r="E2" s="60"/>
      <c r="F2" s="60"/>
      <c r="G2" s="60"/>
      <c r="H2" s="60"/>
      <c r="I2" s="60"/>
      <c r="J2" s="60"/>
    </row>
    <row r="3" spans="1:10" ht="12.75">
      <c r="A3" s="21"/>
      <c r="B3" s="21"/>
      <c r="C3" s="21"/>
      <c r="D3" s="21"/>
      <c r="E3" s="21"/>
      <c r="F3" s="21"/>
      <c r="G3" s="21"/>
      <c r="H3" s="21"/>
      <c r="I3" s="21"/>
      <c r="J3" s="21"/>
    </row>
    <row r="4" spans="1:11" ht="12.75" customHeight="1">
      <c r="A4" s="61" t="s">
        <v>81</v>
      </c>
      <c r="B4" s="62"/>
      <c r="C4" s="62"/>
      <c r="D4" s="62"/>
      <c r="E4" s="62"/>
      <c r="F4" s="62"/>
      <c r="G4" s="62"/>
      <c r="H4" s="62"/>
      <c r="I4" s="62"/>
      <c r="J4" s="62"/>
      <c r="K4" s="63"/>
    </row>
    <row r="5" spans="1:11" ht="12.75">
      <c r="A5" s="64"/>
      <c r="B5" s="65"/>
      <c r="C5" s="65"/>
      <c r="D5" s="65"/>
      <c r="E5" s="65"/>
      <c r="F5" s="65"/>
      <c r="G5" s="65"/>
      <c r="H5" s="65"/>
      <c r="I5" s="65"/>
      <c r="J5" s="65"/>
      <c r="K5" s="66"/>
    </row>
    <row r="6" spans="1:11" ht="12.75">
      <c r="A6" s="64"/>
      <c r="B6" s="65"/>
      <c r="C6" s="65"/>
      <c r="D6" s="65"/>
      <c r="E6" s="65"/>
      <c r="F6" s="65"/>
      <c r="G6" s="65"/>
      <c r="H6" s="65"/>
      <c r="I6" s="65"/>
      <c r="J6" s="65"/>
      <c r="K6" s="66"/>
    </row>
    <row r="7" spans="1:11" ht="12.75">
      <c r="A7" s="64"/>
      <c r="B7" s="65"/>
      <c r="C7" s="65"/>
      <c r="D7" s="65"/>
      <c r="E7" s="65"/>
      <c r="F7" s="65"/>
      <c r="G7" s="65"/>
      <c r="H7" s="65"/>
      <c r="I7" s="65"/>
      <c r="J7" s="65"/>
      <c r="K7" s="66"/>
    </row>
    <row r="8" spans="1:11" ht="12.75">
      <c r="A8" s="67"/>
      <c r="B8" s="68"/>
      <c r="C8" s="68"/>
      <c r="D8" s="68"/>
      <c r="E8" s="68"/>
      <c r="F8" s="68"/>
      <c r="G8" s="68"/>
      <c r="H8" s="68"/>
      <c r="I8" s="68"/>
      <c r="J8" s="68"/>
      <c r="K8" s="69"/>
    </row>
    <row r="9" spans="1:11" s="31" customFormat="1" ht="12.75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</row>
    <row r="10" spans="1:11" s="31" customFormat="1" ht="15.75">
      <c r="A10" s="3" t="s">
        <v>110</v>
      </c>
      <c r="B10"/>
      <c r="C10"/>
      <c r="D10"/>
      <c r="E10"/>
      <c r="F10"/>
      <c r="G10"/>
      <c r="H10"/>
      <c r="I10"/>
      <c r="J10"/>
      <c r="K10" s="32"/>
    </row>
    <row r="11" spans="1:11" s="31" customFormat="1" ht="15.75">
      <c r="A11" s="49" t="s">
        <v>57</v>
      </c>
      <c r="B11" s="49"/>
      <c r="C11" s="49"/>
      <c r="D11" s="49"/>
      <c r="E11" s="49"/>
      <c r="F11" s="49"/>
      <c r="G11" s="49"/>
      <c r="H11" s="49"/>
      <c r="I11" s="49"/>
      <c r="J11" s="49"/>
      <c r="K11" s="32"/>
    </row>
    <row r="12" spans="1:11" s="31" customFormat="1" ht="15.75">
      <c r="A12" s="46" t="s">
        <v>107</v>
      </c>
      <c r="B12" s="47"/>
      <c r="C12" s="47"/>
      <c r="D12" s="47"/>
      <c r="E12" s="47"/>
      <c r="F12" s="47"/>
      <c r="G12" s="47"/>
      <c r="H12" s="47"/>
      <c r="I12" s="47"/>
      <c r="J12" s="48"/>
      <c r="K12" s="32"/>
    </row>
    <row r="13" spans="1:11" s="31" customFormat="1" ht="15.75">
      <c r="A13" s="46" t="s">
        <v>106</v>
      </c>
      <c r="B13" s="47"/>
      <c r="C13" s="47"/>
      <c r="D13" s="47"/>
      <c r="E13" s="47"/>
      <c r="F13" s="47"/>
      <c r="G13" s="47"/>
      <c r="H13" s="47"/>
      <c r="I13" s="47"/>
      <c r="J13" s="48"/>
      <c r="K13" s="32"/>
    </row>
    <row r="14" spans="1:11" s="31" customFormat="1" ht="12.75">
      <c r="A14" s="44" t="s">
        <v>30</v>
      </c>
      <c r="B14" s="44" t="s">
        <v>31</v>
      </c>
      <c r="C14" s="44" t="s">
        <v>32</v>
      </c>
      <c r="D14" s="44" t="s">
        <v>33</v>
      </c>
      <c r="E14" s="44" t="s">
        <v>34</v>
      </c>
      <c r="F14" s="44" t="s">
        <v>35</v>
      </c>
      <c r="G14" s="44" t="s">
        <v>36</v>
      </c>
      <c r="H14" s="44" t="s">
        <v>37</v>
      </c>
      <c r="I14" s="44" t="s">
        <v>38</v>
      </c>
      <c r="J14" s="44"/>
      <c r="K14" s="32"/>
    </row>
    <row r="15" spans="1:11" s="31" customFormat="1" ht="12.75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32"/>
    </row>
    <row r="16" spans="1:11" s="31" customFormat="1" ht="12.75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32"/>
    </row>
    <row r="17" spans="1:11" s="31" customFormat="1" ht="14.25">
      <c r="A17" s="26"/>
      <c r="B17" s="26">
        <v>72107.79</v>
      </c>
      <c r="C17" s="26"/>
      <c r="D17" s="26"/>
      <c r="E17" s="26"/>
      <c r="F17" s="26"/>
      <c r="G17" s="26"/>
      <c r="H17" s="26"/>
      <c r="I17" s="45">
        <f>SUM(B17:H17)</f>
        <v>72107.79</v>
      </c>
      <c r="J17" s="45"/>
      <c r="K17" s="32"/>
    </row>
    <row r="18" spans="1:11" s="31" customFormat="1" ht="30.75" customHeight="1">
      <c r="A18" s="34"/>
      <c r="B18" s="34"/>
      <c r="C18" s="34"/>
      <c r="D18" s="34"/>
      <c r="E18" s="34"/>
      <c r="F18" s="34"/>
      <c r="G18" s="34"/>
      <c r="H18" s="34"/>
      <c r="I18" s="44" t="s">
        <v>39</v>
      </c>
      <c r="J18" s="44"/>
      <c r="K18" s="32"/>
    </row>
    <row r="19" spans="1:11" s="31" customFormat="1" ht="15.75">
      <c r="A19" s="50"/>
      <c r="B19" s="50"/>
      <c r="C19" s="50"/>
      <c r="D19" s="50"/>
      <c r="E19" s="50"/>
      <c r="F19" s="50"/>
      <c r="G19" s="50"/>
      <c r="H19" s="50"/>
      <c r="I19" s="45">
        <v>72107.79</v>
      </c>
      <c r="J19" s="45"/>
      <c r="K19" s="32"/>
    </row>
    <row r="20" spans="1:11" s="31" customFormat="1" ht="31.5">
      <c r="A20" s="18" t="s">
        <v>111</v>
      </c>
      <c r="B20" s="11"/>
      <c r="C20" s="11"/>
      <c r="D20" s="11"/>
      <c r="E20" s="11"/>
      <c r="F20" s="11"/>
      <c r="G20" s="11"/>
      <c r="H20" s="11"/>
      <c r="I20" s="11"/>
      <c r="J20" s="11"/>
      <c r="K20" s="32"/>
    </row>
    <row r="21" spans="1:11" s="31" customFormat="1" ht="15.75">
      <c r="A21" s="49" t="s">
        <v>57</v>
      </c>
      <c r="B21" s="49"/>
      <c r="C21" s="49"/>
      <c r="D21" s="49"/>
      <c r="E21" s="49"/>
      <c r="F21" s="49"/>
      <c r="G21" s="49"/>
      <c r="H21" s="49"/>
      <c r="I21" s="49"/>
      <c r="J21" s="49"/>
      <c r="K21" s="32"/>
    </row>
    <row r="22" spans="1:11" s="31" customFormat="1" ht="15.75">
      <c r="A22" s="43" t="s">
        <v>108</v>
      </c>
      <c r="B22" s="43"/>
      <c r="C22" s="43"/>
      <c r="D22" s="43"/>
      <c r="E22" s="43"/>
      <c r="F22" s="43"/>
      <c r="G22" s="43"/>
      <c r="H22" s="43"/>
      <c r="I22" s="43"/>
      <c r="J22" s="43"/>
      <c r="K22" s="32"/>
    </row>
    <row r="23" spans="1:11" s="31" customFormat="1" ht="15.75">
      <c r="A23" s="46" t="s">
        <v>106</v>
      </c>
      <c r="B23" s="47"/>
      <c r="C23" s="47"/>
      <c r="D23" s="47"/>
      <c r="E23" s="47"/>
      <c r="F23" s="47"/>
      <c r="G23" s="47"/>
      <c r="H23" s="47"/>
      <c r="I23" s="47"/>
      <c r="J23" s="48"/>
      <c r="K23" s="32"/>
    </row>
    <row r="24" spans="1:11" s="31" customFormat="1" ht="48">
      <c r="A24" s="10" t="s">
        <v>30</v>
      </c>
      <c r="B24" s="10" t="s">
        <v>31</v>
      </c>
      <c r="C24" s="10" t="s">
        <v>32</v>
      </c>
      <c r="D24" s="10" t="s">
        <v>33</v>
      </c>
      <c r="E24" s="10" t="s">
        <v>34</v>
      </c>
      <c r="F24" s="10" t="s">
        <v>35</v>
      </c>
      <c r="G24" s="10" t="s">
        <v>36</v>
      </c>
      <c r="H24" s="10" t="s">
        <v>37</v>
      </c>
      <c r="I24" s="44" t="s">
        <v>38</v>
      </c>
      <c r="J24" s="44"/>
      <c r="K24" s="32"/>
    </row>
    <row r="25" spans="1:11" s="31" customFormat="1" ht="14.25">
      <c r="A25" s="26"/>
      <c r="B25" s="26">
        <v>72107.79</v>
      </c>
      <c r="C25" s="26"/>
      <c r="D25" s="26"/>
      <c r="E25" s="26"/>
      <c r="F25" s="26"/>
      <c r="G25" s="26"/>
      <c r="H25" s="26"/>
      <c r="I25" s="45">
        <f>SUM(B25:H25)</f>
        <v>72107.79</v>
      </c>
      <c r="J25" s="45"/>
      <c r="K25" s="32"/>
    </row>
    <row r="26" spans="1:11" s="31" customFormat="1" ht="31.5">
      <c r="A26" s="18" t="s">
        <v>112</v>
      </c>
      <c r="B26" s="11"/>
      <c r="C26" s="11"/>
      <c r="D26" s="11"/>
      <c r="E26" s="11"/>
      <c r="F26" s="11"/>
      <c r="G26" s="11"/>
      <c r="H26" s="11"/>
      <c r="I26" s="11"/>
      <c r="J26" s="11"/>
      <c r="K26" s="32"/>
    </row>
    <row r="27" spans="1:11" s="31" customFormat="1" ht="15.75">
      <c r="A27" s="49" t="s">
        <v>57</v>
      </c>
      <c r="B27" s="49"/>
      <c r="C27" s="49"/>
      <c r="D27" s="49"/>
      <c r="E27" s="49"/>
      <c r="F27" s="49"/>
      <c r="G27" s="49"/>
      <c r="H27" s="49"/>
      <c r="I27" s="49"/>
      <c r="J27" s="49"/>
      <c r="K27" s="32"/>
    </row>
    <row r="28" spans="1:11" s="31" customFormat="1" ht="15.75">
      <c r="A28" s="43" t="s">
        <v>109</v>
      </c>
      <c r="B28" s="43"/>
      <c r="C28" s="43"/>
      <c r="D28" s="43"/>
      <c r="E28" s="43"/>
      <c r="F28" s="43"/>
      <c r="G28" s="43"/>
      <c r="H28" s="43"/>
      <c r="I28" s="43"/>
      <c r="J28" s="43"/>
      <c r="K28" s="32"/>
    </row>
    <row r="29" spans="1:11" s="31" customFormat="1" ht="15.75">
      <c r="A29" s="43" t="s">
        <v>106</v>
      </c>
      <c r="B29" s="43"/>
      <c r="C29" s="43"/>
      <c r="D29" s="43"/>
      <c r="E29" s="43"/>
      <c r="F29" s="43"/>
      <c r="G29" s="43"/>
      <c r="H29" s="43"/>
      <c r="I29" s="43"/>
      <c r="J29" s="43"/>
      <c r="K29" s="32"/>
    </row>
    <row r="30" spans="1:11" s="31" customFormat="1" ht="48">
      <c r="A30" s="10" t="s">
        <v>30</v>
      </c>
      <c r="B30" s="10" t="s">
        <v>31</v>
      </c>
      <c r="C30" s="10" t="s">
        <v>32</v>
      </c>
      <c r="D30" s="10" t="s">
        <v>33</v>
      </c>
      <c r="E30" s="10" t="s">
        <v>34</v>
      </c>
      <c r="F30" s="10" t="s">
        <v>35</v>
      </c>
      <c r="G30" s="10" t="s">
        <v>36</v>
      </c>
      <c r="H30" s="10" t="s">
        <v>37</v>
      </c>
      <c r="I30" s="44" t="s">
        <v>38</v>
      </c>
      <c r="J30" s="44"/>
      <c r="K30" s="32"/>
    </row>
    <row r="31" spans="1:11" s="31" customFormat="1" ht="14.25">
      <c r="A31" s="26"/>
      <c r="B31" s="26">
        <v>46479.39</v>
      </c>
      <c r="C31" s="26"/>
      <c r="D31" s="26"/>
      <c r="E31" s="26"/>
      <c r="F31" s="26"/>
      <c r="G31" s="26"/>
      <c r="H31" s="26"/>
      <c r="I31" s="45">
        <f>SUM(B31:H31)</f>
        <v>46479.39</v>
      </c>
      <c r="J31" s="45"/>
      <c r="K31" s="32"/>
    </row>
    <row r="32" spans="1:11" s="31" customFormat="1" ht="12.75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</row>
    <row r="33" spans="1:11" s="31" customFormat="1" ht="12.75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</row>
    <row r="34" ht="15.75">
      <c r="A34" s="3" t="s">
        <v>59</v>
      </c>
    </row>
    <row r="35" spans="1:10" ht="15.75">
      <c r="A35" s="49" t="s">
        <v>57</v>
      </c>
      <c r="B35" s="49"/>
      <c r="C35" s="49"/>
      <c r="D35" s="49"/>
      <c r="E35" s="49"/>
      <c r="F35" s="49"/>
      <c r="G35" s="49"/>
      <c r="H35" s="49"/>
      <c r="I35" s="49"/>
      <c r="J35" s="49"/>
    </row>
    <row r="36" spans="1:10" ht="15.75" customHeight="1">
      <c r="A36" s="46" t="s">
        <v>29</v>
      </c>
      <c r="B36" s="47"/>
      <c r="C36" s="47"/>
      <c r="D36" s="47"/>
      <c r="E36" s="47"/>
      <c r="F36" s="47"/>
      <c r="G36" s="47"/>
      <c r="H36" s="47"/>
      <c r="I36" s="47"/>
      <c r="J36" s="48"/>
    </row>
    <row r="37" spans="1:10" ht="15.75" customHeight="1">
      <c r="A37" s="46" t="s">
        <v>42</v>
      </c>
      <c r="B37" s="47"/>
      <c r="C37" s="47"/>
      <c r="D37" s="47"/>
      <c r="E37" s="47"/>
      <c r="F37" s="47"/>
      <c r="G37" s="47"/>
      <c r="H37" s="47"/>
      <c r="I37" s="47"/>
      <c r="J37" s="48"/>
    </row>
    <row r="38" spans="1:10" ht="45.75" customHeight="1">
      <c r="A38" s="44" t="s">
        <v>30</v>
      </c>
      <c r="B38" s="44" t="s">
        <v>31</v>
      </c>
      <c r="C38" s="44" t="s">
        <v>32</v>
      </c>
      <c r="D38" s="44" t="s">
        <v>33</v>
      </c>
      <c r="E38" s="44" t="s">
        <v>34</v>
      </c>
      <c r="F38" s="44" t="s">
        <v>35</v>
      </c>
      <c r="G38" s="44" t="s">
        <v>36</v>
      </c>
      <c r="H38" s="44" t="s">
        <v>37</v>
      </c>
      <c r="I38" s="44" t="s">
        <v>38</v>
      </c>
      <c r="J38" s="44"/>
    </row>
    <row r="39" spans="1:10" ht="12.75">
      <c r="A39" s="44"/>
      <c r="B39" s="44"/>
      <c r="C39" s="44"/>
      <c r="D39" s="44"/>
      <c r="E39" s="44"/>
      <c r="F39" s="44"/>
      <c r="G39" s="44"/>
      <c r="H39" s="44"/>
      <c r="I39" s="44"/>
      <c r="J39" s="44"/>
    </row>
    <row r="40" spans="1:10" ht="12.75">
      <c r="A40" s="44"/>
      <c r="B40" s="44"/>
      <c r="C40" s="44"/>
      <c r="D40" s="44"/>
      <c r="E40" s="44"/>
      <c r="F40" s="44"/>
      <c r="G40" s="44"/>
      <c r="H40" s="44"/>
      <c r="I40" s="44"/>
      <c r="J40" s="44"/>
    </row>
    <row r="41" spans="1:10" s="28" customFormat="1" ht="14.25">
      <c r="A41" s="26">
        <v>0</v>
      </c>
      <c r="B41" s="26">
        <v>71894.73</v>
      </c>
      <c r="C41" s="26">
        <v>51000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45">
        <f>SUM(A41:H41)</f>
        <v>122894.73</v>
      </c>
      <c r="J41" s="45"/>
    </row>
    <row r="42" spans="1:10" ht="36" customHeight="1">
      <c r="A42" s="34"/>
      <c r="B42" s="34"/>
      <c r="C42" s="34"/>
      <c r="D42" s="34"/>
      <c r="E42" s="34"/>
      <c r="F42" s="34"/>
      <c r="G42" s="34"/>
      <c r="H42" s="34"/>
      <c r="I42" s="44" t="s">
        <v>39</v>
      </c>
      <c r="J42" s="44"/>
    </row>
    <row r="43" spans="1:10" ht="15.75">
      <c r="A43" s="50"/>
      <c r="B43" s="50"/>
      <c r="C43" s="50"/>
      <c r="D43" s="50"/>
      <c r="E43" s="50"/>
      <c r="F43" s="50"/>
      <c r="G43" s="50"/>
      <c r="H43" s="50"/>
      <c r="I43" s="45">
        <v>122894.73</v>
      </c>
      <c r="J43" s="45"/>
    </row>
    <row r="44" spans="1:10" ht="15.75">
      <c r="A44" s="18" t="s">
        <v>61</v>
      </c>
      <c r="B44" s="11"/>
      <c r="C44" s="11"/>
      <c r="D44" s="11"/>
      <c r="E44" s="11"/>
      <c r="F44" s="11"/>
      <c r="G44" s="11"/>
      <c r="H44" s="11"/>
      <c r="I44" s="11"/>
      <c r="J44" s="11"/>
    </row>
    <row r="45" spans="1:10" ht="15.75">
      <c r="A45" s="49" t="s">
        <v>57</v>
      </c>
      <c r="B45" s="49"/>
      <c r="C45" s="49"/>
      <c r="D45" s="49"/>
      <c r="E45" s="49"/>
      <c r="F45" s="49"/>
      <c r="G45" s="49"/>
      <c r="H45" s="49"/>
      <c r="I45" s="49"/>
      <c r="J45" s="49"/>
    </row>
    <row r="46" spans="1:10" ht="17.25" customHeight="1">
      <c r="A46" s="43" t="s">
        <v>40</v>
      </c>
      <c r="B46" s="43"/>
      <c r="C46" s="43"/>
      <c r="D46" s="43"/>
      <c r="E46" s="43"/>
      <c r="F46" s="43"/>
      <c r="G46" s="43"/>
      <c r="H46" s="43"/>
      <c r="I46" s="43"/>
      <c r="J46" s="43"/>
    </row>
    <row r="47" spans="1:10" ht="17.25" customHeight="1">
      <c r="A47" s="46" t="s">
        <v>42</v>
      </c>
      <c r="B47" s="47"/>
      <c r="C47" s="47"/>
      <c r="D47" s="47"/>
      <c r="E47" s="47"/>
      <c r="F47" s="47"/>
      <c r="G47" s="47"/>
      <c r="H47" s="47"/>
      <c r="I47" s="47"/>
      <c r="J47" s="48"/>
    </row>
    <row r="48" spans="1:10" ht="48">
      <c r="A48" s="10" t="s">
        <v>30</v>
      </c>
      <c r="B48" s="10" t="s">
        <v>31</v>
      </c>
      <c r="C48" s="10" t="s">
        <v>32</v>
      </c>
      <c r="D48" s="10" t="s">
        <v>33</v>
      </c>
      <c r="E48" s="10" t="s">
        <v>34</v>
      </c>
      <c r="F48" s="10" t="s">
        <v>35</v>
      </c>
      <c r="G48" s="10" t="s">
        <v>36</v>
      </c>
      <c r="H48" s="10" t="s">
        <v>37</v>
      </c>
      <c r="I48" s="44" t="s">
        <v>38</v>
      </c>
      <c r="J48" s="44"/>
    </row>
    <row r="49" spans="1:10" s="28" customFormat="1" ht="14.25">
      <c r="A49" s="26">
        <v>0</v>
      </c>
      <c r="B49" s="26">
        <v>55031.34</v>
      </c>
      <c r="C49" s="26">
        <v>0</v>
      </c>
      <c r="D49" s="26">
        <v>0</v>
      </c>
      <c r="E49" s="26">
        <v>0</v>
      </c>
      <c r="F49" s="26">
        <v>0</v>
      </c>
      <c r="G49" s="26">
        <v>0</v>
      </c>
      <c r="H49" s="26">
        <v>0</v>
      </c>
      <c r="I49" s="45">
        <f>SUM(B49:H49)</f>
        <v>55031.34</v>
      </c>
      <c r="J49" s="45"/>
    </row>
    <row r="50" spans="1:10" ht="15.75">
      <c r="A50" s="18" t="s">
        <v>62</v>
      </c>
      <c r="B50" s="11"/>
      <c r="C50" s="11"/>
      <c r="D50" s="11"/>
      <c r="E50" s="11"/>
      <c r="F50" s="11"/>
      <c r="G50" s="11"/>
      <c r="H50" s="11"/>
      <c r="I50" s="11"/>
      <c r="J50" s="11"/>
    </row>
    <row r="51" spans="1:10" ht="15.75">
      <c r="A51" s="49" t="s">
        <v>57</v>
      </c>
      <c r="B51" s="49"/>
      <c r="C51" s="49"/>
      <c r="D51" s="49"/>
      <c r="E51" s="49"/>
      <c r="F51" s="49"/>
      <c r="G51" s="49"/>
      <c r="H51" s="49"/>
      <c r="I51" s="49"/>
      <c r="J51" s="49"/>
    </row>
    <row r="52" spans="1:10" ht="17.25" customHeight="1">
      <c r="A52" s="43" t="s">
        <v>41</v>
      </c>
      <c r="B52" s="43"/>
      <c r="C52" s="43"/>
      <c r="D52" s="43"/>
      <c r="E52" s="43"/>
      <c r="F52" s="43"/>
      <c r="G52" s="43"/>
      <c r="H52" s="43"/>
      <c r="I52" s="43"/>
      <c r="J52" s="43"/>
    </row>
    <row r="53" spans="1:10" ht="17.25" customHeight="1">
      <c r="A53" s="43" t="s">
        <v>42</v>
      </c>
      <c r="B53" s="43"/>
      <c r="C53" s="43"/>
      <c r="D53" s="43"/>
      <c r="E53" s="43"/>
      <c r="F53" s="43"/>
      <c r="G53" s="43"/>
      <c r="H53" s="43"/>
      <c r="I53" s="43"/>
      <c r="J53" s="43"/>
    </row>
    <row r="54" spans="1:10" ht="48">
      <c r="A54" s="10" t="s">
        <v>30</v>
      </c>
      <c r="B54" s="10" t="s">
        <v>31</v>
      </c>
      <c r="C54" s="10" t="s">
        <v>32</v>
      </c>
      <c r="D54" s="10" t="s">
        <v>33</v>
      </c>
      <c r="E54" s="10" t="s">
        <v>34</v>
      </c>
      <c r="F54" s="10" t="s">
        <v>35</v>
      </c>
      <c r="G54" s="10" t="s">
        <v>36</v>
      </c>
      <c r="H54" s="10" t="s">
        <v>37</v>
      </c>
      <c r="I54" s="44" t="s">
        <v>38</v>
      </c>
      <c r="J54" s="44"/>
    </row>
    <row r="55" spans="1:10" s="28" customFormat="1" ht="14.25">
      <c r="A55" s="26">
        <v>0</v>
      </c>
      <c r="B55" s="26">
        <v>110.33</v>
      </c>
      <c r="C55" s="26">
        <v>24888.04</v>
      </c>
      <c r="D55" s="26">
        <v>0</v>
      </c>
      <c r="E55" s="26">
        <v>0</v>
      </c>
      <c r="F55" s="26">
        <v>0</v>
      </c>
      <c r="G55" s="26">
        <v>0</v>
      </c>
      <c r="H55" s="26">
        <v>0</v>
      </c>
      <c r="I55" s="45">
        <f>SUM(B55:H55)</f>
        <v>24998.370000000003</v>
      </c>
      <c r="J55" s="45"/>
    </row>
    <row r="56" ht="15.75">
      <c r="A56" s="3" t="s">
        <v>63</v>
      </c>
    </row>
    <row r="57" spans="1:10" ht="15.75">
      <c r="A57" s="49" t="s">
        <v>57</v>
      </c>
      <c r="B57" s="49"/>
      <c r="C57" s="49"/>
      <c r="D57" s="49"/>
      <c r="E57" s="49"/>
      <c r="F57" s="49"/>
      <c r="G57" s="49"/>
      <c r="H57" s="49"/>
      <c r="I57" s="49"/>
      <c r="J57" s="49"/>
    </row>
    <row r="58" spans="1:10" ht="15.75">
      <c r="A58" s="46" t="s">
        <v>29</v>
      </c>
      <c r="B58" s="47"/>
      <c r="C58" s="47"/>
      <c r="D58" s="47"/>
      <c r="E58" s="47"/>
      <c r="F58" s="47"/>
      <c r="G58" s="47"/>
      <c r="H58" s="47"/>
      <c r="I58" s="47"/>
      <c r="J58" s="48"/>
    </row>
    <row r="59" spans="1:10" ht="15.75">
      <c r="A59" s="46" t="s">
        <v>43</v>
      </c>
      <c r="B59" s="47"/>
      <c r="C59" s="47"/>
      <c r="D59" s="47"/>
      <c r="E59" s="47"/>
      <c r="F59" s="47"/>
      <c r="G59" s="47"/>
      <c r="H59" s="47"/>
      <c r="I59" s="47"/>
      <c r="J59" s="48"/>
    </row>
    <row r="60" spans="1:10" ht="12.75">
      <c r="A60" s="44" t="s">
        <v>30</v>
      </c>
      <c r="B60" s="44" t="s">
        <v>31</v>
      </c>
      <c r="C60" s="44" t="s">
        <v>32</v>
      </c>
      <c r="D60" s="44" t="s">
        <v>33</v>
      </c>
      <c r="E60" s="44" t="s">
        <v>34</v>
      </c>
      <c r="F60" s="44" t="s">
        <v>35</v>
      </c>
      <c r="G60" s="44" t="s">
        <v>36</v>
      </c>
      <c r="H60" s="44" t="s">
        <v>37</v>
      </c>
      <c r="I60" s="44" t="s">
        <v>38</v>
      </c>
      <c r="J60" s="44"/>
    </row>
    <row r="61" spans="1:10" ht="12.75">
      <c r="A61" s="44"/>
      <c r="B61" s="44"/>
      <c r="C61" s="44"/>
      <c r="D61" s="44"/>
      <c r="E61" s="44"/>
      <c r="F61" s="44"/>
      <c r="G61" s="44"/>
      <c r="H61" s="44"/>
      <c r="I61" s="44"/>
      <c r="J61" s="44"/>
    </row>
    <row r="62" spans="1:10" ht="12.75">
      <c r="A62" s="44"/>
      <c r="B62" s="44"/>
      <c r="C62" s="44"/>
      <c r="D62" s="44"/>
      <c r="E62" s="44"/>
      <c r="F62" s="44"/>
      <c r="G62" s="44"/>
      <c r="H62" s="44"/>
      <c r="I62" s="44"/>
      <c r="J62" s="44"/>
    </row>
    <row r="63" spans="1:10" s="28" customFormat="1" ht="14.25">
      <c r="A63" s="26">
        <v>0</v>
      </c>
      <c r="B63" s="26">
        <v>98790.71</v>
      </c>
      <c r="C63" s="26">
        <v>51000</v>
      </c>
      <c r="D63" s="26">
        <v>0</v>
      </c>
      <c r="E63" s="26">
        <v>0</v>
      </c>
      <c r="F63" s="26">
        <v>0</v>
      </c>
      <c r="G63" s="26">
        <v>0</v>
      </c>
      <c r="H63" s="26">
        <v>0</v>
      </c>
      <c r="I63" s="45">
        <f>SUM(A63:H63)</f>
        <v>149790.71000000002</v>
      </c>
      <c r="J63" s="45"/>
    </row>
    <row r="64" spans="1:10" ht="29.25" customHeight="1">
      <c r="A64" s="34"/>
      <c r="B64" s="34"/>
      <c r="C64" s="34"/>
      <c r="D64" s="34"/>
      <c r="E64" s="34"/>
      <c r="F64" s="34"/>
      <c r="G64" s="34"/>
      <c r="H64" s="34"/>
      <c r="I64" s="44" t="s">
        <v>39</v>
      </c>
      <c r="J64" s="44"/>
    </row>
    <row r="65" spans="1:10" ht="15.75">
      <c r="A65" s="50"/>
      <c r="B65" s="50"/>
      <c r="C65" s="50"/>
      <c r="D65" s="50"/>
      <c r="E65" s="50"/>
      <c r="F65" s="50"/>
      <c r="G65" s="50"/>
      <c r="H65" s="50"/>
      <c r="I65" s="45">
        <v>149790.71</v>
      </c>
      <c r="J65" s="45"/>
    </row>
    <row r="66" spans="1:10" ht="15.75">
      <c r="A66" s="18" t="s">
        <v>64</v>
      </c>
      <c r="B66" s="11"/>
      <c r="C66" s="11"/>
      <c r="D66" s="11"/>
      <c r="E66" s="11"/>
      <c r="F66" s="11"/>
      <c r="G66" s="11"/>
      <c r="H66" s="11"/>
      <c r="I66" s="11"/>
      <c r="J66" s="11"/>
    </row>
    <row r="67" spans="1:10" ht="15.75">
      <c r="A67" s="49" t="s">
        <v>57</v>
      </c>
      <c r="B67" s="49"/>
      <c r="C67" s="49"/>
      <c r="D67" s="49"/>
      <c r="E67" s="49"/>
      <c r="F67" s="49"/>
      <c r="G67" s="49"/>
      <c r="H67" s="49"/>
      <c r="I67" s="49"/>
      <c r="J67" s="49"/>
    </row>
    <row r="68" spans="1:10" ht="15.75">
      <c r="A68" s="43" t="s">
        <v>40</v>
      </c>
      <c r="B68" s="43"/>
      <c r="C68" s="43"/>
      <c r="D68" s="43"/>
      <c r="E68" s="43"/>
      <c r="F68" s="43"/>
      <c r="G68" s="43"/>
      <c r="H68" s="43"/>
      <c r="I68" s="43"/>
      <c r="J68" s="43"/>
    </row>
    <row r="69" spans="1:10" ht="15.75">
      <c r="A69" s="46" t="s">
        <v>43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48">
      <c r="A70" s="10" t="s">
        <v>30</v>
      </c>
      <c r="B70" s="10" t="s">
        <v>31</v>
      </c>
      <c r="C70" s="10" t="s">
        <v>32</v>
      </c>
      <c r="D70" s="10" t="s">
        <v>33</v>
      </c>
      <c r="E70" s="10" t="s">
        <v>34</v>
      </c>
      <c r="F70" s="10" t="s">
        <v>35</v>
      </c>
      <c r="G70" s="10" t="s">
        <v>36</v>
      </c>
      <c r="H70" s="10" t="s">
        <v>37</v>
      </c>
      <c r="I70" s="44" t="s">
        <v>38</v>
      </c>
      <c r="J70" s="44"/>
    </row>
    <row r="71" spans="1:10" s="28" customFormat="1" ht="14.25">
      <c r="A71" s="26">
        <v>0</v>
      </c>
      <c r="B71" s="26">
        <v>61889.67</v>
      </c>
      <c r="C71" s="26">
        <v>26111.96</v>
      </c>
      <c r="D71" s="26">
        <v>0</v>
      </c>
      <c r="E71" s="26">
        <v>0</v>
      </c>
      <c r="F71" s="26">
        <v>0</v>
      </c>
      <c r="G71" s="26">
        <v>0</v>
      </c>
      <c r="H71" s="26">
        <v>0</v>
      </c>
      <c r="I71" s="45">
        <f>SUM(B71:H71)</f>
        <v>88001.63</v>
      </c>
      <c r="J71" s="45"/>
    </row>
    <row r="72" spans="1:10" ht="15.75">
      <c r="A72" s="18" t="s">
        <v>65</v>
      </c>
      <c r="B72" s="11"/>
      <c r="C72" s="11"/>
      <c r="D72" s="11"/>
      <c r="E72" s="11"/>
      <c r="F72" s="11"/>
      <c r="G72" s="11"/>
      <c r="H72" s="11"/>
      <c r="I72" s="11"/>
      <c r="J72" s="11"/>
    </row>
    <row r="73" spans="1:10" ht="15.75">
      <c r="A73" s="49" t="s">
        <v>57</v>
      </c>
      <c r="B73" s="49"/>
      <c r="C73" s="49"/>
      <c r="D73" s="49"/>
      <c r="E73" s="49"/>
      <c r="F73" s="49"/>
      <c r="G73" s="49"/>
      <c r="H73" s="49"/>
      <c r="I73" s="49"/>
      <c r="J73" s="49"/>
    </row>
    <row r="74" spans="1:10" ht="15.75">
      <c r="A74" s="43" t="s">
        <v>41</v>
      </c>
      <c r="B74" s="43"/>
      <c r="C74" s="43"/>
      <c r="D74" s="43"/>
      <c r="E74" s="43"/>
      <c r="F74" s="43"/>
      <c r="G74" s="43"/>
      <c r="H74" s="43"/>
      <c r="I74" s="43"/>
      <c r="J74" s="43"/>
    </row>
    <row r="75" spans="1:10" ht="15.75">
      <c r="A75" s="43" t="s">
        <v>43</v>
      </c>
      <c r="B75" s="43"/>
      <c r="C75" s="43"/>
      <c r="D75" s="43"/>
      <c r="E75" s="43"/>
      <c r="F75" s="43"/>
      <c r="G75" s="43"/>
      <c r="H75" s="43"/>
      <c r="I75" s="43"/>
      <c r="J75" s="43"/>
    </row>
    <row r="76" spans="1:10" ht="48">
      <c r="A76" s="10" t="s">
        <v>30</v>
      </c>
      <c r="B76" s="10" t="s">
        <v>31</v>
      </c>
      <c r="C76" s="10" t="s">
        <v>32</v>
      </c>
      <c r="D76" s="10" t="s">
        <v>33</v>
      </c>
      <c r="E76" s="10" t="s">
        <v>34</v>
      </c>
      <c r="F76" s="10" t="s">
        <v>35</v>
      </c>
      <c r="G76" s="10" t="s">
        <v>36</v>
      </c>
      <c r="H76" s="10" t="s">
        <v>37</v>
      </c>
      <c r="I76" s="44" t="s">
        <v>38</v>
      </c>
      <c r="J76" s="44"/>
    </row>
    <row r="77" spans="1:10" s="28" customFormat="1" ht="14.25">
      <c r="A77" s="26">
        <v>0</v>
      </c>
      <c r="B77" s="26">
        <v>0</v>
      </c>
      <c r="C77" s="26"/>
      <c r="D77" s="26">
        <v>2000</v>
      </c>
      <c r="E77" s="26">
        <v>0</v>
      </c>
      <c r="F77" s="26">
        <v>0</v>
      </c>
      <c r="G77" s="26">
        <v>0</v>
      </c>
      <c r="H77" s="26">
        <v>0</v>
      </c>
      <c r="I77" s="45">
        <f>SUM(D77:H77)</f>
        <v>2000</v>
      </c>
      <c r="J77" s="45"/>
    </row>
    <row r="79" ht="15.75">
      <c r="A79" s="3" t="s">
        <v>65</v>
      </c>
    </row>
    <row r="80" spans="1:10" ht="15.75">
      <c r="A80" s="49" t="s">
        <v>57</v>
      </c>
      <c r="B80" s="49"/>
      <c r="C80" s="49"/>
      <c r="D80" s="49"/>
      <c r="E80" s="49"/>
      <c r="F80" s="49"/>
      <c r="G80" s="49"/>
      <c r="H80" s="49"/>
      <c r="I80" s="49"/>
      <c r="J80" s="49"/>
    </row>
    <row r="81" spans="1:10" ht="15.75">
      <c r="A81" s="46" t="s">
        <v>29</v>
      </c>
      <c r="B81" s="47"/>
      <c r="C81" s="47"/>
      <c r="D81" s="47"/>
      <c r="E81" s="47"/>
      <c r="F81" s="47"/>
      <c r="G81" s="47"/>
      <c r="H81" s="47"/>
      <c r="I81" s="47"/>
      <c r="J81" s="48"/>
    </row>
    <row r="82" spans="1:10" ht="15.75">
      <c r="A82" s="46" t="s">
        <v>44</v>
      </c>
      <c r="B82" s="47"/>
      <c r="C82" s="47"/>
      <c r="D82" s="47"/>
      <c r="E82" s="47"/>
      <c r="F82" s="47"/>
      <c r="G82" s="47"/>
      <c r="H82" s="47"/>
      <c r="I82" s="47"/>
      <c r="J82" s="48"/>
    </row>
    <row r="83" spans="1:10" ht="12.75">
      <c r="A83" s="44" t="s">
        <v>30</v>
      </c>
      <c r="B83" s="44" t="s">
        <v>31</v>
      </c>
      <c r="C83" s="44" t="s">
        <v>32</v>
      </c>
      <c r="D83" s="44" t="s">
        <v>33</v>
      </c>
      <c r="E83" s="44" t="s">
        <v>34</v>
      </c>
      <c r="F83" s="44" t="s">
        <v>35</v>
      </c>
      <c r="G83" s="44" t="s">
        <v>36</v>
      </c>
      <c r="H83" s="44" t="s">
        <v>37</v>
      </c>
      <c r="I83" s="44" t="s">
        <v>38</v>
      </c>
      <c r="J83" s="44"/>
    </row>
    <row r="84" spans="1:10" ht="12.75">
      <c r="A84" s="44"/>
      <c r="B84" s="44"/>
      <c r="C84" s="44"/>
      <c r="D84" s="44"/>
      <c r="E84" s="44"/>
      <c r="F84" s="44"/>
      <c r="G84" s="44"/>
      <c r="H84" s="44"/>
      <c r="I84" s="44"/>
      <c r="J84" s="44"/>
    </row>
    <row r="85" spans="1:10" ht="12.75">
      <c r="A85" s="44"/>
      <c r="B85" s="44"/>
      <c r="C85" s="44"/>
      <c r="D85" s="44"/>
      <c r="E85" s="44"/>
      <c r="F85" s="44"/>
      <c r="G85" s="44"/>
      <c r="H85" s="44"/>
      <c r="I85" s="44"/>
      <c r="J85" s="44"/>
    </row>
    <row r="86" spans="1:10" s="28" customFormat="1" ht="14.25">
      <c r="A86" s="26">
        <v>0</v>
      </c>
      <c r="B86" s="26">
        <v>114651.34</v>
      </c>
      <c r="C86" s="26">
        <v>50999.92</v>
      </c>
      <c r="D86" s="26">
        <v>0</v>
      </c>
      <c r="E86" s="26">
        <v>0</v>
      </c>
      <c r="F86" s="26">
        <v>0</v>
      </c>
      <c r="G86" s="26">
        <v>0</v>
      </c>
      <c r="H86" s="26">
        <v>0</v>
      </c>
      <c r="I86" s="45">
        <f>SUM(A86:H86)</f>
        <v>165651.26</v>
      </c>
      <c r="J86" s="45"/>
    </row>
    <row r="87" spans="1:10" ht="26.25" customHeight="1">
      <c r="A87" s="34"/>
      <c r="B87" s="34"/>
      <c r="C87" s="34"/>
      <c r="D87" s="34"/>
      <c r="E87" s="34"/>
      <c r="F87" s="34"/>
      <c r="G87" s="34"/>
      <c r="H87" s="34"/>
      <c r="I87" s="44" t="s">
        <v>39</v>
      </c>
      <c r="J87" s="44"/>
    </row>
    <row r="88" spans="1:10" ht="15.75">
      <c r="A88" s="50"/>
      <c r="B88" s="50"/>
      <c r="C88" s="50"/>
      <c r="D88" s="50"/>
      <c r="E88" s="50"/>
      <c r="F88" s="50"/>
      <c r="G88" s="50"/>
      <c r="H88" s="50"/>
      <c r="I88" s="45">
        <v>160599</v>
      </c>
      <c r="J88" s="45"/>
    </row>
    <row r="89" spans="1:10" ht="15.75">
      <c r="A89" s="18" t="s">
        <v>66</v>
      </c>
      <c r="B89" s="11"/>
      <c r="C89" s="11"/>
      <c r="D89" s="11"/>
      <c r="E89" s="11"/>
      <c r="F89" s="11"/>
      <c r="G89" s="11"/>
      <c r="H89" s="11"/>
      <c r="I89" s="11"/>
      <c r="J89" s="11"/>
    </row>
    <row r="90" spans="1:10" ht="15.75">
      <c r="A90" s="49" t="s">
        <v>57</v>
      </c>
      <c r="B90" s="49"/>
      <c r="C90" s="49"/>
      <c r="D90" s="49"/>
      <c r="E90" s="49"/>
      <c r="F90" s="49"/>
      <c r="G90" s="49"/>
      <c r="H90" s="49"/>
      <c r="I90" s="49"/>
      <c r="J90" s="49"/>
    </row>
    <row r="91" spans="1:10" ht="15.75">
      <c r="A91" s="43" t="s">
        <v>40</v>
      </c>
      <c r="B91" s="43"/>
      <c r="C91" s="43"/>
      <c r="D91" s="43"/>
      <c r="E91" s="43"/>
      <c r="F91" s="43"/>
      <c r="G91" s="43"/>
      <c r="H91" s="43"/>
      <c r="I91" s="43"/>
      <c r="J91" s="43"/>
    </row>
    <row r="92" spans="1:10" ht="15.75">
      <c r="A92" s="46" t="s">
        <v>44</v>
      </c>
      <c r="B92" s="47"/>
      <c r="C92" s="47"/>
      <c r="D92" s="47"/>
      <c r="E92" s="47"/>
      <c r="F92" s="47"/>
      <c r="G92" s="47"/>
      <c r="H92" s="47"/>
      <c r="I92" s="47"/>
      <c r="J92" s="48"/>
    </row>
    <row r="93" spans="1:10" ht="48">
      <c r="A93" s="10" t="s">
        <v>30</v>
      </c>
      <c r="B93" s="10" t="s">
        <v>31</v>
      </c>
      <c r="C93" s="10" t="s">
        <v>32</v>
      </c>
      <c r="D93" s="10" t="s">
        <v>33</v>
      </c>
      <c r="E93" s="10" t="s">
        <v>34</v>
      </c>
      <c r="F93" s="10" t="s">
        <v>35</v>
      </c>
      <c r="G93" s="10" t="s">
        <v>36</v>
      </c>
      <c r="H93" s="10" t="s">
        <v>37</v>
      </c>
      <c r="I93" s="44" t="s">
        <v>38</v>
      </c>
      <c r="J93" s="44"/>
    </row>
    <row r="94" spans="1:10" s="28" customFormat="1" ht="14.25">
      <c r="A94" s="26">
        <v>0</v>
      </c>
      <c r="B94" s="26">
        <v>57012</v>
      </c>
      <c r="C94" s="26">
        <v>50999.92</v>
      </c>
      <c r="D94" s="26">
        <v>0</v>
      </c>
      <c r="E94" s="26">
        <v>0</v>
      </c>
      <c r="F94" s="26">
        <v>0</v>
      </c>
      <c r="G94" s="26">
        <v>0</v>
      </c>
      <c r="H94" s="26">
        <v>0</v>
      </c>
      <c r="I94" s="45">
        <f>SUM(B94:H94)</f>
        <v>108011.92</v>
      </c>
      <c r="J94" s="45"/>
    </row>
    <row r="95" spans="1:10" ht="15.75">
      <c r="A95" s="18" t="s">
        <v>67</v>
      </c>
      <c r="B95" s="11"/>
      <c r="C95" s="11"/>
      <c r="D95" s="11"/>
      <c r="E95" s="11"/>
      <c r="F95" s="11"/>
      <c r="G95" s="11"/>
      <c r="H95" s="11"/>
      <c r="I95" s="11"/>
      <c r="J95" s="11"/>
    </row>
    <row r="96" spans="1:10" ht="15.75">
      <c r="A96" s="49" t="s">
        <v>57</v>
      </c>
      <c r="B96" s="49"/>
      <c r="C96" s="49"/>
      <c r="D96" s="49"/>
      <c r="E96" s="49"/>
      <c r="F96" s="49"/>
      <c r="G96" s="49"/>
      <c r="H96" s="49"/>
      <c r="I96" s="49"/>
      <c r="J96" s="49"/>
    </row>
    <row r="97" spans="1:10" ht="15.75">
      <c r="A97" s="43" t="s">
        <v>41</v>
      </c>
      <c r="B97" s="43"/>
      <c r="C97" s="43"/>
      <c r="D97" s="43"/>
      <c r="E97" s="43"/>
      <c r="F97" s="43"/>
      <c r="G97" s="43"/>
      <c r="H97" s="43"/>
      <c r="I97" s="43"/>
      <c r="J97" s="43"/>
    </row>
    <row r="98" spans="1:10" ht="15.75">
      <c r="A98" s="43" t="s">
        <v>44</v>
      </c>
      <c r="B98" s="43"/>
      <c r="C98" s="43"/>
      <c r="D98" s="43"/>
      <c r="E98" s="43"/>
      <c r="F98" s="43"/>
      <c r="G98" s="43"/>
      <c r="H98" s="43"/>
      <c r="I98" s="43"/>
      <c r="J98" s="43"/>
    </row>
    <row r="99" spans="1:10" ht="48">
      <c r="A99" s="10" t="s">
        <v>30</v>
      </c>
      <c r="B99" s="10" t="s">
        <v>31</v>
      </c>
      <c r="C99" s="10" t="s">
        <v>32</v>
      </c>
      <c r="D99" s="10" t="s">
        <v>33</v>
      </c>
      <c r="E99" s="10" t="s">
        <v>34</v>
      </c>
      <c r="F99" s="10" t="s">
        <v>35</v>
      </c>
      <c r="G99" s="10" t="s">
        <v>36</v>
      </c>
      <c r="H99" s="10" t="s">
        <v>37</v>
      </c>
      <c r="I99" s="44" t="s">
        <v>38</v>
      </c>
      <c r="J99" s="44"/>
    </row>
    <row r="100" spans="1:10" s="28" customFormat="1" ht="14.25">
      <c r="A100" s="26">
        <v>0</v>
      </c>
      <c r="B100" s="26">
        <v>4955.92</v>
      </c>
      <c r="C100" s="26">
        <v>50283.38</v>
      </c>
      <c r="D100" s="26">
        <v>6000</v>
      </c>
      <c r="E100" s="26">
        <v>0</v>
      </c>
      <c r="F100" s="26">
        <v>0</v>
      </c>
      <c r="G100" s="26">
        <v>0</v>
      </c>
      <c r="H100" s="26">
        <v>0</v>
      </c>
      <c r="I100" s="45">
        <f>SUM(B100:H100)</f>
        <v>61239.299999999996</v>
      </c>
      <c r="J100" s="45"/>
    </row>
    <row r="102" ht="15.75">
      <c r="A102" s="3" t="s">
        <v>68</v>
      </c>
    </row>
    <row r="103" spans="1:11" ht="15.75">
      <c r="A103" s="49" t="s">
        <v>58</v>
      </c>
      <c r="B103" s="49"/>
      <c r="C103" s="49"/>
      <c r="D103" s="49"/>
      <c r="E103" s="49"/>
      <c r="F103" s="49"/>
      <c r="G103" s="49"/>
      <c r="H103" s="49"/>
      <c r="I103" s="49"/>
      <c r="J103" s="49"/>
      <c r="K103" s="49"/>
    </row>
    <row r="104" spans="1:11" ht="15.75">
      <c r="A104" s="43" t="s">
        <v>29</v>
      </c>
      <c r="B104" s="43"/>
      <c r="C104" s="43"/>
      <c r="D104" s="43"/>
      <c r="E104" s="43"/>
      <c r="F104" s="43"/>
      <c r="G104" s="43"/>
      <c r="H104" s="43"/>
      <c r="I104" s="43"/>
      <c r="J104" s="43"/>
      <c r="K104" s="43"/>
    </row>
    <row r="105" spans="1:11" ht="15.75">
      <c r="A105" s="43" t="s">
        <v>42</v>
      </c>
      <c r="B105" s="43"/>
      <c r="C105" s="43"/>
      <c r="D105" s="43"/>
      <c r="E105" s="43"/>
      <c r="F105" s="43"/>
      <c r="G105" s="43"/>
      <c r="H105" s="43"/>
      <c r="I105" s="43"/>
      <c r="J105" s="43"/>
      <c r="K105" s="43"/>
    </row>
    <row r="106" spans="1:11" ht="72">
      <c r="A106" s="10" t="s">
        <v>45</v>
      </c>
      <c r="B106" s="10" t="s">
        <v>46</v>
      </c>
      <c r="C106" s="10" t="s">
        <v>47</v>
      </c>
      <c r="D106" s="10" t="s">
        <v>48</v>
      </c>
      <c r="E106" s="10" t="s">
        <v>49</v>
      </c>
      <c r="F106" s="10" t="s">
        <v>50</v>
      </c>
      <c r="G106" s="10" t="s">
        <v>51</v>
      </c>
      <c r="H106" s="10" t="s">
        <v>52</v>
      </c>
      <c r="I106" s="10" t="s">
        <v>53</v>
      </c>
      <c r="J106" s="10" t="s">
        <v>54</v>
      </c>
      <c r="K106" s="10" t="s">
        <v>38</v>
      </c>
    </row>
    <row r="107" spans="1:11" ht="12.75">
      <c r="A107" s="14">
        <v>0</v>
      </c>
      <c r="B107" s="14">
        <v>0</v>
      </c>
      <c r="C107" s="14">
        <v>0</v>
      </c>
      <c r="D107" s="14">
        <v>0</v>
      </c>
      <c r="E107" s="14">
        <v>0</v>
      </c>
      <c r="F107" s="14">
        <v>0</v>
      </c>
      <c r="G107" s="14">
        <v>0</v>
      </c>
      <c r="H107" s="14">
        <v>0</v>
      </c>
      <c r="I107" s="14">
        <v>0</v>
      </c>
      <c r="J107" s="14">
        <v>0</v>
      </c>
      <c r="K107" s="14">
        <v>0</v>
      </c>
    </row>
    <row r="108" spans="1:11" ht="60">
      <c r="A108" s="34"/>
      <c r="B108" s="34"/>
      <c r="C108" s="34"/>
      <c r="D108" s="34"/>
      <c r="E108" s="34"/>
      <c r="F108" s="34"/>
      <c r="G108" s="34"/>
      <c r="H108" s="34"/>
      <c r="I108" s="34"/>
      <c r="J108" s="34"/>
      <c r="K108" s="10" t="s">
        <v>39</v>
      </c>
    </row>
    <row r="109" spans="1:11" ht="15.75">
      <c r="A109" s="50"/>
      <c r="B109" s="50"/>
      <c r="C109" s="50"/>
      <c r="D109" s="50"/>
      <c r="E109" s="50"/>
      <c r="F109" s="50"/>
      <c r="G109" s="50"/>
      <c r="H109" s="50"/>
      <c r="I109" s="50"/>
      <c r="J109" s="50"/>
      <c r="K109" s="15"/>
    </row>
    <row r="110" spans="1:11" ht="15.75">
      <c r="A110" s="19" t="s">
        <v>69</v>
      </c>
      <c r="B110" s="13"/>
      <c r="C110" s="13"/>
      <c r="D110" s="13"/>
      <c r="E110" s="13"/>
      <c r="F110" s="13"/>
      <c r="G110" s="13"/>
      <c r="H110" s="13"/>
      <c r="I110" s="13"/>
      <c r="J110" s="13"/>
      <c r="K110" s="16"/>
    </row>
    <row r="111" spans="1:11" ht="15.75">
      <c r="A111" s="49" t="s">
        <v>58</v>
      </c>
      <c r="B111" s="49"/>
      <c r="C111" s="49"/>
      <c r="D111" s="49"/>
      <c r="E111" s="49"/>
      <c r="F111" s="49"/>
      <c r="G111" s="49"/>
      <c r="H111" s="49"/>
      <c r="I111" s="49"/>
      <c r="J111" s="49"/>
      <c r="K111" s="49"/>
    </row>
    <row r="112" spans="1:11" ht="15.75">
      <c r="A112" s="43" t="s">
        <v>55</v>
      </c>
      <c r="B112" s="43"/>
      <c r="C112" s="43"/>
      <c r="D112" s="43"/>
      <c r="E112" s="43"/>
      <c r="F112" s="43"/>
      <c r="G112" s="43"/>
      <c r="H112" s="43"/>
      <c r="I112" s="43"/>
      <c r="J112" s="43"/>
      <c r="K112" s="43"/>
    </row>
    <row r="113" spans="1:11" ht="15.75">
      <c r="A113" s="43" t="s">
        <v>42</v>
      </c>
      <c r="B113" s="43"/>
      <c r="C113" s="43"/>
      <c r="D113" s="43"/>
      <c r="E113" s="43"/>
      <c r="F113" s="43"/>
      <c r="G113" s="43"/>
      <c r="H113" s="43"/>
      <c r="I113" s="43"/>
      <c r="J113" s="43"/>
      <c r="K113" s="43"/>
    </row>
    <row r="114" spans="1:11" ht="72">
      <c r="A114" s="10" t="s">
        <v>45</v>
      </c>
      <c r="B114" s="10" t="s">
        <v>46</v>
      </c>
      <c r="C114" s="10" t="s">
        <v>47</v>
      </c>
      <c r="D114" s="10" t="s">
        <v>48</v>
      </c>
      <c r="E114" s="10" t="s">
        <v>49</v>
      </c>
      <c r="F114" s="10" t="s">
        <v>50</v>
      </c>
      <c r="G114" s="10" t="s">
        <v>51</v>
      </c>
      <c r="H114" s="10" t="s">
        <v>52</v>
      </c>
      <c r="I114" s="10" t="s">
        <v>53</v>
      </c>
      <c r="J114" s="10" t="s">
        <v>54</v>
      </c>
      <c r="K114" s="10" t="s">
        <v>38</v>
      </c>
    </row>
    <row r="115" spans="1:11" ht="12.75">
      <c r="A115" s="14">
        <v>0</v>
      </c>
      <c r="B115" s="14">
        <v>0</v>
      </c>
      <c r="C115" s="14">
        <v>0</v>
      </c>
      <c r="D115" s="14">
        <v>0</v>
      </c>
      <c r="E115" s="14">
        <v>0</v>
      </c>
      <c r="F115" s="14">
        <v>0</v>
      </c>
      <c r="G115" s="14">
        <v>0</v>
      </c>
      <c r="H115" s="14">
        <v>0</v>
      </c>
      <c r="I115" s="14">
        <v>0</v>
      </c>
      <c r="J115" s="14">
        <v>0</v>
      </c>
      <c r="K115" s="14">
        <v>0</v>
      </c>
    </row>
    <row r="116" spans="1:11" ht="16.5" customHeight="1">
      <c r="A116" s="20" t="s">
        <v>70</v>
      </c>
      <c r="B116" s="17"/>
      <c r="C116" s="17"/>
      <c r="D116" s="17"/>
      <c r="E116" s="17"/>
      <c r="F116" s="17"/>
      <c r="G116" s="17"/>
      <c r="H116" s="17"/>
      <c r="I116" s="17"/>
      <c r="J116" s="17"/>
      <c r="K116" s="17"/>
    </row>
    <row r="117" spans="1:11" ht="15.75">
      <c r="A117" s="49" t="s">
        <v>58</v>
      </c>
      <c r="B117" s="49"/>
      <c r="C117" s="49"/>
      <c r="D117" s="49"/>
      <c r="E117" s="49"/>
      <c r="F117" s="49"/>
      <c r="G117" s="49"/>
      <c r="H117" s="49"/>
      <c r="I117" s="49"/>
      <c r="J117" s="49"/>
      <c r="K117" s="49"/>
    </row>
    <row r="118" spans="1:11" ht="15.75">
      <c r="A118" s="43" t="s">
        <v>56</v>
      </c>
      <c r="B118" s="43"/>
      <c r="C118" s="43"/>
      <c r="D118" s="43"/>
      <c r="E118" s="43"/>
      <c r="F118" s="43"/>
      <c r="G118" s="43"/>
      <c r="H118" s="43"/>
      <c r="I118" s="43"/>
      <c r="J118" s="43"/>
      <c r="K118" s="43"/>
    </row>
    <row r="119" spans="1:11" ht="15.75">
      <c r="A119" s="43" t="s">
        <v>42</v>
      </c>
      <c r="B119" s="43"/>
      <c r="C119" s="43"/>
      <c r="D119" s="43"/>
      <c r="E119" s="43"/>
      <c r="F119" s="43"/>
      <c r="G119" s="43"/>
      <c r="H119" s="43"/>
      <c r="I119" s="43"/>
      <c r="J119" s="43"/>
      <c r="K119" s="43"/>
    </row>
    <row r="120" spans="1:11" ht="72">
      <c r="A120" s="10" t="s">
        <v>45</v>
      </c>
      <c r="B120" s="10" t="s">
        <v>46</v>
      </c>
      <c r="C120" s="10" t="s">
        <v>47</v>
      </c>
      <c r="D120" s="10" t="s">
        <v>48</v>
      </c>
      <c r="E120" s="10" t="s">
        <v>49</v>
      </c>
      <c r="F120" s="10" t="s">
        <v>50</v>
      </c>
      <c r="G120" s="10" t="s">
        <v>51</v>
      </c>
      <c r="H120" s="10" t="s">
        <v>52</v>
      </c>
      <c r="I120" s="10" t="s">
        <v>53</v>
      </c>
      <c r="J120" s="10" t="s">
        <v>54</v>
      </c>
      <c r="K120" s="10" t="s">
        <v>38</v>
      </c>
    </row>
    <row r="121" spans="1:11" ht="12.75">
      <c r="A121" s="14">
        <v>0</v>
      </c>
      <c r="B121" s="14">
        <v>0</v>
      </c>
      <c r="C121" s="14">
        <v>0</v>
      </c>
      <c r="D121" s="14">
        <v>0</v>
      </c>
      <c r="E121" s="14">
        <v>0</v>
      </c>
      <c r="F121" s="14">
        <v>0</v>
      </c>
      <c r="G121" s="14">
        <v>0</v>
      </c>
      <c r="H121" s="14">
        <v>0</v>
      </c>
      <c r="I121" s="14">
        <v>0</v>
      </c>
      <c r="J121" s="14">
        <v>0</v>
      </c>
      <c r="K121" s="14">
        <v>0</v>
      </c>
    </row>
    <row r="122" ht="15.75">
      <c r="A122" s="3" t="s">
        <v>71</v>
      </c>
    </row>
    <row r="123" spans="1:11" ht="15.75">
      <c r="A123" s="49" t="s">
        <v>58</v>
      </c>
      <c r="B123" s="49"/>
      <c r="C123" s="49"/>
      <c r="D123" s="49"/>
      <c r="E123" s="49"/>
      <c r="F123" s="49"/>
      <c r="G123" s="49"/>
      <c r="H123" s="49"/>
      <c r="I123" s="49"/>
      <c r="J123" s="49"/>
      <c r="K123" s="49"/>
    </row>
    <row r="124" spans="1:11" ht="15.75">
      <c r="A124" s="43" t="s">
        <v>29</v>
      </c>
      <c r="B124" s="43"/>
      <c r="C124" s="43"/>
      <c r="D124" s="43"/>
      <c r="E124" s="43"/>
      <c r="F124" s="43"/>
      <c r="G124" s="43"/>
      <c r="H124" s="43"/>
      <c r="I124" s="43"/>
      <c r="J124" s="43"/>
      <c r="K124" s="43"/>
    </row>
    <row r="125" spans="1:11" ht="15.75">
      <c r="A125" s="43" t="s">
        <v>43</v>
      </c>
      <c r="B125" s="43"/>
      <c r="C125" s="43"/>
      <c r="D125" s="43"/>
      <c r="E125" s="43"/>
      <c r="F125" s="43"/>
      <c r="G125" s="43"/>
      <c r="H125" s="43"/>
      <c r="I125" s="43"/>
      <c r="J125" s="43"/>
      <c r="K125" s="43"/>
    </row>
    <row r="126" spans="1:11" ht="72">
      <c r="A126" s="10" t="s">
        <v>45</v>
      </c>
      <c r="B126" s="10" t="s">
        <v>46</v>
      </c>
      <c r="C126" s="10" t="s">
        <v>47</v>
      </c>
      <c r="D126" s="10" t="s">
        <v>48</v>
      </c>
      <c r="E126" s="10" t="s">
        <v>49</v>
      </c>
      <c r="F126" s="10" t="s">
        <v>50</v>
      </c>
      <c r="G126" s="10" t="s">
        <v>51</v>
      </c>
      <c r="H126" s="10" t="s">
        <v>52</v>
      </c>
      <c r="I126" s="10" t="s">
        <v>53</v>
      </c>
      <c r="J126" s="10" t="s">
        <v>54</v>
      </c>
      <c r="K126" s="10" t="s">
        <v>38</v>
      </c>
    </row>
    <row r="127" spans="1:11" ht="12.75">
      <c r="A127" s="14">
        <v>0</v>
      </c>
      <c r="B127" s="14">
        <v>0</v>
      </c>
      <c r="C127" s="14">
        <v>0</v>
      </c>
      <c r="D127" s="14">
        <v>0</v>
      </c>
      <c r="E127" s="14">
        <v>0</v>
      </c>
      <c r="F127" s="14">
        <v>0</v>
      </c>
      <c r="G127" s="14">
        <v>0</v>
      </c>
      <c r="H127" s="14">
        <v>0</v>
      </c>
      <c r="I127" s="14">
        <v>0</v>
      </c>
      <c r="J127" s="14">
        <v>0</v>
      </c>
      <c r="K127" s="14">
        <v>0</v>
      </c>
    </row>
    <row r="128" spans="1:11" ht="60">
      <c r="A128" s="34"/>
      <c r="B128" s="34"/>
      <c r="C128" s="34"/>
      <c r="D128" s="34"/>
      <c r="E128" s="34"/>
      <c r="F128" s="34"/>
      <c r="G128" s="34"/>
      <c r="H128" s="34"/>
      <c r="I128" s="34"/>
      <c r="J128" s="34"/>
      <c r="K128" s="10" t="s">
        <v>39</v>
      </c>
    </row>
    <row r="129" spans="1:11" ht="15.75">
      <c r="A129" s="50"/>
      <c r="B129" s="50"/>
      <c r="C129" s="50"/>
      <c r="D129" s="50"/>
      <c r="E129" s="50"/>
      <c r="F129" s="50"/>
      <c r="G129" s="50"/>
      <c r="H129" s="50"/>
      <c r="I129" s="50"/>
      <c r="J129" s="50"/>
      <c r="K129" s="15"/>
    </row>
    <row r="130" spans="1:11" ht="18" customHeight="1">
      <c r="A130" s="19" t="s">
        <v>72</v>
      </c>
      <c r="B130" s="13"/>
      <c r="C130" s="13"/>
      <c r="D130" s="13"/>
      <c r="E130" s="13"/>
      <c r="F130" s="13"/>
      <c r="G130" s="13"/>
      <c r="H130" s="13"/>
      <c r="I130" s="13"/>
      <c r="J130" s="13"/>
      <c r="K130" s="16"/>
    </row>
    <row r="131" spans="1:11" ht="15.75">
      <c r="A131" s="49" t="s">
        <v>58</v>
      </c>
      <c r="B131" s="49"/>
      <c r="C131" s="49"/>
      <c r="D131" s="49"/>
      <c r="E131" s="49"/>
      <c r="F131" s="49"/>
      <c r="G131" s="49"/>
      <c r="H131" s="49"/>
      <c r="I131" s="49"/>
      <c r="J131" s="49"/>
      <c r="K131" s="49"/>
    </row>
    <row r="132" spans="1:11" ht="15.75">
      <c r="A132" s="43" t="s">
        <v>55</v>
      </c>
      <c r="B132" s="43"/>
      <c r="C132" s="43"/>
      <c r="D132" s="43"/>
      <c r="E132" s="43"/>
      <c r="F132" s="43"/>
      <c r="G132" s="43"/>
      <c r="H132" s="43"/>
      <c r="I132" s="43"/>
      <c r="J132" s="43"/>
      <c r="K132" s="43"/>
    </row>
    <row r="133" spans="1:11" ht="15.75">
      <c r="A133" s="43" t="s">
        <v>43</v>
      </c>
      <c r="B133" s="43"/>
      <c r="C133" s="43"/>
      <c r="D133" s="43"/>
      <c r="E133" s="43"/>
      <c r="F133" s="43"/>
      <c r="G133" s="43"/>
      <c r="H133" s="43"/>
      <c r="I133" s="43"/>
      <c r="J133" s="43"/>
      <c r="K133" s="43"/>
    </row>
    <row r="134" spans="1:11" ht="72">
      <c r="A134" s="10" t="s">
        <v>45</v>
      </c>
      <c r="B134" s="10" t="s">
        <v>46</v>
      </c>
      <c r="C134" s="10" t="s">
        <v>47</v>
      </c>
      <c r="D134" s="10" t="s">
        <v>48</v>
      </c>
      <c r="E134" s="10" t="s">
        <v>49</v>
      </c>
      <c r="F134" s="10" t="s">
        <v>50</v>
      </c>
      <c r="G134" s="10" t="s">
        <v>51</v>
      </c>
      <c r="H134" s="10" t="s">
        <v>52</v>
      </c>
      <c r="I134" s="10" t="s">
        <v>53</v>
      </c>
      <c r="J134" s="10" t="s">
        <v>54</v>
      </c>
      <c r="K134" s="10" t="s">
        <v>38</v>
      </c>
    </row>
    <row r="135" spans="1:11" ht="12.75">
      <c r="A135" s="14">
        <v>0</v>
      </c>
      <c r="B135" s="14">
        <v>0</v>
      </c>
      <c r="C135" s="14">
        <v>0</v>
      </c>
      <c r="D135" s="14">
        <v>0</v>
      </c>
      <c r="E135" s="14">
        <v>0</v>
      </c>
      <c r="F135" s="14">
        <v>0</v>
      </c>
      <c r="G135" s="14">
        <v>0</v>
      </c>
      <c r="H135" s="14">
        <v>0</v>
      </c>
      <c r="I135" s="14">
        <v>0</v>
      </c>
      <c r="J135" s="14">
        <v>0</v>
      </c>
      <c r="K135" s="14">
        <v>0</v>
      </c>
    </row>
    <row r="136" spans="1:11" ht="18" customHeight="1">
      <c r="A136" s="20" t="s">
        <v>73</v>
      </c>
      <c r="B136" s="17"/>
      <c r="C136" s="17"/>
      <c r="D136" s="17"/>
      <c r="E136" s="17"/>
      <c r="F136" s="17"/>
      <c r="G136" s="17"/>
      <c r="H136" s="17"/>
      <c r="I136" s="17"/>
      <c r="J136" s="17"/>
      <c r="K136" s="17"/>
    </row>
    <row r="137" spans="1:11" ht="15.75">
      <c r="A137" s="49" t="s">
        <v>58</v>
      </c>
      <c r="B137" s="49"/>
      <c r="C137" s="49"/>
      <c r="D137" s="49"/>
      <c r="E137" s="49"/>
      <c r="F137" s="49"/>
      <c r="G137" s="49"/>
      <c r="H137" s="49"/>
      <c r="I137" s="49"/>
      <c r="J137" s="49"/>
      <c r="K137" s="49"/>
    </row>
    <row r="138" spans="1:11" ht="15.75">
      <c r="A138" s="43" t="s">
        <v>56</v>
      </c>
      <c r="B138" s="43"/>
      <c r="C138" s="43"/>
      <c r="D138" s="43"/>
      <c r="E138" s="43"/>
      <c r="F138" s="43"/>
      <c r="G138" s="43"/>
      <c r="H138" s="43"/>
      <c r="I138" s="43"/>
      <c r="J138" s="43"/>
      <c r="K138" s="43"/>
    </row>
    <row r="139" spans="1:11" ht="15.75">
      <c r="A139" s="43" t="s">
        <v>43</v>
      </c>
      <c r="B139" s="43"/>
      <c r="C139" s="43"/>
      <c r="D139" s="43"/>
      <c r="E139" s="43"/>
      <c r="F139" s="43"/>
      <c r="G139" s="43"/>
      <c r="H139" s="43"/>
      <c r="I139" s="43"/>
      <c r="J139" s="43"/>
      <c r="K139" s="43"/>
    </row>
    <row r="140" spans="1:11" ht="72">
      <c r="A140" s="10" t="s">
        <v>45</v>
      </c>
      <c r="B140" s="10" t="s">
        <v>46</v>
      </c>
      <c r="C140" s="10" t="s">
        <v>47</v>
      </c>
      <c r="D140" s="10" t="s">
        <v>48</v>
      </c>
      <c r="E140" s="10" t="s">
        <v>49</v>
      </c>
      <c r="F140" s="10" t="s">
        <v>50</v>
      </c>
      <c r="G140" s="10" t="s">
        <v>51</v>
      </c>
      <c r="H140" s="10" t="s">
        <v>52</v>
      </c>
      <c r="I140" s="10" t="s">
        <v>53</v>
      </c>
      <c r="J140" s="10" t="s">
        <v>54</v>
      </c>
      <c r="K140" s="10" t="s">
        <v>38</v>
      </c>
    </row>
    <row r="141" spans="1:11" ht="12.75">
      <c r="A141" s="14">
        <v>0</v>
      </c>
      <c r="B141" s="14">
        <v>0</v>
      </c>
      <c r="C141" s="14">
        <v>0</v>
      </c>
      <c r="D141" s="14">
        <v>0</v>
      </c>
      <c r="E141" s="14">
        <v>0</v>
      </c>
      <c r="F141" s="14">
        <v>0</v>
      </c>
      <c r="G141" s="14">
        <v>0</v>
      </c>
      <c r="H141" s="14">
        <v>0</v>
      </c>
      <c r="I141" s="14">
        <v>0</v>
      </c>
      <c r="J141" s="14">
        <v>0</v>
      </c>
      <c r="K141" s="14">
        <v>0</v>
      </c>
    </row>
    <row r="143" ht="15.75">
      <c r="A143" s="3" t="s">
        <v>74</v>
      </c>
    </row>
    <row r="144" spans="1:11" ht="15.75">
      <c r="A144" s="49" t="s">
        <v>58</v>
      </c>
      <c r="B144" s="49"/>
      <c r="C144" s="49"/>
      <c r="D144" s="49"/>
      <c r="E144" s="49"/>
      <c r="F144" s="49"/>
      <c r="G144" s="49"/>
      <c r="H144" s="49"/>
      <c r="I144" s="49"/>
      <c r="J144" s="49"/>
      <c r="K144" s="49"/>
    </row>
    <row r="145" spans="1:11" ht="15.75">
      <c r="A145" s="43" t="s">
        <v>29</v>
      </c>
      <c r="B145" s="43"/>
      <c r="C145" s="43"/>
      <c r="D145" s="43"/>
      <c r="E145" s="43"/>
      <c r="F145" s="43"/>
      <c r="G145" s="43"/>
      <c r="H145" s="43"/>
      <c r="I145" s="43"/>
      <c r="J145" s="43"/>
      <c r="K145" s="43"/>
    </row>
    <row r="146" spans="1:11" ht="15.75">
      <c r="A146" s="43" t="s">
        <v>44</v>
      </c>
      <c r="B146" s="43"/>
      <c r="C146" s="43"/>
      <c r="D146" s="43"/>
      <c r="E146" s="43"/>
      <c r="F146" s="43"/>
      <c r="G146" s="43"/>
      <c r="H146" s="43"/>
      <c r="I146" s="43"/>
      <c r="J146" s="43"/>
      <c r="K146" s="43"/>
    </row>
    <row r="147" spans="1:11" ht="72">
      <c r="A147" s="10" t="s">
        <v>45</v>
      </c>
      <c r="B147" s="10" t="s">
        <v>46</v>
      </c>
      <c r="C147" s="10" t="s">
        <v>47</v>
      </c>
      <c r="D147" s="10" t="s">
        <v>48</v>
      </c>
      <c r="E147" s="10" t="s">
        <v>49</v>
      </c>
      <c r="F147" s="10" t="s">
        <v>50</v>
      </c>
      <c r="G147" s="10" t="s">
        <v>51</v>
      </c>
      <c r="H147" s="10" t="s">
        <v>52</v>
      </c>
      <c r="I147" s="10" t="s">
        <v>53</v>
      </c>
      <c r="J147" s="10" t="s">
        <v>54</v>
      </c>
      <c r="K147" s="10" t="s">
        <v>38</v>
      </c>
    </row>
    <row r="148" spans="1:11" ht="12.75">
      <c r="A148" s="14">
        <v>0</v>
      </c>
      <c r="B148" s="14">
        <v>0</v>
      </c>
      <c r="C148" s="14">
        <v>0</v>
      </c>
      <c r="D148" s="14">
        <v>0</v>
      </c>
      <c r="E148" s="14">
        <v>0</v>
      </c>
      <c r="F148" s="14">
        <v>0</v>
      </c>
      <c r="G148" s="14">
        <v>0</v>
      </c>
      <c r="H148" s="14">
        <v>0</v>
      </c>
      <c r="I148" s="14">
        <v>0</v>
      </c>
      <c r="J148" s="14">
        <v>0</v>
      </c>
      <c r="K148" s="14">
        <v>0</v>
      </c>
    </row>
    <row r="149" spans="1:11" ht="60">
      <c r="A149" s="34"/>
      <c r="B149" s="34"/>
      <c r="C149" s="34"/>
      <c r="D149" s="34"/>
      <c r="E149" s="34"/>
      <c r="F149" s="34"/>
      <c r="G149" s="34"/>
      <c r="H149" s="34"/>
      <c r="I149" s="34"/>
      <c r="J149" s="34"/>
      <c r="K149" s="10" t="s">
        <v>39</v>
      </c>
    </row>
    <row r="150" spans="1:11" ht="15.75">
      <c r="A150" s="50"/>
      <c r="B150" s="50"/>
      <c r="C150" s="50"/>
      <c r="D150" s="50"/>
      <c r="E150" s="50"/>
      <c r="F150" s="50"/>
      <c r="G150" s="50"/>
      <c r="H150" s="50"/>
      <c r="I150" s="50"/>
      <c r="J150" s="50"/>
      <c r="K150" s="15"/>
    </row>
    <row r="151" spans="1:11" ht="18" customHeight="1">
      <c r="A151" s="19" t="s">
        <v>75</v>
      </c>
      <c r="B151" s="13"/>
      <c r="C151" s="13"/>
      <c r="D151" s="13"/>
      <c r="E151" s="13"/>
      <c r="F151" s="13"/>
      <c r="G151" s="13"/>
      <c r="H151" s="13"/>
      <c r="I151" s="13"/>
      <c r="J151" s="13"/>
      <c r="K151" s="16"/>
    </row>
    <row r="152" spans="1:11" ht="15.75">
      <c r="A152" s="49" t="s">
        <v>58</v>
      </c>
      <c r="B152" s="49"/>
      <c r="C152" s="49"/>
      <c r="D152" s="49"/>
      <c r="E152" s="49"/>
      <c r="F152" s="49"/>
      <c r="G152" s="49"/>
      <c r="H152" s="49"/>
      <c r="I152" s="49"/>
      <c r="J152" s="49"/>
      <c r="K152" s="49"/>
    </row>
    <row r="153" spans="1:11" ht="15.75">
      <c r="A153" s="43" t="s">
        <v>55</v>
      </c>
      <c r="B153" s="43"/>
      <c r="C153" s="43"/>
      <c r="D153" s="43"/>
      <c r="E153" s="43"/>
      <c r="F153" s="43"/>
      <c r="G153" s="43"/>
      <c r="H153" s="43"/>
      <c r="I153" s="43"/>
      <c r="J153" s="43"/>
      <c r="K153" s="43"/>
    </row>
    <row r="154" spans="1:11" ht="15.75">
      <c r="A154" s="43" t="s">
        <v>44</v>
      </c>
      <c r="B154" s="43"/>
      <c r="C154" s="43"/>
      <c r="D154" s="43"/>
      <c r="E154" s="43"/>
      <c r="F154" s="43"/>
      <c r="G154" s="43"/>
      <c r="H154" s="43"/>
      <c r="I154" s="43"/>
      <c r="J154" s="43"/>
      <c r="K154" s="43"/>
    </row>
    <row r="155" spans="1:11" ht="72">
      <c r="A155" s="10" t="s">
        <v>45</v>
      </c>
      <c r="B155" s="10" t="s">
        <v>46</v>
      </c>
      <c r="C155" s="10" t="s">
        <v>47</v>
      </c>
      <c r="D155" s="10" t="s">
        <v>48</v>
      </c>
      <c r="E155" s="10" t="s">
        <v>49</v>
      </c>
      <c r="F155" s="10" t="s">
        <v>50</v>
      </c>
      <c r="G155" s="10" t="s">
        <v>51</v>
      </c>
      <c r="H155" s="10" t="s">
        <v>52</v>
      </c>
      <c r="I155" s="10" t="s">
        <v>53</v>
      </c>
      <c r="J155" s="10" t="s">
        <v>54</v>
      </c>
      <c r="K155" s="10" t="s">
        <v>38</v>
      </c>
    </row>
    <row r="156" spans="1:11" ht="12.75">
      <c r="A156" s="14">
        <v>0</v>
      </c>
      <c r="B156" s="14">
        <v>0</v>
      </c>
      <c r="C156" s="14">
        <v>0</v>
      </c>
      <c r="D156" s="14">
        <v>0</v>
      </c>
      <c r="E156" s="14">
        <v>0</v>
      </c>
      <c r="F156" s="14">
        <v>0</v>
      </c>
      <c r="G156" s="14">
        <v>0</v>
      </c>
      <c r="H156" s="14">
        <v>0</v>
      </c>
      <c r="I156" s="14">
        <v>0</v>
      </c>
      <c r="J156" s="14">
        <v>0</v>
      </c>
      <c r="K156" s="14">
        <v>0</v>
      </c>
    </row>
    <row r="157" spans="1:11" ht="22.5" customHeight="1">
      <c r="A157" s="19" t="s">
        <v>76</v>
      </c>
      <c r="B157" s="17"/>
      <c r="C157" s="17"/>
      <c r="D157" s="17"/>
      <c r="E157" s="17"/>
      <c r="F157" s="17"/>
      <c r="G157" s="17"/>
      <c r="H157" s="17"/>
      <c r="I157" s="17"/>
      <c r="J157" s="17"/>
      <c r="K157" s="17"/>
    </row>
    <row r="158" spans="1:11" ht="15.75">
      <c r="A158" s="49" t="s">
        <v>58</v>
      </c>
      <c r="B158" s="49"/>
      <c r="C158" s="49"/>
      <c r="D158" s="49"/>
      <c r="E158" s="49"/>
      <c r="F158" s="49"/>
      <c r="G158" s="49"/>
      <c r="H158" s="49"/>
      <c r="I158" s="49"/>
      <c r="J158" s="49"/>
      <c r="K158" s="49"/>
    </row>
    <row r="159" spans="1:11" ht="15.75">
      <c r="A159" s="43" t="s">
        <v>56</v>
      </c>
      <c r="B159" s="43"/>
      <c r="C159" s="43"/>
      <c r="D159" s="43"/>
      <c r="E159" s="43"/>
      <c r="F159" s="43"/>
      <c r="G159" s="43"/>
      <c r="H159" s="43"/>
      <c r="I159" s="43"/>
      <c r="J159" s="43"/>
      <c r="K159" s="43"/>
    </row>
    <row r="160" spans="1:11" ht="15.75">
      <c r="A160" s="43" t="s">
        <v>44</v>
      </c>
      <c r="B160" s="43"/>
      <c r="C160" s="43"/>
      <c r="D160" s="43"/>
      <c r="E160" s="43"/>
      <c r="F160" s="43"/>
      <c r="G160" s="43"/>
      <c r="H160" s="43"/>
      <c r="I160" s="43"/>
      <c r="J160" s="43"/>
      <c r="K160" s="43"/>
    </row>
    <row r="161" spans="1:11" ht="72">
      <c r="A161" s="10" t="s">
        <v>45</v>
      </c>
      <c r="B161" s="10" t="s">
        <v>46</v>
      </c>
      <c r="C161" s="10" t="s">
        <v>47</v>
      </c>
      <c r="D161" s="10" t="s">
        <v>48</v>
      </c>
      <c r="E161" s="10" t="s">
        <v>49</v>
      </c>
      <c r="F161" s="10" t="s">
        <v>50</v>
      </c>
      <c r="G161" s="10" t="s">
        <v>51</v>
      </c>
      <c r="H161" s="10" t="s">
        <v>52</v>
      </c>
      <c r="I161" s="10" t="s">
        <v>53</v>
      </c>
      <c r="J161" s="10" t="s">
        <v>54</v>
      </c>
      <c r="K161" s="10" t="s">
        <v>38</v>
      </c>
    </row>
    <row r="162" spans="1:11" ht="12.75">
      <c r="A162" s="14">
        <v>0</v>
      </c>
      <c r="B162" s="14">
        <v>0</v>
      </c>
      <c r="C162" s="14">
        <v>0</v>
      </c>
      <c r="D162" s="14">
        <v>0</v>
      </c>
      <c r="E162" s="14">
        <v>0</v>
      </c>
      <c r="F162" s="14">
        <v>0</v>
      </c>
      <c r="G162" s="14">
        <v>0</v>
      </c>
      <c r="H162" s="14">
        <v>0</v>
      </c>
      <c r="I162" s="14">
        <v>0</v>
      </c>
      <c r="J162" s="14">
        <v>0</v>
      </c>
      <c r="K162" s="14">
        <v>0</v>
      </c>
    </row>
    <row r="164" spans="1:11" ht="12.75">
      <c r="A164" s="51" t="s">
        <v>77</v>
      </c>
      <c r="B164" s="52"/>
      <c r="C164" s="52"/>
      <c r="D164" s="52"/>
      <c r="E164" s="52"/>
      <c r="F164" s="52"/>
      <c r="G164" s="52"/>
      <c r="H164" s="52"/>
      <c r="I164" s="52"/>
      <c r="J164" s="52"/>
      <c r="K164" s="53"/>
    </row>
    <row r="165" spans="1:11" ht="12.75">
      <c r="A165" s="54"/>
      <c r="B165" s="55"/>
      <c r="C165" s="55"/>
      <c r="D165" s="55"/>
      <c r="E165" s="55"/>
      <c r="F165" s="55"/>
      <c r="G165" s="55"/>
      <c r="H165" s="55"/>
      <c r="I165" s="55"/>
      <c r="J165" s="55"/>
      <c r="K165" s="56"/>
    </row>
    <row r="166" spans="1:11" ht="12.75">
      <c r="A166" s="54"/>
      <c r="B166" s="55"/>
      <c r="C166" s="55"/>
      <c r="D166" s="55"/>
      <c r="E166" s="55"/>
      <c r="F166" s="55"/>
      <c r="G166" s="55"/>
      <c r="H166" s="55"/>
      <c r="I166" s="55"/>
      <c r="J166" s="55"/>
      <c r="K166" s="56"/>
    </row>
    <row r="167" spans="1:11" ht="12.75">
      <c r="A167" s="54"/>
      <c r="B167" s="55"/>
      <c r="C167" s="55"/>
      <c r="D167" s="55"/>
      <c r="E167" s="55"/>
      <c r="F167" s="55"/>
      <c r="G167" s="55"/>
      <c r="H167" s="55"/>
      <c r="I167" s="55"/>
      <c r="J167" s="55"/>
      <c r="K167" s="56"/>
    </row>
    <row r="168" spans="1:11" ht="12.75">
      <c r="A168" s="57"/>
      <c r="B168" s="58"/>
      <c r="C168" s="58"/>
      <c r="D168" s="58"/>
      <c r="E168" s="58"/>
      <c r="F168" s="58"/>
      <c r="G168" s="58"/>
      <c r="H168" s="58"/>
      <c r="I168" s="58"/>
      <c r="J168" s="58"/>
      <c r="K168" s="59"/>
    </row>
  </sheetData>
  <sheetProtection/>
  <mergeCells count="145">
    <mergeCell ref="A4:K8"/>
    <mergeCell ref="A159:K159"/>
    <mergeCell ref="A137:K137"/>
    <mergeCell ref="A138:K138"/>
    <mergeCell ref="A139:K139"/>
    <mergeCell ref="A144:K144"/>
    <mergeCell ref="A145:K145"/>
    <mergeCell ref="A146:K146"/>
    <mergeCell ref="A131:K131"/>
    <mergeCell ref="A149:J149"/>
    <mergeCell ref="A160:K160"/>
    <mergeCell ref="A152:K152"/>
    <mergeCell ref="A153:K153"/>
    <mergeCell ref="A154:K154"/>
    <mergeCell ref="A158:K158"/>
    <mergeCell ref="A150:J150"/>
    <mergeCell ref="A111:K111"/>
    <mergeCell ref="A125:K125"/>
    <mergeCell ref="A128:J128"/>
    <mergeCell ref="A129:J129"/>
    <mergeCell ref="A104:K104"/>
    <mergeCell ref="A132:K132"/>
    <mergeCell ref="A133:K133"/>
    <mergeCell ref="A36:J36"/>
    <mergeCell ref="A46:J46"/>
    <mergeCell ref="A52:J52"/>
    <mergeCell ref="A37:J37"/>
    <mergeCell ref="A123:K123"/>
    <mergeCell ref="A124:K124"/>
    <mergeCell ref="A119:K119"/>
    <mergeCell ref="A35:J35"/>
    <mergeCell ref="A45:J45"/>
    <mergeCell ref="A51:J51"/>
    <mergeCell ref="A57:J57"/>
    <mergeCell ref="I54:J54"/>
    <mergeCell ref="A47:J47"/>
    <mergeCell ref="A53:J53"/>
    <mergeCell ref="I48:J48"/>
    <mergeCell ref="I49:J49"/>
    <mergeCell ref="D38:D40"/>
    <mergeCell ref="A96:J96"/>
    <mergeCell ref="A108:J108"/>
    <mergeCell ref="A103:K103"/>
    <mergeCell ref="A118:K118"/>
    <mergeCell ref="A105:K105"/>
    <mergeCell ref="A113:K113"/>
    <mergeCell ref="A117:K117"/>
    <mergeCell ref="A109:J109"/>
    <mergeCell ref="A112:K112"/>
    <mergeCell ref="I100:J100"/>
    <mergeCell ref="I99:J99"/>
    <mergeCell ref="A88:H88"/>
    <mergeCell ref="I88:J88"/>
    <mergeCell ref="A91:J91"/>
    <mergeCell ref="A92:J92"/>
    <mergeCell ref="A90:J90"/>
    <mergeCell ref="I93:J93"/>
    <mergeCell ref="I94:J94"/>
    <mergeCell ref="A97:J97"/>
    <mergeCell ref="A98:J98"/>
    <mergeCell ref="I83:J85"/>
    <mergeCell ref="I86:J86"/>
    <mergeCell ref="A87:H87"/>
    <mergeCell ref="I87:J87"/>
    <mergeCell ref="E83:E85"/>
    <mergeCell ref="F83:F85"/>
    <mergeCell ref="G83:G85"/>
    <mergeCell ref="H83:H85"/>
    <mergeCell ref="A83:A85"/>
    <mergeCell ref="B83:B85"/>
    <mergeCell ref="C83:C85"/>
    <mergeCell ref="I71:J71"/>
    <mergeCell ref="A74:J74"/>
    <mergeCell ref="A75:J75"/>
    <mergeCell ref="A73:J73"/>
    <mergeCell ref="D83:D85"/>
    <mergeCell ref="I76:J76"/>
    <mergeCell ref="I77:J77"/>
    <mergeCell ref="A81:J81"/>
    <mergeCell ref="A82:J82"/>
    <mergeCell ref="A80:J80"/>
    <mergeCell ref="A65:H65"/>
    <mergeCell ref="I65:J65"/>
    <mergeCell ref="A68:J68"/>
    <mergeCell ref="A69:J69"/>
    <mergeCell ref="A67:J67"/>
    <mergeCell ref="I70:J70"/>
    <mergeCell ref="I63:J63"/>
    <mergeCell ref="A64:H64"/>
    <mergeCell ref="I64:J64"/>
    <mergeCell ref="A60:A62"/>
    <mergeCell ref="B60:B62"/>
    <mergeCell ref="C60:C62"/>
    <mergeCell ref="D60:D62"/>
    <mergeCell ref="E60:E62"/>
    <mergeCell ref="F60:F62"/>
    <mergeCell ref="A58:J58"/>
    <mergeCell ref="A59:J59"/>
    <mergeCell ref="I55:J55"/>
    <mergeCell ref="G60:G62"/>
    <mergeCell ref="H60:H62"/>
    <mergeCell ref="I60:J62"/>
    <mergeCell ref="I41:J41"/>
    <mergeCell ref="A42:H42"/>
    <mergeCell ref="I42:J42"/>
    <mergeCell ref="I38:J40"/>
    <mergeCell ref="B38:B40"/>
    <mergeCell ref="C38:C40"/>
    <mergeCell ref="A43:H43"/>
    <mergeCell ref="I43:J43"/>
    <mergeCell ref="A1:J1"/>
    <mergeCell ref="A164:K168"/>
    <mergeCell ref="A2:J2"/>
    <mergeCell ref="E38:E40"/>
    <mergeCell ref="F38:F40"/>
    <mergeCell ref="G38:G40"/>
    <mergeCell ref="H38:H40"/>
    <mergeCell ref="A38:A40"/>
    <mergeCell ref="A11:J11"/>
    <mergeCell ref="A12:J12"/>
    <mergeCell ref="A13:J13"/>
    <mergeCell ref="A14:A16"/>
    <mergeCell ref="B14:B16"/>
    <mergeCell ref="C14:C16"/>
    <mergeCell ref="D14:D16"/>
    <mergeCell ref="E14:E16"/>
    <mergeCell ref="F14:F16"/>
    <mergeCell ref="G14:G16"/>
    <mergeCell ref="H14:H16"/>
    <mergeCell ref="I14:J16"/>
    <mergeCell ref="I17:J17"/>
    <mergeCell ref="A18:H18"/>
    <mergeCell ref="I18:J18"/>
    <mergeCell ref="A19:H19"/>
    <mergeCell ref="I19:J19"/>
    <mergeCell ref="A21:J21"/>
    <mergeCell ref="A22:J22"/>
    <mergeCell ref="A23:J23"/>
    <mergeCell ref="I24:J24"/>
    <mergeCell ref="I25:J25"/>
    <mergeCell ref="A27:J27"/>
    <mergeCell ref="A28:J28"/>
    <mergeCell ref="A29:J29"/>
    <mergeCell ref="I30:J30"/>
    <mergeCell ref="I31:J31"/>
  </mergeCells>
  <printOptions/>
  <pageMargins left="0" right="0" top="0.984251968503937" bottom="0.984251968503937" header="0.5118110236220472" footer="0.5118110236220472"/>
  <pageSetup orientation="landscape" paperSize="9" r:id="rId1"/>
  <rowBreaks count="8" manualBreakCount="8">
    <brk id="49" max="255" man="1"/>
    <brk id="71" max="255" man="1"/>
    <brk id="94" max="255" man="1"/>
    <brk id="109" max="255" man="1"/>
    <brk id="121" max="255" man="1"/>
    <brk id="135" max="255" man="1"/>
    <brk id="142" max="255" man="1"/>
    <brk id="15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168"/>
  <sheetViews>
    <sheetView workbookViewId="0" topLeftCell="A4">
      <selection activeCell="I65" sqref="I65:J65"/>
    </sheetView>
  </sheetViews>
  <sheetFormatPr defaultColWidth="12.421875" defaultRowHeight="12.75"/>
  <sheetData>
    <row r="1" spans="1:10" ht="12.75">
      <c r="A1" s="37" t="s">
        <v>60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12.75">
      <c r="A2" s="60" t="s">
        <v>78</v>
      </c>
      <c r="B2" s="60"/>
      <c r="C2" s="60"/>
      <c r="D2" s="60"/>
      <c r="E2" s="60"/>
      <c r="F2" s="60"/>
      <c r="G2" s="60"/>
      <c r="H2" s="60"/>
      <c r="I2" s="60"/>
      <c r="J2" s="60"/>
    </row>
    <row r="3" spans="1:10" ht="12.75">
      <c r="A3" s="21"/>
      <c r="B3" s="21"/>
      <c r="C3" s="21"/>
      <c r="D3" s="21"/>
      <c r="E3" s="21"/>
      <c r="F3" s="21"/>
      <c r="G3" s="21"/>
      <c r="H3" s="21"/>
      <c r="I3" s="21"/>
      <c r="J3" s="21"/>
    </row>
    <row r="4" spans="1:11" ht="12.75" customHeight="1">
      <c r="A4" s="61" t="s">
        <v>81</v>
      </c>
      <c r="B4" s="62"/>
      <c r="C4" s="62"/>
      <c r="D4" s="62"/>
      <c r="E4" s="62"/>
      <c r="F4" s="62"/>
      <c r="G4" s="62"/>
      <c r="H4" s="62"/>
      <c r="I4" s="62"/>
      <c r="J4" s="62"/>
      <c r="K4" s="63"/>
    </row>
    <row r="5" spans="1:11" ht="12.75">
      <c r="A5" s="64"/>
      <c r="B5" s="65"/>
      <c r="C5" s="65"/>
      <c r="D5" s="65"/>
      <c r="E5" s="65"/>
      <c r="F5" s="65"/>
      <c r="G5" s="65"/>
      <c r="H5" s="65"/>
      <c r="I5" s="65"/>
      <c r="J5" s="65"/>
      <c r="K5" s="66"/>
    </row>
    <row r="6" spans="1:11" ht="12.75">
      <c r="A6" s="64"/>
      <c r="B6" s="65"/>
      <c r="C6" s="65"/>
      <c r="D6" s="65"/>
      <c r="E6" s="65"/>
      <c r="F6" s="65"/>
      <c r="G6" s="65"/>
      <c r="H6" s="65"/>
      <c r="I6" s="65"/>
      <c r="J6" s="65"/>
      <c r="K6" s="66"/>
    </row>
    <row r="7" spans="1:11" ht="12.75">
      <c r="A7" s="64"/>
      <c r="B7" s="65"/>
      <c r="C7" s="65"/>
      <c r="D7" s="65"/>
      <c r="E7" s="65"/>
      <c r="F7" s="65"/>
      <c r="G7" s="65"/>
      <c r="H7" s="65"/>
      <c r="I7" s="65"/>
      <c r="J7" s="65"/>
      <c r="K7" s="66"/>
    </row>
    <row r="8" spans="1:11" ht="12.75">
      <c r="A8" s="67"/>
      <c r="B8" s="68"/>
      <c r="C8" s="68"/>
      <c r="D8" s="68"/>
      <c r="E8" s="68"/>
      <c r="F8" s="68"/>
      <c r="G8" s="68"/>
      <c r="H8" s="68"/>
      <c r="I8" s="68"/>
      <c r="J8" s="68"/>
      <c r="K8" s="69"/>
    </row>
    <row r="9" spans="1:11" s="31" customFormat="1" ht="12.75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</row>
    <row r="10" spans="1:11" s="31" customFormat="1" ht="15.75">
      <c r="A10" s="3" t="s">
        <v>110</v>
      </c>
      <c r="B10"/>
      <c r="C10"/>
      <c r="D10"/>
      <c r="E10"/>
      <c r="F10"/>
      <c r="G10"/>
      <c r="H10"/>
      <c r="I10"/>
      <c r="J10"/>
      <c r="K10" s="32"/>
    </row>
    <row r="11" spans="1:11" s="31" customFormat="1" ht="15.75">
      <c r="A11" s="49" t="s">
        <v>57</v>
      </c>
      <c r="B11" s="49"/>
      <c r="C11" s="49"/>
      <c r="D11" s="49"/>
      <c r="E11" s="49"/>
      <c r="F11" s="49"/>
      <c r="G11" s="49"/>
      <c r="H11" s="49"/>
      <c r="I11" s="49"/>
      <c r="J11" s="49"/>
      <c r="K11" s="32"/>
    </row>
    <row r="12" spans="1:11" s="31" customFormat="1" ht="15.75">
      <c r="A12" s="46" t="s">
        <v>107</v>
      </c>
      <c r="B12" s="47"/>
      <c r="C12" s="47"/>
      <c r="D12" s="47"/>
      <c r="E12" s="47"/>
      <c r="F12" s="47"/>
      <c r="G12" s="47"/>
      <c r="H12" s="47"/>
      <c r="I12" s="47"/>
      <c r="J12" s="48"/>
      <c r="K12" s="32"/>
    </row>
    <row r="13" spans="1:11" s="31" customFormat="1" ht="15.75">
      <c r="A13" s="46" t="s">
        <v>106</v>
      </c>
      <c r="B13" s="47"/>
      <c r="C13" s="47"/>
      <c r="D13" s="47"/>
      <c r="E13" s="47"/>
      <c r="F13" s="47"/>
      <c r="G13" s="47"/>
      <c r="H13" s="47"/>
      <c r="I13" s="47"/>
      <c r="J13" s="48"/>
      <c r="K13" s="32"/>
    </row>
    <row r="14" spans="1:11" s="31" customFormat="1" ht="12.75">
      <c r="A14" s="44" t="s">
        <v>30</v>
      </c>
      <c r="B14" s="44" t="s">
        <v>31</v>
      </c>
      <c r="C14" s="44" t="s">
        <v>32</v>
      </c>
      <c r="D14" s="44" t="s">
        <v>33</v>
      </c>
      <c r="E14" s="44" t="s">
        <v>34</v>
      </c>
      <c r="F14" s="44" t="s">
        <v>35</v>
      </c>
      <c r="G14" s="44" t="s">
        <v>36</v>
      </c>
      <c r="H14" s="44" t="s">
        <v>37</v>
      </c>
      <c r="I14" s="44" t="s">
        <v>38</v>
      </c>
      <c r="J14" s="44"/>
      <c r="K14" s="32"/>
    </row>
    <row r="15" spans="1:11" s="31" customFormat="1" ht="12.75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32"/>
    </row>
    <row r="16" spans="1:11" s="31" customFormat="1" ht="12.75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32"/>
    </row>
    <row r="17" spans="1:11" s="31" customFormat="1" ht="14.25">
      <c r="A17" s="26"/>
      <c r="B17" s="26"/>
      <c r="C17" s="26"/>
      <c r="D17" s="26">
        <v>26000</v>
      </c>
      <c r="E17" s="26"/>
      <c r="F17" s="26"/>
      <c r="G17" s="26"/>
      <c r="H17" s="26"/>
      <c r="I17" s="45">
        <f>SUM(D17:H17)</f>
        <v>26000</v>
      </c>
      <c r="J17" s="45"/>
      <c r="K17" s="32"/>
    </row>
    <row r="18" spans="1:11" s="31" customFormat="1" ht="24" customHeight="1">
      <c r="A18" s="34"/>
      <c r="B18" s="34"/>
      <c r="C18" s="34"/>
      <c r="D18" s="34"/>
      <c r="E18" s="34"/>
      <c r="F18" s="34"/>
      <c r="G18" s="34"/>
      <c r="H18" s="34"/>
      <c r="I18" s="44" t="s">
        <v>39</v>
      </c>
      <c r="J18" s="44"/>
      <c r="K18" s="32"/>
    </row>
    <row r="19" spans="1:11" s="31" customFormat="1" ht="15.75">
      <c r="A19" s="50"/>
      <c r="B19" s="50"/>
      <c r="C19" s="50"/>
      <c r="D19" s="50"/>
      <c r="E19" s="50"/>
      <c r="F19" s="50"/>
      <c r="G19" s="50"/>
      <c r="H19" s="50"/>
      <c r="I19" s="45"/>
      <c r="J19" s="45"/>
      <c r="K19" s="32"/>
    </row>
    <row r="20" spans="1:11" s="31" customFormat="1" ht="31.5">
      <c r="A20" s="18" t="s">
        <v>111</v>
      </c>
      <c r="B20" s="11"/>
      <c r="C20" s="11"/>
      <c r="D20" s="11"/>
      <c r="E20" s="11"/>
      <c r="F20" s="11"/>
      <c r="G20" s="11"/>
      <c r="H20" s="11"/>
      <c r="I20" s="11"/>
      <c r="J20" s="11"/>
      <c r="K20" s="32"/>
    </row>
    <row r="21" spans="1:11" s="31" customFormat="1" ht="15.75">
      <c r="A21" s="49" t="s">
        <v>57</v>
      </c>
      <c r="B21" s="49"/>
      <c r="C21" s="49"/>
      <c r="D21" s="49"/>
      <c r="E21" s="49"/>
      <c r="F21" s="49"/>
      <c r="G21" s="49"/>
      <c r="H21" s="49"/>
      <c r="I21" s="49"/>
      <c r="J21" s="49"/>
      <c r="K21" s="32"/>
    </row>
    <row r="22" spans="1:11" s="31" customFormat="1" ht="15.75">
      <c r="A22" s="43" t="s">
        <v>108</v>
      </c>
      <c r="B22" s="43"/>
      <c r="C22" s="43"/>
      <c r="D22" s="43"/>
      <c r="E22" s="43"/>
      <c r="F22" s="43"/>
      <c r="G22" s="43"/>
      <c r="H22" s="43"/>
      <c r="I22" s="43"/>
      <c r="J22" s="43"/>
      <c r="K22" s="32"/>
    </row>
    <row r="23" spans="1:11" s="31" customFormat="1" ht="15.75">
      <c r="A23" s="46" t="s">
        <v>106</v>
      </c>
      <c r="B23" s="47"/>
      <c r="C23" s="47"/>
      <c r="D23" s="47"/>
      <c r="E23" s="47"/>
      <c r="F23" s="47"/>
      <c r="G23" s="47"/>
      <c r="H23" s="47"/>
      <c r="I23" s="47"/>
      <c r="J23" s="48"/>
      <c r="K23" s="32"/>
    </row>
    <row r="24" spans="1:11" s="31" customFormat="1" ht="48">
      <c r="A24" s="10" t="s">
        <v>30</v>
      </c>
      <c r="B24" s="10" t="s">
        <v>31</v>
      </c>
      <c r="C24" s="10" t="s">
        <v>32</v>
      </c>
      <c r="D24" s="10" t="s">
        <v>33</v>
      </c>
      <c r="E24" s="10" t="s">
        <v>34</v>
      </c>
      <c r="F24" s="10" t="s">
        <v>35</v>
      </c>
      <c r="G24" s="10" t="s">
        <v>36</v>
      </c>
      <c r="H24" s="10" t="s">
        <v>37</v>
      </c>
      <c r="I24" s="44" t="s">
        <v>38</v>
      </c>
      <c r="J24" s="44"/>
      <c r="K24" s="32"/>
    </row>
    <row r="25" spans="1:11" s="31" customFormat="1" ht="14.25">
      <c r="A25" s="26"/>
      <c r="B25" s="26"/>
      <c r="C25" s="26"/>
      <c r="D25" s="26">
        <f>26000-26000</f>
        <v>0</v>
      </c>
      <c r="E25" s="26"/>
      <c r="F25" s="26"/>
      <c r="G25" s="26"/>
      <c r="H25" s="26"/>
      <c r="I25" s="45">
        <f>SUM(D25:H25)</f>
        <v>0</v>
      </c>
      <c r="J25" s="45"/>
      <c r="K25" s="32"/>
    </row>
    <row r="26" spans="1:11" s="31" customFormat="1" ht="31.5">
      <c r="A26" s="18" t="s">
        <v>112</v>
      </c>
      <c r="B26" s="11"/>
      <c r="C26" s="11"/>
      <c r="D26" s="11"/>
      <c r="E26" s="11"/>
      <c r="F26" s="11"/>
      <c r="G26" s="11"/>
      <c r="H26" s="11"/>
      <c r="I26" s="11"/>
      <c r="J26" s="11"/>
      <c r="K26" s="32"/>
    </row>
    <row r="27" spans="1:11" s="31" customFormat="1" ht="15.75">
      <c r="A27" s="49" t="s">
        <v>57</v>
      </c>
      <c r="B27" s="49"/>
      <c r="C27" s="49"/>
      <c r="D27" s="49"/>
      <c r="E27" s="49"/>
      <c r="F27" s="49"/>
      <c r="G27" s="49"/>
      <c r="H27" s="49"/>
      <c r="I27" s="49"/>
      <c r="J27" s="49"/>
      <c r="K27" s="32"/>
    </row>
    <row r="28" spans="1:11" s="31" customFormat="1" ht="15.75">
      <c r="A28" s="43" t="s">
        <v>109</v>
      </c>
      <c r="B28" s="43"/>
      <c r="C28" s="43"/>
      <c r="D28" s="43"/>
      <c r="E28" s="43"/>
      <c r="F28" s="43"/>
      <c r="G28" s="43"/>
      <c r="H28" s="43"/>
      <c r="I28" s="43"/>
      <c r="J28" s="43"/>
      <c r="K28" s="32"/>
    </row>
    <row r="29" spans="1:11" s="31" customFormat="1" ht="15.75">
      <c r="A29" s="43" t="s">
        <v>106</v>
      </c>
      <c r="B29" s="43"/>
      <c r="C29" s="43"/>
      <c r="D29" s="43"/>
      <c r="E29" s="43"/>
      <c r="F29" s="43"/>
      <c r="G29" s="43"/>
      <c r="H29" s="43"/>
      <c r="I29" s="43"/>
      <c r="J29" s="43"/>
      <c r="K29" s="32"/>
    </row>
    <row r="30" spans="1:11" s="31" customFormat="1" ht="48">
      <c r="A30" s="10" t="s">
        <v>30</v>
      </c>
      <c r="B30" s="10" t="s">
        <v>31</v>
      </c>
      <c r="C30" s="10" t="s">
        <v>32</v>
      </c>
      <c r="D30" s="10" t="s">
        <v>33</v>
      </c>
      <c r="E30" s="10" t="s">
        <v>34</v>
      </c>
      <c r="F30" s="10" t="s">
        <v>35</v>
      </c>
      <c r="G30" s="10" t="s">
        <v>36</v>
      </c>
      <c r="H30" s="10" t="s">
        <v>37</v>
      </c>
      <c r="I30" s="44" t="s">
        <v>38</v>
      </c>
      <c r="J30" s="44"/>
      <c r="K30" s="32"/>
    </row>
    <row r="31" spans="1:11" s="31" customFormat="1" ht="14.25">
      <c r="A31" s="26"/>
      <c r="B31" s="26"/>
      <c r="C31" s="26"/>
      <c r="D31" s="26"/>
      <c r="E31" s="26"/>
      <c r="F31" s="26"/>
      <c r="G31" s="26"/>
      <c r="H31" s="26"/>
      <c r="I31" s="45"/>
      <c r="J31" s="45"/>
      <c r="K31" s="32"/>
    </row>
    <row r="32" spans="1:11" s="31" customFormat="1" ht="12.75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</row>
    <row r="33" spans="1:11" s="31" customFormat="1" ht="12.75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</row>
    <row r="34" ht="15.75">
      <c r="A34" s="3" t="s">
        <v>59</v>
      </c>
    </row>
    <row r="35" spans="1:10" ht="15.75">
      <c r="A35" s="49" t="s">
        <v>57</v>
      </c>
      <c r="B35" s="49"/>
      <c r="C35" s="49"/>
      <c r="D35" s="49"/>
      <c r="E35" s="49"/>
      <c r="F35" s="49"/>
      <c r="G35" s="49"/>
      <c r="H35" s="49"/>
      <c r="I35" s="49"/>
      <c r="J35" s="49"/>
    </row>
    <row r="36" spans="1:10" ht="15.75" customHeight="1">
      <c r="A36" s="46" t="s">
        <v>29</v>
      </c>
      <c r="B36" s="47"/>
      <c r="C36" s="47"/>
      <c r="D36" s="47"/>
      <c r="E36" s="47"/>
      <c r="F36" s="47"/>
      <c r="G36" s="47"/>
      <c r="H36" s="47"/>
      <c r="I36" s="47"/>
      <c r="J36" s="48"/>
    </row>
    <row r="37" spans="1:10" ht="15.75" customHeight="1">
      <c r="A37" s="46" t="s">
        <v>42</v>
      </c>
      <c r="B37" s="47"/>
      <c r="C37" s="47"/>
      <c r="D37" s="47"/>
      <c r="E37" s="47"/>
      <c r="F37" s="47"/>
      <c r="G37" s="47"/>
      <c r="H37" s="47"/>
      <c r="I37" s="47"/>
      <c r="J37" s="48"/>
    </row>
    <row r="38" spans="1:10" ht="45.75" customHeight="1">
      <c r="A38" s="44" t="s">
        <v>30</v>
      </c>
      <c r="B38" s="44" t="s">
        <v>31</v>
      </c>
      <c r="C38" s="44" t="s">
        <v>32</v>
      </c>
      <c r="D38" s="44" t="s">
        <v>33</v>
      </c>
      <c r="E38" s="44" t="s">
        <v>34</v>
      </c>
      <c r="F38" s="44" t="s">
        <v>35</v>
      </c>
      <c r="G38" s="44" t="s">
        <v>36</v>
      </c>
      <c r="H38" s="44" t="s">
        <v>37</v>
      </c>
      <c r="I38" s="44" t="s">
        <v>38</v>
      </c>
      <c r="J38" s="44"/>
    </row>
    <row r="39" spans="1:10" ht="12.75">
      <c r="A39" s="44"/>
      <c r="B39" s="44"/>
      <c r="C39" s="44"/>
      <c r="D39" s="44"/>
      <c r="E39" s="44"/>
      <c r="F39" s="44"/>
      <c r="G39" s="44"/>
      <c r="H39" s="44"/>
      <c r="I39" s="44"/>
      <c r="J39" s="44"/>
    </row>
    <row r="40" spans="1:10" ht="12.75">
      <c r="A40" s="44"/>
      <c r="B40" s="44"/>
      <c r="C40" s="44"/>
      <c r="D40" s="44"/>
      <c r="E40" s="44"/>
      <c r="F40" s="44"/>
      <c r="G40" s="44"/>
      <c r="H40" s="44"/>
      <c r="I40" s="44"/>
      <c r="J40" s="44"/>
    </row>
    <row r="41" spans="1:10" s="28" customFormat="1" ht="14.25">
      <c r="A41" s="26">
        <v>0</v>
      </c>
      <c r="B41" s="26">
        <v>0</v>
      </c>
      <c r="C41" s="26">
        <v>0</v>
      </c>
      <c r="D41" s="26">
        <v>26000</v>
      </c>
      <c r="E41" s="26">
        <v>0</v>
      </c>
      <c r="F41" s="26">
        <v>0</v>
      </c>
      <c r="G41" s="26">
        <v>0</v>
      </c>
      <c r="H41" s="26">
        <v>0</v>
      </c>
      <c r="I41" s="45">
        <f>SUM(A41:H41)</f>
        <v>26000</v>
      </c>
      <c r="J41" s="45"/>
    </row>
    <row r="42" spans="1:10" ht="36" customHeight="1">
      <c r="A42" s="34"/>
      <c r="B42" s="34"/>
      <c r="C42" s="34"/>
      <c r="D42" s="34"/>
      <c r="E42" s="34"/>
      <c r="F42" s="34"/>
      <c r="G42" s="34"/>
      <c r="H42" s="34"/>
      <c r="I42" s="44" t="s">
        <v>39</v>
      </c>
      <c r="J42" s="44"/>
    </row>
    <row r="43" spans="1:10" ht="15.75">
      <c r="A43" s="50"/>
      <c r="B43" s="50"/>
      <c r="C43" s="50"/>
      <c r="D43" s="50"/>
      <c r="E43" s="50"/>
      <c r="F43" s="50"/>
      <c r="G43" s="50"/>
      <c r="H43" s="50"/>
      <c r="I43" s="70"/>
      <c r="J43" s="70"/>
    </row>
    <row r="44" spans="1:10" ht="15.75">
      <c r="A44" s="18" t="s">
        <v>61</v>
      </c>
      <c r="B44" s="11"/>
      <c r="C44" s="11"/>
      <c r="D44" s="11"/>
      <c r="E44" s="11"/>
      <c r="F44" s="11"/>
      <c r="G44" s="11"/>
      <c r="H44" s="11"/>
      <c r="I44" s="11"/>
      <c r="J44" s="11"/>
    </row>
    <row r="45" spans="1:10" ht="15.75">
      <c r="A45" s="49" t="s">
        <v>57</v>
      </c>
      <c r="B45" s="49"/>
      <c r="C45" s="49"/>
      <c r="D45" s="49"/>
      <c r="E45" s="49"/>
      <c r="F45" s="49"/>
      <c r="G45" s="49"/>
      <c r="H45" s="49"/>
      <c r="I45" s="49"/>
      <c r="J45" s="49"/>
    </row>
    <row r="46" spans="1:10" ht="17.25" customHeight="1">
      <c r="A46" s="43" t="s">
        <v>40</v>
      </c>
      <c r="B46" s="43"/>
      <c r="C46" s="43"/>
      <c r="D46" s="43"/>
      <c r="E46" s="43"/>
      <c r="F46" s="43"/>
      <c r="G46" s="43"/>
      <c r="H46" s="43"/>
      <c r="I46" s="43"/>
      <c r="J46" s="43"/>
    </row>
    <row r="47" spans="1:10" ht="17.25" customHeight="1">
      <c r="A47" s="46" t="s">
        <v>42</v>
      </c>
      <c r="B47" s="47"/>
      <c r="C47" s="47"/>
      <c r="D47" s="47"/>
      <c r="E47" s="47"/>
      <c r="F47" s="47"/>
      <c r="G47" s="47"/>
      <c r="H47" s="47"/>
      <c r="I47" s="47"/>
      <c r="J47" s="48"/>
    </row>
    <row r="48" spans="1:10" ht="48">
      <c r="A48" s="10" t="s">
        <v>30</v>
      </c>
      <c r="B48" s="10" t="s">
        <v>31</v>
      </c>
      <c r="C48" s="10" t="s">
        <v>32</v>
      </c>
      <c r="D48" s="10" t="s">
        <v>33</v>
      </c>
      <c r="E48" s="10" t="s">
        <v>34</v>
      </c>
      <c r="F48" s="10" t="s">
        <v>35</v>
      </c>
      <c r="G48" s="10" t="s">
        <v>36</v>
      </c>
      <c r="H48" s="10" t="s">
        <v>37</v>
      </c>
      <c r="I48" s="44" t="s">
        <v>38</v>
      </c>
      <c r="J48" s="44"/>
    </row>
    <row r="49" spans="1:10" s="28" customFormat="1" ht="14.25">
      <c r="A49" s="26">
        <v>0</v>
      </c>
      <c r="B49" s="26">
        <v>0</v>
      </c>
      <c r="C49" s="26">
        <v>0</v>
      </c>
      <c r="D49" s="26">
        <v>0</v>
      </c>
      <c r="E49" s="26">
        <v>0</v>
      </c>
      <c r="F49" s="26">
        <v>0</v>
      </c>
      <c r="G49" s="26">
        <v>0</v>
      </c>
      <c r="H49" s="26">
        <v>0</v>
      </c>
      <c r="I49" s="45">
        <v>0</v>
      </c>
      <c r="J49" s="45"/>
    </row>
    <row r="50" spans="1:10" ht="15.75">
      <c r="A50" s="18" t="s">
        <v>62</v>
      </c>
      <c r="B50" s="11"/>
      <c r="C50" s="11"/>
      <c r="D50" s="11"/>
      <c r="E50" s="11"/>
      <c r="F50" s="11"/>
      <c r="G50" s="11"/>
      <c r="H50" s="11"/>
      <c r="I50" s="11"/>
      <c r="J50" s="11"/>
    </row>
    <row r="51" spans="1:10" ht="15.75">
      <c r="A51" s="49" t="s">
        <v>57</v>
      </c>
      <c r="B51" s="49"/>
      <c r="C51" s="49"/>
      <c r="D51" s="49"/>
      <c r="E51" s="49"/>
      <c r="F51" s="49"/>
      <c r="G51" s="49"/>
      <c r="H51" s="49"/>
      <c r="I51" s="49"/>
      <c r="J51" s="49"/>
    </row>
    <row r="52" spans="1:10" ht="17.25" customHeight="1">
      <c r="A52" s="43" t="s">
        <v>41</v>
      </c>
      <c r="B52" s="43"/>
      <c r="C52" s="43"/>
      <c r="D52" s="43"/>
      <c r="E52" s="43"/>
      <c r="F52" s="43"/>
      <c r="G52" s="43"/>
      <c r="H52" s="43"/>
      <c r="I52" s="43"/>
      <c r="J52" s="43"/>
    </row>
    <row r="53" spans="1:10" ht="17.25" customHeight="1">
      <c r="A53" s="43" t="s">
        <v>42</v>
      </c>
      <c r="B53" s="43"/>
      <c r="C53" s="43"/>
      <c r="D53" s="43"/>
      <c r="E53" s="43"/>
      <c r="F53" s="43"/>
      <c r="G53" s="43"/>
      <c r="H53" s="43"/>
      <c r="I53" s="43"/>
      <c r="J53" s="43"/>
    </row>
    <row r="54" spans="1:10" ht="48">
      <c r="A54" s="10" t="s">
        <v>30</v>
      </c>
      <c r="B54" s="10" t="s">
        <v>31</v>
      </c>
      <c r="C54" s="10" t="s">
        <v>32</v>
      </c>
      <c r="D54" s="10" t="s">
        <v>33</v>
      </c>
      <c r="E54" s="10" t="s">
        <v>34</v>
      </c>
      <c r="F54" s="10" t="s">
        <v>35</v>
      </c>
      <c r="G54" s="10" t="s">
        <v>36</v>
      </c>
      <c r="H54" s="10" t="s">
        <v>37</v>
      </c>
      <c r="I54" s="44" t="s">
        <v>38</v>
      </c>
      <c r="J54" s="44"/>
    </row>
    <row r="55" spans="1:10" s="28" customFormat="1" ht="14.25">
      <c r="A55" s="26">
        <v>0</v>
      </c>
      <c r="B55" s="26">
        <v>0</v>
      </c>
      <c r="C55" s="26">
        <v>0</v>
      </c>
      <c r="D55" s="26">
        <v>40000</v>
      </c>
      <c r="E55" s="26">
        <v>0</v>
      </c>
      <c r="F55" s="26">
        <v>0</v>
      </c>
      <c r="G55" s="26">
        <v>0</v>
      </c>
      <c r="H55" s="26">
        <v>0</v>
      </c>
      <c r="I55" s="45">
        <f>SUM(A55:H55)</f>
        <v>40000</v>
      </c>
      <c r="J55" s="45"/>
    </row>
    <row r="56" ht="15.75">
      <c r="A56" s="3" t="s">
        <v>63</v>
      </c>
    </row>
    <row r="57" spans="1:10" ht="15.75">
      <c r="A57" s="49" t="s">
        <v>57</v>
      </c>
      <c r="B57" s="49"/>
      <c r="C57" s="49"/>
      <c r="D57" s="49"/>
      <c r="E57" s="49"/>
      <c r="F57" s="49"/>
      <c r="G57" s="49"/>
      <c r="H57" s="49"/>
      <c r="I57" s="49"/>
      <c r="J57" s="49"/>
    </row>
    <row r="58" spans="1:10" ht="15.75">
      <c r="A58" s="46" t="s">
        <v>29</v>
      </c>
      <c r="B58" s="47"/>
      <c r="C58" s="47"/>
      <c r="D58" s="47"/>
      <c r="E58" s="47"/>
      <c r="F58" s="47"/>
      <c r="G58" s="47"/>
      <c r="H58" s="47"/>
      <c r="I58" s="47"/>
      <c r="J58" s="48"/>
    </row>
    <row r="59" spans="1:10" ht="15.75">
      <c r="A59" s="46" t="s">
        <v>43</v>
      </c>
      <c r="B59" s="47"/>
      <c r="C59" s="47"/>
      <c r="D59" s="47"/>
      <c r="E59" s="47"/>
      <c r="F59" s="47"/>
      <c r="G59" s="47"/>
      <c r="H59" s="47"/>
      <c r="I59" s="47"/>
      <c r="J59" s="48"/>
    </row>
    <row r="60" spans="1:10" ht="12.75">
      <c r="A60" s="44" t="s">
        <v>30</v>
      </c>
      <c r="B60" s="44" t="s">
        <v>31</v>
      </c>
      <c r="C60" s="44" t="s">
        <v>32</v>
      </c>
      <c r="D60" s="44" t="s">
        <v>33</v>
      </c>
      <c r="E60" s="44" t="s">
        <v>34</v>
      </c>
      <c r="F60" s="44" t="s">
        <v>35</v>
      </c>
      <c r="G60" s="44" t="s">
        <v>36</v>
      </c>
      <c r="H60" s="44" t="s">
        <v>37</v>
      </c>
      <c r="I60" s="44" t="s">
        <v>38</v>
      </c>
      <c r="J60" s="44"/>
    </row>
    <row r="61" spans="1:10" ht="12.75">
      <c r="A61" s="44"/>
      <c r="B61" s="44"/>
      <c r="C61" s="44"/>
      <c r="D61" s="44"/>
      <c r="E61" s="44"/>
      <c r="F61" s="44"/>
      <c r="G61" s="44"/>
      <c r="H61" s="44"/>
      <c r="I61" s="44"/>
      <c r="J61" s="44"/>
    </row>
    <row r="62" spans="1:10" ht="12.75">
      <c r="A62" s="44"/>
      <c r="B62" s="44"/>
      <c r="C62" s="44"/>
      <c r="D62" s="44"/>
      <c r="E62" s="44"/>
      <c r="F62" s="44"/>
      <c r="G62" s="44"/>
      <c r="H62" s="44"/>
      <c r="I62" s="44"/>
      <c r="J62" s="44"/>
    </row>
    <row r="63" spans="1:10" s="28" customFormat="1" ht="14.25">
      <c r="A63" s="26">
        <v>0</v>
      </c>
      <c r="B63" s="26">
        <v>0</v>
      </c>
      <c r="C63" s="26">
        <v>0</v>
      </c>
      <c r="D63" s="26">
        <v>86000</v>
      </c>
      <c r="E63" s="26">
        <v>0</v>
      </c>
      <c r="F63" s="26">
        <v>0</v>
      </c>
      <c r="G63" s="26">
        <v>0</v>
      </c>
      <c r="H63" s="26">
        <v>0</v>
      </c>
      <c r="I63" s="45">
        <f>SUM(A63:H63)</f>
        <v>86000</v>
      </c>
      <c r="J63" s="45"/>
    </row>
    <row r="64" spans="1:10" ht="29.25" customHeight="1">
      <c r="A64" s="34"/>
      <c r="B64" s="34"/>
      <c r="C64" s="34"/>
      <c r="D64" s="34"/>
      <c r="E64" s="34"/>
      <c r="F64" s="34"/>
      <c r="G64" s="34"/>
      <c r="H64" s="34"/>
      <c r="I64" s="44" t="s">
        <v>39</v>
      </c>
      <c r="J64" s="44"/>
    </row>
    <row r="65" spans="1:10" ht="15.75">
      <c r="A65" s="50"/>
      <c r="B65" s="50"/>
      <c r="C65" s="50"/>
      <c r="D65" s="50"/>
      <c r="E65" s="50"/>
      <c r="F65" s="50"/>
      <c r="G65" s="50"/>
      <c r="H65" s="50"/>
      <c r="I65" s="45">
        <v>63236.02</v>
      </c>
      <c r="J65" s="45"/>
    </row>
    <row r="66" spans="1:10" ht="15.75">
      <c r="A66" s="18" t="s">
        <v>64</v>
      </c>
      <c r="B66" s="11"/>
      <c r="C66" s="11"/>
      <c r="D66" s="11"/>
      <c r="E66" s="11"/>
      <c r="F66" s="11"/>
      <c r="G66" s="11"/>
      <c r="H66" s="11"/>
      <c r="I66" s="11"/>
      <c r="J66" s="11"/>
    </row>
    <row r="67" spans="1:10" ht="15.75">
      <c r="A67" s="49" t="s">
        <v>57</v>
      </c>
      <c r="B67" s="49"/>
      <c r="C67" s="49"/>
      <c r="D67" s="49"/>
      <c r="E67" s="49"/>
      <c r="F67" s="49"/>
      <c r="G67" s="49"/>
      <c r="H67" s="49"/>
      <c r="I67" s="49"/>
      <c r="J67" s="49"/>
    </row>
    <row r="68" spans="1:10" ht="15.75">
      <c r="A68" s="43" t="s">
        <v>40</v>
      </c>
      <c r="B68" s="43"/>
      <c r="C68" s="43"/>
      <c r="D68" s="43"/>
      <c r="E68" s="43"/>
      <c r="F68" s="43"/>
      <c r="G68" s="43"/>
      <c r="H68" s="43"/>
      <c r="I68" s="43"/>
      <c r="J68" s="43"/>
    </row>
    <row r="69" spans="1:10" ht="15.75">
      <c r="A69" s="46" t="s">
        <v>43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48">
      <c r="A70" s="10" t="s">
        <v>30</v>
      </c>
      <c r="B70" s="10" t="s">
        <v>31</v>
      </c>
      <c r="C70" s="10" t="s">
        <v>32</v>
      </c>
      <c r="D70" s="10" t="s">
        <v>33</v>
      </c>
      <c r="E70" s="10" t="s">
        <v>34</v>
      </c>
      <c r="F70" s="10" t="s">
        <v>35</v>
      </c>
      <c r="G70" s="10" t="s">
        <v>36</v>
      </c>
      <c r="H70" s="10" t="s">
        <v>37</v>
      </c>
      <c r="I70" s="44" t="s">
        <v>38</v>
      </c>
      <c r="J70" s="44"/>
    </row>
    <row r="71" spans="1:10" s="28" customFormat="1" ht="14.25">
      <c r="A71" s="26">
        <v>0</v>
      </c>
      <c r="B71" s="26">
        <v>0</v>
      </c>
      <c r="C71" s="26">
        <v>0</v>
      </c>
      <c r="D71" s="26">
        <v>0</v>
      </c>
      <c r="E71" s="26">
        <v>0</v>
      </c>
      <c r="F71" s="26">
        <v>0</v>
      </c>
      <c r="G71" s="26">
        <v>0</v>
      </c>
      <c r="H71" s="26">
        <v>0</v>
      </c>
      <c r="I71" s="45">
        <v>0</v>
      </c>
      <c r="J71" s="45"/>
    </row>
    <row r="72" spans="1:10" ht="15.75">
      <c r="A72" s="18" t="s">
        <v>65</v>
      </c>
      <c r="B72" s="11"/>
      <c r="C72" s="11"/>
      <c r="D72" s="11"/>
      <c r="E72" s="11"/>
      <c r="F72" s="11"/>
      <c r="G72" s="11"/>
      <c r="H72" s="11"/>
      <c r="I72" s="11"/>
      <c r="J72" s="11"/>
    </row>
    <row r="73" spans="1:10" ht="15.75">
      <c r="A73" s="49" t="s">
        <v>57</v>
      </c>
      <c r="B73" s="49"/>
      <c r="C73" s="49"/>
      <c r="D73" s="49"/>
      <c r="E73" s="49"/>
      <c r="F73" s="49"/>
      <c r="G73" s="49"/>
      <c r="H73" s="49"/>
      <c r="I73" s="49"/>
      <c r="J73" s="49"/>
    </row>
    <row r="74" spans="1:10" ht="15.75">
      <c r="A74" s="43" t="s">
        <v>41</v>
      </c>
      <c r="B74" s="43"/>
      <c r="C74" s="43"/>
      <c r="D74" s="43"/>
      <c r="E74" s="43"/>
      <c r="F74" s="43"/>
      <c r="G74" s="43"/>
      <c r="H74" s="43"/>
      <c r="I74" s="43"/>
      <c r="J74" s="43"/>
    </row>
    <row r="75" spans="1:10" ht="15.75">
      <c r="A75" s="43" t="s">
        <v>43</v>
      </c>
      <c r="B75" s="43"/>
      <c r="C75" s="43"/>
      <c r="D75" s="43"/>
      <c r="E75" s="43"/>
      <c r="F75" s="43"/>
      <c r="G75" s="43"/>
      <c r="H75" s="43"/>
      <c r="I75" s="43"/>
      <c r="J75" s="43"/>
    </row>
    <row r="76" spans="1:10" ht="48">
      <c r="A76" s="10" t="s">
        <v>30</v>
      </c>
      <c r="B76" s="10" t="s">
        <v>31</v>
      </c>
      <c r="C76" s="10" t="s">
        <v>32</v>
      </c>
      <c r="D76" s="10" t="s">
        <v>33</v>
      </c>
      <c r="E76" s="10" t="s">
        <v>34</v>
      </c>
      <c r="F76" s="10" t="s">
        <v>35</v>
      </c>
      <c r="G76" s="10" t="s">
        <v>36</v>
      </c>
      <c r="H76" s="10" t="s">
        <v>37</v>
      </c>
      <c r="I76" s="44" t="s">
        <v>38</v>
      </c>
      <c r="J76" s="44"/>
    </row>
    <row r="77" spans="1:10" s="28" customFormat="1" ht="14.25">
      <c r="A77" s="26">
        <v>0</v>
      </c>
      <c r="B77" s="26">
        <v>0</v>
      </c>
      <c r="C77" s="26">
        <v>0</v>
      </c>
      <c r="D77" s="26">
        <v>53500</v>
      </c>
      <c r="E77" s="26">
        <v>0</v>
      </c>
      <c r="F77" s="26">
        <v>0</v>
      </c>
      <c r="G77" s="26">
        <v>0</v>
      </c>
      <c r="H77" s="26">
        <v>0</v>
      </c>
      <c r="I77" s="45">
        <f>SUM(A77:H77)</f>
        <v>53500</v>
      </c>
      <c r="J77" s="45"/>
    </row>
    <row r="79" ht="15.75">
      <c r="A79" s="3" t="s">
        <v>65</v>
      </c>
    </row>
    <row r="80" spans="1:10" ht="15.75">
      <c r="A80" s="49" t="s">
        <v>57</v>
      </c>
      <c r="B80" s="49"/>
      <c r="C80" s="49"/>
      <c r="D80" s="49"/>
      <c r="E80" s="49"/>
      <c r="F80" s="49"/>
      <c r="G80" s="49"/>
      <c r="H80" s="49"/>
      <c r="I80" s="49"/>
      <c r="J80" s="49"/>
    </row>
    <row r="81" spans="1:10" ht="15.75">
      <c r="A81" s="46" t="s">
        <v>29</v>
      </c>
      <c r="B81" s="47"/>
      <c r="C81" s="47"/>
      <c r="D81" s="47"/>
      <c r="E81" s="47"/>
      <c r="F81" s="47"/>
      <c r="G81" s="47"/>
      <c r="H81" s="47"/>
      <c r="I81" s="47"/>
      <c r="J81" s="48"/>
    </row>
    <row r="82" spans="1:10" ht="15.75">
      <c r="A82" s="46" t="s">
        <v>44</v>
      </c>
      <c r="B82" s="47"/>
      <c r="C82" s="47"/>
      <c r="D82" s="47"/>
      <c r="E82" s="47"/>
      <c r="F82" s="47"/>
      <c r="G82" s="47"/>
      <c r="H82" s="47"/>
      <c r="I82" s="47"/>
      <c r="J82" s="48"/>
    </row>
    <row r="83" spans="1:10" ht="12.75">
      <c r="A83" s="44" t="s">
        <v>30</v>
      </c>
      <c r="B83" s="44" t="s">
        <v>31</v>
      </c>
      <c r="C83" s="44" t="s">
        <v>32</v>
      </c>
      <c r="D83" s="44" t="s">
        <v>33</v>
      </c>
      <c r="E83" s="44" t="s">
        <v>34</v>
      </c>
      <c r="F83" s="44" t="s">
        <v>35</v>
      </c>
      <c r="G83" s="44" t="s">
        <v>36</v>
      </c>
      <c r="H83" s="44" t="s">
        <v>37</v>
      </c>
      <c r="I83" s="44" t="s">
        <v>38</v>
      </c>
      <c r="J83" s="44"/>
    </row>
    <row r="84" spans="1:10" ht="12.75">
      <c r="A84" s="44"/>
      <c r="B84" s="44"/>
      <c r="C84" s="44"/>
      <c r="D84" s="44"/>
      <c r="E84" s="44"/>
      <c r="F84" s="44"/>
      <c r="G84" s="44"/>
      <c r="H84" s="44"/>
      <c r="I84" s="44"/>
      <c r="J84" s="44"/>
    </row>
    <row r="85" spans="1:10" ht="12.75">
      <c r="A85" s="44"/>
      <c r="B85" s="44"/>
      <c r="C85" s="44"/>
      <c r="D85" s="44"/>
      <c r="E85" s="44"/>
      <c r="F85" s="44"/>
      <c r="G85" s="44"/>
      <c r="H85" s="44"/>
      <c r="I85" s="44"/>
      <c r="J85" s="44"/>
    </row>
    <row r="86" spans="1:10" s="28" customFormat="1" ht="14.25">
      <c r="A86" s="26">
        <v>0</v>
      </c>
      <c r="B86" s="26">
        <v>0</v>
      </c>
      <c r="C86" s="26">
        <v>0</v>
      </c>
      <c r="D86" s="26">
        <v>120000</v>
      </c>
      <c r="E86" s="26">
        <v>0</v>
      </c>
      <c r="F86" s="26">
        <v>0</v>
      </c>
      <c r="G86" s="26">
        <v>0</v>
      </c>
      <c r="H86" s="26">
        <v>0</v>
      </c>
      <c r="I86" s="45">
        <f>SUM(A86:H86)</f>
        <v>120000</v>
      </c>
      <c r="J86" s="45"/>
    </row>
    <row r="87" spans="1:10" ht="26.25" customHeight="1">
      <c r="A87" s="34"/>
      <c r="B87" s="34"/>
      <c r="C87" s="34"/>
      <c r="D87" s="34"/>
      <c r="E87" s="34"/>
      <c r="F87" s="34"/>
      <c r="G87" s="34"/>
      <c r="H87" s="34"/>
      <c r="I87" s="44" t="s">
        <v>39</v>
      </c>
      <c r="J87" s="44"/>
    </row>
    <row r="88" spans="1:10" ht="15.75">
      <c r="A88" s="50"/>
      <c r="B88" s="50"/>
      <c r="C88" s="50"/>
      <c r="D88" s="50"/>
      <c r="E88" s="50"/>
      <c r="F88" s="50"/>
      <c r="G88" s="50"/>
      <c r="H88" s="50"/>
      <c r="I88" s="70"/>
      <c r="J88" s="70"/>
    </row>
    <row r="89" spans="1:10" ht="15.75">
      <c r="A89" s="18" t="s">
        <v>66</v>
      </c>
      <c r="B89" s="11"/>
      <c r="C89" s="11"/>
      <c r="D89" s="11"/>
      <c r="E89" s="11"/>
      <c r="F89" s="11"/>
      <c r="G89" s="11"/>
      <c r="H89" s="11"/>
      <c r="I89" s="11"/>
      <c r="J89" s="11"/>
    </row>
    <row r="90" spans="1:10" ht="15.75">
      <c r="A90" s="49" t="s">
        <v>57</v>
      </c>
      <c r="B90" s="49"/>
      <c r="C90" s="49"/>
      <c r="D90" s="49"/>
      <c r="E90" s="49"/>
      <c r="F90" s="49"/>
      <c r="G90" s="49"/>
      <c r="H90" s="49"/>
      <c r="I90" s="49"/>
      <c r="J90" s="49"/>
    </row>
    <row r="91" spans="1:10" ht="15.75">
      <c r="A91" s="43" t="s">
        <v>40</v>
      </c>
      <c r="B91" s="43"/>
      <c r="C91" s="43"/>
      <c r="D91" s="43"/>
      <c r="E91" s="43"/>
      <c r="F91" s="43"/>
      <c r="G91" s="43"/>
      <c r="H91" s="43"/>
      <c r="I91" s="43"/>
      <c r="J91" s="43"/>
    </row>
    <row r="92" spans="1:10" ht="15.75">
      <c r="A92" s="46" t="s">
        <v>44</v>
      </c>
      <c r="B92" s="47"/>
      <c r="C92" s="47"/>
      <c r="D92" s="47"/>
      <c r="E92" s="47"/>
      <c r="F92" s="47"/>
      <c r="G92" s="47"/>
      <c r="H92" s="47"/>
      <c r="I92" s="47"/>
      <c r="J92" s="48"/>
    </row>
    <row r="93" spans="1:10" ht="48">
      <c r="A93" s="10" t="s">
        <v>30</v>
      </c>
      <c r="B93" s="10" t="s">
        <v>31</v>
      </c>
      <c r="C93" s="10" t="s">
        <v>32</v>
      </c>
      <c r="D93" s="10" t="s">
        <v>33</v>
      </c>
      <c r="E93" s="10" t="s">
        <v>34</v>
      </c>
      <c r="F93" s="10" t="s">
        <v>35</v>
      </c>
      <c r="G93" s="10" t="s">
        <v>36</v>
      </c>
      <c r="H93" s="10" t="s">
        <v>37</v>
      </c>
      <c r="I93" s="44" t="s">
        <v>38</v>
      </c>
      <c r="J93" s="44"/>
    </row>
    <row r="94" spans="1:10" s="28" customFormat="1" ht="14.25">
      <c r="A94" s="26">
        <v>0</v>
      </c>
      <c r="B94" s="26">
        <v>0</v>
      </c>
      <c r="C94" s="26">
        <v>0</v>
      </c>
      <c r="D94" s="26">
        <v>51000</v>
      </c>
      <c r="E94" s="26">
        <v>0</v>
      </c>
      <c r="F94" s="26">
        <v>0</v>
      </c>
      <c r="G94" s="26">
        <v>0</v>
      </c>
      <c r="H94" s="26">
        <v>0</v>
      </c>
      <c r="I94" s="45">
        <f>SUM(A94:H94)</f>
        <v>51000</v>
      </c>
      <c r="J94" s="45"/>
    </row>
    <row r="95" spans="1:10" ht="15.75">
      <c r="A95" s="18" t="s">
        <v>67</v>
      </c>
      <c r="B95" s="11"/>
      <c r="C95" s="11"/>
      <c r="D95" s="11"/>
      <c r="E95" s="11"/>
      <c r="F95" s="11"/>
      <c r="G95" s="11"/>
      <c r="H95" s="11"/>
      <c r="I95" s="11"/>
      <c r="J95" s="11"/>
    </row>
    <row r="96" spans="1:10" ht="15.75">
      <c r="A96" s="49" t="s">
        <v>57</v>
      </c>
      <c r="B96" s="49"/>
      <c r="C96" s="49"/>
      <c r="D96" s="49"/>
      <c r="E96" s="49"/>
      <c r="F96" s="49"/>
      <c r="G96" s="49"/>
      <c r="H96" s="49"/>
      <c r="I96" s="49"/>
      <c r="J96" s="49"/>
    </row>
    <row r="97" spans="1:10" ht="15.75">
      <c r="A97" s="43" t="s">
        <v>41</v>
      </c>
      <c r="B97" s="43"/>
      <c r="C97" s="43"/>
      <c r="D97" s="43"/>
      <c r="E97" s="43"/>
      <c r="F97" s="43"/>
      <c r="G97" s="43"/>
      <c r="H97" s="43"/>
      <c r="I97" s="43"/>
      <c r="J97" s="43"/>
    </row>
    <row r="98" spans="1:10" ht="15.75">
      <c r="A98" s="43" t="s">
        <v>44</v>
      </c>
      <c r="B98" s="43"/>
      <c r="C98" s="43"/>
      <c r="D98" s="43"/>
      <c r="E98" s="43"/>
      <c r="F98" s="43"/>
      <c r="G98" s="43"/>
      <c r="H98" s="43"/>
      <c r="I98" s="43"/>
      <c r="J98" s="43"/>
    </row>
    <row r="99" spans="1:10" ht="48">
      <c r="A99" s="10" t="s">
        <v>30</v>
      </c>
      <c r="B99" s="10" t="s">
        <v>31</v>
      </c>
      <c r="C99" s="10" t="s">
        <v>32</v>
      </c>
      <c r="D99" s="10" t="s">
        <v>33</v>
      </c>
      <c r="E99" s="10" t="s">
        <v>34</v>
      </c>
      <c r="F99" s="10" t="s">
        <v>35</v>
      </c>
      <c r="G99" s="10" t="s">
        <v>36</v>
      </c>
      <c r="H99" s="10" t="s">
        <v>37</v>
      </c>
      <c r="I99" s="44" t="s">
        <v>38</v>
      </c>
      <c r="J99" s="44"/>
    </row>
    <row r="100" spans="1:10" s="28" customFormat="1" ht="14.25">
      <c r="A100" s="26">
        <v>0</v>
      </c>
      <c r="B100" s="26">
        <v>0</v>
      </c>
      <c r="C100" s="26">
        <v>0</v>
      </c>
      <c r="D100" s="26">
        <v>47500</v>
      </c>
      <c r="E100" s="26">
        <v>0</v>
      </c>
      <c r="F100" s="26">
        <v>0</v>
      </c>
      <c r="G100" s="26">
        <v>0</v>
      </c>
      <c r="H100" s="26">
        <v>0</v>
      </c>
      <c r="I100" s="45">
        <f>SUM(A100:H100)</f>
        <v>47500</v>
      </c>
      <c r="J100" s="45"/>
    </row>
    <row r="102" ht="15.75">
      <c r="A102" s="3" t="s">
        <v>68</v>
      </c>
    </row>
    <row r="103" spans="1:11" ht="15.75">
      <c r="A103" s="49" t="s">
        <v>58</v>
      </c>
      <c r="B103" s="49"/>
      <c r="C103" s="49"/>
      <c r="D103" s="49"/>
      <c r="E103" s="49"/>
      <c r="F103" s="49"/>
      <c r="G103" s="49"/>
      <c r="H103" s="49"/>
      <c r="I103" s="49"/>
      <c r="J103" s="49"/>
      <c r="K103" s="49"/>
    </row>
    <row r="104" spans="1:11" ht="15.75">
      <c r="A104" s="43" t="s">
        <v>29</v>
      </c>
      <c r="B104" s="43"/>
      <c r="C104" s="43"/>
      <c r="D104" s="43"/>
      <c r="E104" s="43"/>
      <c r="F104" s="43"/>
      <c r="G104" s="43"/>
      <c r="H104" s="43"/>
      <c r="I104" s="43"/>
      <c r="J104" s="43"/>
      <c r="K104" s="43"/>
    </row>
    <row r="105" spans="1:11" ht="15.75">
      <c r="A105" s="43" t="s">
        <v>42</v>
      </c>
      <c r="B105" s="43"/>
      <c r="C105" s="43"/>
      <c r="D105" s="43"/>
      <c r="E105" s="43"/>
      <c r="F105" s="43"/>
      <c r="G105" s="43"/>
      <c r="H105" s="43"/>
      <c r="I105" s="43"/>
      <c r="J105" s="43"/>
      <c r="K105" s="43"/>
    </row>
    <row r="106" spans="1:11" ht="72">
      <c r="A106" s="10" t="s">
        <v>45</v>
      </c>
      <c r="B106" s="10" t="s">
        <v>46</v>
      </c>
      <c r="C106" s="10" t="s">
        <v>47</v>
      </c>
      <c r="D106" s="10" t="s">
        <v>48</v>
      </c>
      <c r="E106" s="10" t="s">
        <v>49</v>
      </c>
      <c r="F106" s="10" t="s">
        <v>50</v>
      </c>
      <c r="G106" s="10" t="s">
        <v>51</v>
      </c>
      <c r="H106" s="10" t="s">
        <v>52</v>
      </c>
      <c r="I106" s="10" t="s">
        <v>53</v>
      </c>
      <c r="J106" s="10" t="s">
        <v>54</v>
      </c>
      <c r="K106" s="10" t="s">
        <v>38</v>
      </c>
    </row>
    <row r="107" spans="1:11" ht="12.75">
      <c r="A107" s="14">
        <v>0</v>
      </c>
      <c r="B107" s="14">
        <v>0</v>
      </c>
      <c r="C107" s="14">
        <v>0</v>
      </c>
      <c r="D107" s="14">
        <v>0</v>
      </c>
      <c r="E107" s="14">
        <v>0</v>
      </c>
      <c r="F107" s="14">
        <v>0</v>
      </c>
      <c r="G107" s="14">
        <v>0</v>
      </c>
      <c r="H107" s="14">
        <v>0</v>
      </c>
      <c r="I107" s="14">
        <v>0</v>
      </c>
      <c r="J107" s="14">
        <v>0</v>
      </c>
      <c r="K107" s="14">
        <v>0</v>
      </c>
    </row>
    <row r="108" spans="1:11" ht="60">
      <c r="A108" s="34"/>
      <c r="B108" s="34"/>
      <c r="C108" s="34"/>
      <c r="D108" s="34"/>
      <c r="E108" s="34"/>
      <c r="F108" s="34"/>
      <c r="G108" s="34"/>
      <c r="H108" s="34"/>
      <c r="I108" s="34"/>
      <c r="J108" s="34"/>
      <c r="K108" s="10" t="s">
        <v>39</v>
      </c>
    </row>
    <row r="109" spans="1:11" ht="15.75">
      <c r="A109" s="50"/>
      <c r="B109" s="50"/>
      <c r="C109" s="50"/>
      <c r="D109" s="50"/>
      <c r="E109" s="50"/>
      <c r="F109" s="50"/>
      <c r="G109" s="50"/>
      <c r="H109" s="50"/>
      <c r="I109" s="50"/>
      <c r="J109" s="50"/>
      <c r="K109" s="15"/>
    </row>
    <row r="110" spans="1:11" ht="15.75">
      <c r="A110" s="19" t="s">
        <v>69</v>
      </c>
      <c r="B110" s="13"/>
      <c r="C110" s="13"/>
      <c r="D110" s="13"/>
      <c r="E110" s="13"/>
      <c r="F110" s="13"/>
      <c r="G110" s="13"/>
      <c r="H110" s="13"/>
      <c r="I110" s="13"/>
      <c r="J110" s="13"/>
      <c r="K110" s="16"/>
    </row>
    <row r="111" spans="1:11" ht="15.75">
      <c r="A111" s="49" t="s">
        <v>58</v>
      </c>
      <c r="B111" s="49"/>
      <c r="C111" s="49"/>
      <c r="D111" s="49"/>
      <c r="E111" s="49"/>
      <c r="F111" s="49"/>
      <c r="G111" s="49"/>
      <c r="H111" s="49"/>
      <c r="I111" s="49"/>
      <c r="J111" s="49"/>
      <c r="K111" s="49"/>
    </row>
    <row r="112" spans="1:11" ht="15.75">
      <c r="A112" s="43" t="s">
        <v>55</v>
      </c>
      <c r="B112" s="43"/>
      <c r="C112" s="43"/>
      <c r="D112" s="43"/>
      <c r="E112" s="43"/>
      <c r="F112" s="43"/>
      <c r="G112" s="43"/>
      <c r="H112" s="43"/>
      <c r="I112" s="43"/>
      <c r="J112" s="43"/>
      <c r="K112" s="43"/>
    </row>
    <row r="113" spans="1:11" ht="15.75">
      <c r="A113" s="43" t="s">
        <v>42</v>
      </c>
      <c r="B113" s="43"/>
      <c r="C113" s="43"/>
      <c r="D113" s="43"/>
      <c r="E113" s="43"/>
      <c r="F113" s="43"/>
      <c r="G113" s="43"/>
      <c r="H113" s="43"/>
      <c r="I113" s="43"/>
      <c r="J113" s="43"/>
      <c r="K113" s="43"/>
    </row>
    <row r="114" spans="1:11" ht="72">
      <c r="A114" s="10" t="s">
        <v>45</v>
      </c>
      <c r="B114" s="10" t="s">
        <v>46</v>
      </c>
      <c r="C114" s="10" t="s">
        <v>47</v>
      </c>
      <c r="D114" s="10" t="s">
        <v>48</v>
      </c>
      <c r="E114" s="10" t="s">
        <v>49</v>
      </c>
      <c r="F114" s="10" t="s">
        <v>50</v>
      </c>
      <c r="G114" s="10" t="s">
        <v>51</v>
      </c>
      <c r="H114" s="10" t="s">
        <v>52</v>
      </c>
      <c r="I114" s="10" t="s">
        <v>53</v>
      </c>
      <c r="J114" s="10" t="s">
        <v>54</v>
      </c>
      <c r="K114" s="10" t="s">
        <v>38</v>
      </c>
    </row>
    <row r="115" spans="1:11" ht="12.75">
      <c r="A115" s="14">
        <v>0</v>
      </c>
      <c r="B115" s="14">
        <v>0</v>
      </c>
      <c r="C115" s="14">
        <v>0</v>
      </c>
      <c r="D115" s="14">
        <v>0</v>
      </c>
      <c r="E115" s="14">
        <v>0</v>
      </c>
      <c r="F115" s="14">
        <v>0</v>
      </c>
      <c r="G115" s="14">
        <v>0</v>
      </c>
      <c r="H115" s="14">
        <v>0</v>
      </c>
      <c r="I115" s="14">
        <v>0</v>
      </c>
      <c r="J115" s="14">
        <v>0</v>
      </c>
      <c r="K115" s="14">
        <v>0</v>
      </c>
    </row>
    <row r="116" spans="1:11" ht="16.5" customHeight="1">
      <c r="A116" s="20" t="s">
        <v>70</v>
      </c>
      <c r="B116" s="17"/>
      <c r="C116" s="17"/>
      <c r="D116" s="17"/>
      <c r="E116" s="17"/>
      <c r="F116" s="17"/>
      <c r="G116" s="17"/>
      <c r="H116" s="17"/>
      <c r="I116" s="17"/>
      <c r="J116" s="17"/>
      <c r="K116" s="17"/>
    </row>
    <row r="117" spans="1:11" ht="15.75">
      <c r="A117" s="49" t="s">
        <v>58</v>
      </c>
      <c r="B117" s="49"/>
      <c r="C117" s="49"/>
      <c r="D117" s="49"/>
      <c r="E117" s="49"/>
      <c r="F117" s="49"/>
      <c r="G117" s="49"/>
      <c r="H117" s="49"/>
      <c r="I117" s="49"/>
      <c r="J117" s="49"/>
      <c r="K117" s="49"/>
    </row>
    <row r="118" spans="1:11" ht="15.75">
      <c r="A118" s="43" t="s">
        <v>56</v>
      </c>
      <c r="B118" s="43"/>
      <c r="C118" s="43"/>
      <c r="D118" s="43"/>
      <c r="E118" s="43"/>
      <c r="F118" s="43"/>
      <c r="G118" s="43"/>
      <c r="H118" s="43"/>
      <c r="I118" s="43"/>
      <c r="J118" s="43"/>
      <c r="K118" s="43"/>
    </row>
    <row r="119" spans="1:11" ht="15.75">
      <c r="A119" s="43" t="s">
        <v>42</v>
      </c>
      <c r="B119" s="43"/>
      <c r="C119" s="43"/>
      <c r="D119" s="43"/>
      <c r="E119" s="43"/>
      <c r="F119" s="43"/>
      <c r="G119" s="43"/>
      <c r="H119" s="43"/>
      <c r="I119" s="43"/>
      <c r="J119" s="43"/>
      <c r="K119" s="43"/>
    </row>
    <row r="120" spans="1:11" ht="72">
      <c r="A120" s="10" t="s">
        <v>45</v>
      </c>
      <c r="B120" s="10" t="s">
        <v>46</v>
      </c>
      <c r="C120" s="10" t="s">
        <v>47</v>
      </c>
      <c r="D120" s="10" t="s">
        <v>48</v>
      </c>
      <c r="E120" s="10" t="s">
        <v>49</v>
      </c>
      <c r="F120" s="10" t="s">
        <v>50</v>
      </c>
      <c r="G120" s="10" t="s">
        <v>51</v>
      </c>
      <c r="H120" s="10" t="s">
        <v>52</v>
      </c>
      <c r="I120" s="10" t="s">
        <v>53</v>
      </c>
      <c r="J120" s="10" t="s">
        <v>54</v>
      </c>
      <c r="K120" s="10" t="s">
        <v>38</v>
      </c>
    </row>
    <row r="121" spans="1:11" ht="12.75">
      <c r="A121" s="14">
        <v>0</v>
      </c>
      <c r="B121" s="14">
        <v>0</v>
      </c>
      <c r="C121" s="14">
        <v>0</v>
      </c>
      <c r="D121" s="14">
        <v>0</v>
      </c>
      <c r="E121" s="14">
        <v>0</v>
      </c>
      <c r="F121" s="14">
        <v>0</v>
      </c>
      <c r="G121" s="14">
        <v>0</v>
      </c>
      <c r="H121" s="14">
        <v>0</v>
      </c>
      <c r="I121" s="14">
        <v>0</v>
      </c>
      <c r="J121" s="14">
        <v>0</v>
      </c>
      <c r="K121" s="14">
        <v>0</v>
      </c>
    </row>
    <row r="122" ht="15.75">
      <c r="A122" s="3" t="s">
        <v>71</v>
      </c>
    </row>
    <row r="123" spans="1:11" ht="15.75">
      <c r="A123" s="49" t="s">
        <v>58</v>
      </c>
      <c r="B123" s="49"/>
      <c r="C123" s="49"/>
      <c r="D123" s="49"/>
      <c r="E123" s="49"/>
      <c r="F123" s="49"/>
      <c r="G123" s="49"/>
      <c r="H123" s="49"/>
      <c r="I123" s="49"/>
      <c r="J123" s="49"/>
      <c r="K123" s="49"/>
    </row>
    <row r="124" spans="1:11" ht="15.75">
      <c r="A124" s="43" t="s">
        <v>29</v>
      </c>
      <c r="B124" s="43"/>
      <c r="C124" s="43"/>
      <c r="D124" s="43"/>
      <c r="E124" s="43"/>
      <c r="F124" s="43"/>
      <c r="G124" s="43"/>
      <c r="H124" s="43"/>
      <c r="I124" s="43"/>
      <c r="J124" s="43"/>
      <c r="K124" s="43"/>
    </row>
    <row r="125" spans="1:11" ht="15.75">
      <c r="A125" s="43" t="s">
        <v>43</v>
      </c>
      <c r="B125" s="43"/>
      <c r="C125" s="43"/>
      <c r="D125" s="43"/>
      <c r="E125" s="43"/>
      <c r="F125" s="43"/>
      <c r="G125" s="43"/>
      <c r="H125" s="43"/>
      <c r="I125" s="43"/>
      <c r="J125" s="43"/>
      <c r="K125" s="43"/>
    </row>
    <row r="126" spans="1:11" ht="72">
      <c r="A126" s="10" t="s">
        <v>45</v>
      </c>
      <c r="B126" s="10" t="s">
        <v>46</v>
      </c>
      <c r="C126" s="10" t="s">
        <v>47</v>
      </c>
      <c r="D126" s="10" t="s">
        <v>48</v>
      </c>
      <c r="E126" s="10" t="s">
        <v>49</v>
      </c>
      <c r="F126" s="10" t="s">
        <v>50</v>
      </c>
      <c r="G126" s="10" t="s">
        <v>51</v>
      </c>
      <c r="H126" s="10" t="s">
        <v>52</v>
      </c>
      <c r="I126" s="10" t="s">
        <v>53</v>
      </c>
      <c r="J126" s="10" t="s">
        <v>54</v>
      </c>
      <c r="K126" s="10" t="s">
        <v>38</v>
      </c>
    </row>
    <row r="127" spans="1:11" ht="12.75">
      <c r="A127" s="14">
        <v>0</v>
      </c>
      <c r="B127" s="14">
        <v>0</v>
      </c>
      <c r="C127" s="14">
        <v>0</v>
      </c>
      <c r="D127" s="14">
        <v>0</v>
      </c>
      <c r="E127" s="14">
        <v>0</v>
      </c>
      <c r="F127" s="14">
        <v>0</v>
      </c>
      <c r="G127" s="14">
        <v>0</v>
      </c>
      <c r="H127" s="14">
        <v>0</v>
      </c>
      <c r="I127" s="14">
        <v>0</v>
      </c>
      <c r="J127" s="14">
        <v>0</v>
      </c>
      <c r="K127" s="14">
        <v>0</v>
      </c>
    </row>
    <row r="128" spans="1:11" ht="60">
      <c r="A128" s="34"/>
      <c r="B128" s="34"/>
      <c r="C128" s="34"/>
      <c r="D128" s="34"/>
      <c r="E128" s="34"/>
      <c r="F128" s="34"/>
      <c r="G128" s="34"/>
      <c r="H128" s="34"/>
      <c r="I128" s="34"/>
      <c r="J128" s="34"/>
      <c r="K128" s="10" t="s">
        <v>39</v>
      </c>
    </row>
    <row r="129" spans="1:11" ht="15.75">
      <c r="A129" s="50"/>
      <c r="B129" s="50"/>
      <c r="C129" s="50"/>
      <c r="D129" s="50"/>
      <c r="E129" s="50"/>
      <c r="F129" s="50"/>
      <c r="G129" s="50"/>
      <c r="H129" s="50"/>
      <c r="I129" s="50"/>
      <c r="J129" s="50"/>
      <c r="K129" s="15"/>
    </row>
    <row r="130" spans="1:11" ht="18" customHeight="1">
      <c r="A130" s="19" t="s">
        <v>72</v>
      </c>
      <c r="B130" s="13"/>
      <c r="C130" s="13"/>
      <c r="D130" s="13"/>
      <c r="E130" s="13"/>
      <c r="F130" s="13"/>
      <c r="G130" s="13"/>
      <c r="H130" s="13"/>
      <c r="I130" s="13"/>
      <c r="J130" s="13"/>
      <c r="K130" s="16"/>
    </row>
    <row r="131" spans="1:11" ht="15.75">
      <c r="A131" s="49" t="s">
        <v>58</v>
      </c>
      <c r="B131" s="49"/>
      <c r="C131" s="49"/>
      <c r="D131" s="49"/>
      <c r="E131" s="49"/>
      <c r="F131" s="49"/>
      <c r="G131" s="49"/>
      <c r="H131" s="49"/>
      <c r="I131" s="49"/>
      <c r="J131" s="49"/>
      <c r="K131" s="49"/>
    </row>
    <row r="132" spans="1:11" ht="15.75">
      <c r="A132" s="43" t="s">
        <v>55</v>
      </c>
      <c r="B132" s="43"/>
      <c r="C132" s="43"/>
      <c r="D132" s="43"/>
      <c r="E132" s="43"/>
      <c r="F132" s="43"/>
      <c r="G132" s="43"/>
      <c r="H132" s="43"/>
      <c r="I132" s="43"/>
      <c r="J132" s="43"/>
      <c r="K132" s="43"/>
    </row>
    <row r="133" spans="1:11" ht="15.75">
      <c r="A133" s="43" t="s">
        <v>43</v>
      </c>
      <c r="B133" s="43"/>
      <c r="C133" s="43"/>
      <c r="D133" s="43"/>
      <c r="E133" s="43"/>
      <c r="F133" s="43"/>
      <c r="G133" s="43"/>
      <c r="H133" s="43"/>
      <c r="I133" s="43"/>
      <c r="J133" s="43"/>
      <c r="K133" s="43"/>
    </row>
    <row r="134" spans="1:11" ht="72">
      <c r="A134" s="10" t="s">
        <v>45</v>
      </c>
      <c r="B134" s="10" t="s">
        <v>46</v>
      </c>
      <c r="C134" s="10" t="s">
        <v>47</v>
      </c>
      <c r="D134" s="10" t="s">
        <v>48</v>
      </c>
      <c r="E134" s="10" t="s">
        <v>49</v>
      </c>
      <c r="F134" s="10" t="s">
        <v>50</v>
      </c>
      <c r="G134" s="10" t="s">
        <v>51</v>
      </c>
      <c r="H134" s="10" t="s">
        <v>52</v>
      </c>
      <c r="I134" s="10" t="s">
        <v>53</v>
      </c>
      <c r="J134" s="10" t="s">
        <v>54</v>
      </c>
      <c r="K134" s="10" t="s">
        <v>38</v>
      </c>
    </row>
    <row r="135" spans="1:11" ht="12.75">
      <c r="A135" s="14">
        <v>0</v>
      </c>
      <c r="B135" s="14">
        <v>0</v>
      </c>
      <c r="C135" s="14">
        <v>0</v>
      </c>
      <c r="D135" s="14">
        <v>0</v>
      </c>
      <c r="E135" s="14">
        <v>0</v>
      </c>
      <c r="F135" s="14">
        <v>0</v>
      </c>
      <c r="G135" s="14">
        <v>0</v>
      </c>
      <c r="H135" s="14">
        <v>0</v>
      </c>
      <c r="I135" s="14">
        <v>0</v>
      </c>
      <c r="J135" s="14">
        <v>0</v>
      </c>
      <c r="K135" s="14">
        <v>0</v>
      </c>
    </row>
    <row r="136" spans="1:11" ht="18" customHeight="1">
      <c r="A136" s="20" t="s">
        <v>73</v>
      </c>
      <c r="B136" s="17"/>
      <c r="C136" s="17"/>
      <c r="D136" s="17"/>
      <c r="E136" s="17"/>
      <c r="F136" s="17"/>
      <c r="G136" s="17"/>
      <c r="H136" s="17"/>
      <c r="I136" s="17"/>
      <c r="J136" s="17"/>
      <c r="K136" s="17"/>
    </row>
    <row r="137" spans="1:11" ht="15.75">
      <c r="A137" s="49" t="s">
        <v>58</v>
      </c>
      <c r="B137" s="49"/>
      <c r="C137" s="49"/>
      <c r="D137" s="49"/>
      <c r="E137" s="49"/>
      <c r="F137" s="49"/>
      <c r="G137" s="49"/>
      <c r="H137" s="49"/>
      <c r="I137" s="49"/>
      <c r="J137" s="49"/>
      <c r="K137" s="49"/>
    </row>
    <row r="138" spans="1:11" ht="15.75">
      <c r="A138" s="43" t="s">
        <v>56</v>
      </c>
      <c r="B138" s="43"/>
      <c r="C138" s="43"/>
      <c r="D138" s="43"/>
      <c r="E138" s="43"/>
      <c r="F138" s="43"/>
      <c r="G138" s="43"/>
      <c r="H138" s="43"/>
      <c r="I138" s="43"/>
      <c r="J138" s="43"/>
      <c r="K138" s="43"/>
    </row>
    <row r="139" spans="1:11" ht="15.75">
      <c r="A139" s="43" t="s">
        <v>43</v>
      </c>
      <c r="B139" s="43"/>
      <c r="C139" s="43"/>
      <c r="D139" s="43"/>
      <c r="E139" s="43"/>
      <c r="F139" s="43"/>
      <c r="G139" s="43"/>
      <c r="H139" s="43"/>
      <c r="I139" s="43"/>
      <c r="J139" s="43"/>
      <c r="K139" s="43"/>
    </row>
    <row r="140" spans="1:11" ht="72">
      <c r="A140" s="10" t="s">
        <v>45</v>
      </c>
      <c r="B140" s="10" t="s">
        <v>46</v>
      </c>
      <c r="C140" s="10" t="s">
        <v>47</v>
      </c>
      <c r="D140" s="10" t="s">
        <v>48</v>
      </c>
      <c r="E140" s="10" t="s">
        <v>49</v>
      </c>
      <c r="F140" s="10" t="s">
        <v>50</v>
      </c>
      <c r="G140" s="10" t="s">
        <v>51</v>
      </c>
      <c r="H140" s="10" t="s">
        <v>52</v>
      </c>
      <c r="I140" s="10" t="s">
        <v>53</v>
      </c>
      <c r="J140" s="10" t="s">
        <v>54</v>
      </c>
      <c r="K140" s="10" t="s">
        <v>38</v>
      </c>
    </row>
    <row r="141" spans="1:11" ht="12.75">
      <c r="A141" s="14">
        <v>0</v>
      </c>
      <c r="B141" s="14">
        <v>0</v>
      </c>
      <c r="C141" s="14">
        <v>0</v>
      </c>
      <c r="D141" s="14">
        <v>0</v>
      </c>
      <c r="E141" s="14">
        <v>0</v>
      </c>
      <c r="F141" s="14">
        <v>0</v>
      </c>
      <c r="G141" s="14">
        <v>0</v>
      </c>
      <c r="H141" s="14">
        <v>0</v>
      </c>
      <c r="I141" s="14">
        <v>0</v>
      </c>
      <c r="J141" s="14">
        <v>0</v>
      </c>
      <c r="K141" s="14">
        <v>0</v>
      </c>
    </row>
    <row r="143" ht="15.75">
      <c r="A143" s="3" t="s">
        <v>74</v>
      </c>
    </row>
    <row r="144" spans="1:11" ht="15.75">
      <c r="A144" s="49" t="s">
        <v>58</v>
      </c>
      <c r="B144" s="49"/>
      <c r="C144" s="49"/>
      <c r="D144" s="49"/>
      <c r="E144" s="49"/>
      <c r="F144" s="49"/>
      <c r="G144" s="49"/>
      <c r="H144" s="49"/>
      <c r="I144" s="49"/>
      <c r="J144" s="49"/>
      <c r="K144" s="49"/>
    </row>
    <row r="145" spans="1:11" ht="15.75">
      <c r="A145" s="43" t="s">
        <v>29</v>
      </c>
      <c r="B145" s="43"/>
      <c r="C145" s="43"/>
      <c r="D145" s="43"/>
      <c r="E145" s="43"/>
      <c r="F145" s="43"/>
      <c r="G145" s="43"/>
      <c r="H145" s="43"/>
      <c r="I145" s="43"/>
      <c r="J145" s="43"/>
      <c r="K145" s="43"/>
    </row>
    <row r="146" spans="1:11" ht="15.75">
      <c r="A146" s="43" t="s">
        <v>44</v>
      </c>
      <c r="B146" s="43"/>
      <c r="C146" s="43"/>
      <c r="D146" s="43"/>
      <c r="E146" s="43"/>
      <c r="F146" s="43"/>
      <c r="G146" s="43"/>
      <c r="H146" s="43"/>
      <c r="I146" s="43"/>
      <c r="J146" s="43"/>
      <c r="K146" s="43"/>
    </row>
    <row r="147" spans="1:11" ht="72">
      <c r="A147" s="10" t="s">
        <v>45</v>
      </c>
      <c r="B147" s="10" t="s">
        <v>46</v>
      </c>
      <c r="C147" s="10" t="s">
        <v>47</v>
      </c>
      <c r="D147" s="10" t="s">
        <v>48</v>
      </c>
      <c r="E147" s="10" t="s">
        <v>49</v>
      </c>
      <c r="F147" s="10" t="s">
        <v>50</v>
      </c>
      <c r="G147" s="10" t="s">
        <v>51</v>
      </c>
      <c r="H147" s="10" t="s">
        <v>52</v>
      </c>
      <c r="I147" s="10" t="s">
        <v>53</v>
      </c>
      <c r="J147" s="10" t="s">
        <v>54</v>
      </c>
      <c r="K147" s="10" t="s">
        <v>38</v>
      </c>
    </row>
    <row r="148" spans="1:11" ht="12.75">
      <c r="A148" s="14">
        <v>0</v>
      </c>
      <c r="B148" s="14">
        <v>0</v>
      </c>
      <c r="C148" s="14">
        <v>0</v>
      </c>
      <c r="D148" s="14">
        <v>0</v>
      </c>
      <c r="E148" s="14">
        <v>0</v>
      </c>
      <c r="F148" s="14">
        <v>0</v>
      </c>
      <c r="G148" s="14">
        <v>0</v>
      </c>
      <c r="H148" s="14">
        <v>0</v>
      </c>
      <c r="I148" s="14">
        <v>0</v>
      </c>
      <c r="J148" s="14">
        <v>0</v>
      </c>
      <c r="K148" s="14">
        <v>0</v>
      </c>
    </row>
    <row r="149" spans="1:11" ht="60">
      <c r="A149" s="34"/>
      <c r="B149" s="34"/>
      <c r="C149" s="34"/>
      <c r="D149" s="34"/>
      <c r="E149" s="34"/>
      <c r="F149" s="34"/>
      <c r="G149" s="34"/>
      <c r="H149" s="34"/>
      <c r="I149" s="34"/>
      <c r="J149" s="34"/>
      <c r="K149" s="10" t="s">
        <v>39</v>
      </c>
    </row>
    <row r="150" spans="1:11" ht="15.75">
      <c r="A150" s="50"/>
      <c r="B150" s="50"/>
      <c r="C150" s="50"/>
      <c r="D150" s="50"/>
      <c r="E150" s="50"/>
      <c r="F150" s="50"/>
      <c r="G150" s="50"/>
      <c r="H150" s="50"/>
      <c r="I150" s="50"/>
      <c r="J150" s="50"/>
      <c r="K150" s="15"/>
    </row>
    <row r="151" spans="1:11" ht="18" customHeight="1">
      <c r="A151" s="19" t="s">
        <v>75</v>
      </c>
      <c r="B151" s="13"/>
      <c r="C151" s="13"/>
      <c r="D151" s="13"/>
      <c r="E151" s="13"/>
      <c r="F151" s="13"/>
      <c r="G151" s="13"/>
      <c r="H151" s="13"/>
      <c r="I151" s="13"/>
      <c r="J151" s="13"/>
      <c r="K151" s="16"/>
    </row>
    <row r="152" spans="1:11" ht="15.75">
      <c r="A152" s="49" t="s">
        <v>58</v>
      </c>
      <c r="B152" s="49"/>
      <c r="C152" s="49"/>
      <c r="D152" s="49"/>
      <c r="E152" s="49"/>
      <c r="F152" s="49"/>
      <c r="G152" s="49"/>
      <c r="H152" s="49"/>
      <c r="I152" s="49"/>
      <c r="J152" s="49"/>
      <c r="K152" s="49"/>
    </row>
    <row r="153" spans="1:11" ht="15.75">
      <c r="A153" s="43" t="s">
        <v>55</v>
      </c>
      <c r="B153" s="43"/>
      <c r="C153" s="43"/>
      <c r="D153" s="43"/>
      <c r="E153" s="43"/>
      <c r="F153" s="43"/>
      <c r="G153" s="43"/>
      <c r="H153" s="43"/>
      <c r="I153" s="43"/>
      <c r="J153" s="43"/>
      <c r="K153" s="43"/>
    </row>
    <row r="154" spans="1:11" ht="15.75">
      <c r="A154" s="43" t="s">
        <v>44</v>
      </c>
      <c r="B154" s="43"/>
      <c r="C154" s="43"/>
      <c r="D154" s="43"/>
      <c r="E154" s="43"/>
      <c r="F154" s="43"/>
      <c r="G154" s="43"/>
      <c r="H154" s="43"/>
      <c r="I154" s="43"/>
      <c r="J154" s="43"/>
      <c r="K154" s="43"/>
    </row>
    <row r="155" spans="1:11" ht="72">
      <c r="A155" s="10" t="s">
        <v>45</v>
      </c>
      <c r="B155" s="10" t="s">
        <v>46</v>
      </c>
      <c r="C155" s="10" t="s">
        <v>47</v>
      </c>
      <c r="D155" s="10" t="s">
        <v>48</v>
      </c>
      <c r="E155" s="10" t="s">
        <v>49</v>
      </c>
      <c r="F155" s="10" t="s">
        <v>50</v>
      </c>
      <c r="G155" s="10" t="s">
        <v>51</v>
      </c>
      <c r="H155" s="10" t="s">
        <v>52</v>
      </c>
      <c r="I155" s="10" t="s">
        <v>53</v>
      </c>
      <c r="J155" s="10" t="s">
        <v>54</v>
      </c>
      <c r="K155" s="10" t="s">
        <v>38</v>
      </c>
    </row>
    <row r="156" spans="1:11" ht="12.75">
      <c r="A156" s="14">
        <v>0</v>
      </c>
      <c r="B156" s="14">
        <v>0</v>
      </c>
      <c r="C156" s="14">
        <v>0</v>
      </c>
      <c r="D156" s="14">
        <v>0</v>
      </c>
      <c r="E156" s="14">
        <v>0</v>
      </c>
      <c r="F156" s="14">
        <v>0</v>
      </c>
      <c r="G156" s="14">
        <v>0</v>
      </c>
      <c r="H156" s="14">
        <v>0</v>
      </c>
      <c r="I156" s="14">
        <v>0</v>
      </c>
      <c r="J156" s="14">
        <v>0</v>
      </c>
      <c r="K156" s="14">
        <v>0</v>
      </c>
    </row>
    <row r="157" spans="1:11" ht="22.5" customHeight="1">
      <c r="A157" s="19" t="s">
        <v>76</v>
      </c>
      <c r="B157" s="17"/>
      <c r="C157" s="17"/>
      <c r="D157" s="17"/>
      <c r="E157" s="17"/>
      <c r="F157" s="17"/>
      <c r="G157" s="17"/>
      <c r="H157" s="17"/>
      <c r="I157" s="17"/>
      <c r="J157" s="17"/>
      <c r="K157" s="17"/>
    </row>
    <row r="158" spans="1:11" ht="15.75">
      <c r="A158" s="49" t="s">
        <v>58</v>
      </c>
      <c r="B158" s="49"/>
      <c r="C158" s="49"/>
      <c r="D158" s="49"/>
      <c r="E158" s="49"/>
      <c r="F158" s="49"/>
      <c r="G158" s="49"/>
      <c r="H158" s="49"/>
      <c r="I158" s="49"/>
      <c r="J158" s="49"/>
      <c r="K158" s="49"/>
    </row>
    <row r="159" spans="1:11" ht="15.75">
      <c r="A159" s="43" t="s">
        <v>56</v>
      </c>
      <c r="B159" s="43"/>
      <c r="C159" s="43"/>
      <c r="D159" s="43"/>
      <c r="E159" s="43"/>
      <c r="F159" s="43"/>
      <c r="G159" s="43"/>
      <c r="H159" s="43"/>
      <c r="I159" s="43"/>
      <c r="J159" s="43"/>
      <c r="K159" s="43"/>
    </row>
    <row r="160" spans="1:11" ht="15.75">
      <c r="A160" s="43" t="s">
        <v>44</v>
      </c>
      <c r="B160" s="43"/>
      <c r="C160" s="43"/>
      <c r="D160" s="43"/>
      <c r="E160" s="43"/>
      <c r="F160" s="43"/>
      <c r="G160" s="43"/>
      <c r="H160" s="43"/>
      <c r="I160" s="43"/>
      <c r="J160" s="43"/>
      <c r="K160" s="43"/>
    </row>
    <row r="161" spans="1:11" ht="72">
      <c r="A161" s="10" t="s">
        <v>45</v>
      </c>
      <c r="B161" s="10" t="s">
        <v>46</v>
      </c>
      <c r="C161" s="10" t="s">
        <v>47</v>
      </c>
      <c r="D161" s="10" t="s">
        <v>48</v>
      </c>
      <c r="E161" s="10" t="s">
        <v>49</v>
      </c>
      <c r="F161" s="10" t="s">
        <v>50</v>
      </c>
      <c r="G161" s="10" t="s">
        <v>51</v>
      </c>
      <c r="H161" s="10" t="s">
        <v>52</v>
      </c>
      <c r="I161" s="10" t="s">
        <v>53</v>
      </c>
      <c r="J161" s="10" t="s">
        <v>54</v>
      </c>
      <c r="K161" s="10" t="s">
        <v>38</v>
      </c>
    </row>
    <row r="162" spans="1:11" ht="12.75">
      <c r="A162" s="14">
        <v>0</v>
      </c>
      <c r="B162" s="14">
        <v>0</v>
      </c>
      <c r="C162" s="14">
        <v>0</v>
      </c>
      <c r="D162" s="14">
        <v>0</v>
      </c>
      <c r="E162" s="14">
        <v>0</v>
      </c>
      <c r="F162" s="14">
        <v>0</v>
      </c>
      <c r="G162" s="14">
        <v>0</v>
      </c>
      <c r="H162" s="14">
        <v>0</v>
      </c>
      <c r="I162" s="14">
        <v>0</v>
      </c>
      <c r="J162" s="14">
        <v>0</v>
      </c>
      <c r="K162" s="14">
        <v>0</v>
      </c>
    </row>
    <row r="164" spans="1:11" ht="12.75">
      <c r="A164" s="51" t="s">
        <v>77</v>
      </c>
      <c r="B164" s="52"/>
      <c r="C164" s="52"/>
      <c r="D164" s="52"/>
      <c r="E164" s="52"/>
      <c r="F164" s="52"/>
      <c r="G164" s="52"/>
      <c r="H164" s="52"/>
      <c r="I164" s="52"/>
      <c r="J164" s="52"/>
      <c r="K164" s="53"/>
    </row>
    <row r="165" spans="1:11" ht="12.75">
      <c r="A165" s="54"/>
      <c r="B165" s="55"/>
      <c r="C165" s="55"/>
      <c r="D165" s="55"/>
      <c r="E165" s="55"/>
      <c r="F165" s="55"/>
      <c r="G165" s="55"/>
      <c r="H165" s="55"/>
      <c r="I165" s="55"/>
      <c r="J165" s="55"/>
      <c r="K165" s="56"/>
    </row>
    <row r="166" spans="1:11" ht="12.75">
      <c r="A166" s="54"/>
      <c r="B166" s="55"/>
      <c r="C166" s="55"/>
      <c r="D166" s="55"/>
      <c r="E166" s="55"/>
      <c r="F166" s="55"/>
      <c r="G166" s="55"/>
      <c r="H166" s="55"/>
      <c r="I166" s="55"/>
      <c r="J166" s="55"/>
      <c r="K166" s="56"/>
    </row>
    <row r="167" spans="1:11" ht="12.75">
      <c r="A167" s="54"/>
      <c r="B167" s="55"/>
      <c r="C167" s="55"/>
      <c r="D167" s="55"/>
      <c r="E167" s="55"/>
      <c r="F167" s="55"/>
      <c r="G167" s="55"/>
      <c r="H167" s="55"/>
      <c r="I167" s="55"/>
      <c r="J167" s="55"/>
      <c r="K167" s="56"/>
    </row>
    <row r="168" spans="1:11" ht="12.75">
      <c r="A168" s="57"/>
      <c r="B168" s="58"/>
      <c r="C168" s="58"/>
      <c r="D168" s="58"/>
      <c r="E168" s="58"/>
      <c r="F168" s="58"/>
      <c r="G168" s="58"/>
      <c r="H168" s="58"/>
      <c r="I168" s="58"/>
      <c r="J168" s="58"/>
      <c r="K168" s="59"/>
    </row>
  </sheetData>
  <sheetProtection/>
  <mergeCells count="145">
    <mergeCell ref="A4:K8"/>
    <mergeCell ref="A159:K159"/>
    <mergeCell ref="A137:K137"/>
    <mergeCell ref="A138:K138"/>
    <mergeCell ref="A139:K139"/>
    <mergeCell ref="A144:K144"/>
    <mergeCell ref="A145:K145"/>
    <mergeCell ref="A146:K146"/>
    <mergeCell ref="A131:K131"/>
    <mergeCell ref="A149:J149"/>
    <mergeCell ref="A160:K160"/>
    <mergeCell ref="A152:K152"/>
    <mergeCell ref="A153:K153"/>
    <mergeCell ref="A154:K154"/>
    <mergeCell ref="A158:K158"/>
    <mergeCell ref="A150:J150"/>
    <mergeCell ref="A111:K111"/>
    <mergeCell ref="A125:K125"/>
    <mergeCell ref="A128:J128"/>
    <mergeCell ref="A129:J129"/>
    <mergeCell ref="A104:K104"/>
    <mergeCell ref="A132:K132"/>
    <mergeCell ref="A133:K133"/>
    <mergeCell ref="A36:J36"/>
    <mergeCell ref="A46:J46"/>
    <mergeCell ref="A52:J52"/>
    <mergeCell ref="A37:J37"/>
    <mergeCell ref="A123:K123"/>
    <mergeCell ref="A124:K124"/>
    <mergeCell ref="A119:K119"/>
    <mergeCell ref="A35:J35"/>
    <mergeCell ref="A45:J45"/>
    <mergeCell ref="A51:J51"/>
    <mergeCell ref="A57:J57"/>
    <mergeCell ref="I54:J54"/>
    <mergeCell ref="A47:J47"/>
    <mergeCell ref="A53:J53"/>
    <mergeCell ref="I48:J48"/>
    <mergeCell ref="I49:J49"/>
    <mergeCell ref="D38:D40"/>
    <mergeCell ref="A96:J96"/>
    <mergeCell ref="A108:J108"/>
    <mergeCell ref="A103:K103"/>
    <mergeCell ref="A118:K118"/>
    <mergeCell ref="A105:K105"/>
    <mergeCell ref="A113:K113"/>
    <mergeCell ref="A117:K117"/>
    <mergeCell ref="A109:J109"/>
    <mergeCell ref="A112:K112"/>
    <mergeCell ref="I100:J100"/>
    <mergeCell ref="I99:J99"/>
    <mergeCell ref="A88:H88"/>
    <mergeCell ref="I88:J88"/>
    <mergeCell ref="A91:J91"/>
    <mergeCell ref="A92:J92"/>
    <mergeCell ref="A90:J90"/>
    <mergeCell ref="I93:J93"/>
    <mergeCell ref="I94:J94"/>
    <mergeCell ref="A97:J97"/>
    <mergeCell ref="A98:J98"/>
    <mergeCell ref="I83:J85"/>
    <mergeCell ref="I86:J86"/>
    <mergeCell ref="A87:H87"/>
    <mergeCell ref="I87:J87"/>
    <mergeCell ref="E83:E85"/>
    <mergeCell ref="F83:F85"/>
    <mergeCell ref="G83:G85"/>
    <mergeCell ref="H83:H85"/>
    <mergeCell ref="A83:A85"/>
    <mergeCell ref="B83:B85"/>
    <mergeCell ref="C83:C85"/>
    <mergeCell ref="I71:J71"/>
    <mergeCell ref="A74:J74"/>
    <mergeCell ref="A75:J75"/>
    <mergeCell ref="A73:J73"/>
    <mergeCell ref="D83:D85"/>
    <mergeCell ref="I76:J76"/>
    <mergeCell ref="I77:J77"/>
    <mergeCell ref="A81:J81"/>
    <mergeCell ref="A82:J82"/>
    <mergeCell ref="A80:J80"/>
    <mergeCell ref="A65:H65"/>
    <mergeCell ref="I65:J65"/>
    <mergeCell ref="A68:J68"/>
    <mergeCell ref="A69:J69"/>
    <mergeCell ref="A67:J67"/>
    <mergeCell ref="I70:J70"/>
    <mergeCell ref="I63:J63"/>
    <mergeCell ref="A64:H64"/>
    <mergeCell ref="I64:J64"/>
    <mergeCell ref="A60:A62"/>
    <mergeCell ref="B60:B62"/>
    <mergeCell ref="C60:C62"/>
    <mergeCell ref="D60:D62"/>
    <mergeCell ref="E60:E62"/>
    <mergeCell ref="F60:F62"/>
    <mergeCell ref="A58:J58"/>
    <mergeCell ref="A59:J59"/>
    <mergeCell ref="I55:J55"/>
    <mergeCell ref="G60:G62"/>
    <mergeCell ref="H60:H62"/>
    <mergeCell ref="I60:J62"/>
    <mergeCell ref="I41:J41"/>
    <mergeCell ref="A42:H42"/>
    <mergeCell ref="I42:J42"/>
    <mergeCell ref="I38:J40"/>
    <mergeCell ref="B38:B40"/>
    <mergeCell ref="C38:C40"/>
    <mergeCell ref="A43:H43"/>
    <mergeCell ref="I43:J43"/>
    <mergeCell ref="A1:J1"/>
    <mergeCell ref="A164:K168"/>
    <mergeCell ref="A2:J2"/>
    <mergeCell ref="E38:E40"/>
    <mergeCell ref="F38:F40"/>
    <mergeCell ref="G38:G40"/>
    <mergeCell ref="H38:H40"/>
    <mergeCell ref="A38:A40"/>
    <mergeCell ref="A11:J11"/>
    <mergeCell ref="A12:J12"/>
    <mergeCell ref="A13:J13"/>
    <mergeCell ref="A14:A16"/>
    <mergeCell ref="B14:B16"/>
    <mergeCell ref="C14:C16"/>
    <mergeCell ref="D14:D16"/>
    <mergeCell ref="E14:E16"/>
    <mergeCell ref="F14:F16"/>
    <mergeCell ref="G14:G16"/>
    <mergeCell ref="H14:H16"/>
    <mergeCell ref="I14:J16"/>
    <mergeCell ref="I17:J17"/>
    <mergeCell ref="A18:H18"/>
    <mergeCell ref="I18:J18"/>
    <mergeCell ref="A19:H19"/>
    <mergeCell ref="I19:J19"/>
    <mergeCell ref="A21:J21"/>
    <mergeCell ref="A22:J22"/>
    <mergeCell ref="A23:J23"/>
    <mergeCell ref="I24:J24"/>
    <mergeCell ref="I25:J25"/>
    <mergeCell ref="A27:J27"/>
    <mergeCell ref="A28:J28"/>
    <mergeCell ref="A29:J29"/>
    <mergeCell ref="I30:J30"/>
    <mergeCell ref="I31:J31"/>
  </mergeCells>
  <printOptions/>
  <pageMargins left="0" right="0" top="0.984251968503937" bottom="0.984251968503937" header="0.5118110236220472" footer="0.5118110236220472"/>
  <pageSetup orientation="landscape" paperSize="9" r:id="rId1"/>
  <rowBreaks count="8" manualBreakCount="8">
    <brk id="49" max="255" man="1"/>
    <brk id="71" max="255" man="1"/>
    <brk id="94" max="255" man="1"/>
    <brk id="109" max="255" man="1"/>
    <brk id="121" max="255" man="1"/>
    <brk id="135" max="255" man="1"/>
    <brk id="142" max="255" man="1"/>
    <brk id="15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K168"/>
  <sheetViews>
    <sheetView workbookViewId="0" topLeftCell="A1">
      <selection activeCell="I20" sqref="I20"/>
    </sheetView>
  </sheetViews>
  <sheetFormatPr defaultColWidth="12.421875" defaultRowHeight="12.75"/>
  <sheetData>
    <row r="1" spans="1:10" ht="12.75">
      <c r="A1" s="37" t="s">
        <v>60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12.75">
      <c r="A2" s="60" t="s">
        <v>78</v>
      </c>
      <c r="B2" s="60"/>
      <c r="C2" s="60"/>
      <c r="D2" s="60"/>
      <c r="E2" s="60"/>
      <c r="F2" s="60"/>
      <c r="G2" s="60"/>
      <c r="H2" s="60"/>
      <c r="I2" s="60"/>
      <c r="J2" s="60"/>
    </row>
    <row r="3" spans="1:10" ht="12.75">
      <c r="A3" s="21"/>
      <c r="B3" s="21"/>
      <c r="C3" s="21"/>
      <c r="D3" s="21"/>
      <c r="E3" s="21"/>
      <c r="F3" s="21"/>
      <c r="G3" s="21"/>
      <c r="H3" s="21"/>
      <c r="I3" s="21"/>
      <c r="J3" s="21"/>
    </row>
    <row r="4" spans="1:11" ht="12.75" customHeight="1">
      <c r="A4" s="61" t="s">
        <v>81</v>
      </c>
      <c r="B4" s="62"/>
      <c r="C4" s="62"/>
      <c r="D4" s="62"/>
      <c r="E4" s="62"/>
      <c r="F4" s="62"/>
      <c r="G4" s="62"/>
      <c r="H4" s="62"/>
      <c r="I4" s="62"/>
      <c r="J4" s="62"/>
      <c r="K4" s="63"/>
    </row>
    <row r="5" spans="1:11" ht="12.75">
      <c r="A5" s="64"/>
      <c r="B5" s="65"/>
      <c r="C5" s="65"/>
      <c r="D5" s="65"/>
      <c r="E5" s="65"/>
      <c r="F5" s="65"/>
      <c r="G5" s="65"/>
      <c r="H5" s="65"/>
      <c r="I5" s="65"/>
      <c r="J5" s="65"/>
      <c r="K5" s="66"/>
    </row>
    <row r="6" spans="1:11" ht="12.75">
      <c r="A6" s="64"/>
      <c r="B6" s="65"/>
      <c r="C6" s="65"/>
      <c r="D6" s="65"/>
      <c r="E6" s="65"/>
      <c r="F6" s="65"/>
      <c r="G6" s="65"/>
      <c r="H6" s="65"/>
      <c r="I6" s="65"/>
      <c r="J6" s="65"/>
      <c r="K6" s="66"/>
    </row>
    <row r="7" spans="1:11" ht="12.75">
      <c r="A7" s="64"/>
      <c r="B7" s="65"/>
      <c r="C7" s="65"/>
      <c r="D7" s="65"/>
      <c r="E7" s="65"/>
      <c r="F7" s="65"/>
      <c r="G7" s="65"/>
      <c r="H7" s="65"/>
      <c r="I7" s="65"/>
      <c r="J7" s="65"/>
      <c r="K7" s="66"/>
    </row>
    <row r="8" spans="1:11" ht="12.75">
      <c r="A8" s="67"/>
      <c r="B8" s="68"/>
      <c r="C8" s="68"/>
      <c r="D8" s="68"/>
      <c r="E8" s="68"/>
      <c r="F8" s="68"/>
      <c r="G8" s="68"/>
      <c r="H8" s="68"/>
      <c r="I8" s="68"/>
      <c r="J8" s="68"/>
      <c r="K8" s="69"/>
    </row>
    <row r="9" spans="1:11" s="31" customFormat="1" ht="12.75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</row>
    <row r="10" spans="1:11" s="31" customFormat="1" ht="15.75">
      <c r="A10" s="3" t="s">
        <v>110</v>
      </c>
      <c r="B10"/>
      <c r="C10"/>
      <c r="D10"/>
      <c r="E10"/>
      <c r="F10"/>
      <c r="G10"/>
      <c r="H10"/>
      <c r="I10"/>
      <c r="J10"/>
      <c r="K10" s="32"/>
    </row>
    <row r="11" spans="1:11" s="31" customFormat="1" ht="15.75">
      <c r="A11" s="49" t="s">
        <v>57</v>
      </c>
      <c r="B11" s="49"/>
      <c r="C11" s="49"/>
      <c r="D11" s="49"/>
      <c r="E11" s="49"/>
      <c r="F11" s="49"/>
      <c r="G11" s="49"/>
      <c r="H11" s="49"/>
      <c r="I11" s="49"/>
      <c r="J11" s="49"/>
      <c r="K11" s="32"/>
    </row>
    <row r="12" spans="1:11" s="31" customFormat="1" ht="15.75">
      <c r="A12" s="46" t="s">
        <v>107</v>
      </c>
      <c r="B12" s="47"/>
      <c r="C12" s="47"/>
      <c r="D12" s="47"/>
      <c r="E12" s="47"/>
      <c r="F12" s="47"/>
      <c r="G12" s="47"/>
      <c r="H12" s="47"/>
      <c r="I12" s="47"/>
      <c r="J12" s="48"/>
      <c r="K12" s="32"/>
    </row>
    <row r="13" spans="1:11" s="31" customFormat="1" ht="15.75">
      <c r="A13" s="46" t="s">
        <v>106</v>
      </c>
      <c r="B13" s="47"/>
      <c r="C13" s="47"/>
      <c r="D13" s="47"/>
      <c r="E13" s="47"/>
      <c r="F13" s="47"/>
      <c r="G13" s="47"/>
      <c r="H13" s="47"/>
      <c r="I13" s="47"/>
      <c r="J13" s="48"/>
      <c r="K13" s="32"/>
    </row>
    <row r="14" spans="1:11" s="31" customFormat="1" ht="12.75">
      <c r="A14" s="44" t="s">
        <v>30</v>
      </c>
      <c r="B14" s="44" t="s">
        <v>31</v>
      </c>
      <c r="C14" s="44" t="s">
        <v>32</v>
      </c>
      <c r="D14" s="44" t="s">
        <v>33</v>
      </c>
      <c r="E14" s="44" t="s">
        <v>34</v>
      </c>
      <c r="F14" s="44" t="s">
        <v>35</v>
      </c>
      <c r="G14" s="44" t="s">
        <v>36</v>
      </c>
      <c r="H14" s="44" t="s">
        <v>37</v>
      </c>
      <c r="I14" s="44" t="s">
        <v>38</v>
      </c>
      <c r="J14" s="44"/>
      <c r="K14" s="32"/>
    </row>
    <row r="15" spans="1:11" s="31" customFormat="1" ht="12.75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32"/>
    </row>
    <row r="16" spans="1:11" s="31" customFormat="1" ht="12.75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32"/>
    </row>
    <row r="17" spans="1:11" s="31" customFormat="1" ht="14.25">
      <c r="A17" s="26"/>
      <c r="B17" s="26">
        <v>5000</v>
      </c>
      <c r="C17" s="26"/>
      <c r="D17" s="26"/>
      <c r="E17" s="26"/>
      <c r="F17" s="26"/>
      <c r="G17" s="26"/>
      <c r="H17" s="26"/>
      <c r="I17" s="45">
        <f>SUM(B17:H17)</f>
        <v>5000</v>
      </c>
      <c r="J17" s="45"/>
      <c r="K17" s="32"/>
    </row>
    <row r="18" spans="1:11" s="31" customFormat="1" ht="24" customHeight="1">
      <c r="A18" s="34"/>
      <c r="B18" s="34"/>
      <c r="C18" s="34"/>
      <c r="D18" s="34"/>
      <c r="E18" s="34"/>
      <c r="F18" s="34"/>
      <c r="G18" s="34"/>
      <c r="H18" s="34"/>
      <c r="I18" s="44" t="s">
        <v>39</v>
      </c>
      <c r="J18" s="44"/>
      <c r="K18" s="32"/>
    </row>
    <row r="19" spans="1:11" s="31" customFormat="1" ht="15.75">
      <c r="A19" s="50"/>
      <c r="B19" s="50"/>
      <c r="C19" s="50"/>
      <c r="D19" s="50"/>
      <c r="E19" s="50"/>
      <c r="F19" s="50"/>
      <c r="G19" s="50"/>
      <c r="H19" s="50"/>
      <c r="I19" s="45">
        <v>5000</v>
      </c>
      <c r="J19" s="45"/>
      <c r="K19" s="32"/>
    </row>
    <row r="20" spans="1:11" s="31" customFormat="1" ht="31.5">
      <c r="A20" s="18" t="s">
        <v>111</v>
      </c>
      <c r="B20" s="11"/>
      <c r="C20" s="11"/>
      <c r="D20" s="11"/>
      <c r="E20" s="11"/>
      <c r="F20" s="11"/>
      <c r="G20" s="11"/>
      <c r="H20" s="11"/>
      <c r="I20" s="11"/>
      <c r="J20" s="11"/>
      <c r="K20" s="32"/>
    </row>
    <row r="21" spans="1:11" s="31" customFormat="1" ht="15.75">
      <c r="A21" s="49" t="s">
        <v>57</v>
      </c>
      <c r="B21" s="49"/>
      <c r="C21" s="49"/>
      <c r="D21" s="49"/>
      <c r="E21" s="49"/>
      <c r="F21" s="49"/>
      <c r="G21" s="49"/>
      <c r="H21" s="49"/>
      <c r="I21" s="49"/>
      <c r="J21" s="49"/>
      <c r="K21" s="32"/>
    </row>
    <row r="22" spans="1:11" s="31" customFormat="1" ht="15.75">
      <c r="A22" s="43" t="s">
        <v>108</v>
      </c>
      <c r="B22" s="43"/>
      <c r="C22" s="43"/>
      <c r="D22" s="43"/>
      <c r="E22" s="43"/>
      <c r="F22" s="43"/>
      <c r="G22" s="43"/>
      <c r="H22" s="43"/>
      <c r="I22" s="43"/>
      <c r="J22" s="43"/>
      <c r="K22" s="32"/>
    </row>
    <row r="23" spans="1:11" s="31" customFormat="1" ht="15.75">
      <c r="A23" s="46" t="s">
        <v>106</v>
      </c>
      <c r="B23" s="47"/>
      <c r="C23" s="47"/>
      <c r="D23" s="47"/>
      <c r="E23" s="47"/>
      <c r="F23" s="47"/>
      <c r="G23" s="47"/>
      <c r="H23" s="47"/>
      <c r="I23" s="47"/>
      <c r="J23" s="48"/>
      <c r="K23" s="32"/>
    </row>
    <row r="24" spans="1:11" s="31" customFormat="1" ht="48">
      <c r="A24" s="10" t="s">
        <v>30</v>
      </c>
      <c r="B24" s="10" t="s">
        <v>31</v>
      </c>
      <c r="C24" s="10" t="s">
        <v>32</v>
      </c>
      <c r="D24" s="10" t="s">
        <v>33</v>
      </c>
      <c r="E24" s="10" t="s">
        <v>34</v>
      </c>
      <c r="F24" s="10" t="s">
        <v>35</v>
      </c>
      <c r="G24" s="10" t="s">
        <v>36</v>
      </c>
      <c r="H24" s="10" t="s">
        <v>37</v>
      </c>
      <c r="I24" s="44" t="s">
        <v>38</v>
      </c>
      <c r="J24" s="44"/>
      <c r="K24" s="32"/>
    </row>
    <row r="25" spans="1:11" s="31" customFormat="1" ht="14.25">
      <c r="A25" s="26"/>
      <c r="B25" s="26"/>
      <c r="C25" s="26"/>
      <c r="D25" s="26"/>
      <c r="E25" s="26"/>
      <c r="F25" s="26"/>
      <c r="G25" s="26"/>
      <c r="H25" s="26"/>
      <c r="I25" s="45"/>
      <c r="J25" s="45"/>
      <c r="K25" s="32"/>
    </row>
    <row r="26" spans="1:11" s="31" customFormat="1" ht="31.5">
      <c r="A26" s="18" t="s">
        <v>112</v>
      </c>
      <c r="B26" s="11"/>
      <c r="C26" s="11"/>
      <c r="D26" s="11"/>
      <c r="E26" s="11"/>
      <c r="F26" s="11"/>
      <c r="G26" s="11"/>
      <c r="H26" s="11"/>
      <c r="I26" s="11"/>
      <c r="J26" s="11"/>
      <c r="K26" s="32"/>
    </row>
    <row r="27" spans="1:11" s="31" customFormat="1" ht="15.75">
      <c r="A27" s="49" t="s">
        <v>57</v>
      </c>
      <c r="B27" s="49"/>
      <c r="C27" s="49"/>
      <c r="D27" s="49"/>
      <c r="E27" s="49"/>
      <c r="F27" s="49"/>
      <c r="G27" s="49"/>
      <c r="H27" s="49"/>
      <c r="I27" s="49"/>
      <c r="J27" s="49"/>
      <c r="K27" s="32"/>
    </row>
    <row r="28" spans="1:11" s="31" customFormat="1" ht="15.75">
      <c r="A28" s="43" t="s">
        <v>109</v>
      </c>
      <c r="B28" s="43"/>
      <c r="C28" s="43"/>
      <c r="D28" s="43"/>
      <c r="E28" s="43"/>
      <c r="F28" s="43"/>
      <c r="G28" s="43"/>
      <c r="H28" s="43"/>
      <c r="I28" s="43"/>
      <c r="J28" s="43"/>
      <c r="K28" s="32"/>
    </row>
    <row r="29" spans="1:11" s="31" customFormat="1" ht="15.75">
      <c r="A29" s="43" t="s">
        <v>106</v>
      </c>
      <c r="B29" s="43"/>
      <c r="C29" s="43"/>
      <c r="D29" s="43"/>
      <c r="E29" s="43"/>
      <c r="F29" s="43"/>
      <c r="G29" s="43"/>
      <c r="H29" s="43"/>
      <c r="I29" s="43"/>
      <c r="J29" s="43"/>
      <c r="K29" s="32"/>
    </row>
    <row r="30" spans="1:11" s="31" customFormat="1" ht="48">
      <c r="A30" s="10" t="s">
        <v>30</v>
      </c>
      <c r="B30" s="10" t="s">
        <v>31</v>
      </c>
      <c r="C30" s="10" t="s">
        <v>32</v>
      </c>
      <c r="D30" s="10" t="s">
        <v>33</v>
      </c>
      <c r="E30" s="10" t="s">
        <v>34</v>
      </c>
      <c r="F30" s="10" t="s">
        <v>35</v>
      </c>
      <c r="G30" s="10" t="s">
        <v>36</v>
      </c>
      <c r="H30" s="10" t="s">
        <v>37</v>
      </c>
      <c r="I30" s="44" t="s">
        <v>38</v>
      </c>
      <c r="J30" s="44"/>
      <c r="K30" s="32"/>
    </row>
    <row r="31" spans="1:11" s="31" customFormat="1" ht="14.25">
      <c r="A31" s="26"/>
      <c r="B31" s="26"/>
      <c r="C31" s="26"/>
      <c r="D31" s="26"/>
      <c r="E31" s="26"/>
      <c r="F31" s="26"/>
      <c r="G31" s="26"/>
      <c r="H31" s="26"/>
      <c r="I31" s="45"/>
      <c r="J31" s="45"/>
      <c r="K31" s="32"/>
    </row>
    <row r="32" spans="1:11" s="31" customFormat="1" ht="12.75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</row>
    <row r="33" spans="1:11" s="31" customFormat="1" ht="12.75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</row>
    <row r="34" ht="15.75">
      <c r="A34" s="3" t="s">
        <v>59</v>
      </c>
    </row>
    <row r="35" spans="1:10" ht="15.75">
      <c r="A35" s="49" t="s">
        <v>57</v>
      </c>
      <c r="B35" s="49"/>
      <c r="C35" s="49"/>
      <c r="D35" s="49"/>
      <c r="E35" s="49"/>
      <c r="F35" s="49"/>
      <c r="G35" s="49"/>
      <c r="H35" s="49"/>
      <c r="I35" s="49"/>
      <c r="J35" s="49"/>
    </row>
    <row r="36" spans="1:10" ht="15.75" customHeight="1">
      <c r="A36" s="46" t="s">
        <v>29</v>
      </c>
      <c r="B36" s="47"/>
      <c r="C36" s="47"/>
      <c r="D36" s="47"/>
      <c r="E36" s="47"/>
      <c r="F36" s="47"/>
      <c r="G36" s="47"/>
      <c r="H36" s="47"/>
      <c r="I36" s="47"/>
      <c r="J36" s="48"/>
    </row>
    <row r="37" spans="1:10" ht="15.75" customHeight="1">
      <c r="A37" s="46" t="s">
        <v>42</v>
      </c>
      <c r="B37" s="47"/>
      <c r="C37" s="47"/>
      <c r="D37" s="47"/>
      <c r="E37" s="47"/>
      <c r="F37" s="47"/>
      <c r="G37" s="47"/>
      <c r="H37" s="47"/>
      <c r="I37" s="47"/>
      <c r="J37" s="48"/>
    </row>
    <row r="38" spans="1:10" ht="45.75" customHeight="1">
      <c r="A38" s="44" t="s">
        <v>30</v>
      </c>
      <c r="B38" s="44" t="s">
        <v>31</v>
      </c>
      <c r="C38" s="44" t="s">
        <v>32</v>
      </c>
      <c r="D38" s="44" t="s">
        <v>33</v>
      </c>
      <c r="E38" s="44" t="s">
        <v>34</v>
      </c>
      <c r="F38" s="44" t="s">
        <v>35</v>
      </c>
      <c r="G38" s="44" t="s">
        <v>36</v>
      </c>
      <c r="H38" s="44" t="s">
        <v>37</v>
      </c>
      <c r="I38" s="44" t="s">
        <v>38</v>
      </c>
      <c r="J38" s="44"/>
    </row>
    <row r="39" spans="1:10" ht="12.75">
      <c r="A39" s="44"/>
      <c r="B39" s="44"/>
      <c r="C39" s="44"/>
      <c r="D39" s="44"/>
      <c r="E39" s="44"/>
      <c r="F39" s="44"/>
      <c r="G39" s="44"/>
      <c r="H39" s="44"/>
      <c r="I39" s="44"/>
      <c r="J39" s="44"/>
    </row>
    <row r="40" spans="1:10" ht="12.75">
      <c r="A40" s="44"/>
      <c r="B40" s="44"/>
      <c r="C40" s="44"/>
      <c r="D40" s="44"/>
      <c r="E40" s="44"/>
      <c r="F40" s="44"/>
      <c r="G40" s="44"/>
      <c r="H40" s="44"/>
      <c r="I40" s="44"/>
      <c r="J40" s="44"/>
    </row>
    <row r="41" spans="1:10" s="28" customFormat="1" ht="14.25">
      <c r="A41" s="26">
        <v>0</v>
      </c>
      <c r="B41" s="26">
        <v>539999.99</v>
      </c>
      <c r="C41" s="26">
        <v>0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45">
        <f>SUM(A41:H41)</f>
        <v>539999.99</v>
      </c>
      <c r="J41" s="45"/>
    </row>
    <row r="42" spans="1:10" ht="36" customHeight="1">
      <c r="A42" s="34"/>
      <c r="B42" s="34"/>
      <c r="C42" s="34"/>
      <c r="D42" s="34"/>
      <c r="E42" s="34"/>
      <c r="F42" s="34"/>
      <c r="G42" s="34"/>
      <c r="H42" s="34"/>
      <c r="I42" s="44" t="s">
        <v>39</v>
      </c>
      <c r="J42" s="44"/>
    </row>
    <row r="43" spans="1:10" ht="15.75" customHeight="1">
      <c r="A43" s="35"/>
      <c r="B43" s="35"/>
      <c r="C43" s="35"/>
      <c r="D43" s="35"/>
      <c r="E43" s="35"/>
      <c r="F43" s="35"/>
      <c r="G43" s="35"/>
      <c r="H43" s="36"/>
      <c r="I43" s="71">
        <f>29866.11+2386.4</f>
        <v>32252.510000000002</v>
      </c>
      <c r="J43" s="71"/>
    </row>
    <row r="44" spans="1:10" ht="15.75">
      <c r="A44" s="18" t="s">
        <v>61</v>
      </c>
      <c r="B44" s="11"/>
      <c r="C44" s="11"/>
      <c r="D44" s="11"/>
      <c r="E44" s="11"/>
      <c r="F44" s="11"/>
      <c r="G44" s="11"/>
      <c r="H44" s="11"/>
      <c r="I44" s="11"/>
      <c r="J44" s="11"/>
    </row>
    <row r="45" spans="1:10" ht="15.75">
      <c r="A45" s="49" t="s">
        <v>57</v>
      </c>
      <c r="B45" s="49"/>
      <c r="C45" s="49"/>
      <c r="D45" s="49"/>
      <c r="E45" s="49"/>
      <c r="F45" s="49"/>
      <c r="G45" s="49"/>
      <c r="H45" s="49"/>
      <c r="I45" s="49"/>
      <c r="J45" s="49"/>
    </row>
    <row r="46" spans="1:10" ht="17.25" customHeight="1">
      <c r="A46" s="43" t="s">
        <v>40</v>
      </c>
      <c r="B46" s="43"/>
      <c r="C46" s="43"/>
      <c r="D46" s="43"/>
      <c r="E46" s="43"/>
      <c r="F46" s="43"/>
      <c r="G46" s="43"/>
      <c r="H46" s="43"/>
      <c r="I46" s="43"/>
      <c r="J46" s="43"/>
    </row>
    <row r="47" spans="1:10" ht="17.25" customHeight="1">
      <c r="A47" s="46" t="s">
        <v>42</v>
      </c>
      <c r="B47" s="47"/>
      <c r="C47" s="47"/>
      <c r="D47" s="47"/>
      <c r="E47" s="47"/>
      <c r="F47" s="47"/>
      <c r="G47" s="47"/>
      <c r="H47" s="47"/>
      <c r="I47" s="47"/>
      <c r="J47" s="48"/>
    </row>
    <row r="48" spans="1:10" ht="48">
      <c r="A48" s="10" t="s">
        <v>30</v>
      </c>
      <c r="B48" s="10" t="s">
        <v>31</v>
      </c>
      <c r="C48" s="10" t="s">
        <v>32</v>
      </c>
      <c r="D48" s="10" t="s">
        <v>33</v>
      </c>
      <c r="E48" s="10" t="s">
        <v>34</v>
      </c>
      <c r="F48" s="10" t="s">
        <v>35</v>
      </c>
      <c r="G48" s="10" t="s">
        <v>36</v>
      </c>
      <c r="H48" s="10" t="s">
        <v>37</v>
      </c>
      <c r="I48" s="44" t="s">
        <v>38</v>
      </c>
      <c r="J48" s="44"/>
    </row>
    <row r="49" spans="1:10" s="28" customFormat="1" ht="14.25">
      <c r="A49" s="26">
        <v>0</v>
      </c>
      <c r="B49" s="26">
        <v>0</v>
      </c>
      <c r="C49" s="26">
        <v>0</v>
      </c>
      <c r="D49" s="26">
        <v>0</v>
      </c>
      <c r="E49" s="26">
        <v>0</v>
      </c>
      <c r="F49" s="26">
        <v>0</v>
      </c>
      <c r="G49" s="26">
        <v>0</v>
      </c>
      <c r="H49" s="26">
        <v>0</v>
      </c>
      <c r="I49" s="45">
        <v>0</v>
      </c>
      <c r="J49" s="45"/>
    </row>
    <row r="50" spans="1:10" ht="15.75">
      <c r="A50" s="18" t="s">
        <v>62</v>
      </c>
      <c r="B50" s="11"/>
      <c r="C50" s="11"/>
      <c r="D50" s="11"/>
      <c r="E50" s="11"/>
      <c r="F50" s="11"/>
      <c r="G50" s="11"/>
      <c r="H50" s="11"/>
      <c r="I50" s="11"/>
      <c r="J50" s="11"/>
    </row>
    <row r="51" spans="1:10" ht="15.75">
      <c r="A51" s="49" t="s">
        <v>57</v>
      </c>
      <c r="B51" s="49"/>
      <c r="C51" s="49"/>
      <c r="D51" s="49"/>
      <c r="E51" s="49"/>
      <c r="F51" s="49"/>
      <c r="G51" s="49"/>
      <c r="H51" s="49"/>
      <c r="I51" s="49"/>
      <c r="J51" s="49"/>
    </row>
    <row r="52" spans="1:10" ht="17.25" customHeight="1">
      <c r="A52" s="43" t="s">
        <v>41</v>
      </c>
      <c r="B52" s="43"/>
      <c r="C52" s="43"/>
      <c r="D52" s="43"/>
      <c r="E52" s="43"/>
      <c r="F52" s="43"/>
      <c r="G52" s="43"/>
      <c r="H52" s="43"/>
      <c r="I52" s="43"/>
      <c r="J52" s="43"/>
    </row>
    <row r="53" spans="1:10" ht="17.25" customHeight="1">
      <c r="A53" s="43" t="s">
        <v>42</v>
      </c>
      <c r="B53" s="43"/>
      <c r="C53" s="43"/>
      <c r="D53" s="43"/>
      <c r="E53" s="43"/>
      <c r="F53" s="43"/>
      <c r="G53" s="43"/>
      <c r="H53" s="43"/>
      <c r="I53" s="43"/>
      <c r="J53" s="43"/>
    </row>
    <row r="54" spans="1:10" ht="48">
      <c r="A54" s="10" t="s">
        <v>30</v>
      </c>
      <c r="B54" s="10" t="s">
        <v>31</v>
      </c>
      <c r="C54" s="10" t="s">
        <v>32</v>
      </c>
      <c r="D54" s="10" t="s">
        <v>33</v>
      </c>
      <c r="E54" s="10" t="s">
        <v>34</v>
      </c>
      <c r="F54" s="10" t="s">
        <v>35</v>
      </c>
      <c r="G54" s="10" t="s">
        <v>36</v>
      </c>
      <c r="H54" s="10" t="s">
        <v>37</v>
      </c>
      <c r="I54" s="44" t="s">
        <v>38</v>
      </c>
      <c r="J54" s="44"/>
    </row>
    <row r="55" spans="1:10" s="28" customFormat="1" ht="14.25">
      <c r="A55" s="26">
        <v>0</v>
      </c>
      <c r="B55" s="26">
        <v>296223.22</v>
      </c>
      <c r="C55" s="26">
        <v>0</v>
      </c>
      <c r="D55" s="26">
        <v>14262.69</v>
      </c>
      <c r="E55" s="26">
        <v>0</v>
      </c>
      <c r="F55" s="26">
        <v>0</v>
      </c>
      <c r="G55" s="26">
        <v>0</v>
      </c>
      <c r="H55" s="26">
        <v>0</v>
      </c>
      <c r="I55" s="45">
        <f>SUM(A55:H55)</f>
        <v>310485.91</v>
      </c>
      <c r="J55" s="45"/>
    </row>
    <row r="56" ht="15.75">
      <c r="A56" s="3" t="s">
        <v>63</v>
      </c>
    </row>
    <row r="57" spans="1:10" ht="15.75">
      <c r="A57" s="49" t="s">
        <v>57</v>
      </c>
      <c r="B57" s="49"/>
      <c r="C57" s="49"/>
      <c r="D57" s="49"/>
      <c r="E57" s="49"/>
      <c r="F57" s="49"/>
      <c r="G57" s="49"/>
      <c r="H57" s="49"/>
      <c r="I57" s="49"/>
      <c r="J57" s="49"/>
    </row>
    <row r="58" spans="1:10" ht="15.75">
      <c r="A58" s="46" t="s">
        <v>29</v>
      </c>
      <c r="B58" s="47"/>
      <c r="C58" s="47"/>
      <c r="D58" s="47"/>
      <c r="E58" s="47"/>
      <c r="F58" s="47"/>
      <c r="G58" s="47"/>
      <c r="H58" s="47"/>
      <c r="I58" s="47"/>
      <c r="J58" s="48"/>
    </row>
    <row r="59" spans="1:10" ht="15.75">
      <c r="A59" s="46" t="s">
        <v>43</v>
      </c>
      <c r="B59" s="47"/>
      <c r="C59" s="47"/>
      <c r="D59" s="47"/>
      <c r="E59" s="47"/>
      <c r="F59" s="47"/>
      <c r="G59" s="47"/>
      <c r="H59" s="47"/>
      <c r="I59" s="47"/>
      <c r="J59" s="48"/>
    </row>
    <row r="60" spans="1:10" ht="12.75">
      <c r="A60" s="44" t="s">
        <v>30</v>
      </c>
      <c r="B60" s="44" t="s">
        <v>31</v>
      </c>
      <c r="C60" s="44" t="s">
        <v>32</v>
      </c>
      <c r="D60" s="44" t="s">
        <v>33</v>
      </c>
      <c r="E60" s="44" t="s">
        <v>34</v>
      </c>
      <c r="F60" s="44" t="s">
        <v>35</v>
      </c>
      <c r="G60" s="44" t="s">
        <v>36</v>
      </c>
      <c r="H60" s="44" t="s">
        <v>37</v>
      </c>
      <c r="I60" s="44" t="s">
        <v>38</v>
      </c>
      <c r="J60" s="44"/>
    </row>
    <row r="61" spans="1:10" ht="12.75">
      <c r="A61" s="44"/>
      <c r="B61" s="44"/>
      <c r="C61" s="44"/>
      <c r="D61" s="44"/>
      <c r="E61" s="44"/>
      <c r="F61" s="44"/>
      <c r="G61" s="44"/>
      <c r="H61" s="44"/>
      <c r="I61" s="44"/>
      <c r="J61" s="44"/>
    </row>
    <row r="62" spans="1:10" ht="12.75">
      <c r="A62" s="44"/>
      <c r="B62" s="44"/>
      <c r="C62" s="44"/>
      <c r="D62" s="44"/>
      <c r="E62" s="44"/>
      <c r="F62" s="44"/>
      <c r="G62" s="44"/>
      <c r="H62" s="44"/>
      <c r="I62" s="44"/>
      <c r="J62" s="44"/>
    </row>
    <row r="63" spans="1:10" s="28" customFormat="1" ht="14.25">
      <c r="A63" s="26">
        <v>0</v>
      </c>
      <c r="B63" s="26">
        <v>97300</v>
      </c>
      <c r="C63" s="26">
        <v>0</v>
      </c>
      <c r="D63" s="26">
        <v>40000</v>
      </c>
      <c r="E63" s="26">
        <v>0</v>
      </c>
      <c r="F63" s="26">
        <v>0</v>
      </c>
      <c r="G63" s="26">
        <v>0</v>
      </c>
      <c r="H63" s="26">
        <v>0</v>
      </c>
      <c r="I63" s="45">
        <f>SUM(A63:H63)</f>
        <v>137300</v>
      </c>
      <c r="J63" s="45"/>
    </row>
    <row r="64" spans="1:10" ht="29.25" customHeight="1">
      <c r="A64" s="34"/>
      <c r="B64" s="34"/>
      <c r="C64" s="34"/>
      <c r="D64" s="34"/>
      <c r="E64" s="34"/>
      <c r="F64" s="34"/>
      <c r="G64" s="34"/>
      <c r="H64" s="34"/>
      <c r="I64" s="44" t="s">
        <v>39</v>
      </c>
      <c r="J64" s="44"/>
    </row>
    <row r="65" spans="1:10" ht="15.75">
      <c r="A65" s="50"/>
      <c r="B65" s="50"/>
      <c r="C65" s="50"/>
      <c r="D65" s="50"/>
      <c r="E65" s="50"/>
      <c r="F65" s="50"/>
      <c r="G65" s="50"/>
      <c r="H65" s="50"/>
      <c r="I65" s="45">
        <v>137300</v>
      </c>
      <c r="J65" s="45"/>
    </row>
    <row r="66" spans="1:10" ht="15.75">
      <c r="A66" s="18" t="s">
        <v>64</v>
      </c>
      <c r="B66" s="11"/>
      <c r="C66" s="11"/>
      <c r="D66" s="11"/>
      <c r="E66" s="11"/>
      <c r="F66" s="11"/>
      <c r="G66" s="11"/>
      <c r="H66" s="11"/>
      <c r="I66" s="11"/>
      <c r="J66" s="11"/>
    </row>
    <row r="67" spans="1:10" ht="15.75">
      <c r="A67" s="49" t="s">
        <v>57</v>
      </c>
      <c r="B67" s="49"/>
      <c r="C67" s="49"/>
      <c r="D67" s="49"/>
      <c r="E67" s="49"/>
      <c r="F67" s="49"/>
      <c r="G67" s="49"/>
      <c r="H67" s="49"/>
      <c r="I67" s="49"/>
      <c r="J67" s="49"/>
    </row>
    <row r="68" spans="1:10" ht="15.75">
      <c r="A68" s="43" t="s">
        <v>40</v>
      </c>
      <c r="B68" s="43"/>
      <c r="C68" s="43"/>
      <c r="D68" s="43"/>
      <c r="E68" s="43"/>
      <c r="F68" s="43"/>
      <c r="G68" s="43"/>
      <c r="H68" s="43"/>
      <c r="I68" s="43"/>
      <c r="J68" s="43"/>
    </row>
    <row r="69" spans="1:10" ht="15.75">
      <c r="A69" s="46" t="s">
        <v>43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48">
      <c r="A70" s="10" t="s">
        <v>30</v>
      </c>
      <c r="B70" s="10" t="s">
        <v>31</v>
      </c>
      <c r="C70" s="10" t="s">
        <v>32</v>
      </c>
      <c r="D70" s="10" t="s">
        <v>33</v>
      </c>
      <c r="E70" s="10" t="s">
        <v>34</v>
      </c>
      <c r="F70" s="10" t="s">
        <v>35</v>
      </c>
      <c r="G70" s="10" t="s">
        <v>36</v>
      </c>
      <c r="H70" s="10" t="s">
        <v>37</v>
      </c>
      <c r="I70" s="44" t="s">
        <v>38</v>
      </c>
      <c r="J70" s="44"/>
    </row>
    <row r="71" spans="1:10" s="28" customFormat="1" ht="14.25">
      <c r="A71" s="26">
        <v>0</v>
      </c>
      <c r="B71" s="26">
        <v>15000</v>
      </c>
      <c r="C71" s="26">
        <v>0</v>
      </c>
      <c r="D71" s="26">
        <v>0</v>
      </c>
      <c r="E71" s="26">
        <v>0</v>
      </c>
      <c r="F71" s="26">
        <v>0</v>
      </c>
      <c r="G71" s="26">
        <v>0</v>
      </c>
      <c r="H71" s="26">
        <v>0</v>
      </c>
      <c r="I71" s="45">
        <f>SUM(B71:H71)</f>
        <v>15000</v>
      </c>
      <c r="J71" s="45"/>
    </row>
    <row r="72" spans="1:10" ht="15.75">
      <c r="A72" s="18" t="s">
        <v>65</v>
      </c>
      <c r="B72" s="11"/>
      <c r="C72" s="11"/>
      <c r="D72" s="11"/>
      <c r="E72" s="11"/>
      <c r="F72" s="11"/>
      <c r="G72" s="11"/>
      <c r="H72" s="11"/>
      <c r="I72" s="11"/>
      <c r="J72" s="11"/>
    </row>
    <row r="73" spans="1:10" ht="15.75">
      <c r="A73" s="49" t="s">
        <v>57</v>
      </c>
      <c r="B73" s="49"/>
      <c r="C73" s="49"/>
      <c r="D73" s="49"/>
      <c r="E73" s="49"/>
      <c r="F73" s="49"/>
      <c r="G73" s="49"/>
      <c r="H73" s="49"/>
      <c r="I73" s="49"/>
      <c r="J73" s="49"/>
    </row>
    <row r="74" spans="1:10" ht="15.75">
      <c r="A74" s="43" t="s">
        <v>41</v>
      </c>
      <c r="B74" s="43"/>
      <c r="C74" s="43"/>
      <c r="D74" s="43"/>
      <c r="E74" s="43"/>
      <c r="F74" s="43"/>
      <c r="G74" s="43"/>
      <c r="H74" s="43"/>
      <c r="I74" s="43"/>
      <c r="J74" s="43"/>
    </row>
    <row r="75" spans="1:10" ht="15.75">
      <c r="A75" s="43" t="s">
        <v>43</v>
      </c>
      <c r="B75" s="43"/>
      <c r="C75" s="43"/>
      <c r="D75" s="43"/>
      <c r="E75" s="43"/>
      <c r="F75" s="43"/>
      <c r="G75" s="43"/>
      <c r="H75" s="43"/>
      <c r="I75" s="43"/>
      <c r="J75" s="43"/>
    </row>
    <row r="76" spans="1:10" ht="48">
      <c r="A76" s="10" t="s">
        <v>30</v>
      </c>
      <c r="B76" s="10" t="s">
        <v>31</v>
      </c>
      <c r="C76" s="10" t="s">
        <v>32</v>
      </c>
      <c r="D76" s="10" t="s">
        <v>33</v>
      </c>
      <c r="E76" s="10" t="s">
        <v>34</v>
      </c>
      <c r="F76" s="10" t="s">
        <v>35</v>
      </c>
      <c r="G76" s="10" t="s">
        <v>36</v>
      </c>
      <c r="H76" s="10" t="s">
        <v>37</v>
      </c>
      <c r="I76" s="44" t="s">
        <v>38</v>
      </c>
      <c r="J76" s="44"/>
    </row>
    <row r="77" spans="1:10" s="28" customFormat="1" ht="14.25">
      <c r="A77" s="26">
        <v>0</v>
      </c>
      <c r="B77" s="26">
        <v>398421.34</v>
      </c>
      <c r="C77" s="26">
        <v>0</v>
      </c>
      <c r="D77" s="26">
        <v>74464</v>
      </c>
      <c r="E77" s="26">
        <v>0</v>
      </c>
      <c r="F77" s="26">
        <v>0</v>
      </c>
      <c r="G77" s="26">
        <v>0</v>
      </c>
      <c r="H77" s="26">
        <v>0</v>
      </c>
      <c r="I77" s="45">
        <f>SUM(B77:H77)</f>
        <v>472885.34</v>
      </c>
      <c r="J77" s="45"/>
    </row>
    <row r="79" ht="15.75">
      <c r="A79" s="3" t="s">
        <v>65</v>
      </c>
    </row>
    <row r="80" spans="1:10" ht="15.75">
      <c r="A80" s="49" t="s">
        <v>57</v>
      </c>
      <c r="B80" s="49"/>
      <c r="C80" s="49"/>
      <c r="D80" s="49"/>
      <c r="E80" s="49"/>
      <c r="F80" s="49"/>
      <c r="G80" s="49"/>
      <c r="H80" s="49"/>
      <c r="I80" s="49"/>
      <c r="J80" s="49"/>
    </row>
    <row r="81" spans="1:10" ht="15.75">
      <c r="A81" s="46" t="s">
        <v>29</v>
      </c>
      <c r="B81" s="47"/>
      <c r="C81" s="47"/>
      <c r="D81" s="47"/>
      <c r="E81" s="47"/>
      <c r="F81" s="47"/>
      <c r="G81" s="47"/>
      <c r="H81" s="47"/>
      <c r="I81" s="47"/>
      <c r="J81" s="48"/>
    </row>
    <row r="82" spans="1:10" ht="15.75">
      <c r="A82" s="46" t="s">
        <v>44</v>
      </c>
      <c r="B82" s="47"/>
      <c r="C82" s="47"/>
      <c r="D82" s="47"/>
      <c r="E82" s="47"/>
      <c r="F82" s="47"/>
      <c r="G82" s="47"/>
      <c r="H82" s="47"/>
      <c r="I82" s="47"/>
      <c r="J82" s="48"/>
    </row>
    <row r="83" spans="1:10" ht="12.75">
      <c r="A83" s="44" t="s">
        <v>30</v>
      </c>
      <c r="B83" s="44" t="s">
        <v>31</v>
      </c>
      <c r="C83" s="44" t="s">
        <v>32</v>
      </c>
      <c r="D83" s="44" t="s">
        <v>33</v>
      </c>
      <c r="E83" s="44" t="s">
        <v>34</v>
      </c>
      <c r="F83" s="44" t="s">
        <v>35</v>
      </c>
      <c r="G83" s="44" t="s">
        <v>36</v>
      </c>
      <c r="H83" s="44" t="s">
        <v>37</v>
      </c>
      <c r="I83" s="44" t="s">
        <v>38</v>
      </c>
      <c r="J83" s="44"/>
    </row>
    <row r="84" spans="1:10" ht="12.75">
      <c r="A84" s="44"/>
      <c r="B84" s="44"/>
      <c r="C84" s="44"/>
      <c r="D84" s="44"/>
      <c r="E84" s="44"/>
      <c r="F84" s="44"/>
      <c r="G84" s="44"/>
      <c r="H84" s="44"/>
      <c r="I84" s="44"/>
      <c r="J84" s="44"/>
    </row>
    <row r="85" spans="1:10" ht="12.75">
      <c r="A85" s="44"/>
      <c r="B85" s="44"/>
      <c r="C85" s="44"/>
      <c r="D85" s="44"/>
      <c r="E85" s="44"/>
      <c r="F85" s="44"/>
      <c r="G85" s="44"/>
      <c r="H85" s="44"/>
      <c r="I85" s="44"/>
      <c r="J85" s="44"/>
    </row>
    <row r="86" spans="1:10" s="28" customFormat="1" ht="14.25">
      <c r="A86" s="26">
        <v>0</v>
      </c>
      <c r="B86" s="26">
        <v>165378.2</v>
      </c>
      <c r="C86" s="26">
        <v>0</v>
      </c>
      <c r="D86" s="26">
        <v>55000</v>
      </c>
      <c r="E86" s="26">
        <v>0</v>
      </c>
      <c r="F86" s="26">
        <v>0</v>
      </c>
      <c r="G86" s="26">
        <v>0</v>
      </c>
      <c r="H86" s="26">
        <v>0</v>
      </c>
      <c r="I86" s="45">
        <f>SUM(A86:H86)</f>
        <v>220378.2</v>
      </c>
      <c r="J86" s="45"/>
    </row>
    <row r="87" spans="1:10" ht="26.25" customHeight="1">
      <c r="A87" s="34"/>
      <c r="B87" s="34"/>
      <c r="C87" s="34"/>
      <c r="D87" s="34"/>
      <c r="E87" s="34"/>
      <c r="F87" s="34"/>
      <c r="G87" s="34"/>
      <c r="H87" s="34"/>
      <c r="I87" s="44" t="s">
        <v>39</v>
      </c>
      <c r="J87" s="44"/>
    </row>
    <row r="88" spans="1:10" ht="15.75">
      <c r="A88" s="50"/>
      <c r="B88" s="50"/>
      <c r="C88" s="50"/>
      <c r="D88" s="50"/>
      <c r="E88" s="50"/>
      <c r="F88" s="50"/>
      <c r="G88" s="50"/>
      <c r="H88" s="50"/>
      <c r="I88" s="45">
        <f>74568+93568</f>
        <v>168136</v>
      </c>
      <c r="J88" s="45"/>
    </row>
    <row r="89" spans="1:10" ht="15.75">
      <c r="A89" s="18" t="s">
        <v>66</v>
      </c>
      <c r="B89" s="11"/>
      <c r="C89" s="11"/>
      <c r="D89" s="11"/>
      <c r="E89" s="11"/>
      <c r="F89" s="11"/>
      <c r="G89" s="11"/>
      <c r="H89" s="11"/>
      <c r="I89" s="11"/>
      <c r="J89" s="11"/>
    </row>
    <row r="90" spans="1:10" ht="15.75">
      <c r="A90" s="49" t="s">
        <v>57</v>
      </c>
      <c r="B90" s="49"/>
      <c r="C90" s="49"/>
      <c r="D90" s="49"/>
      <c r="E90" s="49"/>
      <c r="F90" s="49"/>
      <c r="G90" s="49"/>
      <c r="H90" s="49"/>
      <c r="I90" s="49"/>
      <c r="J90" s="49"/>
    </row>
    <row r="91" spans="1:10" ht="15.75">
      <c r="A91" s="43" t="s">
        <v>40</v>
      </c>
      <c r="B91" s="43"/>
      <c r="C91" s="43"/>
      <c r="D91" s="43"/>
      <c r="E91" s="43"/>
      <c r="F91" s="43"/>
      <c r="G91" s="43"/>
      <c r="H91" s="43"/>
      <c r="I91" s="43"/>
      <c r="J91" s="43"/>
    </row>
    <row r="92" spans="1:10" ht="15.75">
      <c r="A92" s="46" t="s">
        <v>44</v>
      </c>
      <c r="B92" s="47"/>
      <c r="C92" s="47"/>
      <c r="D92" s="47"/>
      <c r="E92" s="47"/>
      <c r="F92" s="47"/>
      <c r="G92" s="47"/>
      <c r="H92" s="47"/>
      <c r="I92" s="47"/>
      <c r="J92" s="48"/>
    </row>
    <row r="93" spans="1:10" ht="48">
      <c r="A93" s="10" t="s">
        <v>30</v>
      </c>
      <c r="B93" s="10" t="s">
        <v>31</v>
      </c>
      <c r="C93" s="10" t="s">
        <v>32</v>
      </c>
      <c r="D93" s="10" t="s">
        <v>33</v>
      </c>
      <c r="E93" s="10" t="s">
        <v>34</v>
      </c>
      <c r="F93" s="10" t="s">
        <v>35</v>
      </c>
      <c r="G93" s="10" t="s">
        <v>36</v>
      </c>
      <c r="H93" s="10" t="s">
        <v>37</v>
      </c>
      <c r="I93" s="44" t="s">
        <v>38</v>
      </c>
      <c r="J93" s="44"/>
    </row>
    <row r="94" spans="1:10" s="28" customFormat="1" ht="14.25">
      <c r="A94" s="26">
        <v>0</v>
      </c>
      <c r="B94" s="26">
        <v>60813.15</v>
      </c>
      <c r="C94" s="26">
        <v>0</v>
      </c>
      <c r="D94" s="26">
        <v>0</v>
      </c>
      <c r="E94" s="26">
        <v>0</v>
      </c>
      <c r="F94" s="26">
        <v>0</v>
      </c>
      <c r="G94" s="26">
        <v>0</v>
      </c>
      <c r="H94" s="26">
        <v>0</v>
      </c>
      <c r="I94" s="45">
        <f>SUM(B94:H94)</f>
        <v>60813.15</v>
      </c>
      <c r="J94" s="45"/>
    </row>
    <row r="95" spans="1:10" ht="15.75">
      <c r="A95" s="18" t="s">
        <v>67</v>
      </c>
      <c r="B95" s="11"/>
      <c r="C95" s="11"/>
      <c r="D95" s="11"/>
      <c r="E95" s="11"/>
      <c r="F95" s="11"/>
      <c r="G95" s="11"/>
      <c r="H95" s="11"/>
      <c r="I95" s="11"/>
      <c r="J95" s="11"/>
    </row>
    <row r="96" spans="1:10" ht="15.75">
      <c r="A96" s="49" t="s">
        <v>57</v>
      </c>
      <c r="B96" s="49"/>
      <c r="C96" s="49"/>
      <c r="D96" s="49"/>
      <c r="E96" s="49"/>
      <c r="F96" s="49"/>
      <c r="G96" s="49"/>
      <c r="H96" s="49"/>
      <c r="I96" s="49"/>
      <c r="J96" s="49"/>
    </row>
    <row r="97" spans="1:10" ht="15.75">
      <c r="A97" s="43" t="s">
        <v>41</v>
      </c>
      <c r="B97" s="43"/>
      <c r="C97" s="43"/>
      <c r="D97" s="43"/>
      <c r="E97" s="43"/>
      <c r="F97" s="43"/>
      <c r="G97" s="43"/>
      <c r="H97" s="43"/>
      <c r="I97" s="43"/>
      <c r="J97" s="43"/>
    </row>
    <row r="98" spans="1:10" ht="15.75">
      <c r="A98" s="43" t="s">
        <v>44</v>
      </c>
      <c r="B98" s="43"/>
      <c r="C98" s="43"/>
      <c r="D98" s="43"/>
      <c r="E98" s="43"/>
      <c r="F98" s="43"/>
      <c r="G98" s="43"/>
      <c r="H98" s="43"/>
      <c r="I98" s="43"/>
      <c r="J98" s="43"/>
    </row>
    <row r="99" spans="1:10" ht="48">
      <c r="A99" s="10" t="s">
        <v>30</v>
      </c>
      <c r="B99" s="10" t="s">
        <v>31</v>
      </c>
      <c r="C99" s="10" t="s">
        <v>32</v>
      </c>
      <c r="D99" s="10" t="s">
        <v>33</v>
      </c>
      <c r="E99" s="10" t="s">
        <v>34</v>
      </c>
      <c r="F99" s="10" t="s">
        <v>35</v>
      </c>
      <c r="G99" s="10" t="s">
        <v>36</v>
      </c>
      <c r="H99" s="10" t="s">
        <v>37</v>
      </c>
      <c r="I99" s="44" t="s">
        <v>38</v>
      </c>
      <c r="J99" s="44"/>
    </row>
    <row r="100" spans="1:10" s="28" customFormat="1" ht="14.25">
      <c r="A100" s="26">
        <v>0</v>
      </c>
      <c r="B100" s="26">
        <v>245404.59</v>
      </c>
      <c r="C100" s="26">
        <v>0</v>
      </c>
      <c r="D100" s="26">
        <v>84239</v>
      </c>
      <c r="E100" s="26">
        <v>0</v>
      </c>
      <c r="F100" s="26">
        <v>0</v>
      </c>
      <c r="G100" s="26">
        <v>0</v>
      </c>
      <c r="H100" s="26">
        <v>0</v>
      </c>
      <c r="I100" s="45">
        <f>SUM(A100:H100)</f>
        <v>329643.58999999997</v>
      </c>
      <c r="J100" s="45"/>
    </row>
    <row r="102" ht="15.75">
      <c r="A102" s="3" t="s">
        <v>68</v>
      </c>
    </row>
    <row r="103" spans="1:11" ht="15.75">
      <c r="A103" s="49" t="s">
        <v>58</v>
      </c>
      <c r="B103" s="49"/>
      <c r="C103" s="49"/>
      <c r="D103" s="49"/>
      <c r="E103" s="49"/>
      <c r="F103" s="49"/>
      <c r="G103" s="49"/>
      <c r="H103" s="49"/>
      <c r="I103" s="49"/>
      <c r="J103" s="49"/>
      <c r="K103" s="49"/>
    </row>
    <row r="104" spans="1:11" ht="15.75">
      <c r="A104" s="43" t="s">
        <v>29</v>
      </c>
      <c r="B104" s="43"/>
      <c r="C104" s="43"/>
      <c r="D104" s="43"/>
      <c r="E104" s="43"/>
      <c r="F104" s="43"/>
      <c r="G104" s="43"/>
      <c r="H104" s="43"/>
      <c r="I104" s="43"/>
      <c r="J104" s="43"/>
      <c r="K104" s="43"/>
    </row>
    <row r="105" spans="1:11" ht="15.75">
      <c r="A105" s="43" t="s">
        <v>42</v>
      </c>
      <c r="B105" s="43"/>
      <c r="C105" s="43"/>
      <c r="D105" s="43"/>
      <c r="E105" s="43"/>
      <c r="F105" s="43"/>
      <c r="G105" s="43"/>
      <c r="H105" s="43"/>
      <c r="I105" s="43"/>
      <c r="J105" s="43"/>
      <c r="K105" s="43"/>
    </row>
    <row r="106" spans="1:11" ht="72">
      <c r="A106" s="10" t="s">
        <v>45</v>
      </c>
      <c r="B106" s="10" t="s">
        <v>46</v>
      </c>
      <c r="C106" s="10" t="s">
        <v>47</v>
      </c>
      <c r="D106" s="10" t="s">
        <v>48</v>
      </c>
      <c r="E106" s="10" t="s">
        <v>49</v>
      </c>
      <c r="F106" s="10" t="s">
        <v>50</v>
      </c>
      <c r="G106" s="10" t="s">
        <v>51</v>
      </c>
      <c r="H106" s="10" t="s">
        <v>52</v>
      </c>
      <c r="I106" s="10" t="s">
        <v>53</v>
      </c>
      <c r="J106" s="10" t="s">
        <v>54</v>
      </c>
      <c r="K106" s="10" t="s">
        <v>38</v>
      </c>
    </row>
    <row r="107" spans="1:11" ht="12.75">
      <c r="A107" s="14">
        <v>0</v>
      </c>
      <c r="B107" s="14">
        <v>0</v>
      </c>
      <c r="C107" s="14">
        <v>0</v>
      </c>
      <c r="D107" s="14">
        <v>0</v>
      </c>
      <c r="E107" s="14">
        <v>0</v>
      </c>
      <c r="F107" s="14">
        <v>0</v>
      </c>
      <c r="G107" s="14">
        <v>0</v>
      </c>
      <c r="H107" s="14">
        <v>0</v>
      </c>
      <c r="I107" s="14">
        <v>0</v>
      </c>
      <c r="J107" s="14">
        <v>0</v>
      </c>
      <c r="K107" s="14">
        <v>0</v>
      </c>
    </row>
    <row r="108" spans="1:11" ht="60">
      <c r="A108" s="34"/>
      <c r="B108" s="34"/>
      <c r="C108" s="34"/>
      <c r="D108" s="34"/>
      <c r="E108" s="34"/>
      <c r="F108" s="34"/>
      <c r="G108" s="34"/>
      <c r="H108" s="34"/>
      <c r="I108" s="34"/>
      <c r="J108" s="34"/>
      <c r="K108" s="10" t="s">
        <v>39</v>
      </c>
    </row>
    <row r="109" spans="1:11" ht="15.75">
      <c r="A109" s="50"/>
      <c r="B109" s="50"/>
      <c r="C109" s="50"/>
      <c r="D109" s="50"/>
      <c r="E109" s="50"/>
      <c r="F109" s="50"/>
      <c r="G109" s="50"/>
      <c r="H109" s="50"/>
      <c r="I109" s="50"/>
      <c r="J109" s="50"/>
      <c r="K109" s="15"/>
    </row>
    <row r="110" spans="1:11" ht="15.75">
      <c r="A110" s="19" t="s">
        <v>69</v>
      </c>
      <c r="B110" s="13"/>
      <c r="C110" s="13"/>
      <c r="D110" s="13"/>
      <c r="E110" s="13"/>
      <c r="F110" s="13"/>
      <c r="G110" s="13"/>
      <c r="H110" s="13"/>
      <c r="I110" s="13"/>
      <c r="J110" s="13"/>
      <c r="K110" s="16"/>
    </row>
    <row r="111" spans="1:11" ht="15.75">
      <c r="A111" s="49" t="s">
        <v>58</v>
      </c>
      <c r="B111" s="49"/>
      <c r="C111" s="49"/>
      <c r="D111" s="49"/>
      <c r="E111" s="49"/>
      <c r="F111" s="49"/>
      <c r="G111" s="49"/>
      <c r="H111" s="49"/>
      <c r="I111" s="49"/>
      <c r="J111" s="49"/>
      <c r="K111" s="49"/>
    </row>
    <row r="112" spans="1:11" ht="15.75">
      <c r="A112" s="43" t="s">
        <v>55</v>
      </c>
      <c r="B112" s="43"/>
      <c r="C112" s="43"/>
      <c r="D112" s="43"/>
      <c r="E112" s="43"/>
      <c r="F112" s="43"/>
      <c r="G112" s="43"/>
      <c r="H112" s="43"/>
      <c r="I112" s="43"/>
      <c r="J112" s="43"/>
      <c r="K112" s="43"/>
    </row>
    <row r="113" spans="1:11" ht="15.75">
      <c r="A113" s="43" t="s">
        <v>42</v>
      </c>
      <c r="B113" s="43"/>
      <c r="C113" s="43"/>
      <c r="D113" s="43"/>
      <c r="E113" s="43"/>
      <c r="F113" s="43"/>
      <c r="G113" s="43"/>
      <c r="H113" s="43"/>
      <c r="I113" s="43"/>
      <c r="J113" s="43"/>
      <c r="K113" s="43"/>
    </row>
    <row r="114" spans="1:11" ht="72">
      <c r="A114" s="10" t="s">
        <v>45</v>
      </c>
      <c r="B114" s="10" t="s">
        <v>46</v>
      </c>
      <c r="C114" s="10" t="s">
        <v>47</v>
      </c>
      <c r="D114" s="10" t="s">
        <v>48</v>
      </c>
      <c r="E114" s="10" t="s">
        <v>49</v>
      </c>
      <c r="F114" s="10" t="s">
        <v>50</v>
      </c>
      <c r="G114" s="10" t="s">
        <v>51</v>
      </c>
      <c r="H114" s="10" t="s">
        <v>52</v>
      </c>
      <c r="I114" s="10" t="s">
        <v>53</v>
      </c>
      <c r="J114" s="10" t="s">
        <v>54</v>
      </c>
      <c r="K114" s="10" t="s">
        <v>38</v>
      </c>
    </row>
    <row r="115" spans="1:11" ht="12.75">
      <c r="A115" s="14">
        <v>0</v>
      </c>
      <c r="B115" s="14">
        <v>0</v>
      </c>
      <c r="C115" s="14">
        <v>0</v>
      </c>
      <c r="D115" s="14">
        <v>0</v>
      </c>
      <c r="E115" s="14">
        <v>0</v>
      </c>
      <c r="F115" s="14">
        <v>0</v>
      </c>
      <c r="G115" s="14">
        <v>0</v>
      </c>
      <c r="H115" s="14">
        <v>0</v>
      </c>
      <c r="I115" s="14">
        <v>0</v>
      </c>
      <c r="J115" s="14">
        <v>0</v>
      </c>
      <c r="K115" s="14">
        <v>0</v>
      </c>
    </row>
    <row r="116" spans="1:11" ht="16.5" customHeight="1">
      <c r="A116" s="20" t="s">
        <v>70</v>
      </c>
      <c r="B116" s="17"/>
      <c r="C116" s="17"/>
      <c r="D116" s="17"/>
      <c r="E116" s="17"/>
      <c r="F116" s="17"/>
      <c r="G116" s="17"/>
      <c r="H116" s="17"/>
      <c r="I116" s="17"/>
      <c r="J116" s="17"/>
      <c r="K116" s="17"/>
    </row>
    <row r="117" spans="1:11" ht="15.75">
      <c r="A117" s="49" t="s">
        <v>58</v>
      </c>
      <c r="B117" s="49"/>
      <c r="C117" s="49"/>
      <c r="D117" s="49"/>
      <c r="E117" s="49"/>
      <c r="F117" s="49"/>
      <c r="G117" s="49"/>
      <c r="H117" s="49"/>
      <c r="I117" s="49"/>
      <c r="J117" s="49"/>
      <c r="K117" s="49"/>
    </row>
    <row r="118" spans="1:11" ht="15.75">
      <c r="A118" s="43" t="s">
        <v>56</v>
      </c>
      <c r="B118" s="43"/>
      <c r="C118" s="43"/>
      <c r="D118" s="43"/>
      <c r="E118" s="43"/>
      <c r="F118" s="43"/>
      <c r="G118" s="43"/>
      <c r="H118" s="43"/>
      <c r="I118" s="43"/>
      <c r="J118" s="43"/>
      <c r="K118" s="43"/>
    </row>
    <row r="119" spans="1:11" ht="15.75">
      <c r="A119" s="43" t="s">
        <v>42</v>
      </c>
      <c r="B119" s="43"/>
      <c r="C119" s="43"/>
      <c r="D119" s="43"/>
      <c r="E119" s="43"/>
      <c r="F119" s="43"/>
      <c r="G119" s="43"/>
      <c r="H119" s="43"/>
      <c r="I119" s="43"/>
      <c r="J119" s="43"/>
      <c r="K119" s="43"/>
    </row>
    <row r="120" spans="1:11" ht="72">
      <c r="A120" s="10" t="s">
        <v>45</v>
      </c>
      <c r="B120" s="10" t="s">
        <v>46</v>
      </c>
      <c r="C120" s="10" t="s">
        <v>47</v>
      </c>
      <c r="D120" s="10" t="s">
        <v>48</v>
      </c>
      <c r="E120" s="10" t="s">
        <v>49</v>
      </c>
      <c r="F120" s="10" t="s">
        <v>50</v>
      </c>
      <c r="G120" s="10" t="s">
        <v>51</v>
      </c>
      <c r="H120" s="10" t="s">
        <v>52</v>
      </c>
      <c r="I120" s="10" t="s">
        <v>53</v>
      </c>
      <c r="J120" s="10" t="s">
        <v>54</v>
      </c>
      <c r="K120" s="10" t="s">
        <v>38</v>
      </c>
    </row>
    <row r="121" spans="1:11" ht="12.75">
      <c r="A121" s="14">
        <v>0</v>
      </c>
      <c r="B121" s="14">
        <v>0</v>
      </c>
      <c r="C121" s="14">
        <v>0</v>
      </c>
      <c r="D121" s="14">
        <v>0</v>
      </c>
      <c r="E121" s="14">
        <v>0</v>
      </c>
      <c r="F121" s="14">
        <v>0</v>
      </c>
      <c r="G121" s="14">
        <v>0</v>
      </c>
      <c r="H121" s="14">
        <v>0</v>
      </c>
      <c r="I121" s="14">
        <v>0</v>
      </c>
      <c r="J121" s="14">
        <v>0</v>
      </c>
      <c r="K121" s="14">
        <v>0</v>
      </c>
    </row>
    <row r="122" ht="15.75">
      <c r="A122" s="3" t="s">
        <v>71</v>
      </c>
    </row>
    <row r="123" spans="1:11" ht="15.75">
      <c r="A123" s="49" t="s">
        <v>58</v>
      </c>
      <c r="B123" s="49"/>
      <c r="C123" s="49"/>
      <c r="D123" s="49"/>
      <c r="E123" s="49"/>
      <c r="F123" s="49"/>
      <c r="G123" s="49"/>
      <c r="H123" s="49"/>
      <c r="I123" s="49"/>
      <c r="J123" s="49"/>
      <c r="K123" s="49"/>
    </row>
    <row r="124" spans="1:11" ht="15.75">
      <c r="A124" s="43" t="s">
        <v>29</v>
      </c>
      <c r="B124" s="43"/>
      <c r="C124" s="43"/>
      <c r="D124" s="43"/>
      <c r="E124" s="43"/>
      <c r="F124" s="43"/>
      <c r="G124" s="43"/>
      <c r="H124" s="43"/>
      <c r="I124" s="43"/>
      <c r="J124" s="43"/>
      <c r="K124" s="43"/>
    </row>
    <row r="125" spans="1:11" ht="15.75">
      <c r="A125" s="43" t="s">
        <v>43</v>
      </c>
      <c r="B125" s="43"/>
      <c r="C125" s="43"/>
      <c r="D125" s="43"/>
      <c r="E125" s="43"/>
      <c r="F125" s="43"/>
      <c r="G125" s="43"/>
      <c r="H125" s="43"/>
      <c r="I125" s="43"/>
      <c r="J125" s="43"/>
      <c r="K125" s="43"/>
    </row>
    <row r="126" spans="1:11" ht="72">
      <c r="A126" s="10" t="s">
        <v>45</v>
      </c>
      <c r="B126" s="10" t="s">
        <v>46</v>
      </c>
      <c r="C126" s="10" t="s">
        <v>47</v>
      </c>
      <c r="D126" s="10" t="s">
        <v>48</v>
      </c>
      <c r="E126" s="10" t="s">
        <v>49</v>
      </c>
      <c r="F126" s="10" t="s">
        <v>50</v>
      </c>
      <c r="G126" s="10" t="s">
        <v>51</v>
      </c>
      <c r="H126" s="10" t="s">
        <v>52</v>
      </c>
      <c r="I126" s="10" t="s">
        <v>53</v>
      </c>
      <c r="J126" s="10" t="s">
        <v>54</v>
      </c>
      <c r="K126" s="10" t="s">
        <v>38</v>
      </c>
    </row>
    <row r="127" spans="1:11" ht="12.75">
      <c r="A127" s="14">
        <v>0</v>
      </c>
      <c r="B127" s="14">
        <v>0</v>
      </c>
      <c r="C127" s="14">
        <v>0</v>
      </c>
      <c r="D127" s="14">
        <v>0</v>
      </c>
      <c r="E127" s="14">
        <v>0</v>
      </c>
      <c r="F127" s="14">
        <v>0</v>
      </c>
      <c r="G127" s="14">
        <v>0</v>
      </c>
      <c r="H127" s="14">
        <v>0</v>
      </c>
      <c r="I127" s="14">
        <v>0</v>
      </c>
      <c r="J127" s="14">
        <v>0</v>
      </c>
      <c r="K127" s="14">
        <v>0</v>
      </c>
    </row>
    <row r="128" spans="1:11" ht="60">
      <c r="A128" s="34"/>
      <c r="B128" s="34"/>
      <c r="C128" s="34"/>
      <c r="D128" s="34"/>
      <c r="E128" s="34"/>
      <c r="F128" s="34"/>
      <c r="G128" s="34"/>
      <c r="H128" s="34"/>
      <c r="I128" s="34"/>
      <c r="J128" s="34"/>
      <c r="K128" s="10" t="s">
        <v>39</v>
      </c>
    </row>
    <row r="129" spans="1:11" ht="15.75">
      <c r="A129" s="50"/>
      <c r="B129" s="50"/>
      <c r="C129" s="50"/>
      <c r="D129" s="50"/>
      <c r="E129" s="50"/>
      <c r="F129" s="50"/>
      <c r="G129" s="50"/>
      <c r="H129" s="50"/>
      <c r="I129" s="50"/>
      <c r="J129" s="50"/>
      <c r="K129" s="15"/>
    </row>
    <row r="130" spans="1:11" ht="18" customHeight="1">
      <c r="A130" s="19" t="s">
        <v>72</v>
      </c>
      <c r="B130" s="13"/>
      <c r="C130" s="13"/>
      <c r="D130" s="13"/>
      <c r="E130" s="13"/>
      <c r="F130" s="13"/>
      <c r="G130" s="13"/>
      <c r="H130" s="13"/>
      <c r="I130" s="13"/>
      <c r="J130" s="13"/>
      <c r="K130" s="16"/>
    </row>
    <row r="131" spans="1:11" ht="15.75">
      <c r="A131" s="49" t="s">
        <v>58</v>
      </c>
      <c r="B131" s="49"/>
      <c r="C131" s="49"/>
      <c r="D131" s="49"/>
      <c r="E131" s="49"/>
      <c r="F131" s="49"/>
      <c r="G131" s="49"/>
      <c r="H131" s="49"/>
      <c r="I131" s="49"/>
      <c r="J131" s="49"/>
      <c r="K131" s="49"/>
    </row>
    <row r="132" spans="1:11" ht="15.75">
      <c r="A132" s="43" t="s">
        <v>55</v>
      </c>
      <c r="B132" s="43"/>
      <c r="C132" s="43"/>
      <c r="D132" s="43"/>
      <c r="E132" s="43"/>
      <c r="F132" s="43"/>
      <c r="G132" s="43"/>
      <c r="H132" s="43"/>
      <c r="I132" s="43"/>
      <c r="J132" s="43"/>
      <c r="K132" s="43"/>
    </row>
    <row r="133" spans="1:11" ht="15.75">
      <c r="A133" s="43" t="s">
        <v>43</v>
      </c>
      <c r="B133" s="43"/>
      <c r="C133" s="43"/>
      <c r="D133" s="43"/>
      <c r="E133" s="43"/>
      <c r="F133" s="43"/>
      <c r="G133" s="43"/>
      <c r="H133" s="43"/>
      <c r="I133" s="43"/>
      <c r="J133" s="43"/>
      <c r="K133" s="43"/>
    </row>
    <row r="134" spans="1:11" ht="72">
      <c r="A134" s="10" t="s">
        <v>45</v>
      </c>
      <c r="B134" s="10" t="s">
        <v>46</v>
      </c>
      <c r="C134" s="10" t="s">
        <v>47</v>
      </c>
      <c r="D134" s="10" t="s">
        <v>48</v>
      </c>
      <c r="E134" s="10" t="s">
        <v>49</v>
      </c>
      <c r="F134" s="10" t="s">
        <v>50</v>
      </c>
      <c r="G134" s="10" t="s">
        <v>51</v>
      </c>
      <c r="H134" s="10" t="s">
        <v>52</v>
      </c>
      <c r="I134" s="10" t="s">
        <v>53</v>
      </c>
      <c r="J134" s="10" t="s">
        <v>54</v>
      </c>
      <c r="K134" s="10" t="s">
        <v>38</v>
      </c>
    </row>
    <row r="135" spans="1:11" ht="12.75">
      <c r="A135" s="14">
        <v>0</v>
      </c>
      <c r="B135" s="14">
        <v>0</v>
      </c>
      <c r="C135" s="14">
        <v>0</v>
      </c>
      <c r="D135" s="14">
        <v>0</v>
      </c>
      <c r="E135" s="14">
        <v>0</v>
      </c>
      <c r="F135" s="14">
        <v>0</v>
      </c>
      <c r="G135" s="14">
        <v>0</v>
      </c>
      <c r="H135" s="14">
        <v>0</v>
      </c>
      <c r="I135" s="14">
        <v>0</v>
      </c>
      <c r="J135" s="14">
        <v>0</v>
      </c>
      <c r="K135" s="14">
        <v>0</v>
      </c>
    </row>
    <row r="136" spans="1:11" ht="18" customHeight="1">
      <c r="A136" s="20" t="s">
        <v>73</v>
      </c>
      <c r="B136" s="17"/>
      <c r="C136" s="17"/>
      <c r="D136" s="17"/>
      <c r="E136" s="17"/>
      <c r="F136" s="17"/>
      <c r="G136" s="17"/>
      <c r="H136" s="17"/>
      <c r="I136" s="17"/>
      <c r="J136" s="17"/>
      <c r="K136" s="17"/>
    </row>
    <row r="137" spans="1:11" ht="15.75">
      <c r="A137" s="49" t="s">
        <v>58</v>
      </c>
      <c r="B137" s="49"/>
      <c r="C137" s="49"/>
      <c r="D137" s="49"/>
      <c r="E137" s="49"/>
      <c r="F137" s="49"/>
      <c r="G137" s="49"/>
      <c r="H137" s="49"/>
      <c r="I137" s="49"/>
      <c r="J137" s="49"/>
      <c r="K137" s="49"/>
    </row>
    <row r="138" spans="1:11" ht="15.75">
      <c r="A138" s="43" t="s">
        <v>56</v>
      </c>
      <c r="B138" s="43"/>
      <c r="C138" s="43"/>
      <c r="D138" s="43"/>
      <c r="E138" s="43"/>
      <c r="F138" s="43"/>
      <c r="G138" s="43"/>
      <c r="H138" s="43"/>
      <c r="I138" s="43"/>
      <c r="J138" s="43"/>
      <c r="K138" s="43"/>
    </row>
    <row r="139" spans="1:11" ht="15.75">
      <c r="A139" s="43" t="s">
        <v>43</v>
      </c>
      <c r="B139" s="43"/>
      <c r="C139" s="43"/>
      <c r="D139" s="43"/>
      <c r="E139" s="43"/>
      <c r="F139" s="43"/>
      <c r="G139" s="43"/>
      <c r="H139" s="43"/>
      <c r="I139" s="43"/>
      <c r="J139" s="43"/>
      <c r="K139" s="43"/>
    </row>
    <row r="140" spans="1:11" ht="72">
      <c r="A140" s="10" t="s">
        <v>45</v>
      </c>
      <c r="B140" s="10" t="s">
        <v>46</v>
      </c>
      <c r="C140" s="10" t="s">
        <v>47</v>
      </c>
      <c r="D140" s="10" t="s">
        <v>48</v>
      </c>
      <c r="E140" s="10" t="s">
        <v>49</v>
      </c>
      <c r="F140" s="10" t="s">
        <v>50</v>
      </c>
      <c r="G140" s="10" t="s">
        <v>51</v>
      </c>
      <c r="H140" s="10" t="s">
        <v>52</v>
      </c>
      <c r="I140" s="10" t="s">
        <v>53</v>
      </c>
      <c r="J140" s="10" t="s">
        <v>54</v>
      </c>
      <c r="K140" s="10" t="s">
        <v>38</v>
      </c>
    </row>
    <row r="141" spans="1:11" ht="12.75">
      <c r="A141" s="14">
        <v>0</v>
      </c>
      <c r="B141" s="14">
        <v>0</v>
      </c>
      <c r="C141" s="14">
        <v>0</v>
      </c>
      <c r="D141" s="14">
        <v>0</v>
      </c>
      <c r="E141" s="14">
        <v>0</v>
      </c>
      <c r="F141" s="14">
        <v>0</v>
      </c>
      <c r="G141" s="14">
        <v>0</v>
      </c>
      <c r="H141" s="14">
        <v>0</v>
      </c>
      <c r="I141" s="14">
        <v>0</v>
      </c>
      <c r="J141" s="14">
        <v>0</v>
      </c>
      <c r="K141" s="14">
        <v>0</v>
      </c>
    </row>
    <row r="143" ht="15.75">
      <c r="A143" s="3" t="s">
        <v>74</v>
      </c>
    </row>
    <row r="144" spans="1:11" ht="15.75">
      <c r="A144" s="49" t="s">
        <v>58</v>
      </c>
      <c r="B144" s="49"/>
      <c r="C144" s="49"/>
      <c r="D144" s="49"/>
      <c r="E144" s="49"/>
      <c r="F144" s="49"/>
      <c r="G144" s="49"/>
      <c r="H144" s="49"/>
      <c r="I144" s="49"/>
      <c r="J144" s="49"/>
      <c r="K144" s="49"/>
    </row>
    <row r="145" spans="1:11" ht="15.75">
      <c r="A145" s="43" t="s">
        <v>29</v>
      </c>
      <c r="B145" s="43"/>
      <c r="C145" s="43"/>
      <c r="D145" s="43"/>
      <c r="E145" s="43"/>
      <c r="F145" s="43"/>
      <c r="G145" s="43"/>
      <c r="H145" s="43"/>
      <c r="I145" s="43"/>
      <c r="J145" s="43"/>
      <c r="K145" s="43"/>
    </row>
    <row r="146" spans="1:11" ht="15.75">
      <c r="A146" s="43" t="s">
        <v>44</v>
      </c>
      <c r="B146" s="43"/>
      <c r="C146" s="43"/>
      <c r="D146" s="43"/>
      <c r="E146" s="43"/>
      <c r="F146" s="43"/>
      <c r="G146" s="43"/>
      <c r="H146" s="43"/>
      <c r="I146" s="43"/>
      <c r="J146" s="43"/>
      <c r="K146" s="43"/>
    </row>
    <row r="147" spans="1:11" ht="72">
      <c r="A147" s="10" t="s">
        <v>45</v>
      </c>
      <c r="B147" s="10" t="s">
        <v>46</v>
      </c>
      <c r="C147" s="10" t="s">
        <v>47</v>
      </c>
      <c r="D147" s="10" t="s">
        <v>48</v>
      </c>
      <c r="E147" s="10" t="s">
        <v>49</v>
      </c>
      <c r="F147" s="10" t="s">
        <v>50</v>
      </c>
      <c r="G147" s="10" t="s">
        <v>51</v>
      </c>
      <c r="H147" s="10" t="s">
        <v>52</v>
      </c>
      <c r="I147" s="10" t="s">
        <v>53</v>
      </c>
      <c r="J147" s="10" t="s">
        <v>54</v>
      </c>
      <c r="K147" s="10" t="s">
        <v>38</v>
      </c>
    </row>
    <row r="148" spans="1:11" ht="12.75">
      <c r="A148" s="14">
        <v>0</v>
      </c>
      <c r="B148" s="14">
        <v>0</v>
      </c>
      <c r="C148" s="14">
        <v>0</v>
      </c>
      <c r="D148" s="14">
        <v>0</v>
      </c>
      <c r="E148" s="14">
        <v>0</v>
      </c>
      <c r="F148" s="14">
        <v>0</v>
      </c>
      <c r="G148" s="14">
        <v>0</v>
      </c>
      <c r="H148" s="14">
        <v>0</v>
      </c>
      <c r="I148" s="14">
        <v>0</v>
      </c>
      <c r="J148" s="14">
        <v>0</v>
      </c>
      <c r="K148" s="14">
        <v>0</v>
      </c>
    </row>
    <row r="149" spans="1:11" ht="60">
      <c r="A149" s="34"/>
      <c r="B149" s="34"/>
      <c r="C149" s="34"/>
      <c r="D149" s="34"/>
      <c r="E149" s="34"/>
      <c r="F149" s="34"/>
      <c r="G149" s="34"/>
      <c r="H149" s="34"/>
      <c r="I149" s="34"/>
      <c r="J149" s="34"/>
      <c r="K149" s="10" t="s">
        <v>39</v>
      </c>
    </row>
    <row r="150" spans="1:11" ht="15.75">
      <c r="A150" s="50"/>
      <c r="B150" s="50"/>
      <c r="C150" s="50"/>
      <c r="D150" s="50"/>
      <c r="E150" s="50"/>
      <c r="F150" s="50"/>
      <c r="G150" s="50"/>
      <c r="H150" s="50"/>
      <c r="I150" s="50"/>
      <c r="J150" s="50"/>
      <c r="K150" s="15"/>
    </row>
    <row r="151" spans="1:11" ht="18" customHeight="1">
      <c r="A151" s="19" t="s">
        <v>75</v>
      </c>
      <c r="B151" s="13"/>
      <c r="C151" s="13"/>
      <c r="D151" s="13"/>
      <c r="E151" s="13"/>
      <c r="F151" s="13"/>
      <c r="G151" s="13"/>
      <c r="H151" s="13"/>
      <c r="I151" s="13"/>
      <c r="J151" s="13"/>
      <c r="K151" s="16"/>
    </row>
    <row r="152" spans="1:11" ht="15.75">
      <c r="A152" s="49" t="s">
        <v>58</v>
      </c>
      <c r="B152" s="49"/>
      <c r="C152" s="49"/>
      <c r="D152" s="49"/>
      <c r="E152" s="49"/>
      <c r="F152" s="49"/>
      <c r="G152" s="49"/>
      <c r="H152" s="49"/>
      <c r="I152" s="49"/>
      <c r="J152" s="49"/>
      <c r="K152" s="49"/>
    </row>
    <row r="153" spans="1:11" ht="15.75">
      <c r="A153" s="43" t="s">
        <v>55</v>
      </c>
      <c r="B153" s="43"/>
      <c r="C153" s="43"/>
      <c r="D153" s="43"/>
      <c r="E153" s="43"/>
      <c r="F153" s="43"/>
      <c r="G153" s="43"/>
      <c r="H153" s="43"/>
      <c r="I153" s="43"/>
      <c r="J153" s="43"/>
      <c r="K153" s="43"/>
    </row>
    <row r="154" spans="1:11" ht="15.75">
      <c r="A154" s="43" t="s">
        <v>44</v>
      </c>
      <c r="B154" s="43"/>
      <c r="C154" s="43"/>
      <c r="D154" s="43"/>
      <c r="E154" s="43"/>
      <c r="F154" s="43"/>
      <c r="G154" s="43"/>
      <c r="H154" s="43"/>
      <c r="I154" s="43"/>
      <c r="J154" s="43"/>
      <c r="K154" s="43"/>
    </row>
    <row r="155" spans="1:11" ht="72">
      <c r="A155" s="10" t="s">
        <v>45</v>
      </c>
      <c r="B155" s="10" t="s">
        <v>46</v>
      </c>
      <c r="C155" s="10" t="s">
        <v>47</v>
      </c>
      <c r="D155" s="10" t="s">
        <v>48</v>
      </c>
      <c r="E155" s="10" t="s">
        <v>49</v>
      </c>
      <c r="F155" s="10" t="s">
        <v>50</v>
      </c>
      <c r="G155" s="10" t="s">
        <v>51</v>
      </c>
      <c r="H155" s="10" t="s">
        <v>52</v>
      </c>
      <c r="I155" s="10" t="s">
        <v>53</v>
      </c>
      <c r="J155" s="10" t="s">
        <v>54</v>
      </c>
      <c r="K155" s="10" t="s">
        <v>38</v>
      </c>
    </row>
    <row r="156" spans="1:11" ht="12.75">
      <c r="A156" s="14">
        <v>0</v>
      </c>
      <c r="B156" s="14">
        <v>0</v>
      </c>
      <c r="C156" s="14">
        <v>0</v>
      </c>
      <c r="D156" s="14">
        <v>0</v>
      </c>
      <c r="E156" s="14">
        <v>0</v>
      </c>
      <c r="F156" s="14">
        <v>0</v>
      </c>
      <c r="G156" s="14">
        <v>0</v>
      </c>
      <c r="H156" s="14">
        <v>0</v>
      </c>
      <c r="I156" s="14">
        <v>0</v>
      </c>
      <c r="J156" s="14">
        <v>0</v>
      </c>
      <c r="K156" s="14">
        <v>0</v>
      </c>
    </row>
    <row r="157" spans="1:11" ht="22.5" customHeight="1">
      <c r="A157" s="19" t="s">
        <v>76</v>
      </c>
      <c r="B157" s="17"/>
      <c r="C157" s="17"/>
      <c r="D157" s="17"/>
      <c r="E157" s="17"/>
      <c r="F157" s="17"/>
      <c r="G157" s="17"/>
      <c r="H157" s="17"/>
      <c r="I157" s="17"/>
      <c r="J157" s="17"/>
      <c r="K157" s="17"/>
    </row>
    <row r="158" spans="1:11" ht="15.75">
      <c r="A158" s="49" t="s">
        <v>58</v>
      </c>
      <c r="B158" s="49"/>
      <c r="C158" s="49"/>
      <c r="D158" s="49"/>
      <c r="E158" s="49"/>
      <c r="F158" s="49"/>
      <c r="G158" s="49"/>
      <c r="H158" s="49"/>
      <c r="I158" s="49"/>
      <c r="J158" s="49"/>
      <c r="K158" s="49"/>
    </row>
    <row r="159" spans="1:11" ht="15.75">
      <c r="A159" s="43" t="s">
        <v>56</v>
      </c>
      <c r="B159" s="43"/>
      <c r="C159" s="43"/>
      <c r="D159" s="43"/>
      <c r="E159" s="43"/>
      <c r="F159" s="43"/>
      <c r="G159" s="43"/>
      <c r="H159" s="43"/>
      <c r="I159" s="43"/>
      <c r="J159" s="43"/>
      <c r="K159" s="43"/>
    </row>
    <row r="160" spans="1:11" ht="15.75">
      <c r="A160" s="43" t="s">
        <v>44</v>
      </c>
      <c r="B160" s="43"/>
      <c r="C160" s="43"/>
      <c r="D160" s="43"/>
      <c r="E160" s="43"/>
      <c r="F160" s="43"/>
      <c r="G160" s="43"/>
      <c r="H160" s="43"/>
      <c r="I160" s="43"/>
      <c r="J160" s="43"/>
      <c r="K160" s="43"/>
    </row>
    <row r="161" spans="1:11" ht="72">
      <c r="A161" s="10" t="s">
        <v>45</v>
      </c>
      <c r="B161" s="10" t="s">
        <v>46</v>
      </c>
      <c r="C161" s="10" t="s">
        <v>47</v>
      </c>
      <c r="D161" s="10" t="s">
        <v>48</v>
      </c>
      <c r="E161" s="10" t="s">
        <v>49</v>
      </c>
      <c r="F161" s="10" t="s">
        <v>50</v>
      </c>
      <c r="G161" s="10" t="s">
        <v>51</v>
      </c>
      <c r="H161" s="10" t="s">
        <v>52</v>
      </c>
      <c r="I161" s="10" t="s">
        <v>53</v>
      </c>
      <c r="J161" s="10" t="s">
        <v>54</v>
      </c>
      <c r="K161" s="10" t="s">
        <v>38</v>
      </c>
    </row>
    <row r="162" spans="1:11" ht="12.75">
      <c r="A162" s="14">
        <v>0</v>
      </c>
      <c r="B162" s="14">
        <v>0</v>
      </c>
      <c r="C162" s="14">
        <v>0</v>
      </c>
      <c r="D162" s="14">
        <v>0</v>
      </c>
      <c r="E162" s="14">
        <v>0</v>
      </c>
      <c r="F162" s="14">
        <v>0</v>
      </c>
      <c r="G162" s="14">
        <v>0</v>
      </c>
      <c r="H162" s="14">
        <v>0</v>
      </c>
      <c r="I162" s="14">
        <v>0</v>
      </c>
      <c r="J162" s="14">
        <v>0</v>
      </c>
      <c r="K162" s="14">
        <v>0</v>
      </c>
    </row>
    <row r="164" spans="1:11" ht="12.75">
      <c r="A164" s="51" t="s">
        <v>77</v>
      </c>
      <c r="B164" s="52"/>
      <c r="C164" s="52"/>
      <c r="D164" s="52"/>
      <c r="E164" s="52"/>
      <c r="F164" s="52"/>
      <c r="G164" s="52"/>
      <c r="H164" s="52"/>
      <c r="I164" s="52"/>
      <c r="J164" s="52"/>
      <c r="K164" s="53"/>
    </row>
    <row r="165" spans="1:11" ht="12.75">
      <c r="A165" s="54"/>
      <c r="B165" s="55"/>
      <c r="C165" s="55"/>
      <c r="D165" s="55"/>
      <c r="E165" s="55"/>
      <c r="F165" s="55"/>
      <c r="G165" s="55"/>
      <c r="H165" s="55"/>
      <c r="I165" s="55"/>
      <c r="J165" s="55"/>
      <c r="K165" s="56"/>
    </row>
    <row r="166" spans="1:11" ht="12.75">
      <c r="A166" s="54"/>
      <c r="B166" s="55"/>
      <c r="C166" s="55"/>
      <c r="D166" s="55"/>
      <c r="E166" s="55"/>
      <c r="F166" s="55"/>
      <c r="G166" s="55"/>
      <c r="H166" s="55"/>
      <c r="I166" s="55"/>
      <c r="J166" s="55"/>
      <c r="K166" s="56"/>
    </row>
    <row r="167" spans="1:11" ht="12.75">
      <c r="A167" s="54"/>
      <c r="B167" s="55"/>
      <c r="C167" s="55"/>
      <c r="D167" s="55"/>
      <c r="E167" s="55"/>
      <c r="F167" s="55"/>
      <c r="G167" s="55"/>
      <c r="H167" s="55"/>
      <c r="I167" s="55"/>
      <c r="J167" s="55"/>
      <c r="K167" s="56"/>
    </row>
    <row r="168" spans="1:11" ht="12.75">
      <c r="A168" s="57"/>
      <c r="B168" s="58"/>
      <c r="C168" s="58"/>
      <c r="D168" s="58"/>
      <c r="E168" s="58"/>
      <c r="F168" s="58"/>
      <c r="G168" s="58"/>
      <c r="H168" s="58"/>
      <c r="I168" s="58"/>
      <c r="J168" s="58"/>
      <c r="K168" s="59"/>
    </row>
  </sheetData>
  <sheetProtection/>
  <mergeCells count="145">
    <mergeCell ref="A4:K8"/>
    <mergeCell ref="A159:K159"/>
    <mergeCell ref="A137:K137"/>
    <mergeCell ref="A138:K138"/>
    <mergeCell ref="A139:K139"/>
    <mergeCell ref="A144:K144"/>
    <mergeCell ref="A145:K145"/>
    <mergeCell ref="A146:K146"/>
    <mergeCell ref="A131:K131"/>
    <mergeCell ref="A149:J149"/>
    <mergeCell ref="A160:K160"/>
    <mergeCell ref="A152:K152"/>
    <mergeCell ref="A153:K153"/>
    <mergeCell ref="A154:K154"/>
    <mergeCell ref="A158:K158"/>
    <mergeCell ref="A150:J150"/>
    <mergeCell ref="A111:K111"/>
    <mergeCell ref="A125:K125"/>
    <mergeCell ref="A128:J128"/>
    <mergeCell ref="A129:J129"/>
    <mergeCell ref="A104:K104"/>
    <mergeCell ref="A132:K132"/>
    <mergeCell ref="A133:K133"/>
    <mergeCell ref="A36:J36"/>
    <mergeCell ref="A46:J46"/>
    <mergeCell ref="A52:J52"/>
    <mergeCell ref="A37:J37"/>
    <mergeCell ref="A123:K123"/>
    <mergeCell ref="A124:K124"/>
    <mergeCell ref="A119:K119"/>
    <mergeCell ref="A35:J35"/>
    <mergeCell ref="A45:J45"/>
    <mergeCell ref="A51:J51"/>
    <mergeCell ref="A57:J57"/>
    <mergeCell ref="I54:J54"/>
    <mergeCell ref="A47:J47"/>
    <mergeCell ref="A53:J53"/>
    <mergeCell ref="I48:J48"/>
    <mergeCell ref="I49:J49"/>
    <mergeCell ref="D38:D40"/>
    <mergeCell ref="A96:J96"/>
    <mergeCell ref="A108:J108"/>
    <mergeCell ref="A103:K103"/>
    <mergeCell ref="A118:K118"/>
    <mergeCell ref="A105:K105"/>
    <mergeCell ref="A113:K113"/>
    <mergeCell ref="A117:K117"/>
    <mergeCell ref="A109:J109"/>
    <mergeCell ref="A112:K112"/>
    <mergeCell ref="I100:J100"/>
    <mergeCell ref="I99:J99"/>
    <mergeCell ref="A88:H88"/>
    <mergeCell ref="I88:J88"/>
    <mergeCell ref="A91:J91"/>
    <mergeCell ref="A92:J92"/>
    <mergeCell ref="A90:J90"/>
    <mergeCell ref="I93:J93"/>
    <mergeCell ref="I94:J94"/>
    <mergeCell ref="A97:J97"/>
    <mergeCell ref="A98:J98"/>
    <mergeCell ref="I83:J85"/>
    <mergeCell ref="I86:J86"/>
    <mergeCell ref="A87:H87"/>
    <mergeCell ref="I87:J87"/>
    <mergeCell ref="E83:E85"/>
    <mergeCell ref="F83:F85"/>
    <mergeCell ref="G83:G85"/>
    <mergeCell ref="H83:H85"/>
    <mergeCell ref="A83:A85"/>
    <mergeCell ref="B83:B85"/>
    <mergeCell ref="C83:C85"/>
    <mergeCell ref="I71:J71"/>
    <mergeCell ref="A74:J74"/>
    <mergeCell ref="A75:J75"/>
    <mergeCell ref="A73:J73"/>
    <mergeCell ref="D83:D85"/>
    <mergeCell ref="I76:J76"/>
    <mergeCell ref="I77:J77"/>
    <mergeCell ref="A81:J81"/>
    <mergeCell ref="A82:J82"/>
    <mergeCell ref="A80:J80"/>
    <mergeCell ref="A65:H65"/>
    <mergeCell ref="I65:J65"/>
    <mergeCell ref="A68:J68"/>
    <mergeCell ref="A69:J69"/>
    <mergeCell ref="A67:J67"/>
    <mergeCell ref="I70:J70"/>
    <mergeCell ref="I63:J63"/>
    <mergeCell ref="A64:H64"/>
    <mergeCell ref="I64:J64"/>
    <mergeCell ref="A60:A62"/>
    <mergeCell ref="B60:B62"/>
    <mergeCell ref="C60:C62"/>
    <mergeCell ref="D60:D62"/>
    <mergeCell ref="E60:E62"/>
    <mergeCell ref="F60:F62"/>
    <mergeCell ref="A58:J58"/>
    <mergeCell ref="A59:J59"/>
    <mergeCell ref="I55:J55"/>
    <mergeCell ref="G60:G62"/>
    <mergeCell ref="H60:H62"/>
    <mergeCell ref="I60:J62"/>
    <mergeCell ref="I41:J41"/>
    <mergeCell ref="A42:H42"/>
    <mergeCell ref="I42:J42"/>
    <mergeCell ref="I38:J40"/>
    <mergeCell ref="B38:B40"/>
    <mergeCell ref="C38:C40"/>
    <mergeCell ref="A43:H43"/>
    <mergeCell ref="I43:J43"/>
    <mergeCell ref="A1:J1"/>
    <mergeCell ref="A164:K168"/>
    <mergeCell ref="A2:J2"/>
    <mergeCell ref="E38:E40"/>
    <mergeCell ref="F38:F40"/>
    <mergeCell ref="G38:G40"/>
    <mergeCell ref="H38:H40"/>
    <mergeCell ref="A38:A40"/>
    <mergeCell ref="A11:J11"/>
    <mergeCell ref="A12:J12"/>
    <mergeCell ref="A13:J13"/>
    <mergeCell ref="A14:A16"/>
    <mergeCell ref="B14:B16"/>
    <mergeCell ref="C14:C16"/>
    <mergeCell ref="D14:D16"/>
    <mergeCell ref="E14:E16"/>
    <mergeCell ref="F14:F16"/>
    <mergeCell ref="G14:G16"/>
    <mergeCell ref="H14:H16"/>
    <mergeCell ref="I14:J16"/>
    <mergeCell ref="I17:J17"/>
    <mergeCell ref="A18:H18"/>
    <mergeCell ref="I18:J18"/>
    <mergeCell ref="A19:H19"/>
    <mergeCell ref="I19:J19"/>
    <mergeCell ref="A21:J21"/>
    <mergeCell ref="A22:J22"/>
    <mergeCell ref="A23:J23"/>
    <mergeCell ref="I24:J24"/>
    <mergeCell ref="I25:J25"/>
    <mergeCell ref="A27:J27"/>
    <mergeCell ref="A28:J28"/>
    <mergeCell ref="A29:J29"/>
    <mergeCell ref="I30:J30"/>
    <mergeCell ref="I31:J31"/>
  </mergeCells>
  <printOptions/>
  <pageMargins left="0" right="0" top="0.984251968503937" bottom="0.984251968503937" header="0.5118110236220472" footer="0.5118110236220472"/>
  <pageSetup orientation="landscape" paperSize="9" r:id="rId1"/>
  <rowBreaks count="8" manualBreakCount="8">
    <brk id="49" max="255" man="1"/>
    <brk id="71" max="255" man="1"/>
    <brk id="94" max="255" man="1"/>
    <brk id="109" max="255" man="1"/>
    <brk id="121" max="255" man="1"/>
    <brk id="135" max="255" man="1"/>
    <brk id="142" max="255" man="1"/>
    <brk id="156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K168"/>
  <sheetViews>
    <sheetView workbookViewId="0" topLeftCell="A1">
      <selection activeCell="I20" sqref="I20"/>
    </sheetView>
  </sheetViews>
  <sheetFormatPr defaultColWidth="12.421875" defaultRowHeight="12.75"/>
  <sheetData>
    <row r="1" spans="1:10" ht="12.75">
      <c r="A1" s="37" t="s">
        <v>60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12.75">
      <c r="A2" s="60" t="s">
        <v>78</v>
      </c>
      <c r="B2" s="60"/>
      <c r="C2" s="60"/>
      <c r="D2" s="60"/>
      <c r="E2" s="60"/>
      <c r="F2" s="60"/>
      <c r="G2" s="60"/>
      <c r="H2" s="60"/>
      <c r="I2" s="60"/>
      <c r="J2" s="60"/>
    </row>
    <row r="3" spans="1:10" ht="12.75">
      <c r="A3" s="21"/>
      <c r="B3" s="21"/>
      <c r="C3" s="21"/>
      <c r="D3" s="21"/>
      <c r="E3" s="21"/>
      <c r="F3" s="21"/>
      <c r="G3" s="21"/>
      <c r="H3" s="21"/>
      <c r="I3" s="21"/>
      <c r="J3" s="21"/>
    </row>
    <row r="4" spans="1:11" ht="12.75" customHeight="1">
      <c r="A4" s="61" t="s">
        <v>81</v>
      </c>
      <c r="B4" s="62"/>
      <c r="C4" s="62"/>
      <c r="D4" s="62"/>
      <c r="E4" s="62"/>
      <c r="F4" s="62"/>
      <c r="G4" s="62"/>
      <c r="H4" s="62"/>
      <c r="I4" s="62"/>
      <c r="J4" s="62"/>
      <c r="K4" s="63"/>
    </row>
    <row r="5" spans="1:11" ht="12.75">
      <c r="A5" s="64"/>
      <c r="B5" s="65"/>
      <c r="C5" s="65"/>
      <c r="D5" s="65"/>
      <c r="E5" s="65"/>
      <c r="F5" s="65"/>
      <c r="G5" s="65"/>
      <c r="H5" s="65"/>
      <c r="I5" s="65"/>
      <c r="J5" s="65"/>
      <c r="K5" s="66"/>
    </row>
    <row r="6" spans="1:11" ht="12.75">
      <c r="A6" s="64"/>
      <c r="B6" s="65"/>
      <c r="C6" s="65"/>
      <c r="D6" s="65"/>
      <c r="E6" s="65"/>
      <c r="F6" s="65"/>
      <c r="G6" s="65"/>
      <c r="H6" s="65"/>
      <c r="I6" s="65"/>
      <c r="J6" s="65"/>
      <c r="K6" s="66"/>
    </row>
    <row r="7" spans="1:11" ht="12.75">
      <c r="A7" s="64"/>
      <c r="B7" s="65"/>
      <c r="C7" s="65"/>
      <c r="D7" s="65"/>
      <c r="E7" s="65"/>
      <c r="F7" s="65"/>
      <c r="G7" s="65"/>
      <c r="H7" s="65"/>
      <c r="I7" s="65"/>
      <c r="J7" s="65"/>
      <c r="K7" s="66"/>
    </row>
    <row r="8" spans="1:11" ht="12.75">
      <c r="A8" s="67"/>
      <c r="B8" s="68"/>
      <c r="C8" s="68"/>
      <c r="D8" s="68"/>
      <c r="E8" s="68"/>
      <c r="F8" s="68"/>
      <c r="G8" s="68"/>
      <c r="H8" s="68"/>
      <c r="I8" s="68"/>
      <c r="J8" s="68"/>
      <c r="K8" s="69"/>
    </row>
    <row r="9" spans="1:11" s="31" customFormat="1" ht="12.75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</row>
    <row r="10" spans="1:11" s="31" customFormat="1" ht="15.75">
      <c r="A10" s="3" t="s">
        <v>110</v>
      </c>
      <c r="B10"/>
      <c r="C10"/>
      <c r="D10"/>
      <c r="E10"/>
      <c r="F10"/>
      <c r="G10"/>
      <c r="H10"/>
      <c r="I10"/>
      <c r="J10"/>
      <c r="K10" s="32"/>
    </row>
    <row r="11" spans="1:11" s="31" customFormat="1" ht="15.75">
      <c r="A11" s="49" t="s">
        <v>57</v>
      </c>
      <c r="B11" s="49"/>
      <c r="C11" s="49"/>
      <c r="D11" s="49"/>
      <c r="E11" s="49"/>
      <c r="F11" s="49"/>
      <c r="G11" s="49"/>
      <c r="H11" s="49"/>
      <c r="I11" s="49"/>
      <c r="J11" s="49"/>
      <c r="K11" s="32"/>
    </row>
    <row r="12" spans="1:11" s="31" customFormat="1" ht="15.75">
      <c r="A12" s="46" t="s">
        <v>107</v>
      </c>
      <c r="B12" s="47"/>
      <c r="C12" s="47"/>
      <c r="D12" s="47"/>
      <c r="E12" s="47"/>
      <c r="F12" s="47"/>
      <c r="G12" s="47"/>
      <c r="H12" s="47"/>
      <c r="I12" s="47"/>
      <c r="J12" s="48"/>
      <c r="K12" s="32"/>
    </row>
    <row r="13" spans="1:11" s="31" customFormat="1" ht="15.75">
      <c r="A13" s="46" t="s">
        <v>106</v>
      </c>
      <c r="B13" s="47"/>
      <c r="C13" s="47"/>
      <c r="D13" s="47"/>
      <c r="E13" s="47"/>
      <c r="F13" s="47"/>
      <c r="G13" s="47"/>
      <c r="H13" s="47"/>
      <c r="I13" s="47"/>
      <c r="J13" s="48"/>
      <c r="K13" s="32"/>
    </row>
    <row r="14" spans="1:11" s="31" customFormat="1" ht="12.75">
      <c r="A14" s="44" t="s">
        <v>30</v>
      </c>
      <c r="B14" s="44" t="s">
        <v>31</v>
      </c>
      <c r="C14" s="44" t="s">
        <v>32</v>
      </c>
      <c r="D14" s="44" t="s">
        <v>33</v>
      </c>
      <c r="E14" s="44" t="s">
        <v>34</v>
      </c>
      <c r="F14" s="44" t="s">
        <v>35</v>
      </c>
      <c r="G14" s="44" t="s">
        <v>36</v>
      </c>
      <c r="H14" s="44" t="s">
        <v>37</v>
      </c>
      <c r="I14" s="44" t="s">
        <v>38</v>
      </c>
      <c r="J14" s="44"/>
      <c r="K14" s="32"/>
    </row>
    <row r="15" spans="1:11" s="31" customFormat="1" ht="12.75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32"/>
    </row>
    <row r="16" spans="1:11" s="31" customFormat="1" ht="12.75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32"/>
    </row>
    <row r="17" spans="1:11" s="31" customFormat="1" ht="14.25">
      <c r="A17" s="26"/>
      <c r="B17" s="26">
        <v>29600</v>
      </c>
      <c r="C17" s="26"/>
      <c r="D17" s="26"/>
      <c r="E17" s="26"/>
      <c r="F17" s="26"/>
      <c r="G17" s="26"/>
      <c r="H17" s="26"/>
      <c r="I17" s="45">
        <f>SUM(B17:H17)</f>
        <v>29600</v>
      </c>
      <c r="J17" s="45"/>
      <c r="K17" s="32"/>
    </row>
    <row r="18" spans="1:11" s="31" customFormat="1" ht="28.5" customHeight="1">
      <c r="A18" s="34"/>
      <c r="B18" s="34"/>
      <c r="C18" s="34"/>
      <c r="D18" s="34"/>
      <c r="E18" s="34"/>
      <c r="F18" s="34"/>
      <c r="G18" s="34"/>
      <c r="H18" s="34"/>
      <c r="I18" s="44" t="s">
        <v>39</v>
      </c>
      <c r="J18" s="44"/>
      <c r="K18" s="32"/>
    </row>
    <row r="19" spans="1:11" s="31" customFormat="1" ht="15.75">
      <c r="A19" s="50"/>
      <c r="B19" s="50"/>
      <c r="C19" s="50"/>
      <c r="D19" s="50"/>
      <c r="E19" s="50"/>
      <c r="F19" s="50"/>
      <c r="G19" s="50"/>
      <c r="H19" s="50"/>
      <c r="I19" s="45">
        <v>29600</v>
      </c>
      <c r="J19" s="45"/>
      <c r="K19" s="32"/>
    </row>
    <row r="20" spans="1:11" s="31" customFormat="1" ht="31.5">
      <c r="A20" s="18" t="s">
        <v>111</v>
      </c>
      <c r="B20" s="11"/>
      <c r="C20" s="11"/>
      <c r="D20" s="11"/>
      <c r="E20" s="11"/>
      <c r="F20" s="11"/>
      <c r="G20" s="11"/>
      <c r="H20" s="11"/>
      <c r="I20" s="11"/>
      <c r="J20" s="11"/>
      <c r="K20" s="32"/>
    </row>
    <row r="21" spans="1:11" s="31" customFormat="1" ht="15.75">
      <c r="A21" s="49" t="s">
        <v>57</v>
      </c>
      <c r="B21" s="49"/>
      <c r="C21" s="49"/>
      <c r="D21" s="49"/>
      <c r="E21" s="49"/>
      <c r="F21" s="49"/>
      <c r="G21" s="49"/>
      <c r="H21" s="49"/>
      <c r="I21" s="49"/>
      <c r="J21" s="49"/>
      <c r="K21" s="32"/>
    </row>
    <row r="22" spans="1:11" s="31" customFormat="1" ht="15.75">
      <c r="A22" s="43" t="s">
        <v>108</v>
      </c>
      <c r="B22" s="43"/>
      <c r="C22" s="43"/>
      <c r="D22" s="43"/>
      <c r="E22" s="43"/>
      <c r="F22" s="43"/>
      <c r="G22" s="43"/>
      <c r="H22" s="43"/>
      <c r="I22" s="43"/>
      <c r="J22" s="43"/>
      <c r="K22" s="32"/>
    </row>
    <row r="23" spans="1:11" s="31" customFormat="1" ht="15.75">
      <c r="A23" s="46" t="s">
        <v>106</v>
      </c>
      <c r="B23" s="47"/>
      <c r="C23" s="47"/>
      <c r="D23" s="47"/>
      <c r="E23" s="47"/>
      <c r="F23" s="47"/>
      <c r="G23" s="47"/>
      <c r="H23" s="47"/>
      <c r="I23" s="47"/>
      <c r="J23" s="48"/>
      <c r="K23" s="32"/>
    </row>
    <row r="24" spans="1:11" s="31" customFormat="1" ht="48">
      <c r="A24" s="10" t="s">
        <v>30</v>
      </c>
      <c r="B24" s="10" t="s">
        <v>31</v>
      </c>
      <c r="C24" s="10" t="s">
        <v>32</v>
      </c>
      <c r="D24" s="10" t="s">
        <v>33</v>
      </c>
      <c r="E24" s="10" t="s">
        <v>34</v>
      </c>
      <c r="F24" s="10" t="s">
        <v>35</v>
      </c>
      <c r="G24" s="10" t="s">
        <v>36</v>
      </c>
      <c r="H24" s="10" t="s">
        <v>37</v>
      </c>
      <c r="I24" s="44" t="s">
        <v>38</v>
      </c>
      <c r="J24" s="44"/>
      <c r="K24" s="32"/>
    </row>
    <row r="25" spans="1:11" s="31" customFormat="1" ht="14.25">
      <c r="A25" s="26"/>
      <c r="B25" s="26">
        <v>21000</v>
      </c>
      <c r="C25" s="26"/>
      <c r="D25" s="26"/>
      <c r="E25" s="26"/>
      <c r="F25" s="26"/>
      <c r="G25" s="26"/>
      <c r="H25" s="26"/>
      <c r="I25" s="45">
        <f>SUM(B25:H25)</f>
        <v>21000</v>
      </c>
      <c r="J25" s="45"/>
      <c r="K25" s="32"/>
    </row>
    <row r="26" spans="1:11" s="31" customFormat="1" ht="31.5">
      <c r="A26" s="18" t="s">
        <v>112</v>
      </c>
      <c r="B26" s="11"/>
      <c r="C26" s="11"/>
      <c r="D26" s="11"/>
      <c r="E26" s="11"/>
      <c r="F26" s="11"/>
      <c r="G26" s="11"/>
      <c r="H26" s="11"/>
      <c r="I26" s="11"/>
      <c r="J26" s="11"/>
      <c r="K26" s="32"/>
    </row>
    <row r="27" spans="1:11" s="31" customFormat="1" ht="15.75">
      <c r="A27" s="49" t="s">
        <v>57</v>
      </c>
      <c r="B27" s="49"/>
      <c r="C27" s="49"/>
      <c r="D27" s="49"/>
      <c r="E27" s="49"/>
      <c r="F27" s="49"/>
      <c r="G27" s="49"/>
      <c r="H27" s="49"/>
      <c r="I27" s="49"/>
      <c r="J27" s="49"/>
      <c r="K27" s="32"/>
    </row>
    <row r="28" spans="1:11" s="31" customFormat="1" ht="15.75">
      <c r="A28" s="43" t="s">
        <v>109</v>
      </c>
      <c r="B28" s="43"/>
      <c r="C28" s="43"/>
      <c r="D28" s="43"/>
      <c r="E28" s="43"/>
      <c r="F28" s="43"/>
      <c r="G28" s="43"/>
      <c r="H28" s="43"/>
      <c r="I28" s="43"/>
      <c r="J28" s="43"/>
      <c r="K28" s="32"/>
    </row>
    <row r="29" spans="1:11" s="31" customFormat="1" ht="15.75">
      <c r="A29" s="43" t="s">
        <v>106</v>
      </c>
      <c r="B29" s="43"/>
      <c r="C29" s="43"/>
      <c r="D29" s="43"/>
      <c r="E29" s="43"/>
      <c r="F29" s="43"/>
      <c r="G29" s="43"/>
      <c r="H29" s="43"/>
      <c r="I29" s="43"/>
      <c r="J29" s="43"/>
      <c r="K29" s="32"/>
    </row>
    <row r="30" spans="1:11" s="31" customFormat="1" ht="48">
      <c r="A30" s="10" t="s">
        <v>30</v>
      </c>
      <c r="B30" s="10" t="s">
        <v>31</v>
      </c>
      <c r="C30" s="10" t="s">
        <v>32</v>
      </c>
      <c r="D30" s="10" t="s">
        <v>33</v>
      </c>
      <c r="E30" s="10" t="s">
        <v>34</v>
      </c>
      <c r="F30" s="10" t="s">
        <v>35</v>
      </c>
      <c r="G30" s="10" t="s">
        <v>36</v>
      </c>
      <c r="H30" s="10" t="s">
        <v>37</v>
      </c>
      <c r="I30" s="44" t="s">
        <v>38</v>
      </c>
      <c r="J30" s="44"/>
      <c r="K30" s="32"/>
    </row>
    <row r="31" spans="1:11" s="31" customFormat="1" ht="14.25">
      <c r="A31" s="26"/>
      <c r="B31" s="26">
        <v>5400</v>
      </c>
      <c r="C31" s="26"/>
      <c r="D31" s="26"/>
      <c r="E31" s="26"/>
      <c r="F31" s="26"/>
      <c r="G31" s="26"/>
      <c r="H31" s="26"/>
      <c r="I31" s="45">
        <f>SUM(B31:H31)</f>
        <v>5400</v>
      </c>
      <c r="J31" s="45"/>
      <c r="K31" s="32"/>
    </row>
    <row r="32" spans="1:11" s="31" customFormat="1" ht="12.75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</row>
    <row r="33" spans="1:11" s="31" customFormat="1" ht="12.75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</row>
    <row r="34" ht="15.75">
      <c r="A34" s="3" t="s">
        <v>59</v>
      </c>
    </row>
    <row r="35" spans="1:10" ht="15.75">
      <c r="A35" s="49" t="s">
        <v>57</v>
      </c>
      <c r="B35" s="49"/>
      <c r="C35" s="49"/>
      <c r="D35" s="49"/>
      <c r="E35" s="49"/>
      <c r="F35" s="49"/>
      <c r="G35" s="49"/>
      <c r="H35" s="49"/>
      <c r="I35" s="49"/>
      <c r="J35" s="49"/>
    </row>
    <row r="36" spans="1:10" ht="15.75" customHeight="1">
      <c r="A36" s="46" t="s">
        <v>29</v>
      </c>
      <c r="B36" s="47"/>
      <c r="C36" s="47"/>
      <c r="D36" s="47"/>
      <c r="E36" s="47"/>
      <c r="F36" s="47"/>
      <c r="G36" s="47"/>
      <c r="H36" s="47"/>
      <c r="I36" s="47"/>
      <c r="J36" s="48"/>
    </row>
    <row r="37" spans="1:10" ht="15.75" customHeight="1">
      <c r="A37" s="46" t="s">
        <v>42</v>
      </c>
      <c r="B37" s="47"/>
      <c r="C37" s="47"/>
      <c r="D37" s="47"/>
      <c r="E37" s="47"/>
      <c r="F37" s="47"/>
      <c r="G37" s="47"/>
      <c r="H37" s="47"/>
      <c r="I37" s="47"/>
      <c r="J37" s="48"/>
    </row>
    <row r="38" spans="1:10" ht="45.75" customHeight="1">
      <c r="A38" s="44" t="s">
        <v>30</v>
      </c>
      <c r="B38" s="44" t="s">
        <v>31</v>
      </c>
      <c r="C38" s="44" t="s">
        <v>32</v>
      </c>
      <c r="D38" s="44" t="s">
        <v>33</v>
      </c>
      <c r="E38" s="44" t="s">
        <v>34</v>
      </c>
      <c r="F38" s="44" t="s">
        <v>35</v>
      </c>
      <c r="G38" s="44" t="s">
        <v>36</v>
      </c>
      <c r="H38" s="44" t="s">
        <v>37</v>
      </c>
      <c r="I38" s="44" t="s">
        <v>38</v>
      </c>
      <c r="J38" s="44"/>
    </row>
    <row r="39" spans="1:10" ht="12.75">
      <c r="A39" s="44"/>
      <c r="B39" s="44"/>
      <c r="C39" s="44"/>
      <c r="D39" s="44"/>
      <c r="E39" s="44"/>
      <c r="F39" s="44"/>
      <c r="G39" s="44"/>
      <c r="H39" s="44"/>
      <c r="I39" s="44"/>
      <c r="J39" s="44"/>
    </row>
    <row r="40" spans="1:10" ht="12.75">
      <c r="A40" s="44"/>
      <c r="B40" s="44"/>
      <c r="C40" s="44"/>
      <c r="D40" s="44"/>
      <c r="E40" s="44"/>
      <c r="F40" s="44"/>
      <c r="G40" s="44"/>
      <c r="H40" s="44"/>
      <c r="I40" s="44"/>
      <c r="J40" s="44"/>
    </row>
    <row r="41" spans="1:10" s="28" customFormat="1" ht="14.25">
      <c r="A41" s="26">
        <v>0</v>
      </c>
      <c r="B41" s="26">
        <v>800000</v>
      </c>
      <c r="C41" s="26">
        <v>0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45">
        <f>SUM(A41:H41)</f>
        <v>800000</v>
      </c>
      <c r="J41" s="45"/>
    </row>
    <row r="42" spans="1:10" ht="36" customHeight="1">
      <c r="A42" s="34"/>
      <c r="B42" s="34"/>
      <c r="C42" s="34"/>
      <c r="D42" s="34"/>
      <c r="E42" s="34"/>
      <c r="F42" s="34"/>
      <c r="G42" s="34"/>
      <c r="H42" s="34"/>
      <c r="I42" s="44" t="s">
        <v>39</v>
      </c>
      <c r="J42" s="44"/>
    </row>
    <row r="43" spans="1:10" ht="15.75">
      <c r="A43" s="50"/>
      <c r="B43" s="50"/>
      <c r="C43" s="50"/>
      <c r="D43" s="50"/>
      <c r="E43" s="50"/>
      <c r="F43" s="50"/>
      <c r="G43" s="50"/>
      <c r="H43" s="50"/>
      <c r="I43" s="70"/>
      <c r="J43" s="70"/>
    </row>
    <row r="44" spans="1:10" ht="15.75">
      <c r="A44" s="18" t="s">
        <v>61</v>
      </c>
      <c r="B44" s="11"/>
      <c r="C44" s="11"/>
      <c r="D44" s="11"/>
      <c r="E44" s="11"/>
      <c r="F44" s="11"/>
      <c r="G44" s="11"/>
      <c r="H44" s="11"/>
      <c r="I44" s="11"/>
      <c r="J44" s="11"/>
    </row>
    <row r="45" spans="1:10" ht="15.75">
      <c r="A45" s="49" t="s">
        <v>57</v>
      </c>
      <c r="B45" s="49"/>
      <c r="C45" s="49"/>
      <c r="D45" s="49"/>
      <c r="E45" s="49"/>
      <c r="F45" s="49"/>
      <c r="G45" s="49"/>
      <c r="H45" s="49"/>
      <c r="I45" s="49"/>
      <c r="J45" s="49"/>
    </row>
    <row r="46" spans="1:10" ht="17.25" customHeight="1">
      <c r="A46" s="43" t="s">
        <v>40</v>
      </c>
      <c r="B46" s="43"/>
      <c r="C46" s="43"/>
      <c r="D46" s="43"/>
      <c r="E46" s="43"/>
      <c r="F46" s="43"/>
      <c r="G46" s="43"/>
      <c r="H46" s="43"/>
      <c r="I46" s="43"/>
      <c r="J46" s="43"/>
    </row>
    <row r="47" spans="1:10" ht="17.25" customHeight="1">
      <c r="A47" s="46" t="s">
        <v>42</v>
      </c>
      <c r="B47" s="47"/>
      <c r="C47" s="47"/>
      <c r="D47" s="47"/>
      <c r="E47" s="47"/>
      <c r="F47" s="47"/>
      <c r="G47" s="47"/>
      <c r="H47" s="47"/>
      <c r="I47" s="47"/>
      <c r="J47" s="48"/>
    </row>
    <row r="48" spans="1:10" ht="48">
      <c r="A48" s="10" t="s">
        <v>30</v>
      </c>
      <c r="B48" s="10" t="s">
        <v>31</v>
      </c>
      <c r="C48" s="10" t="s">
        <v>32</v>
      </c>
      <c r="D48" s="10" t="s">
        <v>33</v>
      </c>
      <c r="E48" s="10" t="s">
        <v>34</v>
      </c>
      <c r="F48" s="10" t="s">
        <v>35</v>
      </c>
      <c r="G48" s="10" t="s">
        <v>36</v>
      </c>
      <c r="H48" s="10" t="s">
        <v>37</v>
      </c>
      <c r="I48" s="44" t="s">
        <v>38</v>
      </c>
      <c r="J48" s="44"/>
    </row>
    <row r="49" spans="1:10" s="28" customFormat="1" ht="14.25">
      <c r="A49" s="26">
        <v>0</v>
      </c>
      <c r="B49" s="26">
        <v>0</v>
      </c>
      <c r="C49" s="26">
        <v>0</v>
      </c>
      <c r="D49" s="26">
        <v>0</v>
      </c>
      <c r="E49" s="26">
        <v>0</v>
      </c>
      <c r="F49" s="26">
        <v>0</v>
      </c>
      <c r="G49" s="26">
        <v>0</v>
      </c>
      <c r="H49" s="26">
        <v>0</v>
      </c>
      <c r="I49" s="45">
        <v>0</v>
      </c>
      <c r="J49" s="45"/>
    </row>
    <row r="50" spans="1:10" ht="15.75">
      <c r="A50" s="18" t="s">
        <v>62</v>
      </c>
      <c r="B50" s="11"/>
      <c r="C50" s="11"/>
      <c r="D50" s="11"/>
      <c r="E50" s="11"/>
      <c r="F50" s="11"/>
      <c r="G50" s="11"/>
      <c r="H50" s="11"/>
      <c r="I50" s="11"/>
      <c r="J50" s="11"/>
    </row>
    <row r="51" spans="1:10" ht="15.75">
      <c r="A51" s="49" t="s">
        <v>57</v>
      </c>
      <c r="B51" s="49"/>
      <c r="C51" s="49"/>
      <c r="D51" s="49"/>
      <c r="E51" s="49"/>
      <c r="F51" s="49"/>
      <c r="G51" s="49"/>
      <c r="H51" s="49"/>
      <c r="I51" s="49"/>
      <c r="J51" s="49"/>
    </row>
    <row r="52" spans="1:10" ht="17.25" customHeight="1">
      <c r="A52" s="43" t="s">
        <v>41</v>
      </c>
      <c r="B52" s="43"/>
      <c r="C52" s="43"/>
      <c r="D52" s="43"/>
      <c r="E52" s="43"/>
      <c r="F52" s="43"/>
      <c r="G52" s="43"/>
      <c r="H52" s="43"/>
      <c r="I52" s="43"/>
      <c r="J52" s="43"/>
    </row>
    <row r="53" spans="1:10" ht="17.25" customHeight="1">
      <c r="A53" s="43" t="s">
        <v>42</v>
      </c>
      <c r="B53" s="43"/>
      <c r="C53" s="43"/>
      <c r="D53" s="43"/>
      <c r="E53" s="43"/>
      <c r="F53" s="43"/>
      <c r="G53" s="43"/>
      <c r="H53" s="43"/>
      <c r="I53" s="43"/>
      <c r="J53" s="43"/>
    </row>
    <row r="54" spans="1:10" ht="48">
      <c r="A54" s="10" t="s">
        <v>30</v>
      </c>
      <c r="B54" s="10" t="s">
        <v>31</v>
      </c>
      <c r="C54" s="10" t="s">
        <v>32</v>
      </c>
      <c r="D54" s="10" t="s">
        <v>33</v>
      </c>
      <c r="E54" s="10" t="s">
        <v>34</v>
      </c>
      <c r="F54" s="10" t="s">
        <v>35</v>
      </c>
      <c r="G54" s="10" t="s">
        <v>36</v>
      </c>
      <c r="H54" s="10" t="s">
        <v>37</v>
      </c>
      <c r="I54" s="44" t="s">
        <v>38</v>
      </c>
      <c r="J54" s="44"/>
    </row>
    <row r="55" spans="1:10" s="28" customFormat="1" ht="14.25">
      <c r="A55" s="26">
        <v>0</v>
      </c>
      <c r="B55" s="26">
        <v>137667.58</v>
      </c>
      <c r="C55" s="26">
        <v>0</v>
      </c>
      <c r="D55" s="26">
        <v>0</v>
      </c>
      <c r="E55" s="26">
        <v>0</v>
      </c>
      <c r="F55" s="26">
        <v>0</v>
      </c>
      <c r="G55" s="26">
        <v>0</v>
      </c>
      <c r="H55" s="26">
        <v>0</v>
      </c>
      <c r="I55" s="45">
        <f>SUM(B55:H55)</f>
        <v>137667.58</v>
      </c>
      <c r="J55" s="45"/>
    </row>
    <row r="56" ht="15.75">
      <c r="A56" s="3" t="s">
        <v>63</v>
      </c>
    </row>
    <row r="57" spans="1:10" ht="15.75">
      <c r="A57" s="49" t="s">
        <v>57</v>
      </c>
      <c r="B57" s="49"/>
      <c r="C57" s="49"/>
      <c r="D57" s="49"/>
      <c r="E57" s="49"/>
      <c r="F57" s="49"/>
      <c r="G57" s="49"/>
      <c r="H57" s="49"/>
      <c r="I57" s="49"/>
      <c r="J57" s="49"/>
    </row>
    <row r="58" spans="1:10" ht="15.75">
      <c r="A58" s="46" t="s">
        <v>29</v>
      </c>
      <c r="B58" s="47"/>
      <c r="C58" s="47"/>
      <c r="D58" s="47"/>
      <c r="E58" s="47"/>
      <c r="F58" s="47"/>
      <c r="G58" s="47"/>
      <c r="H58" s="47"/>
      <c r="I58" s="47"/>
      <c r="J58" s="48"/>
    </row>
    <row r="59" spans="1:10" ht="15.75">
      <c r="A59" s="46" t="s">
        <v>43</v>
      </c>
      <c r="B59" s="47"/>
      <c r="C59" s="47"/>
      <c r="D59" s="47"/>
      <c r="E59" s="47"/>
      <c r="F59" s="47"/>
      <c r="G59" s="47"/>
      <c r="H59" s="47"/>
      <c r="I59" s="47"/>
      <c r="J59" s="48"/>
    </row>
    <row r="60" spans="1:10" ht="12.75">
      <c r="A60" s="44" t="s">
        <v>30</v>
      </c>
      <c r="B60" s="44" t="s">
        <v>31</v>
      </c>
      <c r="C60" s="44" t="s">
        <v>32</v>
      </c>
      <c r="D60" s="44" t="s">
        <v>33</v>
      </c>
      <c r="E60" s="44" t="s">
        <v>34</v>
      </c>
      <c r="F60" s="44" t="s">
        <v>35</v>
      </c>
      <c r="G60" s="44" t="s">
        <v>36</v>
      </c>
      <c r="H60" s="44" t="s">
        <v>37</v>
      </c>
      <c r="I60" s="44" t="s">
        <v>38</v>
      </c>
      <c r="J60" s="44"/>
    </row>
    <row r="61" spans="1:10" ht="12.75">
      <c r="A61" s="44"/>
      <c r="B61" s="44"/>
      <c r="C61" s="44"/>
      <c r="D61" s="44"/>
      <c r="E61" s="44"/>
      <c r="F61" s="44"/>
      <c r="G61" s="44"/>
      <c r="H61" s="44"/>
      <c r="I61" s="44"/>
      <c r="J61" s="44"/>
    </row>
    <row r="62" spans="1:10" ht="12.75">
      <c r="A62" s="44"/>
      <c r="B62" s="44"/>
      <c r="C62" s="44"/>
      <c r="D62" s="44"/>
      <c r="E62" s="44"/>
      <c r="F62" s="44"/>
      <c r="G62" s="44"/>
      <c r="H62" s="44"/>
      <c r="I62" s="44"/>
      <c r="J62" s="44"/>
    </row>
    <row r="63" spans="1:10" s="28" customFormat="1" ht="14.25">
      <c r="A63" s="26">
        <v>0</v>
      </c>
      <c r="B63" s="26">
        <v>5000</v>
      </c>
      <c r="C63" s="26">
        <v>0</v>
      </c>
      <c r="D63" s="26">
        <v>566.28</v>
      </c>
      <c r="E63" s="26">
        <v>0</v>
      </c>
      <c r="F63" s="26">
        <v>0</v>
      </c>
      <c r="G63" s="26">
        <v>0</v>
      </c>
      <c r="H63" s="26">
        <v>0</v>
      </c>
      <c r="I63" s="45">
        <f>SUM(A63:H63)</f>
        <v>5566.28</v>
      </c>
      <c r="J63" s="45"/>
    </row>
    <row r="64" spans="1:10" ht="29.25" customHeight="1">
      <c r="A64" s="34"/>
      <c r="B64" s="34"/>
      <c r="C64" s="34"/>
      <c r="D64" s="34"/>
      <c r="E64" s="34"/>
      <c r="F64" s="34"/>
      <c r="G64" s="34"/>
      <c r="H64" s="34"/>
      <c r="I64" s="44" t="s">
        <v>39</v>
      </c>
      <c r="J64" s="44"/>
    </row>
    <row r="65" spans="1:10" ht="15.75">
      <c r="A65" s="50"/>
      <c r="B65" s="50"/>
      <c r="C65" s="50"/>
      <c r="D65" s="50"/>
      <c r="E65" s="50"/>
      <c r="F65" s="50"/>
      <c r="G65" s="50"/>
      <c r="H65" s="50"/>
      <c r="I65" s="45">
        <v>5566.28</v>
      </c>
      <c r="J65" s="45"/>
    </row>
    <row r="66" spans="1:10" ht="15.75">
      <c r="A66" s="18" t="s">
        <v>64</v>
      </c>
      <c r="B66" s="11"/>
      <c r="C66" s="11"/>
      <c r="D66" s="11"/>
      <c r="E66" s="11"/>
      <c r="F66" s="11"/>
      <c r="G66" s="11"/>
      <c r="H66" s="11"/>
      <c r="I66" s="11"/>
      <c r="J66" s="11"/>
    </row>
    <row r="67" spans="1:10" ht="15.75">
      <c r="A67" s="49" t="s">
        <v>57</v>
      </c>
      <c r="B67" s="49"/>
      <c r="C67" s="49"/>
      <c r="D67" s="49"/>
      <c r="E67" s="49"/>
      <c r="F67" s="49"/>
      <c r="G67" s="49"/>
      <c r="H67" s="49"/>
      <c r="I67" s="49"/>
      <c r="J67" s="49"/>
    </row>
    <row r="68" spans="1:10" ht="15.75">
      <c r="A68" s="43" t="s">
        <v>40</v>
      </c>
      <c r="B68" s="43"/>
      <c r="C68" s="43"/>
      <c r="D68" s="43"/>
      <c r="E68" s="43"/>
      <c r="F68" s="43"/>
      <c r="G68" s="43"/>
      <c r="H68" s="43"/>
      <c r="I68" s="43"/>
      <c r="J68" s="43"/>
    </row>
    <row r="69" spans="1:10" ht="15.75">
      <c r="A69" s="46" t="s">
        <v>43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48">
      <c r="A70" s="10" t="s">
        <v>30</v>
      </c>
      <c r="B70" s="10" t="s">
        <v>31</v>
      </c>
      <c r="C70" s="10" t="s">
        <v>32</v>
      </c>
      <c r="D70" s="10" t="s">
        <v>33</v>
      </c>
      <c r="E70" s="10" t="s">
        <v>34</v>
      </c>
      <c r="F70" s="10" t="s">
        <v>35</v>
      </c>
      <c r="G70" s="10" t="s">
        <v>36</v>
      </c>
      <c r="H70" s="10" t="s">
        <v>37</v>
      </c>
      <c r="I70" s="44" t="s">
        <v>38</v>
      </c>
      <c r="J70" s="44"/>
    </row>
    <row r="71" spans="1:10" s="28" customFormat="1" ht="14.25">
      <c r="A71" s="26">
        <v>0</v>
      </c>
      <c r="B71" s="26">
        <v>0</v>
      </c>
      <c r="C71" s="26">
        <v>0</v>
      </c>
      <c r="D71" s="26">
        <v>0</v>
      </c>
      <c r="E71" s="26">
        <v>0</v>
      </c>
      <c r="F71" s="26">
        <v>0</v>
      </c>
      <c r="G71" s="26">
        <v>0</v>
      </c>
      <c r="H71" s="26">
        <v>0</v>
      </c>
      <c r="I71" s="45">
        <v>0</v>
      </c>
      <c r="J71" s="45"/>
    </row>
    <row r="72" spans="1:10" ht="15.75">
      <c r="A72" s="18" t="s">
        <v>65</v>
      </c>
      <c r="B72" s="11"/>
      <c r="C72" s="11"/>
      <c r="D72" s="11"/>
      <c r="E72" s="11"/>
      <c r="F72" s="11"/>
      <c r="G72" s="11"/>
      <c r="H72" s="11"/>
      <c r="I72" s="11"/>
      <c r="J72" s="11"/>
    </row>
    <row r="73" spans="1:10" ht="15.75">
      <c r="A73" s="49" t="s">
        <v>57</v>
      </c>
      <c r="B73" s="49"/>
      <c r="C73" s="49"/>
      <c r="D73" s="49"/>
      <c r="E73" s="49"/>
      <c r="F73" s="49"/>
      <c r="G73" s="49"/>
      <c r="H73" s="49"/>
      <c r="I73" s="49"/>
      <c r="J73" s="49"/>
    </row>
    <row r="74" spans="1:10" ht="15.75">
      <c r="A74" s="43" t="s">
        <v>41</v>
      </c>
      <c r="B74" s="43"/>
      <c r="C74" s="43"/>
      <c r="D74" s="43"/>
      <c r="E74" s="43"/>
      <c r="F74" s="43"/>
      <c r="G74" s="43"/>
      <c r="H74" s="43"/>
      <c r="I74" s="43"/>
      <c r="J74" s="43"/>
    </row>
    <row r="75" spans="1:10" ht="15.75">
      <c r="A75" s="43" t="s">
        <v>43</v>
      </c>
      <c r="B75" s="43"/>
      <c r="C75" s="43"/>
      <c r="D75" s="43"/>
      <c r="E75" s="43"/>
      <c r="F75" s="43"/>
      <c r="G75" s="43"/>
      <c r="H75" s="43"/>
      <c r="I75" s="43"/>
      <c r="J75" s="43"/>
    </row>
    <row r="76" spans="1:10" ht="48">
      <c r="A76" s="10" t="s">
        <v>30</v>
      </c>
      <c r="B76" s="10" t="s">
        <v>31</v>
      </c>
      <c r="C76" s="10" t="s">
        <v>32</v>
      </c>
      <c r="D76" s="10" t="s">
        <v>33</v>
      </c>
      <c r="E76" s="10" t="s">
        <v>34</v>
      </c>
      <c r="F76" s="10" t="s">
        <v>35</v>
      </c>
      <c r="G76" s="10" t="s">
        <v>36</v>
      </c>
      <c r="H76" s="10" t="s">
        <v>37</v>
      </c>
      <c r="I76" s="44" t="s">
        <v>38</v>
      </c>
      <c r="J76" s="44"/>
    </row>
    <row r="77" spans="1:10" s="28" customFormat="1" ht="14.25">
      <c r="A77" s="26">
        <v>0</v>
      </c>
      <c r="B77" s="26">
        <v>203312.18</v>
      </c>
      <c r="C77" s="26">
        <v>0</v>
      </c>
      <c r="D77" s="26">
        <v>5000</v>
      </c>
      <c r="E77" s="26">
        <v>0</v>
      </c>
      <c r="F77" s="26">
        <v>0</v>
      </c>
      <c r="G77" s="26">
        <v>0</v>
      </c>
      <c r="H77" s="26">
        <v>0</v>
      </c>
      <c r="I77" s="45">
        <f>SUM(B77:H77)</f>
        <v>208312.18</v>
      </c>
      <c r="J77" s="45"/>
    </row>
    <row r="79" ht="15.75">
      <c r="A79" s="3" t="s">
        <v>65</v>
      </c>
    </row>
    <row r="80" spans="1:10" ht="15.75">
      <c r="A80" s="49" t="s">
        <v>57</v>
      </c>
      <c r="B80" s="49"/>
      <c r="C80" s="49"/>
      <c r="D80" s="49"/>
      <c r="E80" s="49"/>
      <c r="F80" s="49"/>
      <c r="G80" s="49"/>
      <c r="H80" s="49"/>
      <c r="I80" s="49"/>
      <c r="J80" s="49"/>
    </row>
    <row r="81" spans="1:10" ht="15.75">
      <c r="A81" s="46" t="s">
        <v>29</v>
      </c>
      <c r="B81" s="47"/>
      <c r="C81" s="47"/>
      <c r="D81" s="47"/>
      <c r="E81" s="47"/>
      <c r="F81" s="47"/>
      <c r="G81" s="47"/>
      <c r="H81" s="47"/>
      <c r="I81" s="47"/>
      <c r="J81" s="48"/>
    </row>
    <row r="82" spans="1:10" ht="15.75">
      <c r="A82" s="46" t="s">
        <v>44</v>
      </c>
      <c r="B82" s="47"/>
      <c r="C82" s="47"/>
      <c r="D82" s="47"/>
      <c r="E82" s="47"/>
      <c r="F82" s="47"/>
      <c r="G82" s="47"/>
      <c r="H82" s="47"/>
      <c r="I82" s="47"/>
      <c r="J82" s="48"/>
    </row>
    <row r="83" spans="1:10" ht="12.75">
      <c r="A83" s="44" t="s">
        <v>30</v>
      </c>
      <c r="B83" s="44" t="s">
        <v>31</v>
      </c>
      <c r="C83" s="44" t="s">
        <v>32</v>
      </c>
      <c r="D83" s="44" t="s">
        <v>33</v>
      </c>
      <c r="E83" s="44" t="s">
        <v>34</v>
      </c>
      <c r="F83" s="44" t="s">
        <v>35</v>
      </c>
      <c r="G83" s="44" t="s">
        <v>36</v>
      </c>
      <c r="H83" s="44" t="s">
        <v>37</v>
      </c>
      <c r="I83" s="44" t="s">
        <v>38</v>
      </c>
      <c r="J83" s="44"/>
    </row>
    <row r="84" spans="1:10" ht="12.75">
      <c r="A84" s="44"/>
      <c r="B84" s="44"/>
      <c r="C84" s="44"/>
      <c r="D84" s="44"/>
      <c r="E84" s="44"/>
      <c r="F84" s="44"/>
      <c r="G84" s="44"/>
      <c r="H84" s="44"/>
      <c r="I84" s="44"/>
      <c r="J84" s="44"/>
    </row>
    <row r="85" spans="1:10" ht="12.75">
      <c r="A85" s="44"/>
      <c r="B85" s="44"/>
      <c r="C85" s="44"/>
      <c r="D85" s="44"/>
      <c r="E85" s="44"/>
      <c r="F85" s="44"/>
      <c r="G85" s="44"/>
      <c r="H85" s="44"/>
      <c r="I85" s="44"/>
      <c r="J85" s="44"/>
    </row>
    <row r="86" spans="1:10" s="28" customFormat="1" ht="14.25">
      <c r="A86" s="26">
        <v>0</v>
      </c>
      <c r="B86" s="26">
        <v>264650</v>
      </c>
      <c r="C86" s="26">
        <v>0</v>
      </c>
      <c r="D86" s="26">
        <v>0</v>
      </c>
      <c r="E86" s="26">
        <v>0</v>
      </c>
      <c r="F86" s="26">
        <v>0</v>
      </c>
      <c r="G86" s="26">
        <v>0</v>
      </c>
      <c r="H86" s="26">
        <v>0</v>
      </c>
      <c r="I86" s="45">
        <f>SUM(A86:H86)</f>
        <v>264650</v>
      </c>
      <c r="J86" s="45"/>
    </row>
    <row r="87" spans="1:10" ht="26.25" customHeight="1">
      <c r="A87" s="34"/>
      <c r="B87" s="34"/>
      <c r="C87" s="34"/>
      <c r="D87" s="34"/>
      <c r="E87" s="34"/>
      <c r="F87" s="34"/>
      <c r="G87" s="34"/>
      <c r="H87" s="34"/>
      <c r="I87" s="44" t="s">
        <v>39</v>
      </c>
      <c r="J87" s="44"/>
    </row>
    <row r="88" spans="1:10" ht="15.75">
      <c r="A88" s="50"/>
      <c r="B88" s="50"/>
      <c r="C88" s="50"/>
      <c r="D88" s="50"/>
      <c r="E88" s="50"/>
      <c r="F88" s="50"/>
      <c r="G88" s="50"/>
      <c r="H88" s="50"/>
      <c r="I88" s="45">
        <v>191536.58</v>
      </c>
      <c r="J88" s="45"/>
    </row>
    <row r="89" spans="1:10" ht="15.75">
      <c r="A89" s="18" t="s">
        <v>66</v>
      </c>
      <c r="B89" s="11"/>
      <c r="C89" s="11"/>
      <c r="D89" s="11"/>
      <c r="E89" s="11"/>
      <c r="F89" s="11"/>
      <c r="G89" s="11"/>
      <c r="H89" s="11"/>
      <c r="I89" s="11"/>
      <c r="J89" s="11"/>
    </row>
    <row r="90" spans="1:10" ht="15.75">
      <c r="A90" s="49" t="s">
        <v>57</v>
      </c>
      <c r="B90" s="49"/>
      <c r="C90" s="49"/>
      <c r="D90" s="49"/>
      <c r="E90" s="49"/>
      <c r="F90" s="49"/>
      <c r="G90" s="49"/>
      <c r="H90" s="49"/>
      <c r="I90" s="49"/>
      <c r="J90" s="49"/>
    </row>
    <row r="91" spans="1:10" ht="15.75">
      <c r="A91" s="43" t="s">
        <v>40</v>
      </c>
      <c r="B91" s="43"/>
      <c r="C91" s="43"/>
      <c r="D91" s="43"/>
      <c r="E91" s="43"/>
      <c r="F91" s="43"/>
      <c r="G91" s="43"/>
      <c r="H91" s="43"/>
      <c r="I91" s="43"/>
      <c r="J91" s="43"/>
    </row>
    <row r="92" spans="1:10" ht="15.75">
      <c r="A92" s="46" t="s">
        <v>44</v>
      </c>
      <c r="B92" s="47"/>
      <c r="C92" s="47"/>
      <c r="D92" s="47"/>
      <c r="E92" s="47"/>
      <c r="F92" s="47"/>
      <c r="G92" s="47"/>
      <c r="H92" s="47"/>
      <c r="I92" s="47"/>
      <c r="J92" s="48"/>
    </row>
    <row r="93" spans="1:10" ht="48">
      <c r="A93" s="10" t="s">
        <v>30</v>
      </c>
      <c r="B93" s="10" t="s">
        <v>31</v>
      </c>
      <c r="C93" s="10" t="s">
        <v>32</v>
      </c>
      <c r="D93" s="10" t="s">
        <v>33</v>
      </c>
      <c r="E93" s="10" t="s">
        <v>34</v>
      </c>
      <c r="F93" s="10" t="s">
        <v>35</v>
      </c>
      <c r="G93" s="10" t="s">
        <v>36</v>
      </c>
      <c r="H93" s="10" t="s">
        <v>37</v>
      </c>
      <c r="I93" s="44" t="s">
        <v>38</v>
      </c>
      <c r="J93" s="44"/>
    </row>
    <row r="94" spans="1:10" s="28" customFormat="1" ht="14.25">
      <c r="A94" s="26">
        <v>0</v>
      </c>
      <c r="B94" s="26">
        <v>185952</v>
      </c>
      <c r="C94" s="26">
        <v>0</v>
      </c>
      <c r="D94" s="26">
        <v>0</v>
      </c>
      <c r="E94" s="26">
        <v>0</v>
      </c>
      <c r="F94" s="26">
        <v>0</v>
      </c>
      <c r="G94" s="26">
        <v>0</v>
      </c>
      <c r="H94" s="26">
        <v>0</v>
      </c>
      <c r="I94" s="45">
        <f>SUM(B94:H94)</f>
        <v>185952</v>
      </c>
      <c r="J94" s="45"/>
    </row>
    <row r="95" spans="1:10" ht="15.75">
      <c r="A95" s="18" t="s">
        <v>67</v>
      </c>
      <c r="B95" s="11"/>
      <c r="C95" s="11"/>
      <c r="D95" s="11"/>
      <c r="E95" s="11"/>
      <c r="F95" s="11"/>
      <c r="G95" s="11"/>
      <c r="H95" s="11"/>
      <c r="I95" s="11"/>
      <c r="J95" s="11"/>
    </row>
    <row r="96" spans="1:10" ht="15.75">
      <c r="A96" s="49" t="s">
        <v>57</v>
      </c>
      <c r="B96" s="49"/>
      <c r="C96" s="49"/>
      <c r="D96" s="49"/>
      <c r="E96" s="49"/>
      <c r="F96" s="49"/>
      <c r="G96" s="49"/>
      <c r="H96" s="49"/>
      <c r="I96" s="49"/>
      <c r="J96" s="49"/>
    </row>
    <row r="97" spans="1:10" ht="15.75">
      <c r="A97" s="43" t="s">
        <v>41</v>
      </c>
      <c r="B97" s="43"/>
      <c r="C97" s="43"/>
      <c r="D97" s="43"/>
      <c r="E97" s="43"/>
      <c r="F97" s="43"/>
      <c r="G97" s="43"/>
      <c r="H97" s="43"/>
      <c r="I97" s="43"/>
      <c r="J97" s="43"/>
    </row>
    <row r="98" spans="1:10" ht="15.75">
      <c r="A98" s="43" t="s">
        <v>44</v>
      </c>
      <c r="B98" s="43"/>
      <c r="C98" s="43"/>
      <c r="D98" s="43"/>
      <c r="E98" s="43"/>
      <c r="F98" s="43"/>
      <c r="G98" s="43"/>
      <c r="H98" s="43"/>
      <c r="I98" s="43"/>
      <c r="J98" s="43"/>
    </row>
    <row r="99" spans="1:10" ht="48">
      <c r="A99" s="10" t="s">
        <v>30</v>
      </c>
      <c r="B99" s="10" t="s">
        <v>31</v>
      </c>
      <c r="C99" s="10" t="s">
        <v>32</v>
      </c>
      <c r="D99" s="10" t="s">
        <v>33</v>
      </c>
      <c r="E99" s="10" t="s">
        <v>34</v>
      </c>
      <c r="F99" s="10" t="s">
        <v>35</v>
      </c>
      <c r="G99" s="10" t="s">
        <v>36</v>
      </c>
      <c r="H99" s="10" t="s">
        <v>37</v>
      </c>
      <c r="I99" s="44" t="s">
        <v>38</v>
      </c>
      <c r="J99" s="44"/>
    </row>
    <row r="100" spans="1:10" s="28" customFormat="1" ht="14.25">
      <c r="A100" s="26">
        <v>0</v>
      </c>
      <c r="B100" s="26">
        <v>686919.25</v>
      </c>
      <c r="C100" s="26">
        <v>0</v>
      </c>
      <c r="D100" s="26">
        <v>500</v>
      </c>
      <c r="E100" s="26">
        <v>0</v>
      </c>
      <c r="F100" s="26">
        <v>0</v>
      </c>
      <c r="G100" s="26">
        <v>0</v>
      </c>
      <c r="H100" s="26">
        <v>0</v>
      </c>
      <c r="I100" s="45">
        <f>SUM(A100:H100)</f>
        <v>687419.25</v>
      </c>
      <c r="J100" s="45"/>
    </row>
    <row r="102" ht="15.75">
      <c r="A102" s="3" t="s">
        <v>68</v>
      </c>
    </row>
    <row r="103" spans="1:11" ht="15.75">
      <c r="A103" s="49" t="s">
        <v>58</v>
      </c>
      <c r="B103" s="49"/>
      <c r="C103" s="49"/>
      <c r="D103" s="49"/>
      <c r="E103" s="49"/>
      <c r="F103" s="49"/>
      <c r="G103" s="49"/>
      <c r="H103" s="49"/>
      <c r="I103" s="49"/>
      <c r="J103" s="49"/>
      <c r="K103" s="49"/>
    </row>
    <row r="104" spans="1:11" ht="15.75">
      <c r="A104" s="43" t="s">
        <v>29</v>
      </c>
      <c r="B104" s="43"/>
      <c r="C104" s="43"/>
      <c r="D104" s="43"/>
      <c r="E104" s="43"/>
      <c r="F104" s="43"/>
      <c r="G104" s="43"/>
      <c r="H104" s="43"/>
      <c r="I104" s="43"/>
      <c r="J104" s="43"/>
      <c r="K104" s="43"/>
    </row>
    <row r="105" spans="1:11" ht="15.75">
      <c r="A105" s="43" t="s">
        <v>42</v>
      </c>
      <c r="B105" s="43"/>
      <c r="C105" s="43"/>
      <c r="D105" s="43"/>
      <c r="E105" s="43"/>
      <c r="F105" s="43"/>
      <c r="G105" s="43"/>
      <c r="H105" s="43"/>
      <c r="I105" s="43"/>
      <c r="J105" s="43"/>
      <c r="K105" s="43"/>
    </row>
    <row r="106" spans="1:11" ht="72">
      <c r="A106" s="10" t="s">
        <v>45</v>
      </c>
      <c r="B106" s="10" t="s">
        <v>46</v>
      </c>
      <c r="C106" s="10" t="s">
        <v>47</v>
      </c>
      <c r="D106" s="10" t="s">
        <v>48</v>
      </c>
      <c r="E106" s="10" t="s">
        <v>49</v>
      </c>
      <c r="F106" s="10" t="s">
        <v>50</v>
      </c>
      <c r="G106" s="10" t="s">
        <v>51</v>
      </c>
      <c r="H106" s="10" t="s">
        <v>52</v>
      </c>
      <c r="I106" s="10" t="s">
        <v>53</v>
      </c>
      <c r="J106" s="10" t="s">
        <v>54</v>
      </c>
      <c r="K106" s="10" t="s">
        <v>38</v>
      </c>
    </row>
    <row r="107" spans="1:11" ht="12.75">
      <c r="A107" s="14">
        <v>0</v>
      </c>
      <c r="B107" s="14">
        <v>0</v>
      </c>
      <c r="C107" s="14">
        <v>0</v>
      </c>
      <c r="D107" s="14">
        <v>0</v>
      </c>
      <c r="E107" s="14">
        <v>0</v>
      </c>
      <c r="F107" s="14">
        <v>0</v>
      </c>
      <c r="G107" s="14">
        <v>0</v>
      </c>
      <c r="H107" s="14">
        <v>0</v>
      </c>
      <c r="I107" s="14">
        <v>0</v>
      </c>
      <c r="J107" s="14">
        <v>0</v>
      </c>
      <c r="K107" s="14">
        <v>0</v>
      </c>
    </row>
    <row r="108" spans="1:11" ht="60">
      <c r="A108" s="34"/>
      <c r="B108" s="34"/>
      <c r="C108" s="34"/>
      <c r="D108" s="34"/>
      <c r="E108" s="34"/>
      <c r="F108" s="34"/>
      <c r="G108" s="34"/>
      <c r="H108" s="34"/>
      <c r="I108" s="34"/>
      <c r="J108" s="34"/>
      <c r="K108" s="10" t="s">
        <v>39</v>
      </c>
    </row>
    <row r="109" spans="1:11" ht="15.75">
      <c r="A109" s="50"/>
      <c r="B109" s="50"/>
      <c r="C109" s="50"/>
      <c r="D109" s="50"/>
      <c r="E109" s="50"/>
      <c r="F109" s="50"/>
      <c r="G109" s="50"/>
      <c r="H109" s="50"/>
      <c r="I109" s="50"/>
      <c r="J109" s="50"/>
      <c r="K109" s="15"/>
    </row>
    <row r="110" spans="1:11" ht="15.75">
      <c r="A110" s="19" t="s">
        <v>69</v>
      </c>
      <c r="B110" s="13"/>
      <c r="C110" s="13"/>
      <c r="D110" s="13"/>
      <c r="E110" s="13"/>
      <c r="F110" s="13"/>
      <c r="G110" s="13"/>
      <c r="H110" s="13"/>
      <c r="I110" s="13"/>
      <c r="J110" s="13"/>
      <c r="K110" s="16"/>
    </row>
    <row r="111" spans="1:11" ht="15.75">
      <c r="A111" s="49" t="s">
        <v>58</v>
      </c>
      <c r="B111" s="49"/>
      <c r="C111" s="49"/>
      <c r="D111" s="49"/>
      <c r="E111" s="49"/>
      <c r="F111" s="49"/>
      <c r="G111" s="49"/>
      <c r="H111" s="49"/>
      <c r="I111" s="49"/>
      <c r="J111" s="49"/>
      <c r="K111" s="49"/>
    </row>
    <row r="112" spans="1:11" ht="15.75">
      <c r="A112" s="43" t="s">
        <v>55</v>
      </c>
      <c r="B112" s="43"/>
      <c r="C112" s="43"/>
      <c r="D112" s="43"/>
      <c r="E112" s="43"/>
      <c r="F112" s="43"/>
      <c r="G112" s="43"/>
      <c r="H112" s="43"/>
      <c r="I112" s="43"/>
      <c r="J112" s="43"/>
      <c r="K112" s="43"/>
    </row>
    <row r="113" spans="1:11" ht="15.75">
      <c r="A113" s="43" t="s">
        <v>42</v>
      </c>
      <c r="B113" s="43"/>
      <c r="C113" s="43"/>
      <c r="D113" s="43"/>
      <c r="E113" s="43"/>
      <c r="F113" s="43"/>
      <c r="G113" s="43"/>
      <c r="H113" s="43"/>
      <c r="I113" s="43"/>
      <c r="J113" s="43"/>
      <c r="K113" s="43"/>
    </row>
    <row r="114" spans="1:11" ht="72">
      <c r="A114" s="10" t="s">
        <v>45</v>
      </c>
      <c r="B114" s="10" t="s">
        <v>46</v>
      </c>
      <c r="C114" s="10" t="s">
        <v>47</v>
      </c>
      <c r="D114" s="10" t="s">
        <v>48</v>
      </c>
      <c r="E114" s="10" t="s">
        <v>49</v>
      </c>
      <c r="F114" s="10" t="s">
        <v>50</v>
      </c>
      <c r="G114" s="10" t="s">
        <v>51</v>
      </c>
      <c r="H114" s="10" t="s">
        <v>52</v>
      </c>
      <c r="I114" s="10" t="s">
        <v>53</v>
      </c>
      <c r="J114" s="10" t="s">
        <v>54</v>
      </c>
      <c r="K114" s="10" t="s">
        <v>38</v>
      </c>
    </row>
    <row r="115" spans="1:11" ht="12.75">
      <c r="A115" s="14">
        <v>0</v>
      </c>
      <c r="B115" s="14">
        <v>0</v>
      </c>
      <c r="C115" s="14">
        <v>0</v>
      </c>
      <c r="D115" s="14">
        <v>0</v>
      </c>
      <c r="E115" s="14">
        <v>0</v>
      </c>
      <c r="F115" s="14">
        <v>0</v>
      </c>
      <c r="G115" s="14">
        <v>0</v>
      </c>
      <c r="H115" s="14">
        <v>0</v>
      </c>
      <c r="I115" s="14">
        <v>0</v>
      </c>
      <c r="J115" s="14">
        <v>0</v>
      </c>
      <c r="K115" s="14">
        <v>0</v>
      </c>
    </row>
    <row r="116" spans="1:11" ht="16.5" customHeight="1">
      <c r="A116" s="20" t="s">
        <v>70</v>
      </c>
      <c r="B116" s="17"/>
      <c r="C116" s="17"/>
      <c r="D116" s="17"/>
      <c r="E116" s="17"/>
      <c r="F116" s="17"/>
      <c r="G116" s="17"/>
      <c r="H116" s="17"/>
      <c r="I116" s="17"/>
      <c r="J116" s="17"/>
      <c r="K116" s="17"/>
    </row>
    <row r="117" spans="1:11" ht="15.75">
      <c r="A117" s="49" t="s">
        <v>58</v>
      </c>
      <c r="B117" s="49"/>
      <c r="C117" s="49"/>
      <c r="D117" s="49"/>
      <c r="E117" s="49"/>
      <c r="F117" s="49"/>
      <c r="G117" s="49"/>
      <c r="H117" s="49"/>
      <c r="I117" s="49"/>
      <c r="J117" s="49"/>
      <c r="K117" s="49"/>
    </row>
    <row r="118" spans="1:11" ht="15.75">
      <c r="A118" s="43" t="s">
        <v>56</v>
      </c>
      <c r="B118" s="43"/>
      <c r="C118" s="43"/>
      <c r="D118" s="43"/>
      <c r="E118" s="43"/>
      <c r="F118" s="43"/>
      <c r="G118" s="43"/>
      <c r="H118" s="43"/>
      <c r="I118" s="43"/>
      <c r="J118" s="43"/>
      <c r="K118" s="43"/>
    </row>
    <row r="119" spans="1:11" ht="15.75">
      <c r="A119" s="43" t="s">
        <v>42</v>
      </c>
      <c r="B119" s="43"/>
      <c r="C119" s="43"/>
      <c r="D119" s="43"/>
      <c r="E119" s="43"/>
      <c r="F119" s="43"/>
      <c r="G119" s="43"/>
      <c r="H119" s="43"/>
      <c r="I119" s="43"/>
      <c r="J119" s="43"/>
      <c r="K119" s="43"/>
    </row>
    <row r="120" spans="1:11" ht="72">
      <c r="A120" s="10" t="s">
        <v>45</v>
      </c>
      <c r="B120" s="10" t="s">
        <v>46</v>
      </c>
      <c r="C120" s="10" t="s">
        <v>47</v>
      </c>
      <c r="D120" s="10" t="s">
        <v>48</v>
      </c>
      <c r="E120" s="10" t="s">
        <v>49</v>
      </c>
      <c r="F120" s="10" t="s">
        <v>50</v>
      </c>
      <c r="G120" s="10" t="s">
        <v>51</v>
      </c>
      <c r="H120" s="10" t="s">
        <v>52</v>
      </c>
      <c r="I120" s="10" t="s">
        <v>53</v>
      </c>
      <c r="J120" s="10" t="s">
        <v>54</v>
      </c>
      <c r="K120" s="10" t="s">
        <v>38</v>
      </c>
    </row>
    <row r="121" spans="1:11" ht="12.75">
      <c r="A121" s="14">
        <v>0</v>
      </c>
      <c r="B121" s="14">
        <v>0</v>
      </c>
      <c r="C121" s="14">
        <v>0</v>
      </c>
      <c r="D121" s="14">
        <v>0</v>
      </c>
      <c r="E121" s="14">
        <v>0</v>
      </c>
      <c r="F121" s="14">
        <v>0</v>
      </c>
      <c r="G121" s="14">
        <v>0</v>
      </c>
      <c r="H121" s="14">
        <v>0</v>
      </c>
      <c r="I121" s="14">
        <v>0</v>
      </c>
      <c r="J121" s="14">
        <v>0</v>
      </c>
      <c r="K121" s="14">
        <v>0</v>
      </c>
    </row>
    <row r="122" ht="15.75">
      <c r="A122" s="3" t="s">
        <v>71</v>
      </c>
    </row>
    <row r="123" spans="1:11" ht="15.75">
      <c r="A123" s="49" t="s">
        <v>58</v>
      </c>
      <c r="B123" s="49"/>
      <c r="C123" s="49"/>
      <c r="D123" s="49"/>
      <c r="E123" s="49"/>
      <c r="F123" s="49"/>
      <c r="G123" s="49"/>
      <c r="H123" s="49"/>
      <c r="I123" s="49"/>
      <c r="J123" s="49"/>
      <c r="K123" s="49"/>
    </row>
    <row r="124" spans="1:11" ht="15.75">
      <c r="A124" s="43" t="s">
        <v>29</v>
      </c>
      <c r="B124" s="43"/>
      <c r="C124" s="43"/>
      <c r="D124" s="43"/>
      <c r="E124" s="43"/>
      <c r="F124" s="43"/>
      <c r="G124" s="43"/>
      <c r="H124" s="43"/>
      <c r="I124" s="43"/>
      <c r="J124" s="43"/>
      <c r="K124" s="43"/>
    </row>
    <row r="125" spans="1:11" ht="15.75">
      <c r="A125" s="43" t="s">
        <v>43</v>
      </c>
      <c r="B125" s="43"/>
      <c r="C125" s="43"/>
      <c r="D125" s="43"/>
      <c r="E125" s="43"/>
      <c r="F125" s="43"/>
      <c r="G125" s="43"/>
      <c r="H125" s="43"/>
      <c r="I125" s="43"/>
      <c r="J125" s="43"/>
      <c r="K125" s="43"/>
    </row>
    <row r="126" spans="1:11" ht="72">
      <c r="A126" s="10" t="s">
        <v>45</v>
      </c>
      <c r="B126" s="10" t="s">
        <v>46</v>
      </c>
      <c r="C126" s="10" t="s">
        <v>47</v>
      </c>
      <c r="D126" s="10" t="s">
        <v>48</v>
      </c>
      <c r="E126" s="10" t="s">
        <v>49</v>
      </c>
      <c r="F126" s="10" t="s">
        <v>50</v>
      </c>
      <c r="G126" s="10" t="s">
        <v>51</v>
      </c>
      <c r="H126" s="10" t="s">
        <v>52</v>
      </c>
      <c r="I126" s="10" t="s">
        <v>53</v>
      </c>
      <c r="J126" s="10" t="s">
        <v>54</v>
      </c>
      <c r="K126" s="10" t="s">
        <v>38</v>
      </c>
    </row>
    <row r="127" spans="1:11" ht="12.75">
      <c r="A127" s="14">
        <v>0</v>
      </c>
      <c r="B127" s="14">
        <v>0</v>
      </c>
      <c r="C127" s="14">
        <v>0</v>
      </c>
      <c r="D127" s="14">
        <v>0</v>
      </c>
      <c r="E127" s="14">
        <v>0</v>
      </c>
      <c r="F127" s="14">
        <v>0</v>
      </c>
      <c r="G127" s="14">
        <v>0</v>
      </c>
      <c r="H127" s="14">
        <v>0</v>
      </c>
      <c r="I127" s="14">
        <v>0</v>
      </c>
      <c r="J127" s="14">
        <v>0</v>
      </c>
      <c r="K127" s="14">
        <v>0</v>
      </c>
    </row>
    <row r="128" spans="1:11" ht="60">
      <c r="A128" s="34"/>
      <c r="B128" s="34"/>
      <c r="C128" s="34"/>
      <c r="D128" s="34"/>
      <c r="E128" s="34"/>
      <c r="F128" s="34"/>
      <c r="G128" s="34"/>
      <c r="H128" s="34"/>
      <c r="I128" s="34"/>
      <c r="J128" s="34"/>
      <c r="K128" s="10" t="s">
        <v>39</v>
      </c>
    </row>
    <row r="129" spans="1:11" ht="15.75">
      <c r="A129" s="50"/>
      <c r="B129" s="50"/>
      <c r="C129" s="50"/>
      <c r="D129" s="50"/>
      <c r="E129" s="50"/>
      <c r="F129" s="50"/>
      <c r="G129" s="50"/>
      <c r="H129" s="50"/>
      <c r="I129" s="50"/>
      <c r="J129" s="50"/>
      <c r="K129" s="15"/>
    </row>
    <row r="130" spans="1:11" ht="18" customHeight="1">
      <c r="A130" s="19" t="s">
        <v>72</v>
      </c>
      <c r="B130" s="13"/>
      <c r="C130" s="13"/>
      <c r="D130" s="13"/>
      <c r="E130" s="13"/>
      <c r="F130" s="13"/>
      <c r="G130" s="13"/>
      <c r="H130" s="13"/>
      <c r="I130" s="13"/>
      <c r="J130" s="13"/>
      <c r="K130" s="16"/>
    </row>
    <row r="131" spans="1:11" ht="15.75">
      <c r="A131" s="49" t="s">
        <v>58</v>
      </c>
      <c r="B131" s="49"/>
      <c r="C131" s="49"/>
      <c r="D131" s="49"/>
      <c r="E131" s="49"/>
      <c r="F131" s="49"/>
      <c r="G131" s="49"/>
      <c r="H131" s="49"/>
      <c r="I131" s="49"/>
      <c r="J131" s="49"/>
      <c r="K131" s="49"/>
    </row>
    <row r="132" spans="1:11" ht="15.75">
      <c r="A132" s="43" t="s">
        <v>55</v>
      </c>
      <c r="B132" s="43"/>
      <c r="C132" s="43"/>
      <c r="D132" s="43"/>
      <c r="E132" s="43"/>
      <c r="F132" s="43"/>
      <c r="G132" s="43"/>
      <c r="H132" s="43"/>
      <c r="I132" s="43"/>
      <c r="J132" s="43"/>
      <c r="K132" s="43"/>
    </row>
    <row r="133" spans="1:11" ht="15.75">
      <c r="A133" s="43" t="s">
        <v>43</v>
      </c>
      <c r="B133" s="43"/>
      <c r="C133" s="43"/>
      <c r="D133" s="43"/>
      <c r="E133" s="43"/>
      <c r="F133" s="43"/>
      <c r="G133" s="43"/>
      <c r="H133" s="43"/>
      <c r="I133" s="43"/>
      <c r="J133" s="43"/>
      <c r="K133" s="43"/>
    </row>
    <row r="134" spans="1:11" ht="72">
      <c r="A134" s="10" t="s">
        <v>45</v>
      </c>
      <c r="B134" s="10" t="s">
        <v>46</v>
      </c>
      <c r="C134" s="10" t="s">
        <v>47</v>
      </c>
      <c r="D134" s="10" t="s">
        <v>48</v>
      </c>
      <c r="E134" s="10" t="s">
        <v>49</v>
      </c>
      <c r="F134" s="10" t="s">
        <v>50</v>
      </c>
      <c r="G134" s="10" t="s">
        <v>51</v>
      </c>
      <c r="H134" s="10" t="s">
        <v>52</v>
      </c>
      <c r="I134" s="10" t="s">
        <v>53</v>
      </c>
      <c r="J134" s="10" t="s">
        <v>54</v>
      </c>
      <c r="K134" s="10" t="s">
        <v>38</v>
      </c>
    </row>
    <row r="135" spans="1:11" ht="12.75">
      <c r="A135" s="14">
        <v>0</v>
      </c>
      <c r="B135" s="14">
        <v>0</v>
      </c>
      <c r="C135" s="14">
        <v>0</v>
      </c>
      <c r="D135" s="14">
        <v>0</v>
      </c>
      <c r="E135" s="14">
        <v>0</v>
      </c>
      <c r="F135" s="14">
        <v>0</v>
      </c>
      <c r="G135" s="14">
        <v>0</v>
      </c>
      <c r="H135" s="14">
        <v>0</v>
      </c>
      <c r="I135" s="14">
        <v>0</v>
      </c>
      <c r="J135" s="14">
        <v>0</v>
      </c>
      <c r="K135" s="14">
        <v>0</v>
      </c>
    </row>
    <row r="136" spans="1:11" ht="18" customHeight="1">
      <c r="A136" s="20" t="s">
        <v>73</v>
      </c>
      <c r="B136" s="17"/>
      <c r="C136" s="17"/>
      <c r="D136" s="17"/>
      <c r="E136" s="17"/>
      <c r="F136" s="17"/>
      <c r="G136" s="17"/>
      <c r="H136" s="17"/>
      <c r="I136" s="17"/>
      <c r="J136" s="17"/>
      <c r="K136" s="17"/>
    </row>
    <row r="137" spans="1:11" ht="15.75">
      <c r="A137" s="49" t="s">
        <v>58</v>
      </c>
      <c r="B137" s="49"/>
      <c r="C137" s="49"/>
      <c r="D137" s="49"/>
      <c r="E137" s="49"/>
      <c r="F137" s="49"/>
      <c r="G137" s="49"/>
      <c r="H137" s="49"/>
      <c r="I137" s="49"/>
      <c r="J137" s="49"/>
      <c r="K137" s="49"/>
    </row>
    <row r="138" spans="1:11" ht="15.75">
      <c r="A138" s="43" t="s">
        <v>56</v>
      </c>
      <c r="B138" s="43"/>
      <c r="C138" s="43"/>
      <c r="D138" s="43"/>
      <c r="E138" s="43"/>
      <c r="F138" s="43"/>
      <c r="G138" s="43"/>
      <c r="H138" s="43"/>
      <c r="I138" s="43"/>
      <c r="J138" s="43"/>
      <c r="K138" s="43"/>
    </row>
    <row r="139" spans="1:11" ht="15.75">
      <c r="A139" s="43" t="s">
        <v>43</v>
      </c>
      <c r="B139" s="43"/>
      <c r="C139" s="43"/>
      <c r="D139" s="43"/>
      <c r="E139" s="43"/>
      <c r="F139" s="43"/>
      <c r="G139" s="43"/>
      <c r="H139" s="43"/>
      <c r="I139" s="43"/>
      <c r="J139" s="43"/>
      <c r="K139" s="43"/>
    </row>
    <row r="140" spans="1:11" ht="72">
      <c r="A140" s="10" t="s">
        <v>45</v>
      </c>
      <c r="B140" s="10" t="s">
        <v>46</v>
      </c>
      <c r="C140" s="10" t="s">
        <v>47</v>
      </c>
      <c r="D140" s="10" t="s">
        <v>48</v>
      </c>
      <c r="E140" s="10" t="s">
        <v>49</v>
      </c>
      <c r="F140" s="10" t="s">
        <v>50</v>
      </c>
      <c r="G140" s="10" t="s">
        <v>51</v>
      </c>
      <c r="H140" s="10" t="s">
        <v>52</v>
      </c>
      <c r="I140" s="10" t="s">
        <v>53</v>
      </c>
      <c r="J140" s="10" t="s">
        <v>54</v>
      </c>
      <c r="K140" s="10" t="s">
        <v>38</v>
      </c>
    </row>
    <row r="141" spans="1:11" s="28" customFormat="1" ht="12.75">
      <c r="A141" s="30">
        <v>0</v>
      </c>
      <c r="B141" s="30">
        <v>0</v>
      </c>
      <c r="C141" s="30">
        <v>0</v>
      </c>
      <c r="D141" s="30">
        <v>0</v>
      </c>
      <c r="E141" s="30">
        <v>0</v>
      </c>
      <c r="F141" s="30">
        <v>0</v>
      </c>
      <c r="G141" s="30">
        <v>56838.24</v>
      </c>
      <c r="H141" s="30">
        <v>0</v>
      </c>
      <c r="I141" s="30">
        <v>0</v>
      </c>
      <c r="J141" s="30">
        <v>0</v>
      </c>
      <c r="K141" s="30">
        <f>SUM(A141:J141)</f>
        <v>56838.24</v>
      </c>
    </row>
    <row r="143" ht="15.75">
      <c r="A143" s="3" t="s">
        <v>74</v>
      </c>
    </row>
    <row r="144" spans="1:11" ht="15.75">
      <c r="A144" s="49" t="s">
        <v>58</v>
      </c>
      <c r="B144" s="49"/>
      <c r="C144" s="49"/>
      <c r="D144" s="49"/>
      <c r="E144" s="49"/>
      <c r="F144" s="49"/>
      <c r="G144" s="49"/>
      <c r="H144" s="49"/>
      <c r="I144" s="49"/>
      <c r="J144" s="49"/>
      <c r="K144" s="49"/>
    </row>
    <row r="145" spans="1:11" ht="15.75">
      <c r="A145" s="43" t="s">
        <v>29</v>
      </c>
      <c r="B145" s="43"/>
      <c r="C145" s="43"/>
      <c r="D145" s="43"/>
      <c r="E145" s="43"/>
      <c r="F145" s="43"/>
      <c r="G145" s="43"/>
      <c r="H145" s="43"/>
      <c r="I145" s="43"/>
      <c r="J145" s="43"/>
      <c r="K145" s="43"/>
    </row>
    <row r="146" spans="1:11" ht="15.75">
      <c r="A146" s="43" t="s">
        <v>44</v>
      </c>
      <c r="B146" s="43"/>
      <c r="C146" s="43"/>
      <c r="D146" s="43"/>
      <c r="E146" s="43"/>
      <c r="F146" s="43"/>
      <c r="G146" s="43"/>
      <c r="H146" s="43"/>
      <c r="I146" s="43"/>
      <c r="J146" s="43"/>
      <c r="K146" s="43"/>
    </row>
    <row r="147" spans="1:11" ht="72">
      <c r="A147" s="10" t="s">
        <v>45</v>
      </c>
      <c r="B147" s="10" t="s">
        <v>46</v>
      </c>
      <c r="C147" s="10" t="s">
        <v>47</v>
      </c>
      <c r="D147" s="10" t="s">
        <v>48</v>
      </c>
      <c r="E147" s="10" t="s">
        <v>49</v>
      </c>
      <c r="F147" s="10" t="s">
        <v>50</v>
      </c>
      <c r="G147" s="10" t="s">
        <v>51</v>
      </c>
      <c r="H147" s="10" t="s">
        <v>52</v>
      </c>
      <c r="I147" s="10" t="s">
        <v>53</v>
      </c>
      <c r="J147" s="10" t="s">
        <v>54</v>
      </c>
      <c r="K147" s="10" t="s">
        <v>38</v>
      </c>
    </row>
    <row r="148" spans="1:11" ht="12.75">
      <c r="A148" s="14">
        <v>0</v>
      </c>
      <c r="B148" s="14">
        <v>0</v>
      </c>
      <c r="C148" s="14">
        <v>0</v>
      </c>
      <c r="D148" s="14">
        <v>0</v>
      </c>
      <c r="E148" s="14">
        <v>0</v>
      </c>
      <c r="F148" s="14">
        <v>0</v>
      </c>
      <c r="G148" s="14">
        <v>0</v>
      </c>
      <c r="H148" s="14">
        <v>0</v>
      </c>
      <c r="I148" s="14">
        <v>0</v>
      </c>
      <c r="J148" s="14">
        <v>0</v>
      </c>
      <c r="K148" s="14">
        <v>0</v>
      </c>
    </row>
    <row r="149" spans="1:11" ht="60">
      <c r="A149" s="34"/>
      <c r="B149" s="34"/>
      <c r="C149" s="34"/>
      <c r="D149" s="34"/>
      <c r="E149" s="34"/>
      <c r="F149" s="34"/>
      <c r="G149" s="34"/>
      <c r="H149" s="34"/>
      <c r="I149" s="34"/>
      <c r="J149" s="34"/>
      <c r="K149" s="10" t="s">
        <v>39</v>
      </c>
    </row>
    <row r="150" spans="1:11" ht="15.75">
      <c r="A150" s="50"/>
      <c r="B150" s="50"/>
      <c r="C150" s="50"/>
      <c r="D150" s="50"/>
      <c r="E150" s="50"/>
      <c r="F150" s="50"/>
      <c r="G150" s="50"/>
      <c r="H150" s="50"/>
      <c r="I150" s="50"/>
      <c r="J150" s="50"/>
      <c r="K150" s="15"/>
    </row>
    <row r="151" spans="1:11" ht="18" customHeight="1">
      <c r="A151" s="19" t="s">
        <v>75</v>
      </c>
      <c r="B151" s="13"/>
      <c r="C151" s="13"/>
      <c r="D151" s="13"/>
      <c r="E151" s="13"/>
      <c r="F151" s="13"/>
      <c r="G151" s="13"/>
      <c r="H151" s="13"/>
      <c r="I151" s="13"/>
      <c r="J151" s="13"/>
      <c r="K151" s="16"/>
    </row>
    <row r="152" spans="1:11" ht="15.75">
      <c r="A152" s="49" t="s">
        <v>58</v>
      </c>
      <c r="B152" s="49"/>
      <c r="C152" s="49"/>
      <c r="D152" s="49"/>
      <c r="E152" s="49"/>
      <c r="F152" s="49"/>
      <c r="G152" s="49"/>
      <c r="H152" s="49"/>
      <c r="I152" s="49"/>
      <c r="J152" s="49"/>
      <c r="K152" s="49"/>
    </row>
    <row r="153" spans="1:11" ht="15.75">
      <c r="A153" s="43" t="s">
        <v>55</v>
      </c>
      <c r="B153" s="43"/>
      <c r="C153" s="43"/>
      <c r="D153" s="43"/>
      <c r="E153" s="43"/>
      <c r="F153" s="43"/>
      <c r="G153" s="43"/>
      <c r="H153" s="43"/>
      <c r="I153" s="43"/>
      <c r="J153" s="43"/>
      <c r="K153" s="43"/>
    </row>
    <row r="154" spans="1:11" ht="15.75">
      <c r="A154" s="43" t="s">
        <v>44</v>
      </c>
      <c r="B154" s="43"/>
      <c r="C154" s="43"/>
      <c r="D154" s="43"/>
      <c r="E154" s="43"/>
      <c r="F154" s="43"/>
      <c r="G154" s="43"/>
      <c r="H154" s="43"/>
      <c r="I154" s="43"/>
      <c r="J154" s="43"/>
      <c r="K154" s="43"/>
    </row>
    <row r="155" spans="1:11" ht="72">
      <c r="A155" s="10" t="s">
        <v>45</v>
      </c>
      <c r="B155" s="10" t="s">
        <v>46</v>
      </c>
      <c r="C155" s="10" t="s">
        <v>47</v>
      </c>
      <c r="D155" s="10" t="s">
        <v>48</v>
      </c>
      <c r="E155" s="10" t="s">
        <v>49</v>
      </c>
      <c r="F155" s="10" t="s">
        <v>50</v>
      </c>
      <c r="G155" s="10" t="s">
        <v>51</v>
      </c>
      <c r="H155" s="10" t="s">
        <v>52</v>
      </c>
      <c r="I155" s="10" t="s">
        <v>53</v>
      </c>
      <c r="J155" s="10" t="s">
        <v>54</v>
      </c>
      <c r="K155" s="10" t="s">
        <v>38</v>
      </c>
    </row>
    <row r="156" spans="1:11" ht="12.75">
      <c r="A156" s="14">
        <v>0</v>
      </c>
      <c r="B156" s="14">
        <v>0</v>
      </c>
      <c r="C156" s="14">
        <v>0</v>
      </c>
      <c r="D156" s="14">
        <v>0</v>
      </c>
      <c r="E156" s="14">
        <v>0</v>
      </c>
      <c r="F156" s="14">
        <v>0</v>
      </c>
      <c r="G156" s="14">
        <v>0</v>
      </c>
      <c r="H156" s="14">
        <v>0</v>
      </c>
      <c r="I156" s="14">
        <v>0</v>
      </c>
      <c r="J156" s="14">
        <v>0</v>
      </c>
      <c r="K156" s="14">
        <v>0</v>
      </c>
    </row>
    <row r="157" spans="1:11" ht="22.5" customHeight="1">
      <c r="A157" s="19" t="s">
        <v>76</v>
      </c>
      <c r="B157" s="17"/>
      <c r="C157" s="17"/>
      <c r="D157" s="17"/>
      <c r="E157" s="17"/>
      <c r="F157" s="17"/>
      <c r="G157" s="17"/>
      <c r="H157" s="17"/>
      <c r="I157" s="17"/>
      <c r="J157" s="17"/>
      <c r="K157" s="17"/>
    </row>
    <row r="158" spans="1:11" ht="15.75">
      <c r="A158" s="49" t="s">
        <v>58</v>
      </c>
      <c r="B158" s="49"/>
      <c r="C158" s="49"/>
      <c r="D158" s="49"/>
      <c r="E158" s="49"/>
      <c r="F158" s="49"/>
      <c r="G158" s="49"/>
      <c r="H158" s="49"/>
      <c r="I158" s="49"/>
      <c r="J158" s="49"/>
      <c r="K158" s="49"/>
    </row>
    <row r="159" spans="1:11" ht="15.75">
      <c r="A159" s="43" t="s">
        <v>56</v>
      </c>
      <c r="B159" s="43"/>
      <c r="C159" s="43"/>
      <c r="D159" s="43"/>
      <c r="E159" s="43"/>
      <c r="F159" s="43"/>
      <c r="G159" s="43"/>
      <c r="H159" s="43"/>
      <c r="I159" s="43"/>
      <c r="J159" s="43"/>
      <c r="K159" s="43"/>
    </row>
    <row r="160" spans="1:11" ht="15.75">
      <c r="A160" s="43" t="s">
        <v>44</v>
      </c>
      <c r="B160" s="43"/>
      <c r="C160" s="43"/>
      <c r="D160" s="43"/>
      <c r="E160" s="43"/>
      <c r="F160" s="43"/>
      <c r="G160" s="43"/>
      <c r="H160" s="43"/>
      <c r="I160" s="43"/>
      <c r="J160" s="43"/>
      <c r="K160" s="43"/>
    </row>
    <row r="161" spans="1:11" ht="72">
      <c r="A161" s="10" t="s">
        <v>45</v>
      </c>
      <c r="B161" s="10" t="s">
        <v>46</v>
      </c>
      <c r="C161" s="10" t="s">
        <v>47</v>
      </c>
      <c r="D161" s="10" t="s">
        <v>48</v>
      </c>
      <c r="E161" s="10" t="s">
        <v>49</v>
      </c>
      <c r="F161" s="10" t="s">
        <v>50</v>
      </c>
      <c r="G161" s="10" t="s">
        <v>51</v>
      </c>
      <c r="H161" s="10" t="s">
        <v>52</v>
      </c>
      <c r="I161" s="10" t="s">
        <v>53</v>
      </c>
      <c r="J161" s="10" t="s">
        <v>54</v>
      </c>
      <c r="K161" s="10" t="s">
        <v>38</v>
      </c>
    </row>
    <row r="162" spans="1:11" s="28" customFormat="1" ht="12.75">
      <c r="A162" s="30">
        <v>0</v>
      </c>
      <c r="B162" s="30">
        <v>0</v>
      </c>
      <c r="C162" s="30">
        <v>0</v>
      </c>
      <c r="D162" s="30">
        <v>0</v>
      </c>
      <c r="E162" s="30">
        <v>0</v>
      </c>
      <c r="F162" s="30">
        <v>0</v>
      </c>
      <c r="G162" s="30">
        <v>258228.45</v>
      </c>
      <c r="H162" s="30">
        <v>0</v>
      </c>
      <c r="I162" s="30">
        <v>0</v>
      </c>
      <c r="J162" s="30">
        <v>0</v>
      </c>
      <c r="K162" s="30">
        <f>SUM(A162:J162)</f>
        <v>258228.45</v>
      </c>
    </row>
    <row r="164" spans="1:11" ht="12.75">
      <c r="A164" s="51" t="s">
        <v>77</v>
      </c>
      <c r="B164" s="52"/>
      <c r="C164" s="52"/>
      <c r="D164" s="52"/>
      <c r="E164" s="52"/>
      <c r="F164" s="52"/>
      <c r="G164" s="52"/>
      <c r="H164" s="52"/>
      <c r="I164" s="52"/>
      <c r="J164" s="52"/>
      <c r="K164" s="53"/>
    </row>
    <row r="165" spans="1:11" ht="12.75">
      <c r="A165" s="54"/>
      <c r="B165" s="55"/>
      <c r="C165" s="55"/>
      <c r="D165" s="55"/>
      <c r="E165" s="55"/>
      <c r="F165" s="55"/>
      <c r="G165" s="55"/>
      <c r="H165" s="55"/>
      <c r="I165" s="55"/>
      <c r="J165" s="55"/>
      <c r="K165" s="56"/>
    </row>
    <row r="166" spans="1:11" ht="12.75">
      <c r="A166" s="54"/>
      <c r="B166" s="55"/>
      <c r="C166" s="55"/>
      <c r="D166" s="55"/>
      <c r="E166" s="55"/>
      <c r="F166" s="55"/>
      <c r="G166" s="55"/>
      <c r="H166" s="55"/>
      <c r="I166" s="55"/>
      <c r="J166" s="55"/>
      <c r="K166" s="56"/>
    </row>
    <row r="167" spans="1:11" ht="12.75">
      <c r="A167" s="54"/>
      <c r="B167" s="55"/>
      <c r="C167" s="55"/>
      <c r="D167" s="55"/>
      <c r="E167" s="55"/>
      <c r="F167" s="55"/>
      <c r="G167" s="55"/>
      <c r="H167" s="55"/>
      <c r="I167" s="55"/>
      <c r="J167" s="55"/>
      <c r="K167" s="56"/>
    </row>
    <row r="168" spans="1:11" ht="12.75">
      <c r="A168" s="57"/>
      <c r="B168" s="58"/>
      <c r="C168" s="58"/>
      <c r="D168" s="58"/>
      <c r="E168" s="58"/>
      <c r="F168" s="58"/>
      <c r="G168" s="58"/>
      <c r="H168" s="58"/>
      <c r="I168" s="58"/>
      <c r="J168" s="58"/>
      <c r="K168" s="59"/>
    </row>
  </sheetData>
  <sheetProtection/>
  <mergeCells count="145">
    <mergeCell ref="A4:K8"/>
    <mergeCell ref="A159:K159"/>
    <mergeCell ref="A137:K137"/>
    <mergeCell ref="A138:K138"/>
    <mergeCell ref="A139:K139"/>
    <mergeCell ref="A144:K144"/>
    <mergeCell ref="A145:K145"/>
    <mergeCell ref="A146:K146"/>
    <mergeCell ref="A131:K131"/>
    <mergeCell ref="A149:J149"/>
    <mergeCell ref="A160:K160"/>
    <mergeCell ref="A152:K152"/>
    <mergeCell ref="A153:K153"/>
    <mergeCell ref="A154:K154"/>
    <mergeCell ref="A158:K158"/>
    <mergeCell ref="A150:J150"/>
    <mergeCell ref="A111:K111"/>
    <mergeCell ref="A125:K125"/>
    <mergeCell ref="A128:J128"/>
    <mergeCell ref="A129:J129"/>
    <mergeCell ref="A104:K104"/>
    <mergeCell ref="A132:K132"/>
    <mergeCell ref="A133:K133"/>
    <mergeCell ref="A36:J36"/>
    <mergeCell ref="A46:J46"/>
    <mergeCell ref="A52:J52"/>
    <mergeCell ref="A37:J37"/>
    <mergeCell ref="A123:K123"/>
    <mergeCell ref="A124:K124"/>
    <mergeCell ref="A119:K119"/>
    <mergeCell ref="A35:J35"/>
    <mergeCell ref="A45:J45"/>
    <mergeCell ref="A51:J51"/>
    <mergeCell ref="A57:J57"/>
    <mergeCell ref="I54:J54"/>
    <mergeCell ref="A47:J47"/>
    <mergeCell ref="A53:J53"/>
    <mergeCell ref="I48:J48"/>
    <mergeCell ref="I49:J49"/>
    <mergeCell ref="D38:D40"/>
    <mergeCell ref="A96:J96"/>
    <mergeCell ref="A108:J108"/>
    <mergeCell ref="A103:K103"/>
    <mergeCell ref="A118:K118"/>
    <mergeCell ref="A105:K105"/>
    <mergeCell ref="A113:K113"/>
    <mergeCell ref="A117:K117"/>
    <mergeCell ref="A109:J109"/>
    <mergeCell ref="A112:K112"/>
    <mergeCell ref="I100:J100"/>
    <mergeCell ref="I99:J99"/>
    <mergeCell ref="A88:H88"/>
    <mergeCell ref="I88:J88"/>
    <mergeCell ref="A91:J91"/>
    <mergeCell ref="A92:J92"/>
    <mergeCell ref="A90:J90"/>
    <mergeCell ref="I93:J93"/>
    <mergeCell ref="I94:J94"/>
    <mergeCell ref="A97:J97"/>
    <mergeCell ref="A98:J98"/>
    <mergeCell ref="I83:J85"/>
    <mergeCell ref="I86:J86"/>
    <mergeCell ref="A87:H87"/>
    <mergeCell ref="I87:J87"/>
    <mergeCell ref="E83:E85"/>
    <mergeCell ref="F83:F85"/>
    <mergeCell ref="G83:G85"/>
    <mergeCell ref="H83:H85"/>
    <mergeCell ref="A83:A85"/>
    <mergeCell ref="B83:B85"/>
    <mergeCell ref="C83:C85"/>
    <mergeCell ref="I71:J71"/>
    <mergeCell ref="A74:J74"/>
    <mergeCell ref="A75:J75"/>
    <mergeCell ref="A73:J73"/>
    <mergeCell ref="D83:D85"/>
    <mergeCell ref="I76:J76"/>
    <mergeCell ref="I77:J77"/>
    <mergeCell ref="A81:J81"/>
    <mergeCell ref="A82:J82"/>
    <mergeCell ref="A80:J80"/>
    <mergeCell ref="A65:H65"/>
    <mergeCell ref="I65:J65"/>
    <mergeCell ref="A68:J68"/>
    <mergeCell ref="A69:J69"/>
    <mergeCell ref="A67:J67"/>
    <mergeCell ref="I70:J70"/>
    <mergeCell ref="I63:J63"/>
    <mergeCell ref="A64:H64"/>
    <mergeCell ref="I64:J64"/>
    <mergeCell ref="A60:A62"/>
    <mergeCell ref="B60:B62"/>
    <mergeCell ref="C60:C62"/>
    <mergeCell ref="D60:D62"/>
    <mergeCell ref="E60:E62"/>
    <mergeCell ref="F60:F62"/>
    <mergeCell ref="A58:J58"/>
    <mergeCell ref="A59:J59"/>
    <mergeCell ref="I55:J55"/>
    <mergeCell ref="G60:G62"/>
    <mergeCell ref="H60:H62"/>
    <mergeCell ref="I60:J62"/>
    <mergeCell ref="I41:J41"/>
    <mergeCell ref="A42:H42"/>
    <mergeCell ref="I42:J42"/>
    <mergeCell ref="I38:J40"/>
    <mergeCell ref="B38:B40"/>
    <mergeCell ref="C38:C40"/>
    <mergeCell ref="A43:H43"/>
    <mergeCell ref="I43:J43"/>
    <mergeCell ref="A1:J1"/>
    <mergeCell ref="A164:K168"/>
    <mergeCell ref="A2:J2"/>
    <mergeCell ref="E38:E40"/>
    <mergeCell ref="F38:F40"/>
    <mergeCell ref="G38:G40"/>
    <mergeCell ref="H38:H40"/>
    <mergeCell ref="A38:A40"/>
    <mergeCell ref="A11:J11"/>
    <mergeCell ref="A12:J12"/>
    <mergeCell ref="A13:J13"/>
    <mergeCell ref="A14:A16"/>
    <mergeCell ref="B14:B16"/>
    <mergeCell ref="C14:C16"/>
    <mergeCell ref="D14:D16"/>
    <mergeCell ref="E14:E16"/>
    <mergeCell ref="F14:F16"/>
    <mergeCell ref="G14:G16"/>
    <mergeCell ref="H14:H16"/>
    <mergeCell ref="I14:J16"/>
    <mergeCell ref="I17:J17"/>
    <mergeCell ref="A18:H18"/>
    <mergeCell ref="I18:J18"/>
    <mergeCell ref="A19:H19"/>
    <mergeCell ref="I19:J19"/>
    <mergeCell ref="A21:J21"/>
    <mergeCell ref="A22:J22"/>
    <mergeCell ref="A23:J23"/>
    <mergeCell ref="I24:J24"/>
    <mergeCell ref="I25:J25"/>
    <mergeCell ref="A27:J27"/>
    <mergeCell ref="A28:J28"/>
    <mergeCell ref="A29:J29"/>
    <mergeCell ref="I30:J30"/>
    <mergeCell ref="I31:J31"/>
  </mergeCells>
  <printOptions/>
  <pageMargins left="0" right="0" top="0.984251968503937" bottom="0.984251968503937" header="0.5118110236220472" footer="0.5118110236220472"/>
  <pageSetup orientation="landscape" paperSize="9" r:id="rId1"/>
  <rowBreaks count="8" manualBreakCount="8">
    <brk id="49" max="255" man="1"/>
    <brk id="71" max="255" man="1"/>
    <brk id="94" max="255" man="1"/>
    <brk id="109" max="255" man="1"/>
    <brk id="121" max="255" man="1"/>
    <brk id="135" max="255" man="1"/>
    <brk id="142" max="255" man="1"/>
    <brk id="156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K168"/>
  <sheetViews>
    <sheetView workbookViewId="0" topLeftCell="A1">
      <selection activeCell="I66" sqref="I66"/>
    </sheetView>
  </sheetViews>
  <sheetFormatPr defaultColWidth="12.421875" defaultRowHeight="12.75"/>
  <sheetData>
    <row r="1" spans="1:10" ht="12.75">
      <c r="A1" s="37" t="s">
        <v>60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12.75">
      <c r="A2" s="60" t="s">
        <v>78</v>
      </c>
      <c r="B2" s="60"/>
      <c r="C2" s="60"/>
      <c r="D2" s="60"/>
      <c r="E2" s="60"/>
      <c r="F2" s="60"/>
      <c r="G2" s="60"/>
      <c r="H2" s="60"/>
      <c r="I2" s="60"/>
      <c r="J2" s="60"/>
    </row>
    <row r="3" spans="1:10" ht="12.75">
      <c r="A3" s="21"/>
      <c r="B3" s="21"/>
      <c r="C3" s="21"/>
      <c r="D3" s="21"/>
      <c r="E3" s="21"/>
      <c r="F3" s="21"/>
      <c r="G3" s="21"/>
      <c r="H3" s="21"/>
      <c r="I3" s="21"/>
      <c r="J3" s="21"/>
    </row>
    <row r="4" spans="1:11" ht="12.75" customHeight="1">
      <c r="A4" s="61" t="s">
        <v>81</v>
      </c>
      <c r="B4" s="62"/>
      <c r="C4" s="62"/>
      <c r="D4" s="62"/>
      <c r="E4" s="62"/>
      <c r="F4" s="62"/>
      <c r="G4" s="62"/>
      <c r="H4" s="62"/>
      <c r="I4" s="62"/>
      <c r="J4" s="62"/>
      <c r="K4" s="63"/>
    </row>
    <row r="5" spans="1:11" ht="12.75">
      <c r="A5" s="64"/>
      <c r="B5" s="65"/>
      <c r="C5" s="65"/>
      <c r="D5" s="65"/>
      <c r="E5" s="65"/>
      <c r="F5" s="65"/>
      <c r="G5" s="65"/>
      <c r="H5" s="65"/>
      <c r="I5" s="65"/>
      <c r="J5" s="65"/>
      <c r="K5" s="66"/>
    </row>
    <row r="6" spans="1:11" ht="12.75">
      <c r="A6" s="64"/>
      <c r="B6" s="65"/>
      <c r="C6" s="65"/>
      <c r="D6" s="65"/>
      <c r="E6" s="65"/>
      <c r="F6" s="65"/>
      <c r="G6" s="65"/>
      <c r="H6" s="65"/>
      <c r="I6" s="65"/>
      <c r="J6" s="65"/>
      <c r="K6" s="66"/>
    </row>
    <row r="7" spans="1:11" ht="12.75">
      <c r="A7" s="64"/>
      <c r="B7" s="65"/>
      <c r="C7" s="65"/>
      <c r="D7" s="65"/>
      <c r="E7" s="65"/>
      <c r="F7" s="65"/>
      <c r="G7" s="65"/>
      <c r="H7" s="65"/>
      <c r="I7" s="65"/>
      <c r="J7" s="65"/>
      <c r="K7" s="66"/>
    </row>
    <row r="8" spans="1:11" ht="12.75">
      <c r="A8" s="67"/>
      <c r="B8" s="68"/>
      <c r="C8" s="68"/>
      <c r="D8" s="68"/>
      <c r="E8" s="68"/>
      <c r="F8" s="68"/>
      <c r="G8" s="68"/>
      <c r="H8" s="68"/>
      <c r="I8" s="68"/>
      <c r="J8" s="68"/>
      <c r="K8" s="69"/>
    </row>
    <row r="9" spans="1:11" s="31" customFormat="1" ht="12.75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</row>
    <row r="10" spans="1:11" s="31" customFormat="1" ht="15.75">
      <c r="A10" s="3" t="s">
        <v>110</v>
      </c>
      <c r="B10"/>
      <c r="C10"/>
      <c r="D10"/>
      <c r="E10"/>
      <c r="F10"/>
      <c r="G10"/>
      <c r="H10"/>
      <c r="I10"/>
      <c r="J10"/>
      <c r="K10" s="32"/>
    </row>
    <row r="11" spans="1:11" s="31" customFormat="1" ht="15.75">
      <c r="A11" s="49" t="s">
        <v>57</v>
      </c>
      <c r="B11" s="49"/>
      <c r="C11" s="49"/>
      <c r="D11" s="49"/>
      <c r="E11" s="49"/>
      <c r="F11" s="49"/>
      <c r="G11" s="49"/>
      <c r="H11" s="49"/>
      <c r="I11" s="49"/>
      <c r="J11" s="49"/>
      <c r="K11" s="32"/>
    </row>
    <row r="12" spans="1:11" s="31" customFormat="1" ht="15.75">
      <c r="A12" s="46" t="s">
        <v>107</v>
      </c>
      <c r="B12" s="47"/>
      <c r="C12" s="47"/>
      <c r="D12" s="47"/>
      <c r="E12" s="47"/>
      <c r="F12" s="47"/>
      <c r="G12" s="47"/>
      <c r="H12" s="47"/>
      <c r="I12" s="47"/>
      <c r="J12" s="48"/>
      <c r="K12" s="32"/>
    </row>
    <row r="13" spans="1:11" s="31" customFormat="1" ht="15.75">
      <c r="A13" s="46" t="s">
        <v>106</v>
      </c>
      <c r="B13" s="47"/>
      <c r="C13" s="47"/>
      <c r="D13" s="47"/>
      <c r="E13" s="47"/>
      <c r="F13" s="47"/>
      <c r="G13" s="47"/>
      <c r="H13" s="47"/>
      <c r="I13" s="47"/>
      <c r="J13" s="48"/>
      <c r="K13" s="32"/>
    </row>
    <row r="14" spans="1:11" s="31" customFormat="1" ht="12.75">
      <c r="A14" s="44" t="s">
        <v>30</v>
      </c>
      <c r="B14" s="44" t="s">
        <v>31</v>
      </c>
      <c r="C14" s="44" t="s">
        <v>32</v>
      </c>
      <c r="D14" s="44" t="s">
        <v>33</v>
      </c>
      <c r="E14" s="44" t="s">
        <v>34</v>
      </c>
      <c r="F14" s="44" t="s">
        <v>35</v>
      </c>
      <c r="G14" s="44" t="s">
        <v>36</v>
      </c>
      <c r="H14" s="44" t="s">
        <v>37</v>
      </c>
      <c r="I14" s="44" t="s">
        <v>38</v>
      </c>
      <c r="J14" s="44"/>
      <c r="K14" s="32"/>
    </row>
    <row r="15" spans="1:11" s="31" customFormat="1" ht="12.75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32"/>
    </row>
    <row r="16" spans="1:11" s="31" customFormat="1" ht="12.75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32"/>
    </row>
    <row r="17" spans="1:11" s="31" customFormat="1" ht="14.25">
      <c r="A17" s="26"/>
      <c r="B17" s="26"/>
      <c r="C17" s="26"/>
      <c r="D17" s="26"/>
      <c r="E17" s="26"/>
      <c r="F17" s="26"/>
      <c r="G17" s="26"/>
      <c r="H17" s="26"/>
      <c r="I17" s="45"/>
      <c r="J17" s="45"/>
      <c r="K17" s="32"/>
    </row>
    <row r="18" spans="1:11" s="31" customFormat="1" ht="15.75">
      <c r="A18" s="34"/>
      <c r="B18" s="34"/>
      <c r="C18" s="34"/>
      <c r="D18" s="34"/>
      <c r="E18" s="34"/>
      <c r="F18" s="34"/>
      <c r="G18" s="34"/>
      <c r="H18" s="34"/>
      <c r="I18" s="44" t="s">
        <v>39</v>
      </c>
      <c r="J18" s="44"/>
      <c r="K18" s="32"/>
    </row>
    <row r="19" spans="1:11" s="31" customFormat="1" ht="15.75">
      <c r="A19" s="50"/>
      <c r="B19" s="50"/>
      <c r="C19" s="50"/>
      <c r="D19" s="50"/>
      <c r="E19" s="50"/>
      <c r="F19" s="50"/>
      <c r="G19" s="50"/>
      <c r="H19" s="50"/>
      <c r="I19" s="45"/>
      <c r="J19" s="45"/>
      <c r="K19" s="32"/>
    </row>
    <row r="20" spans="1:11" s="31" customFormat="1" ht="31.5">
      <c r="A20" s="18" t="s">
        <v>111</v>
      </c>
      <c r="B20" s="11"/>
      <c r="C20" s="11"/>
      <c r="D20" s="11"/>
      <c r="E20" s="11"/>
      <c r="F20" s="11"/>
      <c r="G20" s="11"/>
      <c r="H20" s="11"/>
      <c r="I20" s="11"/>
      <c r="J20" s="11"/>
      <c r="K20" s="32"/>
    </row>
    <row r="21" spans="1:11" s="31" customFormat="1" ht="15.75">
      <c r="A21" s="49" t="s">
        <v>57</v>
      </c>
      <c r="B21" s="49"/>
      <c r="C21" s="49"/>
      <c r="D21" s="49"/>
      <c r="E21" s="49"/>
      <c r="F21" s="49"/>
      <c r="G21" s="49"/>
      <c r="H21" s="49"/>
      <c r="I21" s="49"/>
      <c r="J21" s="49"/>
      <c r="K21" s="32"/>
    </row>
    <row r="22" spans="1:11" s="31" customFormat="1" ht="15.75">
      <c r="A22" s="43" t="s">
        <v>108</v>
      </c>
      <c r="B22" s="43"/>
      <c r="C22" s="43"/>
      <c r="D22" s="43"/>
      <c r="E22" s="43"/>
      <c r="F22" s="43"/>
      <c r="G22" s="43"/>
      <c r="H22" s="43"/>
      <c r="I22" s="43"/>
      <c r="J22" s="43"/>
      <c r="K22" s="32"/>
    </row>
    <row r="23" spans="1:11" s="31" customFormat="1" ht="15.75">
      <c r="A23" s="46" t="s">
        <v>106</v>
      </c>
      <c r="B23" s="47"/>
      <c r="C23" s="47"/>
      <c r="D23" s="47"/>
      <c r="E23" s="47"/>
      <c r="F23" s="47"/>
      <c r="G23" s="47"/>
      <c r="H23" s="47"/>
      <c r="I23" s="47"/>
      <c r="J23" s="48"/>
      <c r="K23" s="32"/>
    </row>
    <row r="24" spans="1:11" s="31" customFormat="1" ht="48">
      <c r="A24" s="10" t="s">
        <v>30</v>
      </c>
      <c r="B24" s="10" t="s">
        <v>31</v>
      </c>
      <c r="C24" s="10" t="s">
        <v>32</v>
      </c>
      <c r="D24" s="10" t="s">
        <v>33</v>
      </c>
      <c r="E24" s="10" t="s">
        <v>34</v>
      </c>
      <c r="F24" s="10" t="s">
        <v>35</v>
      </c>
      <c r="G24" s="10" t="s">
        <v>36</v>
      </c>
      <c r="H24" s="10" t="s">
        <v>37</v>
      </c>
      <c r="I24" s="44" t="s">
        <v>38</v>
      </c>
      <c r="J24" s="44"/>
      <c r="K24" s="32"/>
    </row>
    <row r="25" spans="1:11" s="31" customFormat="1" ht="14.25">
      <c r="A25" s="26"/>
      <c r="B25" s="26"/>
      <c r="C25" s="26"/>
      <c r="D25" s="26"/>
      <c r="E25" s="26"/>
      <c r="F25" s="26"/>
      <c r="G25" s="26"/>
      <c r="H25" s="26"/>
      <c r="I25" s="45"/>
      <c r="J25" s="45"/>
      <c r="K25" s="32"/>
    </row>
    <row r="26" spans="1:11" s="31" customFormat="1" ht="31.5">
      <c r="A26" s="18" t="s">
        <v>112</v>
      </c>
      <c r="B26" s="11"/>
      <c r="C26" s="11"/>
      <c r="D26" s="11"/>
      <c r="E26" s="11"/>
      <c r="F26" s="11"/>
      <c r="G26" s="11"/>
      <c r="H26" s="11"/>
      <c r="I26" s="11"/>
      <c r="J26" s="11"/>
      <c r="K26" s="32"/>
    </row>
    <row r="27" spans="1:11" s="31" customFormat="1" ht="15.75">
      <c r="A27" s="49" t="s">
        <v>57</v>
      </c>
      <c r="B27" s="49"/>
      <c r="C27" s="49"/>
      <c r="D27" s="49"/>
      <c r="E27" s="49"/>
      <c r="F27" s="49"/>
      <c r="G27" s="49"/>
      <c r="H27" s="49"/>
      <c r="I27" s="49"/>
      <c r="J27" s="49"/>
      <c r="K27" s="32"/>
    </row>
    <row r="28" spans="1:11" s="31" customFormat="1" ht="15.75">
      <c r="A28" s="43" t="s">
        <v>109</v>
      </c>
      <c r="B28" s="43"/>
      <c r="C28" s="43"/>
      <c r="D28" s="43"/>
      <c r="E28" s="43"/>
      <c r="F28" s="43"/>
      <c r="G28" s="43"/>
      <c r="H28" s="43"/>
      <c r="I28" s="43"/>
      <c r="J28" s="43"/>
      <c r="K28" s="32"/>
    </row>
    <row r="29" spans="1:11" s="31" customFormat="1" ht="15.75">
      <c r="A29" s="43" t="s">
        <v>106</v>
      </c>
      <c r="B29" s="43"/>
      <c r="C29" s="43"/>
      <c r="D29" s="43"/>
      <c r="E29" s="43"/>
      <c r="F29" s="43"/>
      <c r="G29" s="43"/>
      <c r="H29" s="43"/>
      <c r="I29" s="43"/>
      <c r="J29" s="43"/>
      <c r="K29" s="32"/>
    </row>
    <row r="30" spans="1:11" s="31" customFormat="1" ht="48">
      <c r="A30" s="10" t="s">
        <v>30</v>
      </c>
      <c r="B30" s="10" t="s">
        <v>31</v>
      </c>
      <c r="C30" s="10" t="s">
        <v>32</v>
      </c>
      <c r="D30" s="10" t="s">
        <v>33</v>
      </c>
      <c r="E30" s="10" t="s">
        <v>34</v>
      </c>
      <c r="F30" s="10" t="s">
        <v>35</v>
      </c>
      <c r="G30" s="10" t="s">
        <v>36</v>
      </c>
      <c r="H30" s="10" t="s">
        <v>37</v>
      </c>
      <c r="I30" s="44" t="s">
        <v>38</v>
      </c>
      <c r="J30" s="44"/>
      <c r="K30" s="32"/>
    </row>
    <row r="31" spans="1:11" s="31" customFormat="1" ht="14.25">
      <c r="A31" s="26"/>
      <c r="B31" s="26"/>
      <c r="C31" s="26"/>
      <c r="D31" s="26"/>
      <c r="E31" s="26"/>
      <c r="F31" s="26"/>
      <c r="G31" s="26"/>
      <c r="H31" s="26"/>
      <c r="I31" s="45"/>
      <c r="J31" s="45"/>
      <c r="K31" s="32"/>
    </row>
    <row r="32" spans="1:11" s="31" customFormat="1" ht="12.75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</row>
    <row r="33" spans="1:11" s="31" customFormat="1" ht="12.75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</row>
    <row r="34" ht="15.75">
      <c r="A34" s="3" t="s">
        <v>59</v>
      </c>
    </row>
    <row r="35" spans="1:10" ht="15.75">
      <c r="A35" s="49" t="s">
        <v>57</v>
      </c>
      <c r="B35" s="49"/>
      <c r="C35" s="49"/>
      <c r="D35" s="49"/>
      <c r="E35" s="49"/>
      <c r="F35" s="49"/>
      <c r="G35" s="49"/>
      <c r="H35" s="49"/>
      <c r="I35" s="49"/>
      <c r="J35" s="49"/>
    </row>
    <row r="36" spans="1:10" ht="15.75" customHeight="1">
      <c r="A36" s="46" t="s">
        <v>29</v>
      </c>
      <c r="B36" s="47"/>
      <c r="C36" s="47"/>
      <c r="D36" s="47"/>
      <c r="E36" s="47"/>
      <c r="F36" s="47"/>
      <c r="G36" s="47"/>
      <c r="H36" s="47"/>
      <c r="I36" s="47"/>
      <c r="J36" s="48"/>
    </row>
    <row r="37" spans="1:10" ht="15.75" customHeight="1">
      <c r="A37" s="46" t="s">
        <v>42</v>
      </c>
      <c r="B37" s="47"/>
      <c r="C37" s="47"/>
      <c r="D37" s="47"/>
      <c r="E37" s="47"/>
      <c r="F37" s="47"/>
      <c r="G37" s="47"/>
      <c r="H37" s="47"/>
      <c r="I37" s="47"/>
      <c r="J37" s="48"/>
    </row>
    <row r="38" spans="1:10" ht="45.75" customHeight="1">
      <c r="A38" s="44" t="s">
        <v>30</v>
      </c>
      <c r="B38" s="44" t="s">
        <v>31</v>
      </c>
      <c r="C38" s="44" t="s">
        <v>32</v>
      </c>
      <c r="D38" s="44" t="s">
        <v>33</v>
      </c>
      <c r="E38" s="44" t="s">
        <v>34</v>
      </c>
      <c r="F38" s="44" t="s">
        <v>35</v>
      </c>
      <c r="G38" s="44" t="s">
        <v>36</v>
      </c>
      <c r="H38" s="44" t="s">
        <v>37</v>
      </c>
      <c r="I38" s="44" t="s">
        <v>38</v>
      </c>
      <c r="J38" s="44"/>
    </row>
    <row r="39" spans="1:10" ht="12.75">
      <c r="A39" s="44"/>
      <c r="B39" s="44"/>
      <c r="C39" s="44"/>
      <c r="D39" s="44"/>
      <c r="E39" s="44"/>
      <c r="F39" s="44"/>
      <c r="G39" s="44"/>
      <c r="H39" s="44"/>
      <c r="I39" s="44"/>
      <c r="J39" s="44"/>
    </row>
    <row r="40" spans="1:10" ht="12.75">
      <c r="A40" s="44"/>
      <c r="B40" s="44"/>
      <c r="C40" s="44"/>
      <c r="D40" s="44"/>
      <c r="E40" s="44"/>
      <c r="F40" s="44"/>
      <c r="G40" s="44"/>
      <c r="H40" s="44"/>
      <c r="I40" s="44"/>
      <c r="J40" s="44"/>
    </row>
    <row r="41" spans="1:10" ht="14.25">
      <c r="A41" s="12">
        <v>0</v>
      </c>
      <c r="B41" s="12">
        <v>0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70">
        <v>0</v>
      </c>
      <c r="J41" s="70"/>
    </row>
    <row r="42" spans="1:10" ht="36" customHeight="1">
      <c r="A42" s="34"/>
      <c r="B42" s="34"/>
      <c r="C42" s="34"/>
      <c r="D42" s="34"/>
      <c r="E42" s="34"/>
      <c r="F42" s="34"/>
      <c r="G42" s="34"/>
      <c r="H42" s="34"/>
      <c r="I42" s="44" t="s">
        <v>39</v>
      </c>
      <c r="J42" s="44"/>
    </row>
    <row r="43" spans="1:10" ht="15.75">
      <c r="A43" s="50"/>
      <c r="B43" s="50"/>
      <c r="C43" s="50"/>
      <c r="D43" s="50"/>
      <c r="E43" s="50"/>
      <c r="F43" s="50"/>
      <c r="G43" s="50"/>
      <c r="H43" s="50"/>
      <c r="I43" s="70"/>
      <c r="J43" s="70"/>
    </row>
    <row r="44" spans="1:10" ht="15.75">
      <c r="A44" s="18" t="s">
        <v>61</v>
      </c>
      <c r="B44" s="11"/>
      <c r="C44" s="11"/>
      <c r="D44" s="11"/>
      <c r="E44" s="11"/>
      <c r="F44" s="11"/>
      <c r="G44" s="11"/>
      <c r="H44" s="11"/>
      <c r="I44" s="11"/>
      <c r="J44" s="11"/>
    </row>
    <row r="45" spans="1:10" ht="15.75">
      <c r="A45" s="49" t="s">
        <v>57</v>
      </c>
      <c r="B45" s="49"/>
      <c r="C45" s="49"/>
      <c r="D45" s="49"/>
      <c r="E45" s="49"/>
      <c r="F45" s="49"/>
      <c r="G45" s="49"/>
      <c r="H45" s="49"/>
      <c r="I45" s="49"/>
      <c r="J45" s="49"/>
    </row>
    <row r="46" spans="1:10" ht="17.25" customHeight="1">
      <c r="A46" s="43" t="s">
        <v>40</v>
      </c>
      <c r="B46" s="43"/>
      <c r="C46" s="43"/>
      <c r="D46" s="43"/>
      <c r="E46" s="43"/>
      <c r="F46" s="43"/>
      <c r="G46" s="43"/>
      <c r="H46" s="43"/>
      <c r="I46" s="43"/>
      <c r="J46" s="43"/>
    </row>
    <row r="47" spans="1:10" ht="17.25" customHeight="1">
      <c r="A47" s="46" t="s">
        <v>42</v>
      </c>
      <c r="B47" s="47"/>
      <c r="C47" s="47"/>
      <c r="D47" s="47"/>
      <c r="E47" s="47"/>
      <c r="F47" s="47"/>
      <c r="G47" s="47"/>
      <c r="H47" s="47"/>
      <c r="I47" s="47"/>
      <c r="J47" s="48"/>
    </row>
    <row r="48" spans="1:10" ht="48">
      <c r="A48" s="10" t="s">
        <v>30</v>
      </c>
      <c r="B48" s="10" t="s">
        <v>31</v>
      </c>
      <c r="C48" s="10" t="s">
        <v>32</v>
      </c>
      <c r="D48" s="10" t="s">
        <v>33</v>
      </c>
      <c r="E48" s="10" t="s">
        <v>34</v>
      </c>
      <c r="F48" s="10" t="s">
        <v>35</v>
      </c>
      <c r="G48" s="10" t="s">
        <v>36</v>
      </c>
      <c r="H48" s="10" t="s">
        <v>37</v>
      </c>
      <c r="I48" s="44" t="s">
        <v>38</v>
      </c>
      <c r="J48" s="44"/>
    </row>
    <row r="49" spans="1:10" ht="14.25">
      <c r="A49" s="12">
        <v>0</v>
      </c>
      <c r="B49" s="12">
        <v>0</v>
      </c>
      <c r="C49" s="12">
        <v>0</v>
      </c>
      <c r="D49" s="12">
        <v>0</v>
      </c>
      <c r="E49" s="12">
        <v>0</v>
      </c>
      <c r="F49" s="12">
        <v>0</v>
      </c>
      <c r="G49" s="12">
        <v>0</v>
      </c>
      <c r="H49" s="12">
        <v>0</v>
      </c>
      <c r="I49" s="70">
        <v>0</v>
      </c>
      <c r="J49" s="70"/>
    </row>
    <row r="50" spans="1:10" ht="15.75">
      <c r="A50" s="18" t="s">
        <v>62</v>
      </c>
      <c r="B50" s="11"/>
      <c r="C50" s="11"/>
      <c r="D50" s="11"/>
      <c r="E50" s="11"/>
      <c r="F50" s="11"/>
      <c r="G50" s="11"/>
      <c r="H50" s="11"/>
      <c r="I50" s="11"/>
      <c r="J50" s="11"/>
    </row>
    <row r="51" spans="1:10" ht="15.75">
      <c r="A51" s="49" t="s">
        <v>57</v>
      </c>
      <c r="B51" s="49"/>
      <c r="C51" s="49"/>
      <c r="D51" s="49"/>
      <c r="E51" s="49"/>
      <c r="F51" s="49"/>
      <c r="G51" s="49"/>
      <c r="H51" s="49"/>
      <c r="I51" s="49"/>
      <c r="J51" s="49"/>
    </row>
    <row r="52" spans="1:10" ht="17.25" customHeight="1">
      <c r="A52" s="43" t="s">
        <v>41</v>
      </c>
      <c r="B52" s="43"/>
      <c r="C52" s="43"/>
      <c r="D52" s="43"/>
      <c r="E52" s="43"/>
      <c r="F52" s="43"/>
      <c r="G52" s="43"/>
      <c r="H52" s="43"/>
      <c r="I52" s="43"/>
      <c r="J52" s="43"/>
    </row>
    <row r="53" spans="1:10" ht="17.25" customHeight="1">
      <c r="A53" s="43" t="s">
        <v>42</v>
      </c>
      <c r="B53" s="43"/>
      <c r="C53" s="43"/>
      <c r="D53" s="43"/>
      <c r="E53" s="43"/>
      <c r="F53" s="43"/>
      <c r="G53" s="43"/>
      <c r="H53" s="43"/>
      <c r="I53" s="43"/>
      <c r="J53" s="43"/>
    </row>
    <row r="54" spans="1:10" ht="48">
      <c r="A54" s="10" t="s">
        <v>30</v>
      </c>
      <c r="B54" s="10" t="s">
        <v>31</v>
      </c>
      <c r="C54" s="10" t="s">
        <v>32</v>
      </c>
      <c r="D54" s="10" t="s">
        <v>33</v>
      </c>
      <c r="E54" s="10" t="s">
        <v>34</v>
      </c>
      <c r="F54" s="10" t="s">
        <v>35</v>
      </c>
      <c r="G54" s="10" t="s">
        <v>36</v>
      </c>
      <c r="H54" s="10" t="s">
        <v>37</v>
      </c>
      <c r="I54" s="44" t="s">
        <v>38</v>
      </c>
      <c r="J54" s="44"/>
    </row>
    <row r="55" spans="1:10" ht="14.25">
      <c r="A55" s="12">
        <v>0</v>
      </c>
      <c r="B55" s="12">
        <v>0</v>
      </c>
      <c r="C55" s="12">
        <v>0</v>
      </c>
      <c r="D55" s="12">
        <v>0</v>
      </c>
      <c r="E55" s="12">
        <v>0</v>
      </c>
      <c r="F55" s="12">
        <v>0</v>
      </c>
      <c r="G55" s="12">
        <v>0</v>
      </c>
      <c r="H55" s="12">
        <v>0</v>
      </c>
      <c r="I55" s="70">
        <v>0</v>
      </c>
      <c r="J55" s="70"/>
    </row>
    <row r="56" ht="15.75">
      <c r="A56" s="3" t="s">
        <v>63</v>
      </c>
    </row>
    <row r="57" spans="1:10" ht="15.75">
      <c r="A57" s="49" t="s">
        <v>57</v>
      </c>
      <c r="B57" s="49"/>
      <c r="C57" s="49"/>
      <c r="D57" s="49"/>
      <c r="E57" s="49"/>
      <c r="F57" s="49"/>
      <c r="G57" s="49"/>
      <c r="H57" s="49"/>
      <c r="I57" s="49"/>
      <c r="J57" s="49"/>
    </row>
    <row r="58" spans="1:10" ht="15.75">
      <c r="A58" s="46" t="s">
        <v>29</v>
      </c>
      <c r="B58" s="47"/>
      <c r="C58" s="47"/>
      <c r="D58" s="47"/>
      <c r="E58" s="47"/>
      <c r="F58" s="47"/>
      <c r="G58" s="47"/>
      <c r="H58" s="47"/>
      <c r="I58" s="47"/>
      <c r="J58" s="48"/>
    </row>
    <row r="59" spans="1:10" ht="15.75">
      <c r="A59" s="46" t="s">
        <v>43</v>
      </c>
      <c r="B59" s="47"/>
      <c r="C59" s="47"/>
      <c r="D59" s="47"/>
      <c r="E59" s="47"/>
      <c r="F59" s="47"/>
      <c r="G59" s="47"/>
      <c r="H59" s="47"/>
      <c r="I59" s="47"/>
      <c r="J59" s="48"/>
    </row>
    <row r="60" spans="1:10" ht="12.75">
      <c r="A60" s="44" t="s">
        <v>30</v>
      </c>
      <c r="B60" s="44" t="s">
        <v>31</v>
      </c>
      <c r="C60" s="44" t="s">
        <v>32</v>
      </c>
      <c r="D60" s="44" t="s">
        <v>33</v>
      </c>
      <c r="E60" s="44" t="s">
        <v>34</v>
      </c>
      <c r="F60" s="44" t="s">
        <v>35</v>
      </c>
      <c r="G60" s="44" t="s">
        <v>36</v>
      </c>
      <c r="H60" s="44" t="s">
        <v>37</v>
      </c>
      <c r="I60" s="44" t="s">
        <v>38</v>
      </c>
      <c r="J60" s="44"/>
    </row>
    <row r="61" spans="1:10" ht="12.75">
      <c r="A61" s="44"/>
      <c r="B61" s="44"/>
      <c r="C61" s="44"/>
      <c r="D61" s="44"/>
      <c r="E61" s="44"/>
      <c r="F61" s="44"/>
      <c r="G61" s="44"/>
      <c r="H61" s="44"/>
      <c r="I61" s="44"/>
      <c r="J61" s="44"/>
    </row>
    <row r="62" spans="1:10" ht="12.75">
      <c r="A62" s="44"/>
      <c r="B62" s="44"/>
      <c r="C62" s="44"/>
      <c r="D62" s="44"/>
      <c r="E62" s="44"/>
      <c r="F62" s="44"/>
      <c r="G62" s="44"/>
      <c r="H62" s="44"/>
      <c r="I62" s="44"/>
      <c r="J62" s="44"/>
    </row>
    <row r="63" spans="1:10" s="28" customFormat="1" ht="14.25">
      <c r="A63" s="26">
        <v>0</v>
      </c>
      <c r="B63" s="26">
        <v>26500</v>
      </c>
      <c r="C63" s="26">
        <v>0</v>
      </c>
      <c r="D63" s="26">
        <v>0</v>
      </c>
      <c r="E63" s="26">
        <v>0</v>
      </c>
      <c r="F63" s="26">
        <v>0</v>
      </c>
      <c r="G63" s="26">
        <v>0</v>
      </c>
      <c r="H63" s="26">
        <v>0</v>
      </c>
      <c r="I63" s="45">
        <f>SUM(A63:H63)</f>
        <v>26500</v>
      </c>
      <c r="J63" s="45"/>
    </row>
    <row r="64" spans="1:10" ht="29.25" customHeight="1">
      <c r="A64" s="34"/>
      <c r="B64" s="34"/>
      <c r="C64" s="34"/>
      <c r="D64" s="34"/>
      <c r="E64" s="34"/>
      <c r="F64" s="34"/>
      <c r="G64" s="34"/>
      <c r="H64" s="34"/>
      <c r="I64" s="44" t="s">
        <v>39</v>
      </c>
      <c r="J64" s="44"/>
    </row>
    <row r="65" spans="1:10" ht="15.75">
      <c r="A65" s="50"/>
      <c r="B65" s="50"/>
      <c r="C65" s="50"/>
      <c r="D65" s="50"/>
      <c r="E65" s="50"/>
      <c r="F65" s="50"/>
      <c r="G65" s="50"/>
      <c r="H65" s="50"/>
      <c r="I65" s="45">
        <v>26500</v>
      </c>
      <c r="J65" s="45"/>
    </row>
    <row r="66" spans="1:10" ht="15.75">
      <c r="A66" s="18" t="s">
        <v>64</v>
      </c>
      <c r="B66" s="11"/>
      <c r="C66" s="11"/>
      <c r="D66" s="11"/>
      <c r="E66" s="11"/>
      <c r="F66" s="11"/>
      <c r="G66" s="11"/>
      <c r="H66" s="11"/>
      <c r="I66" s="11"/>
      <c r="J66" s="11"/>
    </row>
    <row r="67" spans="1:10" ht="15.75">
      <c r="A67" s="49" t="s">
        <v>57</v>
      </c>
      <c r="B67" s="49"/>
      <c r="C67" s="49"/>
      <c r="D67" s="49"/>
      <c r="E67" s="49"/>
      <c r="F67" s="49"/>
      <c r="G67" s="49"/>
      <c r="H67" s="49"/>
      <c r="I67" s="49"/>
      <c r="J67" s="49"/>
    </row>
    <row r="68" spans="1:10" ht="15.75">
      <c r="A68" s="43" t="s">
        <v>40</v>
      </c>
      <c r="B68" s="43"/>
      <c r="C68" s="43"/>
      <c r="D68" s="43"/>
      <c r="E68" s="43"/>
      <c r="F68" s="43"/>
      <c r="G68" s="43"/>
      <c r="H68" s="43"/>
      <c r="I68" s="43"/>
      <c r="J68" s="43"/>
    </row>
    <row r="69" spans="1:10" ht="15.75">
      <c r="A69" s="46" t="s">
        <v>43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48">
      <c r="A70" s="10" t="s">
        <v>30</v>
      </c>
      <c r="B70" s="10" t="s">
        <v>31</v>
      </c>
      <c r="C70" s="10" t="s">
        <v>32</v>
      </c>
      <c r="D70" s="10" t="s">
        <v>33</v>
      </c>
      <c r="E70" s="10" t="s">
        <v>34</v>
      </c>
      <c r="F70" s="10" t="s">
        <v>35</v>
      </c>
      <c r="G70" s="10" t="s">
        <v>36</v>
      </c>
      <c r="H70" s="10" t="s">
        <v>37</v>
      </c>
      <c r="I70" s="44" t="s">
        <v>38</v>
      </c>
      <c r="J70" s="44"/>
    </row>
    <row r="71" spans="1:10" s="28" customFormat="1" ht="14.25">
      <c r="A71" s="26">
        <v>0</v>
      </c>
      <c r="B71" s="26">
        <v>26500</v>
      </c>
      <c r="C71" s="26">
        <v>0</v>
      </c>
      <c r="D71" s="26">
        <v>0</v>
      </c>
      <c r="E71" s="26">
        <v>0</v>
      </c>
      <c r="F71" s="26">
        <v>0</v>
      </c>
      <c r="G71" s="26">
        <v>0</v>
      </c>
      <c r="H71" s="26">
        <v>0</v>
      </c>
      <c r="I71" s="45">
        <f>SUM(A71:H71)</f>
        <v>26500</v>
      </c>
      <c r="J71" s="45"/>
    </row>
    <row r="72" spans="1:10" ht="15.75">
      <c r="A72" s="18" t="s">
        <v>65</v>
      </c>
      <c r="B72" s="11"/>
      <c r="C72" s="11"/>
      <c r="D72" s="11"/>
      <c r="E72" s="11"/>
      <c r="F72" s="11"/>
      <c r="G72" s="11"/>
      <c r="H72" s="11"/>
      <c r="I72" s="11"/>
      <c r="J72" s="11"/>
    </row>
    <row r="73" spans="1:10" ht="15.75">
      <c r="A73" s="49" t="s">
        <v>57</v>
      </c>
      <c r="B73" s="49"/>
      <c r="C73" s="49"/>
      <c r="D73" s="49"/>
      <c r="E73" s="49"/>
      <c r="F73" s="49"/>
      <c r="G73" s="49"/>
      <c r="H73" s="49"/>
      <c r="I73" s="49"/>
      <c r="J73" s="49"/>
    </row>
    <row r="74" spans="1:10" ht="15.75">
      <c r="A74" s="43" t="s">
        <v>41</v>
      </c>
      <c r="B74" s="43"/>
      <c r="C74" s="43"/>
      <c r="D74" s="43"/>
      <c r="E74" s="43"/>
      <c r="F74" s="43"/>
      <c r="G74" s="43"/>
      <c r="H74" s="43"/>
      <c r="I74" s="43"/>
      <c r="J74" s="43"/>
    </row>
    <row r="75" spans="1:10" ht="15.75">
      <c r="A75" s="43" t="s">
        <v>43</v>
      </c>
      <c r="B75" s="43"/>
      <c r="C75" s="43"/>
      <c r="D75" s="43"/>
      <c r="E75" s="43"/>
      <c r="F75" s="43"/>
      <c r="G75" s="43"/>
      <c r="H75" s="43"/>
      <c r="I75" s="43"/>
      <c r="J75" s="43"/>
    </row>
    <row r="76" spans="1:10" ht="48">
      <c r="A76" s="10" t="s">
        <v>30</v>
      </c>
      <c r="B76" s="10" t="s">
        <v>31</v>
      </c>
      <c r="C76" s="10" t="s">
        <v>32</v>
      </c>
      <c r="D76" s="10" t="s">
        <v>33</v>
      </c>
      <c r="E76" s="10" t="s">
        <v>34</v>
      </c>
      <c r="F76" s="10" t="s">
        <v>35</v>
      </c>
      <c r="G76" s="10" t="s">
        <v>36</v>
      </c>
      <c r="H76" s="10" t="s">
        <v>37</v>
      </c>
      <c r="I76" s="44" t="s">
        <v>38</v>
      </c>
      <c r="J76" s="44"/>
    </row>
    <row r="77" spans="1:10" s="28" customFormat="1" ht="14.25">
      <c r="A77" s="26">
        <v>0</v>
      </c>
      <c r="B77" s="26">
        <v>1396</v>
      </c>
      <c r="C77" s="26">
        <v>0</v>
      </c>
      <c r="D77" s="26">
        <v>17291.96</v>
      </c>
      <c r="E77" s="26">
        <v>0</v>
      </c>
      <c r="F77" s="26">
        <v>0</v>
      </c>
      <c r="G77" s="26">
        <v>0</v>
      </c>
      <c r="H77" s="26">
        <v>0</v>
      </c>
      <c r="I77" s="45">
        <f>SUM(B77:H77)</f>
        <v>18687.96</v>
      </c>
      <c r="J77" s="45"/>
    </row>
    <row r="79" ht="15.75">
      <c r="A79" s="3" t="s">
        <v>65</v>
      </c>
    </row>
    <row r="80" spans="1:10" ht="15.75">
      <c r="A80" s="49" t="s">
        <v>57</v>
      </c>
      <c r="B80" s="49"/>
      <c r="C80" s="49"/>
      <c r="D80" s="49"/>
      <c r="E80" s="49"/>
      <c r="F80" s="49"/>
      <c r="G80" s="49"/>
      <c r="H80" s="49"/>
      <c r="I80" s="49"/>
      <c r="J80" s="49"/>
    </row>
    <row r="81" spans="1:10" ht="15.75">
      <c r="A81" s="46" t="s">
        <v>29</v>
      </c>
      <c r="B81" s="47"/>
      <c r="C81" s="47"/>
      <c r="D81" s="47"/>
      <c r="E81" s="47"/>
      <c r="F81" s="47"/>
      <c r="G81" s="47"/>
      <c r="H81" s="47"/>
      <c r="I81" s="47"/>
      <c r="J81" s="48"/>
    </row>
    <row r="82" spans="1:10" ht="15.75">
      <c r="A82" s="46" t="s">
        <v>44</v>
      </c>
      <c r="B82" s="47"/>
      <c r="C82" s="47"/>
      <c r="D82" s="47"/>
      <c r="E82" s="47"/>
      <c r="F82" s="47"/>
      <c r="G82" s="47"/>
      <c r="H82" s="47"/>
      <c r="I82" s="47"/>
      <c r="J82" s="48"/>
    </row>
    <row r="83" spans="1:10" ht="12.75">
      <c r="A83" s="44" t="s">
        <v>30</v>
      </c>
      <c r="B83" s="44" t="s">
        <v>31</v>
      </c>
      <c r="C83" s="44" t="s">
        <v>32</v>
      </c>
      <c r="D83" s="44" t="s">
        <v>33</v>
      </c>
      <c r="E83" s="44" t="s">
        <v>34</v>
      </c>
      <c r="F83" s="44" t="s">
        <v>35</v>
      </c>
      <c r="G83" s="44" t="s">
        <v>36</v>
      </c>
      <c r="H83" s="44" t="s">
        <v>37</v>
      </c>
      <c r="I83" s="44" t="s">
        <v>38</v>
      </c>
      <c r="J83" s="44"/>
    </row>
    <row r="84" spans="1:10" ht="12.75">
      <c r="A84" s="44"/>
      <c r="B84" s="44"/>
      <c r="C84" s="44"/>
      <c r="D84" s="44"/>
      <c r="E84" s="44"/>
      <c r="F84" s="44"/>
      <c r="G84" s="44"/>
      <c r="H84" s="44"/>
      <c r="I84" s="44"/>
      <c r="J84" s="44"/>
    </row>
    <row r="85" spans="1:10" ht="12.75">
      <c r="A85" s="44"/>
      <c r="B85" s="44"/>
      <c r="C85" s="44"/>
      <c r="D85" s="44"/>
      <c r="E85" s="44"/>
      <c r="F85" s="44"/>
      <c r="G85" s="44"/>
      <c r="H85" s="44"/>
      <c r="I85" s="44"/>
      <c r="J85" s="44"/>
    </row>
    <row r="86" spans="1:10" ht="14.25">
      <c r="A86" s="12">
        <v>0</v>
      </c>
      <c r="B86" s="12">
        <v>0</v>
      </c>
      <c r="C86" s="12">
        <v>0</v>
      </c>
      <c r="D86" s="12">
        <v>0</v>
      </c>
      <c r="E86" s="12">
        <v>0</v>
      </c>
      <c r="F86" s="12">
        <v>0</v>
      </c>
      <c r="G86" s="12">
        <v>0</v>
      </c>
      <c r="H86" s="12">
        <v>0</v>
      </c>
      <c r="I86" s="70">
        <v>0</v>
      </c>
      <c r="J86" s="70"/>
    </row>
    <row r="87" spans="1:10" ht="26.25" customHeight="1">
      <c r="A87" s="34"/>
      <c r="B87" s="34"/>
      <c r="C87" s="34"/>
      <c r="D87" s="34"/>
      <c r="E87" s="34"/>
      <c r="F87" s="34"/>
      <c r="G87" s="34"/>
      <c r="H87" s="34"/>
      <c r="I87" s="44" t="s">
        <v>39</v>
      </c>
      <c r="J87" s="44"/>
    </row>
    <row r="88" spans="1:10" ht="15.75">
      <c r="A88" s="50"/>
      <c r="B88" s="50"/>
      <c r="C88" s="50"/>
      <c r="D88" s="50"/>
      <c r="E88" s="50"/>
      <c r="F88" s="50"/>
      <c r="G88" s="50"/>
      <c r="H88" s="50"/>
      <c r="I88" s="70"/>
      <c r="J88" s="70"/>
    </row>
    <row r="89" spans="1:10" ht="15.75">
      <c r="A89" s="18" t="s">
        <v>66</v>
      </c>
      <c r="B89" s="11"/>
      <c r="C89" s="11"/>
      <c r="D89" s="11"/>
      <c r="E89" s="11"/>
      <c r="F89" s="11"/>
      <c r="G89" s="11"/>
      <c r="H89" s="11"/>
      <c r="I89" s="11"/>
      <c r="J89" s="11"/>
    </row>
    <row r="90" spans="1:10" ht="15.75">
      <c r="A90" s="49" t="s">
        <v>57</v>
      </c>
      <c r="B90" s="49"/>
      <c r="C90" s="49"/>
      <c r="D90" s="49"/>
      <c r="E90" s="49"/>
      <c r="F90" s="49"/>
      <c r="G90" s="49"/>
      <c r="H90" s="49"/>
      <c r="I90" s="49"/>
      <c r="J90" s="49"/>
    </row>
    <row r="91" spans="1:10" ht="15.75">
      <c r="A91" s="43" t="s">
        <v>40</v>
      </c>
      <c r="B91" s="43"/>
      <c r="C91" s="43"/>
      <c r="D91" s="43"/>
      <c r="E91" s="43"/>
      <c r="F91" s="43"/>
      <c r="G91" s="43"/>
      <c r="H91" s="43"/>
      <c r="I91" s="43"/>
      <c r="J91" s="43"/>
    </row>
    <row r="92" spans="1:10" ht="15.75">
      <c r="A92" s="46" t="s">
        <v>44</v>
      </c>
      <c r="B92" s="47"/>
      <c r="C92" s="47"/>
      <c r="D92" s="47"/>
      <c r="E92" s="47"/>
      <c r="F92" s="47"/>
      <c r="G92" s="47"/>
      <c r="H92" s="47"/>
      <c r="I92" s="47"/>
      <c r="J92" s="48"/>
    </row>
    <row r="93" spans="1:10" ht="48">
      <c r="A93" s="10" t="s">
        <v>30</v>
      </c>
      <c r="B93" s="10" t="s">
        <v>31</v>
      </c>
      <c r="C93" s="10" t="s">
        <v>32</v>
      </c>
      <c r="D93" s="10" t="s">
        <v>33</v>
      </c>
      <c r="E93" s="10" t="s">
        <v>34</v>
      </c>
      <c r="F93" s="10" t="s">
        <v>35</v>
      </c>
      <c r="G93" s="10" t="s">
        <v>36</v>
      </c>
      <c r="H93" s="10" t="s">
        <v>37</v>
      </c>
      <c r="I93" s="44" t="s">
        <v>38</v>
      </c>
      <c r="J93" s="44"/>
    </row>
    <row r="94" spans="1:10" ht="14.25">
      <c r="A94" s="12">
        <v>0</v>
      </c>
      <c r="B94" s="12">
        <v>0</v>
      </c>
      <c r="C94" s="12">
        <v>0</v>
      </c>
      <c r="D94" s="12">
        <v>0</v>
      </c>
      <c r="E94" s="12">
        <v>0</v>
      </c>
      <c r="F94" s="12">
        <v>0</v>
      </c>
      <c r="G94" s="12">
        <v>0</v>
      </c>
      <c r="H94" s="12">
        <v>0</v>
      </c>
      <c r="I94" s="70">
        <v>0</v>
      </c>
      <c r="J94" s="70"/>
    </row>
    <row r="95" spans="1:10" ht="15.75">
      <c r="A95" s="18" t="s">
        <v>67</v>
      </c>
      <c r="B95" s="11"/>
      <c r="C95" s="11"/>
      <c r="D95" s="11"/>
      <c r="E95" s="11"/>
      <c r="F95" s="11"/>
      <c r="G95" s="11"/>
      <c r="H95" s="11"/>
      <c r="I95" s="11"/>
      <c r="J95" s="11"/>
    </row>
    <row r="96" spans="1:10" ht="15.75">
      <c r="A96" s="49" t="s">
        <v>57</v>
      </c>
      <c r="B96" s="49"/>
      <c r="C96" s="49"/>
      <c r="D96" s="49"/>
      <c r="E96" s="49"/>
      <c r="F96" s="49"/>
      <c r="G96" s="49"/>
      <c r="H96" s="49"/>
      <c r="I96" s="49"/>
      <c r="J96" s="49"/>
    </row>
    <row r="97" spans="1:10" ht="15.75">
      <c r="A97" s="43" t="s">
        <v>41</v>
      </c>
      <c r="B97" s="43"/>
      <c r="C97" s="43"/>
      <c r="D97" s="43"/>
      <c r="E97" s="43"/>
      <c r="F97" s="43"/>
      <c r="G97" s="43"/>
      <c r="H97" s="43"/>
      <c r="I97" s="43"/>
      <c r="J97" s="43"/>
    </row>
    <row r="98" spans="1:10" ht="15.75">
      <c r="A98" s="43" t="s">
        <v>44</v>
      </c>
      <c r="B98" s="43"/>
      <c r="C98" s="43"/>
      <c r="D98" s="43"/>
      <c r="E98" s="43"/>
      <c r="F98" s="43"/>
      <c r="G98" s="43"/>
      <c r="H98" s="43"/>
      <c r="I98" s="43"/>
      <c r="J98" s="43"/>
    </row>
    <row r="99" spans="1:10" ht="48">
      <c r="A99" s="10" t="s">
        <v>30</v>
      </c>
      <c r="B99" s="10" t="s">
        <v>31</v>
      </c>
      <c r="C99" s="10" t="s">
        <v>32</v>
      </c>
      <c r="D99" s="10" t="s">
        <v>33</v>
      </c>
      <c r="E99" s="10" t="s">
        <v>34</v>
      </c>
      <c r="F99" s="10" t="s">
        <v>35</v>
      </c>
      <c r="G99" s="10" t="s">
        <v>36</v>
      </c>
      <c r="H99" s="10" t="s">
        <v>37</v>
      </c>
      <c r="I99" s="44" t="s">
        <v>38</v>
      </c>
      <c r="J99" s="44"/>
    </row>
    <row r="100" spans="1:10" s="28" customFormat="1" ht="14.25">
      <c r="A100" s="26">
        <v>0</v>
      </c>
      <c r="B100" s="26">
        <v>5532</v>
      </c>
      <c r="C100" s="26">
        <v>0</v>
      </c>
      <c r="D100" s="26">
        <v>5700</v>
      </c>
      <c r="E100" s="26">
        <v>0</v>
      </c>
      <c r="F100" s="26">
        <v>0</v>
      </c>
      <c r="G100" s="26">
        <v>0</v>
      </c>
      <c r="H100" s="26">
        <v>0</v>
      </c>
      <c r="I100" s="45">
        <f>SUM(A100:H100)</f>
        <v>11232</v>
      </c>
      <c r="J100" s="45"/>
    </row>
    <row r="102" ht="15.75">
      <c r="A102" s="3" t="s">
        <v>68</v>
      </c>
    </row>
    <row r="103" spans="1:11" ht="15.75">
      <c r="A103" s="49" t="s">
        <v>58</v>
      </c>
      <c r="B103" s="49"/>
      <c r="C103" s="49"/>
      <c r="D103" s="49"/>
      <c r="E103" s="49"/>
      <c r="F103" s="49"/>
      <c r="G103" s="49"/>
      <c r="H103" s="49"/>
      <c r="I103" s="49"/>
      <c r="J103" s="49"/>
      <c r="K103" s="49"/>
    </row>
    <row r="104" spans="1:11" ht="15.75">
      <c r="A104" s="43" t="s">
        <v>29</v>
      </c>
      <c r="B104" s="43"/>
      <c r="C104" s="43"/>
      <c r="D104" s="43"/>
      <c r="E104" s="43"/>
      <c r="F104" s="43"/>
      <c r="G104" s="43"/>
      <c r="H104" s="43"/>
      <c r="I104" s="43"/>
      <c r="J104" s="43"/>
      <c r="K104" s="43"/>
    </row>
    <row r="105" spans="1:11" ht="15.75">
      <c r="A105" s="43" t="s">
        <v>42</v>
      </c>
      <c r="B105" s="43"/>
      <c r="C105" s="43"/>
      <c r="D105" s="43"/>
      <c r="E105" s="43"/>
      <c r="F105" s="43"/>
      <c r="G105" s="43"/>
      <c r="H105" s="43"/>
      <c r="I105" s="43"/>
      <c r="J105" s="43"/>
      <c r="K105" s="43"/>
    </row>
    <row r="106" spans="1:11" ht="72">
      <c r="A106" s="10" t="s">
        <v>45</v>
      </c>
      <c r="B106" s="10" t="s">
        <v>46</v>
      </c>
      <c r="C106" s="10" t="s">
        <v>47</v>
      </c>
      <c r="D106" s="10" t="s">
        <v>48</v>
      </c>
      <c r="E106" s="10" t="s">
        <v>49</v>
      </c>
      <c r="F106" s="10" t="s">
        <v>50</v>
      </c>
      <c r="G106" s="10" t="s">
        <v>51</v>
      </c>
      <c r="H106" s="10" t="s">
        <v>52</v>
      </c>
      <c r="I106" s="10" t="s">
        <v>53</v>
      </c>
      <c r="J106" s="10" t="s">
        <v>54</v>
      </c>
      <c r="K106" s="10" t="s">
        <v>38</v>
      </c>
    </row>
    <row r="107" spans="1:11" ht="12.75">
      <c r="A107" s="14">
        <v>0</v>
      </c>
      <c r="B107" s="14">
        <v>0</v>
      </c>
      <c r="C107" s="14">
        <v>0</v>
      </c>
      <c r="D107" s="14">
        <v>0</v>
      </c>
      <c r="E107" s="14">
        <v>0</v>
      </c>
      <c r="F107" s="14">
        <v>0</v>
      </c>
      <c r="G107" s="14">
        <v>0</v>
      </c>
      <c r="H107" s="14">
        <v>0</v>
      </c>
      <c r="I107" s="14">
        <v>0</v>
      </c>
      <c r="J107" s="14">
        <v>0</v>
      </c>
      <c r="K107" s="14">
        <v>0</v>
      </c>
    </row>
    <row r="108" spans="1:11" ht="60">
      <c r="A108" s="34"/>
      <c r="B108" s="34"/>
      <c r="C108" s="34"/>
      <c r="D108" s="34"/>
      <c r="E108" s="34"/>
      <c r="F108" s="34"/>
      <c r="G108" s="34"/>
      <c r="H108" s="34"/>
      <c r="I108" s="34"/>
      <c r="J108" s="34"/>
      <c r="K108" s="10" t="s">
        <v>39</v>
      </c>
    </row>
    <row r="109" spans="1:11" ht="15.75">
      <c r="A109" s="50"/>
      <c r="B109" s="50"/>
      <c r="C109" s="50"/>
      <c r="D109" s="50"/>
      <c r="E109" s="50"/>
      <c r="F109" s="50"/>
      <c r="G109" s="50"/>
      <c r="H109" s="50"/>
      <c r="I109" s="50"/>
      <c r="J109" s="50"/>
      <c r="K109" s="15"/>
    </row>
    <row r="110" spans="1:11" ht="15.75">
      <c r="A110" s="19" t="s">
        <v>69</v>
      </c>
      <c r="B110" s="13"/>
      <c r="C110" s="13"/>
      <c r="D110" s="13"/>
      <c r="E110" s="13"/>
      <c r="F110" s="13"/>
      <c r="G110" s="13"/>
      <c r="H110" s="13"/>
      <c r="I110" s="13"/>
      <c r="J110" s="13"/>
      <c r="K110" s="16"/>
    </row>
    <row r="111" spans="1:11" ht="15.75">
      <c r="A111" s="49" t="s">
        <v>58</v>
      </c>
      <c r="B111" s="49"/>
      <c r="C111" s="49"/>
      <c r="D111" s="49"/>
      <c r="E111" s="49"/>
      <c r="F111" s="49"/>
      <c r="G111" s="49"/>
      <c r="H111" s="49"/>
      <c r="I111" s="49"/>
      <c r="J111" s="49"/>
      <c r="K111" s="49"/>
    </row>
    <row r="112" spans="1:11" ht="15.75">
      <c r="A112" s="43" t="s">
        <v>55</v>
      </c>
      <c r="B112" s="43"/>
      <c r="C112" s="43"/>
      <c r="D112" s="43"/>
      <c r="E112" s="43"/>
      <c r="F112" s="43"/>
      <c r="G112" s="43"/>
      <c r="H112" s="43"/>
      <c r="I112" s="43"/>
      <c r="J112" s="43"/>
      <c r="K112" s="43"/>
    </row>
    <row r="113" spans="1:11" ht="15.75">
      <c r="A113" s="43" t="s">
        <v>42</v>
      </c>
      <c r="B113" s="43"/>
      <c r="C113" s="43"/>
      <c r="D113" s="43"/>
      <c r="E113" s="43"/>
      <c r="F113" s="43"/>
      <c r="G113" s="43"/>
      <c r="H113" s="43"/>
      <c r="I113" s="43"/>
      <c r="J113" s="43"/>
      <c r="K113" s="43"/>
    </row>
    <row r="114" spans="1:11" ht="72">
      <c r="A114" s="10" t="s">
        <v>45</v>
      </c>
      <c r="B114" s="10" t="s">
        <v>46</v>
      </c>
      <c r="C114" s="10" t="s">
        <v>47</v>
      </c>
      <c r="D114" s="10" t="s">
        <v>48</v>
      </c>
      <c r="E114" s="10" t="s">
        <v>49</v>
      </c>
      <c r="F114" s="10" t="s">
        <v>50</v>
      </c>
      <c r="G114" s="10" t="s">
        <v>51</v>
      </c>
      <c r="H114" s="10" t="s">
        <v>52</v>
      </c>
      <c r="I114" s="10" t="s">
        <v>53</v>
      </c>
      <c r="J114" s="10" t="s">
        <v>54</v>
      </c>
      <c r="K114" s="10" t="s">
        <v>38</v>
      </c>
    </row>
    <row r="115" spans="1:11" ht="12.75">
      <c r="A115" s="14">
        <v>0</v>
      </c>
      <c r="B115" s="14">
        <v>0</v>
      </c>
      <c r="C115" s="14">
        <v>0</v>
      </c>
      <c r="D115" s="14">
        <v>0</v>
      </c>
      <c r="E115" s="14">
        <v>0</v>
      </c>
      <c r="F115" s="14">
        <v>0</v>
      </c>
      <c r="G115" s="14">
        <v>0</v>
      </c>
      <c r="H115" s="14">
        <v>0</v>
      </c>
      <c r="I115" s="14">
        <v>0</v>
      </c>
      <c r="J115" s="14">
        <v>0</v>
      </c>
      <c r="K115" s="14">
        <v>0</v>
      </c>
    </row>
    <row r="116" spans="1:11" ht="16.5" customHeight="1">
      <c r="A116" s="20" t="s">
        <v>70</v>
      </c>
      <c r="B116" s="17"/>
      <c r="C116" s="17"/>
      <c r="D116" s="17"/>
      <c r="E116" s="17"/>
      <c r="F116" s="17"/>
      <c r="G116" s="17"/>
      <c r="H116" s="17"/>
      <c r="I116" s="17"/>
      <c r="J116" s="17"/>
      <c r="K116" s="17"/>
    </row>
    <row r="117" spans="1:11" ht="15.75">
      <c r="A117" s="49" t="s">
        <v>58</v>
      </c>
      <c r="B117" s="49"/>
      <c r="C117" s="49"/>
      <c r="D117" s="49"/>
      <c r="E117" s="49"/>
      <c r="F117" s="49"/>
      <c r="G117" s="49"/>
      <c r="H117" s="49"/>
      <c r="I117" s="49"/>
      <c r="J117" s="49"/>
      <c r="K117" s="49"/>
    </row>
    <row r="118" spans="1:11" ht="15.75">
      <c r="A118" s="43" t="s">
        <v>56</v>
      </c>
      <c r="B118" s="43"/>
      <c r="C118" s="43"/>
      <c r="D118" s="43"/>
      <c r="E118" s="43"/>
      <c r="F118" s="43"/>
      <c r="G118" s="43"/>
      <c r="H118" s="43"/>
      <c r="I118" s="43"/>
      <c r="J118" s="43"/>
      <c r="K118" s="43"/>
    </row>
    <row r="119" spans="1:11" ht="15.75">
      <c r="A119" s="43" t="s">
        <v>42</v>
      </c>
      <c r="B119" s="43"/>
      <c r="C119" s="43"/>
      <c r="D119" s="43"/>
      <c r="E119" s="43"/>
      <c r="F119" s="43"/>
      <c r="G119" s="43"/>
      <c r="H119" s="43"/>
      <c r="I119" s="43"/>
      <c r="J119" s="43"/>
      <c r="K119" s="43"/>
    </row>
    <row r="120" spans="1:11" ht="72">
      <c r="A120" s="10" t="s">
        <v>45</v>
      </c>
      <c r="B120" s="10" t="s">
        <v>46</v>
      </c>
      <c r="C120" s="10" t="s">
        <v>47</v>
      </c>
      <c r="D120" s="10" t="s">
        <v>48</v>
      </c>
      <c r="E120" s="10" t="s">
        <v>49</v>
      </c>
      <c r="F120" s="10" t="s">
        <v>50</v>
      </c>
      <c r="G120" s="10" t="s">
        <v>51</v>
      </c>
      <c r="H120" s="10" t="s">
        <v>52</v>
      </c>
      <c r="I120" s="10" t="s">
        <v>53</v>
      </c>
      <c r="J120" s="10" t="s">
        <v>54</v>
      </c>
      <c r="K120" s="10" t="s">
        <v>38</v>
      </c>
    </row>
    <row r="121" spans="1:11" ht="12.75">
      <c r="A121" s="14">
        <v>0</v>
      </c>
      <c r="B121" s="14">
        <v>0</v>
      </c>
      <c r="C121" s="14">
        <v>0</v>
      </c>
      <c r="D121" s="14">
        <v>0</v>
      </c>
      <c r="E121" s="14">
        <v>0</v>
      </c>
      <c r="F121" s="14">
        <v>0</v>
      </c>
      <c r="G121" s="14">
        <v>0</v>
      </c>
      <c r="H121" s="14">
        <v>0</v>
      </c>
      <c r="I121" s="14">
        <v>0</v>
      </c>
      <c r="J121" s="14">
        <v>0</v>
      </c>
      <c r="K121" s="14">
        <v>0</v>
      </c>
    </row>
    <row r="122" ht="15.75">
      <c r="A122" s="3" t="s">
        <v>71</v>
      </c>
    </row>
    <row r="123" spans="1:11" ht="15.75">
      <c r="A123" s="49" t="s">
        <v>58</v>
      </c>
      <c r="B123" s="49"/>
      <c r="C123" s="49"/>
      <c r="D123" s="49"/>
      <c r="E123" s="49"/>
      <c r="F123" s="49"/>
      <c r="G123" s="49"/>
      <c r="H123" s="49"/>
      <c r="I123" s="49"/>
      <c r="J123" s="49"/>
      <c r="K123" s="49"/>
    </row>
    <row r="124" spans="1:11" ht="15.75">
      <c r="A124" s="43" t="s">
        <v>29</v>
      </c>
      <c r="B124" s="43"/>
      <c r="C124" s="43"/>
      <c r="D124" s="43"/>
      <c r="E124" s="43"/>
      <c r="F124" s="43"/>
      <c r="G124" s="43"/>
      <c r="H124" s="43"/>
      <c r="I124" s="43"/>
      <c r="J124" s="43"/>
      <c r="K124" s="43"/>
    </row>
    <row r="125" spans="1:11" ht="15.75">
      <c r="A125" s="43" t="s">
        <v>43</v>
      </c>
      <c r="B125" s="43"/>
      <c r="C125" s="43"/>
      <c r="D125" s="43"/>
      <c r="E125" s="43"/>
      <c r="F125" s="43"/>
      <c r="G125" s="43"/>
      <c r="H125" s="43"/>
      <c r="I125" s="43"/>
      <c r="J125" s="43"/>
      <c r="K125" s="43"/>
    </row>
    <row r="126" spans="1:11" ht="72">
      <c r="A126" s="10" t="s">
        <v>45</v>
      </c>
      <c r="B126" s="10" t="s">
        <v>46</v>
      </c>
      <c r="C126" s="10" t="s">
        <v>47</v>
      </c>
      <c r="D126" s="10" t="s">
        <v>48</v>
      </c>
      <c r="E126" s="10" t="s">
        <v>49</v>
      </c>
      <c r="F126" s="10" t="s">
        <v>50</v>
      </c>
      <c r="G126" s="10" t="s">
        <v>51</v>
      </c>
      <c r="H126" s="10" t="s">
        <v>52</v>
      </c>
      <c r="I126" s="10" t="s">
        <v>53</v>
      </c>
      <c r="J126" s="10" t="s">
        <v>54</v>
      </c>
      <c r="K126" s="10" t="s">
        <v>38</v>
      </c>
    </row>
    <row r="127" spans="1:11" ht="12.75">
      <c r="A127" s="14">
        <v>0</v>
      </c>
      <c r="B127" s="14">
        <v>0</v>
      </c>
      <c r="C127" s="14">
        <v>0</v>
      </c>
      <c r="D127" s="14">
        <v>0</v>
      </c>
      <c r="E127" s="14">
        <v>0</v>
      </c>
      <c r="F127" s="14">
        <v>0</v>
      </c>
      <c r="G127" s="14">
        <v>0</v>
      </c>
      <c r="H127" s="14">
        <v>0</v>
      </c>
      <c r="I127" s="14">
        <v>0</v>
      </c>
      <c r="J127" s="14">
        <v>0</v>
      </c>
      <c r="K127" s="14">
        <v>0</v>
      </c>
    </row>
    <row r="128" spans="1:11" ht="60">
      <c r="A128" s="34"/>
      <c r="B128" s="34"/>
      <c r="C128" s="34"/>
      <c r="D128" s="34"/>
      <c r="E128" s="34"/>
      <c r="F128" s="34"/>
      <c r="G128" s="34"/>
      <c r="H128" s="34"/>
      <c r="I128" s="34"/>
      <c r="J128" s="34"/>
      <c r="K128" s="10" t="s">
        <v>39</v>
      </c>
    </row>
    <row r="129" spans="1:11" ht="15.75">
      <c r="A129" s="50"/>
      <c r="B129" s="50"/>
      <c r="C129" s="50"/>
      <c r="D129" s="50"/>
      <c r="E129" s="50"/>
      <c r="F129" s="50"/>
      <c r="G129" s="50"/>
      <c r="H129" s="50"/>
      <c r="I129" s="50"/>
      <c r="J129" s="50"/>
      <c r="K129" s="15"/>
    </row>
    <row r="130" spans="1:11" ht="18" customHeight="1">
      <c r="A130" s="19" t="s">
        <v>72</v>
      </c>
      <c r="B130" s="13"/>
      <c r="C130" s="13"/>
      <c r="D130" s="13"/>
      <c r="E130" s="13"/>
      <c r="F130" s="13"/>
      <c r="G130" s="13"/>
      <c r="H130" s="13"/>
      <c r="I130" s="13"/>
      <c r="J130" s="13"/>
      <c r="K130" s="16"/>
    </row>
    <row r="131" spans="1:11" ht="15.75">
      <c r="A131" s="49" t="s">
        <v>58</v>
      </c>
      <c r="B131" s="49"/>
      <c r="C131" s="49"/>
      <c r="D131" s="49"/>
      <c r="E131" s="49"/>
      <c r="F131" s="49"/>
      <c r="G131" s="49"/>
      <c r="H131" s="49"/>
      <c r="I131" s="49"/>
      <c r="J131" s="49"/>
      <c r="K131" s="49"/>
    </row>
    <row r="132" spans="1:11" ht="15.75">
      <c r="A132" s="43" t="s">
        <v>55</v>
      </c>
      <c r="B132" s="43"/>
      <c r="C132" s="43"/>
      <c r="D132" s="43"/>
      <c r="E132" s="43"/>
      <c r="F132" s="43"/>
      <c r="G132" s="43"/>
      <c r="H132" s="43"/>
      <c r="I132" s="43"/>
      <c r="J132" s="43"/>
      <c r="K132" s="43"/>
    </row>
    <row r="133" spans="1:11" ht="15.75">
      <c r="A133" s="43" t="s">
        <v>43</v>
      </c>
      <c r="B133" s="43"/>
      <c r="C133" s="43"/>
      <c r="D133" s="43"/>
      <c r="E133" s="43"/>
      <c r="F133" s="43"/>
      <c r="G133" s="43"/>
      <c r="H133" s="43"/>
      <c r="I133" s="43"/>
      <c r="J133" s="43"/>
      <c r="K133" s="43"/>
    </row>
    <row r="134" spans="1:11" ht="72">
      <c r="A134" s="10" t="s">
        <v>45</v>
      </c>
      <c r="B134" s="10" t="s">
        <v>46</v>
      </c>
      <c r="C134" s="10" t="s">
        <v>47</v>
      </c>
      <c r="D134" s="10" t="s">
        <v>48</v>
      </c>
      <c r="E134" s="10" t="s">
        <v>49</v>
      </c>
      <c r="F134" s="10" t="s">
        <v>50</v>
      </c>
      <c r="G134" s="10" t="s">
        <v>51</v>
      </c>
      <c r="H134" s="10" t="s">
        <v>52</v>
      </c>
      <c r="I134" s="10" t="s">
        <v>53</v>
      </c>
      <c r="J134" s="10" t="s">
        <v>54</v>
      </c>
      <c r="K134" s="10" t="s">
        <v>38</v>
      </c>
    </row>
    <row r="135" spans="1:11" ht="12.75">
      <c r="A135" s="14">
        <v>0</v>
      </c>
      <c r="B135" s="14">
        <v>0</v>
      </c>
      <c r="C135" s="14">
        <v>0</v>
      </c>
      <c r="D135" s="14">
        <v>0</v>
      </c>
      <c r="E135" s="14">
        <v>0</v>
      </c>
      <c r="F135" s="14">
        <v>0</v>
      </c>
      <c r="G135" s="14">
        <v>0</v>
      </c>
      <c r="H135" s="14">
        <v>0</v>
      </c>
      <c r="I135" s="14">
        <v>0</v>
      </c>
      <c r="J135" s="14">
        <v>0</v>
      </c>
      <c r="K135" s="14">
        <v>0</v>
      </c>
    </row>
    <row r="136" spans="1:11" ht="18" customHeight="1">
      <c r="A136" s="20" t="s">
        <v>73</v>
      </c>
      <c r="B136" s="17"/>
      <c r="C136" s="17"/>
      <c r="D136" s="17"/>
      <c r="E136" s="17"/>
      <c r="F136" s="17"/>
      <c r="G136" s="17"/>
      <c r="H136" s="17"/>
      <c r="I136" s="17"/>
      <c r="J136" s="17"/>
      <c r="K136" s="17"/>
    </row>
    <row r="137" spans="1:11" ht="15.75">
      <c r="A137" s="49" t="s">
        <v>58</v>
      </c>
      <c r="B137" s="49"/>
      <c r="C137" s="49"/>
      <c r="D137" s="49"/>
      <c r="E137" s="49"/>
      <c r="F137" s="49"/>
      <c r="G137" s="49"/>
      <c r="H137" s="49"/>
      <c r="I137" s="49"/>
      <c r="J137" s="49"/>
      <c r="K137" s="49"/>
    </row>
    <row r="138" spans="1:11" ht="15.75">
      <c r="A138" s="43" t="s">
        <v>56</v>
      </c>
      <c r="B138" s="43"/>
      <c r="C138" s="43"/>
      <c r="D138" s="43"/>
      <c r="E138" s="43"/>
      <c r="F138" s="43"/>
      <c r="G138" s="43"/>
      <c r="H138" s="43"/>
      <c r="I138" s="43"/>
      <c r="J138" s="43"/>
      <c r="K138" s="43"/>
    </row>
    <row r="139" spans="1:11" ht="15.75">
      <c r="A139" s="43" t="s">
        <v>43</v>
      </c>
      <c r="B139" s="43"/>
      <c r="C139" s="43"/>
      <c r="D139" s="43"/>
      <c r="E139" s="43"/>
      <c r="F139" s="43"/>
      <c r="G139" s="43"/>
      <c r="H139" s="43"/>
      <c r="I139" s="43"/>
      <c r="J139" s="43"/>
      <c r="K139" s="43"/>
    </row>
    <row r="140" spans="1:11" ht="72">
      <c r="A140" s="10" t="s">
        <v>45</v>
      </c>
      <c r="B140" s="10" t="s">
        <v>46</v>
      </c>
      <c r="C140" s="10" t="s">
        <v>47</v>
      </c>
      <c r="D140" s="10" t="s">
        <v>48</v>
      </c>
      <c r="E140" s="10" t="s">
        <v>49</v>
      </c>
      <c r="F140" s="10" t="s">
        <v>50</v>
      </c>
      <c r="G140" s="10" t="s">
        <v>51</v>
      </c>
      <c r="H140" s="10" t="s">
        <v>52</v>
      </c>
      <c r="I140" s="10" t="s">
        <v>53</v>
      </c>
      <c r="J140" s="10" t="s">
        <v>54</v>
      </c>
      <c r="K140" s="10" t="s">
        <v>38</v>
      </c>
    </row>
    <row r="141" spans="1:11" ht="12.75">
      <c r="A141" s="14">
        <v>0</v>
      </c>
      <c r="B141" s="14">
        <v>0</v>
      </c>
      <c r="C141" s="14">
        <v>0</v>
      </c>
      <c r="D141" s="14">
        <v>0</v>
      </c>
      <c r="E141" s="14">
        <v>0</v>
      </c>
      <c r="F141" s="14">
        <v>0</v>
      </c>
      <c r="G141" s="14">
        <v>0</v>
      </c>
      <c r="H141" s="14">
        <v>0</v>
      </c>
      <c r="I141" s="14">
        <v>0</v>
      </c>
      <c r="J141" s="14">
        <v>0</v>
      </c>
      <c r="K141" s="14">
        <v>0</v>
      </c>
    </row>
    <row r="143" ht="15.75">
      <c r="A143" s="3" t="s">
        <v>74</v>
      </c>
    </row>
    <row r="144" spans="1:11" ht="15.75">
      <c r="A144" s="49" t="s">
        <v>58</v>
      </c>
      <c r="B144" s="49"/>
      <c r="C144" s="49"/>
      <c r="D144" s="49"/>
      <c r="E144" s="49"/>
      <c r="F144" s="49"/>
      <c r="G144" s="49"/>
      <c r="H144" s="49"/>
      <c r="I144" s="49"/>
      <c r="J144" s="49"/>
      <c r="K144" s="49"/>
    </row>
    <row r="145" spans="1:11" ht="15.75">
      <c r="A145" s="43" t="s">
        <v>29</v>
      </c>
      <c r="B145" s="43"/>
      <c r="C145" s="43"/>
      <c r="D145" s="43"/>
      <c r="E145" s="43"/>
      <c r="F145" s="43"/>
      <c r="G145" s="43"/>
      <c r="H145" s="43"/>
      <c r="I145" s="43"/>
      <c r="J145" s="43"/>
      <c r="K145" s="43"/>
    </row>
    <row r="146" spans="1:11" ht="15.75">
      <c r="A146" s="43" t="s">
        <v>44</v>
      </c>
      <c r="B146" s="43"/>
      <c r="C146" s="43"/>
      <c r="D146" s="43"/>
      <c r="E146" s="43"/>
      <c r="F146" s="43"/>
      <c r="G146" s="43"/>
      <c r="H146" s="43"/>
      <c r="I146" s="43"/>
      <c r="J146" s="43"/>
      <c r="K146" s="43"/>
    </row>
    <row r="147" spans="1:11" ht="72">
      <c r="A147" s="10" t="s">
        <v>45</v>
      </c>
      <c r="B147" s="10" t="s">
        <v>46</v>
      </c>
      <c r="C147" s="10" t="s">
        <v>47</v>
      </c>
      <c r="D147" s="10" t="s">
        <v>48</v>
      </c>
      <c r="E147" s="10" t="s">
        <v>49</v>
      </c>
      <c r="F147" s="10" t="s">
        <v>50</v>
      </c>
      <c r="G147" s="10" t="s">
        <v>51</v>
      </c>
      <c r="H147" s="10" t="s">
        <v>52</v>
      </c>
      <c r="I147" s="10" t="s">
        <v>53</v>
      </c>
      <c r="J147" s="10" t="s">
        <v>54</v>
      </c>
      <c r="K147" s="10" t="s">
        <v>38</v>
      </c>
    </row>
    <row r="148" spans="1:11" ht="12.75">
      <c r="A148" s="14">
        <v>0</v>
      </c>
      <c r="B148" s="14">
        <v>0</v>
      </c>
      <c r="C148" s="14">
        <v>0</v>
      </c>
      <c r="D148" s="14">
        <v>0</v>
      </c>
      <c r="E148" s="14">
        <v>0</v>
      </c>
      <c r="F148" s="14">
        <v>0</v>
      </c>
      <c r="G148" s="14">
        <v>0</v>
      </c>
      <c r="H148" s="14">
        <v>0</v>
      </c>
      <c r="I148" s="14">
        <v>0</v>
      </c>
      <c r="J148" s="14">
        <v>0</v>
      </c>
      <c r="K148" s="14">
        <v>0</v>
      </c>
    </row>
    <row r="149" spans="1:11" ht="60">
      <c r="A149" s="34"/>
      <c r="B149" s="34"/>
      <c r="C149" s="34"/>
      <c r="D149" s="34"/>
      <c r="E149" s="34"/>
      <c r="F149" s="34"/>
      <c r="G149" s="34"/>
      <c r="H149" s="34"/>
      <c r="I149" s="34"/>
      <c r="J149" s="34"/>
      <c r="K149" s="10" t="s">
        <v>39</v>
      </c>
    </row>
    <row r="150" spans="1:11" ht="15.75">
      <c r="A150" s="50"/>
      <c r="B150" s="50"/>
      <c r="C150" s="50"/>
      <c r="D150" s="50"/>
      <c r="E150" s="50"/>
      <c r="F150" s="50"/>
      <c r="G150" s="50"/>
      <c r="H150" s="50"/>
      <c r="I150" s="50"/>
      <c r="J150" s="50"/>
      <c r="K150" s="15"/>
    </row>
    <row r="151" spans="1:11" ht="18" customHeight="1">
      <c r="A151" s="19" t="s">
        <v>75</v>
      </c>
      <c r="B151" s="13"/>
      <c r="C151" s="13"/>
      <c r="D151" s="13"/>
      <c r="E151" s="13"/>
      <c r="F151" s="13"/>
      <c r="G151" s="13"/>
      <c r="H151" s="13"/>
      <c r="I151" s="13"/>
      <c r="J151" s="13"/>
      <c r="K151" s="16"/>
    </row>
    <row r="152" spans="1:11" ht="15.75">
      <c r="A152" s="49" t="s">
        <v>58</v>
      </c>
      <c r="B152" s="49"/>
      <c r="C152" s="49"/>
      <c r="D152" s="49"/>
      <c r="E152" s="49"/>
      <c r="F152" s="49"/>
      <c r="G152" s="49"/>
      <c r="H152" s="49"/>
      <c r="I152" s="49"/>
      <c r="J152" s="49"/>
      <c r="K152" s="49"/>
    </row>
    <row r="153" spans="1:11" ht="15.75">
      <c r="A153" s="43" t="s">
        <v>55</v>
      </c>
      <c r="B153" s="43"/>
      <c r="C153" s="43"/>
      <c r="D153" s="43"/>
      <c r="E153" s="43"/>
      <c r="F153" s="43"/>
      <c r="G153" s="43"/>
      <c r="H153" s="43"/>
      <c r="I153" s="43"/>
      <c r="J153" s="43"/>
      <c r="K153" s="43"/>
    </row>
    <row r="154" spans="1:11" ht="15.75">
      <c r="A154" s="43" t="s">
        <v>44</v>
      </c>
      <c r="B154" s="43"/>
      <c r="C154" s="43"/>
      <c r="D154" s="43"/>
      <c r="E154" s="43"/>
      <c r="F154" s="43"/>
      <c r="G154" s="43"/>
      <c r="H154" s="43"/>
      <c r="I154" s="43"/>
      <c r="J154" s="43"/>
      <c r="K154" s="43"/>
    </row>
    <row r="155" spans="1:11" ht="72">
      <c r="A155" s="10" t="s">
        <v>45</v>
      </c>
      <c r="B155" s="10" t="s">
        <v>46</v>
      </c>
      <c r="C155" s="10" t="s">
        <v>47</v>
      </c>
      <c r="D155" s="10" t="s">
        <v>48</v>
      </c>
      <c r="E155" s="10" t="s">
        <v>49</v>
      </c>
      <c r="F155" s="10" t="s">
        <v>50</v>
      </c>
      <c r="G155" s="10" t="s">
        <v>51</v>
      </c>
      <c r="H155" s="10" t="s">
        <v>52</v>
      </c>
      <c r="I155" s="10" t="s">
        <v>53</v>
      </c>
      <c r="J155" s="10" t="s">
        <v>54</v>
      </c>
      <c r="K155" s="10" t="s">
        <v>38</v>
      </c>
    </row>
    <row r="156" spans="1:11" ht="12.75">
      <c r="A156" s="14">
        <v>0</v>
      </c>
      <c r="B156" s="14">
        <v>0</v>
      </c>
      <c r="C156" s="14">
        <v>0</v>
      </c>
      <c r="D156" s="14">
        <v>0</v>
      </c>
      <c r="E156" s="14">
        <v>0</v>
      </c>
      <c r="F156" s="14">
        <v>0</v>
      </c>
      <c r="G156" s="14">
        <v>0</v>
      </c>
      <c r="H156" s="14">
        <v>0</v>
      </c>
      <c r="I156" s="14">
        <v>0</v>
      </c>
      <c r="J156" s="14">
        <v>0</v>
      </c>
      <c r="K156" s="14">
        <v>0</v>
      </c>
    </row>
    <row r="157" spans="1:11" ht="22.5" customHeight="1">
      <c r="A157" s="19" t="s">
        <v>76</v>
      </c>
      <c r="B157" s="17"/>
      <c r="C157" s="17"/>
      <c r="D157" s="17"/>
      <c r="E157" s="17"/>
      <c r="F157" s="17"/>
      <c r="G157" s="17"/>
      <c r="H157" s="17"/>
      <c r="I157" s="17"/>
      <c r="J157" s="17"/>
      <c r="K157" s="17"/>
    </row>
    <row r="158" spans="1:11" ht="15.75">
      <c r="A158" s="49" t="s">
        <v>58</v>
      </c>
      <c r="B158" s="49"/>
      <c r="C158" s="49"/>
      <c r="D158" s="49"/>
      <c r="E158" s="49"/>
      <c r="F158" s="49"/>
      <c r="G158" s="49"/>
      <c r="H158" s="49"/>
      <c r="I158" s="49"/>
      <c r="J158" s="49"/>
      <c r="K158" s="49"/>
    </row>
    <row r="159" spans="1:11" ht="15.75">
      <c r="A159" s="43" t="s">
        <v>56</v>
      </c>
      <c r="B159" s="43"/>
      <c r="C159" s="43"/>
      <c r="D159" s="43"/>
      <c r="E159" s="43"/>
      <c r="F159" s="43"/>
      <c r="G159" s="43"/>
      <c r="H159" s="43"/>
      <c r="I159" s="43"/>
      <c r="J159" s="43"/>
      <c r="K159" s="43"/>
    </row>
    <row r="160" spans="1:11" ht="15.75">
      <c r="A160" s="43" t="s">
        <v>44</v>
      </c>
      <c r="B160" s="43"/>
      <c r="C160" s="43"/>
      <c r="D160" s="43"/>
      <c r="E160" s="43"/>
      <c r="F160" s="43"/>
      <c r="G160" s="43"/>
      <c r="H160" s="43"/>
      <c r="I160" s="43"/>
      <c r="J160" s="43"/>
      <c r="K160" s="43"/>
    </row>
    <row r="161" spans="1:11" ht="72">
      <c r="A161" s="10" t="s">
        <v>45</v>
      </c>
      <c r="B161" s="10" t="s">
        <v>46</v>
      </c>
      <c r="C161" s="10" t="s">
        <v>47</v>
      </c>
      <c r="D161" s="10" t="s">
        <v>48</v>
      </c>
      <c r="E161" s="10" t="s">
        <v>49</v>
      </c>
      <c r="F161" s="10" t="s">
        <v>50</v>
      </c>
      <c r="G161" s="10" t="s">
        <v>51</v>
      </c>
      <c r="H161" s="10" t="s">
        <v>52</v>
      </c>
      <c r="I161" s="10" t="s">
        <v>53</v>
      </c>
      <c r="J161" s="10" t="s">
        <v>54</v>
      </c>
      <c r="K161" s="10" t="s">
        <v>38</v>
      </c>
    </row>
    <row r="162" spans="1:11" ht="12.75">
      <c r="A162" s="14">
        <v>0</v>
      </c>
      <c r="B162" s="14">
        <v>0</v>
      </c>
      <c r="C162" s="14">
        <v>0</v>
      </c>
      <c r="D162" s="14">
        <v>0</v>
      </c>
      <c r="E162" s="14">
        <v>0</v>
      </c>
      <c r="F162" s="14">
        <v>0</v>
      </c>
      <c r="G162" s="14">
        <v>0</v>
      </c>
      <c r="H162" s="14">
        <v>0</v>
      </c>
      <c r="I162" s="14">
        <v>0</v>
      </c>
      <c r="J162" s="14">
        <v>0</v>
      </c>
      <c r="K162" s="14">
        <v>0</v>
      </c>
    </row>
    <row r="164" spans="1:11" ht="12.75">
      <c r="A164" s="51" t="s">
        <v>77</v>
      </c>
      <c r="B164" s="52"/>
      <c r="C164" s="52"/>
      <c r="D164" s="52"/>
      <c r="E164" s="52"/>
      <c r="F164" s="52"/>
      <c r="G164" s="52"/>
      <c r="H164" s="52"/>
      <c r="I164" s="52"/>
      <c r="J164" s="52"/>
      <c r="K164" s="53"/>
    </row>
    <row r="165" spans="1:11" ht="12.75">
      <c r="A165" s="54"/>
      <c r="B165" s="55"/>
      <c r="C165" s="55"/>
      <c r="D165" s="55"/>
      <c r="E165" s="55"/>
      <c r="F165" s="55"/>
      <c r="G165" s="55"/>
      <c r="H165" s="55"/>
      <c r="I165" s="55"/>
      <c r="J165" s="55"/>
      <c r="K165" s="56"/>
    </row>
    <row r="166" spans="1:11" ht="12.75">
      <c r="A166" s="54"/>
      <c r="B166" s="55"/>
      <c r="C166" s="55"/>
      <c r="D166" s="55"/>
      <c r="E166" s="55"/>
      <c r="F166" s="55"/>
      <c r="G166" s="55"/>
      <c r="H166" s="55"/>
      <c r="I166" s="55"/>
      <c r="J166" s="55"/>
      <c r="K166" s="56"/>
    </row>
    <row r="167" spans="1:11" ht="12.75">
      <c r="A167" s="54"/>
      <c r="B167" s="55"/>
      <c r="C167" s="55"/>
      <c r="D167" s="55"/>
      <c r="E167" s="55"/>
      <c r="F167" s="55"/>
      <c r="G167" s="55"/>
      <c r="H167" s="55"/>
      <c r="I167" s="55"/>
      <c r="J167" s="55"/>
      <c r="K167" s="56"/>
    </row>
    <row r="168" spans="1:11" ht="12.75">
      <c r="A168" s="57"/>
      <c r="B168" s="58"/>
      <c r="C168" s="58"/>
      <c r="D168" s="58"/>
      <c r="E168" s="58"/>
      <c r="F168" s="58"/>
      <c r="G168" s="58"/>
      <c r="H168" s="58"/>
      <c r="I168" s="58"/>
      <c r="J168" s="58"/>
      <c r="K168" s="59"/>
    </row>
  </sheetData>
  <sheetProtection/>
  <mergeCells count="145">
    <mergeCell ref="A4:K8"/>
    <mergeCell ref="A159:K159"/>
    <mergeCell ref="A137:K137"/>
    <mergeCell ref="A138:K138"/>
    <mergeCell ref="A139:K139"/>
    <mergeCell ref="A144:K144"/>
    <mergeCell ref="A145:K145"/>
    <mergeCell ref="A146:K146"/>
    <mergeCell ref="A131:K131"/>
    <mergeCell ref="A149:J149"/>
    <mergeCell ref="A160:K160"/>
    <mergeCell ref="A152:K152"/>
    <mergeCell ref="A153:K153"/>
    <mergeCell ref="A154:K154"/>
    <mergeCell ref="A158:K158"/>
    <mergeCell ref="A150:J150"/>
    <mergeCell ref="A111:K111"/>
    <mergeCell ref="A125:K125"/>
    <mergeCell ref="A128:J128"/>
    <mergeCell ref="A129:J129"/>
    <mergeCell ref="A104:K104"/>
    <mergeCell ref="A132:K132"/>
    <mergeCell ref="A133:K133"/>
    <mergeCell ref="A36:J36"/>
    <mergeCell ref="A46:J46"/>
    <mergeCell ref="A52:J52"/>
    <mergeCell ref="A37:J37"/>
    <mergeCell ref="A123:K123"/>
    <mergeCell ref="A124:K124"/>
    <mergeCell ref="A119:K119"/>
    <mergeCell ref="A35:J35"/>
    <mergeCell ref="A45:J45"/>
    <mergeCell ref="A51:J51"/>
    <mergeCell ref="A57:J57"/>
    <mergeCell ref="I54:J54"/>
    <mergeCell ref="A47:J47"/>
    <mergeCell ref="A53:J53"/>
    <mergeCell ref="I48:J48"/>
    <mergeCell ref="I49:J49"/>
    <mergeCell ref="D38:D40"/>
    <mergeCell ref="A96:J96"/>
    <mergeCell ref="A108:J108"/>
    <mergeCell ref="A103:K103"/>
    <mergeCell ref="A118:K118"/>
    <mergeCell ref="A105:K105"/>
    <mergeCell ref="A113:K113"/>
    <mergeCell ref="A117:K117"/>
    <mergeCell ref="A109:J109"/>
    <mergeCell ref="A112:K112"/>
    <mergeCell ref="I100:J100"/>
    <mergeCell ref="I99:J99"/>
    <mergeCell ref="A88:H88"/>
    <mergeCell ref="I88:J88"/>
    <mergeCell ref="A91:J91"/>
    <mergeCell ref="A92:J92"/>
    <mergeCell ref="A90:J90"/>
    <mergeCell ref="I93:J93"/>
    <mergeCell ref="I94:J94"/>
    <mergeCell ref="A97:J97"/>
    <mergeCell ref="A98:J98"/>
    <mergeCell ref="I83:J85"/>
    <mergeCell ref="I86:J86"/>
    <mergeCell ref="A87:H87"/>
    <mergeCell ref="I87:J87"/>
    <mergeCell ref="E83:E85"/>
    <mergeCell ref="F83:F85"/>
    <mergeCell ref="G83:G85"/>
    <mergeCell ref="H83:H85"/>
    <mergeCell ref="A83:A85"/>
    <mergeCell ref="B83:B85"/>
    <mergeCell ref="C83:C85"/>
    <mergeCell ref="I71:J71"/>
    <mergeCell ref="A74:J74"/>
    <mergeCell ref="A75:J75"/>
    <mergeCell ref="A73:J73"/>
    <mergeCell ref="D83:D85"/>
    <mergeCell ref="I76:J76"/>
    <mergeCell ref="I77:J77"/>
    <mergeCell ref="A81:J81"/>
    <mergeCell ref="A82:J82"/>
    <mergeCell ref="A80:J80"/>
    <mergeCell ref="A65:H65"/>
    <mergeCell ref="I65:J65"/>
    <mergeCell ref="A68:J68"/>
    <mergeCell ref="A69:J69"/>
    <mergeCell ref="A67:J67"/>
    <mergeCell ref="I70:J70"/>
    <mergeCell ref="I63:J63"/>
    <mergeCell ref="A64:H64"/>
    <mergeCell ref="I64:J64"/>
    <mergeCell ref="A60:A62"/>
    <mergeCell ref="B60:B62"/>
    <mergeCell ref="C60:C62"/>
    <mergeCell ref="D60:D62"/>
    <mergeCell ref="E60:E62"/>
    <mergeCell ref="F60:F62"/>
    <mergeCell ref="A58:J58"/>
    <mergeCell ref="A59:J59"/>
    <mergeCell ref="I55:J55"/>
    <mergeCell ref="G60:G62"/>
    <mergeCell ref="H60:H62"/>
    <mergeCell ref="I60:J62"/>
    <mergeCell ref="I41:J41"/>
    <mergeCell ref="A42:H42"/>
    <mergeCell ref="I42:J42"/>
    <mergeCell ref="I38:J40"/>
    <mergeCell ref="B38:B40"/>
    <mergeCell ref="C38:C40"/>
    <mergeCell ref="A43:H43"/>
    <mergeCell ref="I43:J43"/>
    <mergeCell ref="A1:J1"/>
    <mergeCell ref="A164:K168"/>
    <mergeCell ref="A2:J2"/>
    <mergeCell ref="E38:E40"/>
    <mergeCell ref="F38:F40"/>
    <mergeCell ref="G38:G40"/>
    <mergeCell ref="H38:H40"/>
    <mergeCell ref="A38:A40"/>
    <mergeCell ref="A11:J11"/>
    <mergeCell ref="A12:J12"/>
    <mergeCell ref="A13:J13"/>
    <mergeCell ref="A14:A16"/>
    <mergeCell ref="B14:B16"/>
    <mergeCell ref="C14:C16"/>
    <mergeCell ref="D14:D16"/>
    <mergeCell ref="E14:E16"/>
    <mergeCell ref="F14:F16"/>
    <mergeCell ref="G14:G16"/>
    <mergeCell ref="H14:H16"/>
    <mergeCell ref="I14:J16"/>
    <mergeCell ref="I17:J17"/>
    <mergeCell ref="A18:H18"/>
    <mergeCell ref="I18:J18"/>
    <mergeCell ref="A19:H19"/>
    <mergeCell ref="I19:J19"/>
    <mergeCell ref="A21:J21"/>
    <mergeCell ref="A22:J22"/>
    <mergeCell ref="A23:J23"/>
    <mergeCell ref="I24:J24"/>
    <mergeCell ref="I25:J25"/>
    <mergeCell ref="A27:J27"/>
    <mergeCell ref="A28:J28"/>
    <mergeCell ref="A29:J29"/>
    <mergeCell ref="I30:J30"/>
    <mergeCell ref="I31:J31"/>
  </mergeCells>
  <printOptions/>
  <pageMargins left="0" right="0" top="0.984251968503937" bottom="0.984251968503937" header="0.5118110236220472" footer="0.5118110236220472"/>
  <pageSetup orientation="landscape" paperSize="9" r:id="rId1"/>
  <rowBreaks count="8" manualBreakCount="8">
    <brk id="49" max="255" man="1"/>
    <brk id="71" max="255" man="1"/>
    <brk id="94" max="255" man="1"/>
    <brk id="109" max="255" man="1"/>
    <brk id="121" max="255" man="1"/>
    <brk id="135" max="255" man="1"/>
    <brk id="142" max="255" man="1"/>
    <brk id="156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K168"/>
  <sheetViews>
    <sheetView workbookViewId="0" topLeftCell="A1">
      <selection activeCell="I20" sqref="I20"/>
    </sheetView>
  </sheetViews>
  <sheetFormatPr defaultColWidth="12.421875" defaultRowHeight="12.75"/>
  <cols>
    <col min="2" max="2" width="14.28125" style="0" bestFit="1" customWidth="1"/>
  </cols>
  <sheetData>
    <row r="1" spans="1:10" ht="12.75">
      <c r="A1" s="37" t="s">
        <v>60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12.75">
      <c r="A2" s="60" t="s">
        <v>78</v>
      </c>
      <c r="B2" s="60"/>
      <c r="C2" s="60"/>
      <c r="D2" s="60"/>
      <c r="E2" s="60"/>
      <c r="F2" s="60"/>
      <c r="G2" s="60"/>
      <c r="H2" s="60"/>
      <c r="I2" s="60"/>
      <c r="J2" s="60"/>
    </row>
    <row r="3" spans="1:10" ht="12.75">
      <c r="A3" s="21"/>
      <c r="B3" s="21"/>
      <c r="C3" s="21"/>
      <c r="D3" s="21"/>
      <c r="E3" s="21"/>
      <c r="F3" s="21"/>
      <c r="G3" s="21"/>
      <c r="H3" s="21"/>
      <c r="I3" s="21"/>
      <c r="J3" s="21"/>
    </row>
    <row r="4" spans="1:11" ht="12.75" customHeight="1">
      <c r="A4" s="61" t="s">
        <v>81</v>
      </c>
      <c r="B4" s="62"/>
      <c r="C4" s="62"/>
      <c r="D4" s="62"/>
      <c r="E4" s="62"/>
      <c r="F4" s="62"/>
      <c r="G4" s="62"/>
      <c r="H4" s="62"/>
      <c r="I4" s="62"/>
      <c r="J4" s="62"/>
      <c r="K4" s="63"/>
    </row>
    <row r="5" spans="1:11" ht="12.75">
      <c r="A5" s="64"/>
      <c r="B5" s="65"/>
      <c r="C5" s="65"/>
      <c r="D5" s="65"/>
      <c r="E5" s="65"/>
      <c r="F5" s="65"/>
      <c r="G5" s="65"/>
      <c r="H5" s="65"/>
      <c r="I5" s="65"/>
      <c r="J5" s="65"/>
      <c r="K5" s="66"/>
    </row>
    <row r="6" spans="1:11" ht="12.75">
      <c r="A6" s="64"/>
      <c r="B6" s="65"/>
      <c r="C6" s="65"/>
      <c r="D6" s="65"/>
      <c r="E6" s="65"/>
      <c r="F6" s="65"/>
      <c r="G6" s="65"/>
      <c r="H6" s="65"/>
      <c r="I6" s="65"/>
      <c r="J6" s="65"/>
      <c r="K6" s="66"/>
    </row>
    <row r="7" spans="1:11" ht="12.75">
      <c r="A7" s="64"/>
      <c r="B7" s="65"/>
      <c r="C7" s="65"/>
      <c r="D7" s="65"/>
      <c r="E7" s="65"/>
      <c r="F7" s="65"/>
      <c r="G7" s="65"/>
      <c r="H7" s="65"/>
      <c r="I7" s="65"/>
      <c r="J7" s="65"/>
      <c r="K7" s="66"/>
    </row>
    <row r="8" spans="1:11" ht="12.75">
      <c r="A8" s="67"/>
      <c r="B8" s="68"/>
      <c r="C8" s="68"/>
      <c r="D8" s="68"/>
      <c r="E8" s="68"/>
      <c r="F8" s="68"/>
      <c r="G8" s="68"/>
      <c r="H8" s="68"/>
      <c r="I8" s="68"/>
      <c r="J8" s="68"/>
      <c r="K8" s="69"/>
    </row>
    <row r="9" spans="1:11" s="31" customFormat="1" ht="12.75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</row>
    <row r="10" spans="1:11" s="31" customFormat="1" ht="15.75">
      <c r="A10" s="3" t="s">
        <v>110</v>
      </c>
      <c r="B10"/>
      <c r="C10"/>
      <c r="D10"/>
      <c r="E10"/>
      <c r="F10"/>
      <c r="G10"/>
      <c r="H10"/>
      <c r="I10"/>
      <c r="J10"/>
      <c r="K10" s="32"/>
    </row>
    <row r="11" spans="1:11" s="31" customFormat="1" ht="15.75">
      <c r="A11" s="49" t="s">
        <v>57</v>
      </c>
      <c r="B11" s="49"/>
      <c r="C11" s="49"/>
      <c r="D11" s="49"/>
      <c r="E11" s="49"/>
      <c r="F11" s="49"/>
      <c r="G11" s="49"/>
      <c r="H11" s="49"/>
      <c r="I11" s="49"/>
      <c r="J11" s="49"/>
      <c r="K11" s="32"/>
    </row>
    <row r="12" spans="1:11" s="31" customFormat="1" ht="15.75">
      <c r="A12" s="46" t="s">
        <v>107</v>
      </c>
      <c r="B12" s="47"/>
      <c r="C12" s="47"/>
      <c r="D12" s="47"/>
      <c r="E12" s="47"/>
      <c r="F12" s="47"/>
      <c r="G12" s="47"/>
      <c r="H12" s="47"/>
      <c r="I12" s="47"/>
      <c r="J12" s="48"/>
      <c r="K12" s="32"/>
    </row>
    <row r="13" spans="1:11" s="31" customFormat="1" ht="15.75">
      <c r="A13" s="46" t="s">
        <v>106</v>
      </c>
      <c r="B13" s="47"/>
      <c r="C13" s="47"/>
      <c r="D13" s="47"/>
      <c r="E13" s="47"/>
      <c r="F13" s="47"/>
      <c r="G13" s="47"/>
      <c r="H13" s="47"/>
      <c r="I13" s="47"/>
      <c r="J13" s="48"/>
      <c r="K13" s="32"/>
    </row>
    <row r="14" spans="1:11" s="31" customFormat="1" ht="12.75">
      <c r="A14" s="44" t="s">
        <v>30</v>
      </c>
      <c r="B14" s="44" t="s">
        <v>31</v>
      </c>
      <c r="C14" s="44" t="s">
        <v>32</v>
      </c>
      <c r="D14" s="44" t="s">
        <v>33</v>
      </c>
      <c r="E14" s="44" t="s">
        <v>34</v>
      </c>
      <c r="F14" s="44" t="s">
        <v>35</v>
      </c>
      <c r="G14" s="44" t="s">
        <v>36</v>
      </c>
      <c r="H14" s="44" t="s">
        <v>37</v>
      </c>
      <c r="I14" s="44" t="s">
        <v>38</v>
      </c>
      <c r="J14" s="44"/>
      <c r="K14" s="32"/>
    </row>
    <row r="15" spans="1:11" s="31" customFormat="1" ht="12.75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32"/>
    </row>
    <row r="16" spans="1:11" s="31" customFormat="1" ht="12.75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32"/>
    </row>
    <row r="17" spans="1:11" s="31" customFormat="1" ht="14.25">
      <c r="A17" s="26"/>
      <c r="B17" s="26">
        <v>5566387.26</v>
      </c>
      <c r="C17" s="26"/>
      <c r="D17" s="26"/>
      <c r="E17" s="26"/>
      <c r="F17" s="26"/>
      <c r="G17" s="26"/>
      <c r="H17" s="26"/>
      <c r="I17" s="45">
        <f>SUM(B17:H17)</f>
        <v>5566387.26</v>
      </c>
      <c r="J17" s="45"/>
      <c r="K17" s="32"/>
    </row>
    <row r="18" spans="1:11" s="31" customFormat="1" ht="27" customHeight="1">
      <c r="A18" s="34"/>
      <c r="B18" s="34"/>
      <c r="C18" s="34"/>
      <c r="D18" s="34"/>
      <c r="E18" s="34"/>
      <c r="F18" s="34"/>
      <c r="G18" s="34"/>
      <c r="H18" s="34"/>
      <c r="I18" s="44" t="s">
        <v>39</v>
      </c>
      <c r="J18" s="44"/>
      <c r="K18" s="32"/>
    </row>
    <row r="19" spans="1:11" s="31" customFormat="1" ht="15.75">
      <c r="A19" s="50"/>
      <c r="B19" s="50"/>
      <c r="C19" s="50"/>
      <c r="D19" s="50"/>
      <c r="E19" s="50"/>
      <c r="F19" s="50"/>
      <c r="G19" s="50"/>
      <c r="H19" s="50"/>
      <c r="I19" s="45">
        <f>5242147.03+20091.95</f>
        <v>5262238.98</v>
      </c>
      <c r="J19" s="45"/>
      <c r="K19" s="32"/>
    </row>
    <row r="20" spans="1:11" s="31" customFormat="1" ht="31.5">
      <c r="A20" s="18" t="s">
        <v>111</v>
      </c>
      <c r="B20" s="11"/>
      <c r="C20" s="11"/>
      <c r="D20" s="11"/>
      <c r="E20" s="11"/>
      <c r="F20" s="11"/>
      <c r="G20" s="11"/>
      <c r="H20" s="11"/>
      <c r="I20" s="11"/>
      <c r="J20" s="11"/>
      <c r="K20" s="32"/>
    </row>
    <row r="21" spans="1:11" s="31" customFormat="1" ht="15.75">
      <c r="A21" s="49" t="s">
        <v>57</v>
      </c>
      <c r="B21" s="49"/>
      <c r="C21" s="49"/>
      <c r="D21" s="49"/>
      <c r="E21" s="49"/>
      <c r="F21" s="49"/>
      <c r="G21" s="49"/>
      <c r="H21" s="49"/>
      <c r="I21" s="49"/>
      <c r="J21" s="49"/>
      <c r="K21" s="32"/>
    </row>
    <row r="22" spans="1:11" s="31" customFormat="1" ht="15.75">
      <c r="A22" s="43" t="s">
        <v>108</v>
      </c>
      <c r="B22" s="43"/>
      <c r="C22" s="43"/>
      <c r="D22" s="43"/>
      <c r="E22" s="43"/>
      <c r="F22" s="43"/>
      <c r="G22" s="43"/>
      <c r="H22" s="43"/>
      <c r="I22" s="43"/>
      <c r="J22" s="43"/>
      <c r="K22" s="32"/>
    </row>
    <row r="23" spans="1:11" s="31" customFormat="1" ht="15.75">
      <c r="A23" s="46" t="s">
        <v>106</v>
      </c>
      <c r="B23" s="47"/>
      <c r="C23" s="47"/>
      <c r="D23" s="47"/>
      <c r="E23" s="47"/>
      <c r="F23" s="47"/>
      <c r="G23" s="47"/>
      <c r="H23" s="47"/>
      <c r="I23" s="47"/>
      <c r="J23" s="48"/>
      <c r="K23" s="32"/>
    </row>
    <row r="24" spans="1:11" s="31" customFormat="1" ht="48">
      <c r="A24" s="10" t="s">
        <v>30</v>
      </c>
      <c r="B24" s="10" t="s">
        <v>31</v>
      </c>
      <c r="C24" s="10" t="s">
        <v>32</v>
      </c>
      <c r="D24" s="10" t="s">
        <v>33</v>
      </c>
      <c r="E24" s="10" t="s">
        <v>34</v>
      </c>
      <c r="F24" s="10" t="s">
        <v>35</v>
      </c>
      <c r="G24" s="10" t="s">
        <v>36</v>
      </c>
      <c r="H24" s="10" t="s">
        <v>37</v>
      </c>
      <c r="I24" s="44" t="s">
        <v>38</v>
      </c>
      <c r="J24" s="44"/>
      <c r="K24" s="32"/>
    </row>
    <row r="25" spans="1:11" s="31" customFormat="1" ht="14.25">
      <c r="A25" s="26"/>
      <c r="B25" s="26">
        <f>5566387.26-133735.91-106747.08-6612-14250-5275.47</f>
        <v>5299766.8</v>
      </c>
      <c r="C25" s="26"/>
      <c r="D25" s="26"/>
      <c r="E25" s="26"/>
      <c r="F25" s="26"/>
      <c r="G25" s="26"/>
      <c r="H25" s="26"/>
      <c r="I25" s="45">
        <f>SUM(B25:H25)</f>
        <v>5299766.8</v>
      </c>
      <c r="J25" s="45"/>
      <c r="K25" s="32"/>
    </row>
    <row r="26" spans="1:11" s="31" customFormat="1" ht="31.5">
      <c r="A26" s="18" t="s">
        <v>112</v>
      </c>
      <c r="B26" s="11"/>
      <c r="C26" s="11"/>
      <c r="D26" s="11"/>
      <c r="E26" s="11"/>
      <c r="F26" s="11"/>
      <c r="G26" s="11"/>
      <c r="H26" s="11"/>
      <c r="I26" s="11"/>
      <c r="J26" s="11"/>
      <c r="K26" s="32"/>
    </row>
    <row r="27" spans="1:11" s="31" customFormat="1" ht="15.75">
      <c r="A27" s="49" t="s">
        <v>57</v>
      </c>
      <c r="B27" s="49"/>
      <c r="C27" s="49"/>
      <c r="D27" s="49"/>
      <c r="E27" s="49"/>
      <c r="F27" s="49"/>
      <c r="G27" s="49"/>
      <c r="H27" s="49"/>
      <c r="I27" s="49"/>
      <c r="J27" s="49"/>
      <c r="K27" s="32"/>
    </row>
    <row r="28" spans="1:11" s="31" customFormat="1" ht="15.75">
      <c r="A28" s="43" t="s">
        <v>109</v>
      </c>
      <c r="B28" s="43"/>
      <c r="C28" s="43"/>
      <c r="D28" s="43"/>
      <c r="E28" s="43"/>
      <c r="F28" s="43"/>
      <c r="G28" s="43"/>
      <c r="H28" s="43"/>
      <c r="I28" s="43"/>
      <c r="J28" s="43"/>
      <c r="K28" s="32"/>
    </row>
    <row r="29" spans="1:11" s="31" customFormat="1" ht="15.75">
      <c r="A29" s="43" t="s">
        <v>106</v>
      </c>
      <c r="B29" s="43"/>
      <c r="C29" s="43"/>
      <c r="D29" s="43"/>
      <c r="E29" s="43"/>
      <c r="F29" s="43"/>
      <c r="G29" s="43"/>
      <c r="H29" s="43"/>
      <c r="I29" s="43"/>
      <c r="J29" s="43"/>
      <c r="K29" s="32"/>
    </row>
    <row r="30" spans="1:11" s="31" customFormat="1" ht="48">
      <c r="A30" s="10" t="s">
        <v>30</v>
      </c>
      <c r="B30" s="10" t="s">
        <v>31</v>
      </c>
      <c r="C30" s="10" t="s">
        <v>32</v>
      </c>
      <c r="D30" s="10" t="s">
        <v>33</v>
      </c>
      <c r="E30" s="10" t="s">
        <v>34</v>
      </c>
      <c r="F30" s="10" t="s">
        <v>35</v>
      </c>
      <c r="G30" s="10" t="s">
        <v>36</v>
      </c>
      <c r="H30" s="10" t="s">
        <v>37</v>
      </c>
      <c r="I30" s="44" t="s">
        <v>38</v>
      </c>
      <c r="J30" s="44"/>
      <c r="K30" s="32"/>
    </row>
    <row r="31" spans="1:11" s="31" customFormat="1" ht="14.25">
      <c r="A31" s="26"/>
      <c r="B31" s="26">
        <v>2747134.81</v>
      </c>
      <c r="C31" s="26"/>
      <c r="D31" s="26"/>
      <c r="E31" s="26"/>
      <c r="F31" s="26"/>
      <c r="G31" s="26"/>
      <c r="H31" s="26"/>
      <c r="I31" s="45">
        <f>SUM(B31:H31)</f>
        <v>2747134.81</v>
      </c>
      <c r="J31" s="45"/>
      <c r="K31" s="32"/>
    </row>
    <row r="32" spans="1:11" s="31" customFormat="1" ht="12.75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</row>
    <row r="33" spans="1:11" s="31" customFormat="1" ht="12.75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</row>
    <row r="34" ht="15.75">
      <c r="A34" s="3" t="s">
        <v>59</v>
      </c>
    </row>
    <row r="35" spans="1:10" ht="15.75">
      <c r="A35" s="49" t="s">
        <v>57</v>
      </c>
      <c r="B35" s="49"/>
      <c r="C35" s="49"/>
      <c r="D35" s="49"/>
      <c r="E35" s="49"/>
      <c r="F35" s="49"/>
      <c r="G35" s="49"/>
      <c r="H35" s="49"/>
      <c r="I35" s="49"/>
      <c r="J35" s="49"/>
    </row>
    <row r="36" spans="1:10" ht="15.75" customHeight="1">
      <c r="A36" s="46" t="s">
        <v>29</v>
      </c>
      <c r="B36" s="47"/>
      <c r="C36" s="47"/>
      <c r="D36" s="47"/>
      <c r="E36" s="47"/>
      <c r="F36" s="47"/>
      <c r="G36" s="47"/>
      <c r="H36" s="47"/>
      <c r="I36" s="47"/>
      <c r="J36" s="48"/>
    </row>
    <row r="37" spans="1:10" ht="15.75" customHeight="1">
      <c r="A37" s="46" t="s">
        <v>42</v>
      </c>
      <c r="B37" s="47"/>
      <c r="C37" s="47"/>
      <c r="D37" s="47"/>
      <c r="E37" s="47"/>
      <c r="F37" s="47"/>
      <c r="G37" s="47"/>
      <c r="H37" s="47"/>
      <c r="I37" s="47"/>
      <c r="J37" s="48"/>
    </row>
    <row r="38" spans="1:10" ht="45.75" customHeight="1">
      <c r="A38" s="44" t="s">
        <v>30</v>
      </c>
      <c r="B38" s="44" t="s">
        <v>31</v>
      </c>
      <c r="C38" s="44" t="s">
        <v>32</v>
      </c>
      <c r="D38" s="44" t="s">
        <v>33</v>
      </c>
      <c r="E38" s="44" t="s">
        <v>34</v>
      </c>
      <c r="F38" s="44" t="s">
        <v>35</v>
      </c>
      <c r="G38" s="44" t="s">
        <v>36</v>
      </c>
      <c r="H38" s="44" t="s">
        <v>37</v>
      </c>
      <c r="I38" s="44" t="s">
        <v>38</v>
      </c>
      <c r="J38" s="44"/>
    </row>
    <row r="39" spans="1:10" ht="12.75">
      <c r="A39" s="44"/>
      <c r="B39" s="44"/>
      <c r="C39" s="44"/>
      <c r="D39" s="44"/>
      <c r="E39" s="44"/>
      <c r="F39" s="44"/>
      <c r="G39" s="44"/>
      <c r="H39" s="44"/>
      <c r="I39" s="44"/>
      <c r="J39" s="44"/>
    </row>
    <row r="40" spans="1:10" ht="12.75">
      <c r="A40" s="44"/>
      <c r="B40" s="44"/>
      <c r="C40" s="44"/>
      <c r="D40" s="44"/>
      <c r="E40" s="44"/>
      <c r="F40" s="44"/>
      <c r="G40" s="44"/>
      <c r="H40" s="44"/>
      <c r="I40" s="44"/>
      <c r="J40" s="44"/>
    </row>
    <row r="41" spans="1:10" s="28" customFormat="1" ht="14.25">
      <c r="A41" s="26">
        <v>0</v>
      </c>
      <c r="B41" s="26">
        <v>6392417.76</v>
      </c>
      <c r="C41" s="26">
        <v>0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45">
        <f>SUM(A41:H41)</f>
        <v>6392417.76</v>
      </c>
      <c r="J41" s="45"/>
    </row>
    <row r="42" spans="1:10" ht="36" customHeight="1">
      <c r="A42" s="34"/>
      <c r="B42" s="34"/>
      <c r="C42" s="34"/>
      <c r="D42" s="34"/>
      <c r="E42" s="34"/>
      <c r="F42" s="34"/>
      <c r="G42" s="34"/>
      <c r="H42" s="34"/>
      <c r="I42" s="44" t="s">
        <v>39</v>
      </c>
      <c r="J42" s="44"/>
    </row>
    <row r="43" spans="1:10" ht="15.75" customHeight="1">
      <c r="A43" s="35"/>
      <c r="B43" s="35"/>
      <c r="C43" s="35"/>
      <c r="D43" s="35"/>
      <c r="E43" s="35"/>
      <c r="F43" s="35"/>
      <c r="G43" s="35"/>
      <c r="H43" s="36"/>
      <c r="I43" s="71">
        <v>5368389.79</v>
      </c>
      <c r="J43" s="71"/>
    </row>
    <row r="44" spans="1:10" ht="15.75">
      <c r="A44" s="18" t="s">
        <v>61</v>
      </c>
      <c r="B44" s="11"/>
      <c r="C44" s="11"/>
      <c r="D44" s="11"/>
      <c r="E44" s="11"/>
      <c r="F44" s="11"/>
      <c r="G44" s="11"/>
      <c r="H44" s="11"/>
      <c r="I44" s="11"/>
      <c r="J44" s="11"/>
    </row>
    <row r="45" spans="1:10" ht="15.75">
      <c r="A45" s="49" t="s">
        <v>57</v>
      </c>
      <c r="B45" s="49"/>
      <c r="C45" s="49"/>
      <c r="D45" s="49"/>
      <c r="E45" s="49"/>
      <c r="F45" s="49"/>
      <c r="G45" s="49"/>
      <c r="H45" s="49"/>
      <c r="I45" s="49"/>
      <c r="J45" s="49"/>
    </row>
    <row r="46" spans="1:10" ht="17.25" customHeight="1">
      <c r="A46" s="43" t="s">
        <v>40</v>
      </c>
      <c r="B46" s="43"/>
      <c r="C46" s="43"/>
      <c r="D46" s="43"/>
      <c r="E46" s="43"/>
      <c r="F46" s="43"/>
      <c r="G46" s="43"/>
      <c r="H46" s="43"/>
      <c r="I46" s="43"/>
      <c r="J46" s="43"/>
    </row>
    <row r="47" spans="1:10" ht="17.25" customHeight="1">
      <c r="A47" s="46" t="s">
        <v>42</v>
      </c>
      <c r="B47" s="47"/>
      <c r="C47" s="47"/>
      <c r="D47" s="47"/>
      <c r="E47" s="47"/>
      <c r="F47" s="47"/>
      <c r="G47" s="47"/>
      <c r="H47" s="47"/>
      <c r="I47" s="47"/>
      <c r="J47" s="48"/>
    </row>
    <row r="48" spans="1:10" ht="48">
      <c r="A48" s="10" t="s">
        <v>30</v>
      </c>
      <c r="B48" s="10" t="s">
        <v>31</v>
      </c>
      <c r="C48" s="10" t="s">
        <v>32</v>
      </c>
      <c r="D48" s="10" t="s">
        <v>33</v>
      </c>
      <c r="E48" s="10" t="s">
        <v>34</v>
      </c>
      <c r="F48" s="10" t="s">
        <v>35</v>
      </c>
      <c r="G48" s="10" t="s">
        <v>36</v>
      </c>
      <c r="H48" s="10" t="s">
        <v>37</v>
      </c>
      <c r="I48" s="44" t="s">
        <v>38</v>
      </c>
      <c r="J48" s="44"/>
    </row>
    <row r="49" spans="1:10" s="28" customFormat="1" ht="14.25">
      <c r="A49" s="26">
        <v>0</v>
      </c>
      <c r="B49" s="26">
        <v>909310.96</v>
      </c>
      <c r="C49" s="26">
        <v>0</v>
      </c>
      <c r="D49" s="26">
        <v>0</v>
      </c>
      <c r="E49" s="26">
        <v>0</v>
      </c>
      <c r="F49" s="26">
        <v>0</v>
      </c>
      <c r="G49" s="26">
        <v>0</v>
      </c>
      <c r="H49" s="26">
        <v>0</v>
      </c>
      <c r="I49" s="45">
        <f>SUM(B49:H49)</f>
        <v>909310.96</v>
      </c>
      <c r="J49" s="45"/>
    </row>
    <row r="50" spans="1:10" ht="15.75">
      <c r="A50" s="18" t="s">
        <v>62</v>
      </c>
      <c r="B50" s="11"/>
      <c r="C50" s="11"/>
      <c r="D50" s="11"/>
      <c r="E50" s="11"/>
      <c r="F50" s="11"/>
      <c r="G50" s="11"/>
      <c r="H50" s="11"/>
      <c r="I50" s="11"/>
      <c r="J50" s="11"/>
    </row>
    <row r="51" spans="1:10" ht="15.75">
      <c r="A51" s="49" t="s">
        <v>57</v>
      </c>
      <c r="B51" s="49"/>
      <c r="C51" s="49"/>
      <c r="D51" s="49"/>
      <c r="E51" s="49"/>
      <c r="F51" s="49"/>
      <c r="G51" s="49"/>
      <c r="H51" s="49"/>
      <c r="I51" s="49"/>
      <c r="J51" s="49"/>
    </row>
    <row r="52" spans="1:10" ht="17.25" customHeight="1">
      <c r="A52" s="43" t="s">
        <v>41</v>
      </c>
      <c r="B52" s="43"/>
      <c r="C52" s="43"/>
      <c r="D52" s="43"/>
      <c r="E52" s="43"/>
      <c r="F52" s="43"/>
      <c r="G52" s="43"/>
      <c r="H52" s="43"/>
      <c r="I52" s="43"/>
      <c r="J52" s="43"/>
    </row>
    <row r="53" spans="1:10" ht="17.25" customHeight="1">
      <c r="A53" s="43" t="s">
        <v>42</v>
      </c>
      <c r="B53" s="43"/>
      <c r="C53" s="43"/>
      <c r="D53" s="43"/>
      <c r="E53" s="43"/>
      <c r="F53" s="43"/>
      <c r="G53" s="43"/>
      <c r="H53" s="43"/>
      <c r="I53" s="43"/>
      <c r="J53" s="43"/>
    </row>
    <row r="54" spans="1:10" ht="48">
      <c r="A54" s="10" t="s">
        <v>30</v>
      </c>
      <c r="B54" s="10" t="s">
        <v>31</v>
      </c>
      <c r="C54" s="10" t="s">
        <v>32</v>
      </c>
      <c r="D54" s="10" t="s">
        <v>33</v>
      </c>
      <c r="E54" s="10" t="s">
        <v>34</v>
      </c>
      <c r="F54" s="10" t="s">
        <v>35</v>
      </c>
      <c r="G54" s="10" t="s">
        <v>36</v>
      </c>
      <c r="H54" s="10" t="s">
        <v>37</v>
      </c>
      <c r="I54" s="44" t="s">
        <v>38</v>
      </c>
      <c r="J54" s="44"/>
    </row>
    <row r="55" spans="1:10" s="28" customFormat="1" ht="14.25">
      <c r="A55" s="26">
        <v>0</v>
      </c>
      <c r="B55" s="26">
        <v>4801518.5</v>
      </c>
      <c r="C55" s="26">
        <v>0</v>
      </c>
      <c r="D55" s="26">
        <v>0</v>
      </c>
      <c r="E55" s="26">
        <v>0</v>
      </c>
      <c r="F55" s="26">
        <v>0</v>
      </c>
      <c r="G55" s="26">
        <v>0</v>
      </c>
      <c r="H55" s="26">
        <v>0</v>
      </c>
      <c r="I55" s="45">
        <f>SUM(B55:H55)</f>
        <v>4801518.5</v>
      </c>
      <c r="J55" s="45"/>
    </row>
    <row r="56" ht="15.75">
      <c r="A56" s="3" t="s">
        <v>63</v>
      </c>
    </row>
    <row r="57" spans="1:10" ht="15.75">
      <c r="A57" s="49" t="s">
        <v>57</v>
      </c>
      <c r="B57" s="49"/>
      <c r="C57" s="49"/>
      <c r="D57" s="49"/>
      <c r="E57" s="49"/>
      <c r="F57" s="49"/>
      <c r="G57" s="49"/>
      <c r="H57" s="49"/>
      <c r="I57" s="49"/>
      <c r="J57" s="49"/>
    </row>
    <row r="58" spans="1:10" ht="15.75">
      <c r="A58" s="46" t="s">
        <v>29</v>
      </c>
      <c r="B58" s="47"/>
      <c r="C58" s="47"/>
      <c r="D58" s="47"/>
      <c r="E58" s="47"/>
      <c r="F58" s="47"/>
      <c r="G58" s="47"/>
      <c r="H58" s="47"/>
      <c r="I58" s="47"/>
      <c r="J58" s="48"/>
    </row>
    <row r="59" spans="1:10" ht="15.75">
      <c r="A59" s="46" t="s">
        <v>43</v>
      </c>
      <c r="B59" s="47"/>
      <c r="C59" s="47"/>
      <c r="D59" s="47"/>
      <c r="E59" s="47"/>
      <c r="F59" s="47"/>
      <c r="G59" s="47"/>
      <c r="H59" s="47"/>
      <c r="I59" s="47"/>
      <c r="J59" s="48"/>
    </row>
    <row r="60" spans="1:10" ht="12.75">
      <c r="A60" s="44" t="s">
        <v>30</v>
      </c>
      <c r="B60" s="44" t="s">
        <v>31</v>
      </c>
      <c r="C60" s="44" t="s">
        <v>32</v>
      </c>
      <c r="D60" s="44" t="s">
        <v>33</v>
      </c>
      <c r="E60" s="44" t="s">
        <v>34</v>
      </c>
      <c r="F60" s="44" t="s">
        <v>35</v>
      </c>
      <c r="G60" s="44" t="s">
        <v>36</v>
      </c>
      <c r="H60" s="44" t="s">
        <v>37</v>
      </c>
      <c r="I60" s="44" t="s">
        <v>38</v>
      </c>
      <c r="J60" s="44"/>
    </row>
    <row r="61" spans="1:10" ht="12.75">
      <c r="A61" s="44"/>
      <c r="B61" s="44"/>
      <c r="C61" s="44"/>
      <c r="D61" s="44"/>
      <c r="E61" s="44"/>
      <c r="F61" s="44"/>
      <c r="G61" s="44"/>
      <c r="H61" s="44"/>
      <c r="I61" s="44"/>
      <c r="J61" s="44"/>
    </row>
    <row r="62" spans="1:10" ht="12.75">
      <c r="A62" s="44"/>
      <c r="B62" s="44"/>
      <c r="C62" s="44"/>
      <c r="D62" s="44"/>
      <c r="E62" s="44"/>
      <c r="F62" s="44"/>
      <c r="G62" s="44"/>
      <c r="H62" s="44"/>
      <c r="I62" s="44"/>
      <c r="J62" s="44"/>
    </row>
    <row r="63" spans="1:10" s="28" customFormat="1" ht="14.25">
      <c r="A63" s="26">
        <v>0</v>
      </c>
      <c r="B63" s="26">
        <v>6002004.18</v>
      </c>
      <c r="C63" s="26">
        <v>0</v>
      </c>
      <c r="D63" s="26">
        <v>0</v>
      </c>
      <c r="E63" s="26">
        <v>0</v>
      </c>
      <c r="F63" s="26">
        <v>0</v>
      </c>
      <c r="G63" s="26">
        <v>0</v>
      </c>
      <c r="H63" s="26">
        <v>0</v>
      </c>
      <c r="I63" s="45">
        <f>SUM(A63:H63)</f>
        <v>6002004.18</v>
      </c>
      <c r="J63" s="45"/>
    </row>
    <row r="64" spans="1:10" ht="29.25" customHeight="1">
      <c r="A64" s="34"/>
      <c r="B64" s="34"/>
      <c r="C64" s="34"/>
      <c r="D64" s="34"/>
      <c r="E64" s="34"/>
      <c r="F64" s="34"/>
      <c r="G64" s="34"/>
      <c r="H64" s="34"/>
      <c r="I64" s="44" t="s">
        <v>39</v>
      </c>
      <c r="J64" s="44"/>
    </row>
    <row r="65" spans="1:10" ht="15.75">
      <c r="A65" s="50"/>
      <c r="B65" s="50"/>
      <c r="C65" s="50"/>
      <c r="D65" s="50"/>
      <c r="E65" s="50"/>
      <c r="F65" s="50"/>
      <c r="G65" s="50"/>
      <c r="H65" s="50"/>
      <c r="I65" s="45">
        <v>5759912.25</v>
      </c>
      <c r="J65" s="45"/>
    </row>
    <row r="66" spans="1:10" ht="15.75">
      <c r="A66" s="18" t="s">
        <v>64</v>
      </c>
      <c r="B66" s="11"/>
      <c r="C66" s="11"/>
      <c r="D66" s="11"/>
      <c r="E66" s="11"/>
      <c r="F66" s="11"/>
      <c r="G66" s="11"/>
      <c r="H66" s="11"/>
      <c r="I66" s="11"/>
      <c r="J66" s="11"/>
    </row>
    <row r="67" spans="1:10" ht="15.75">
      <c r="A67" s="49" t="s">
        <v>57</v>
      </c>
      <c r="B67" s="49"/>
      <c r="C67" s="49"/>
      <c r="D67" s="49"/>
      <c r="E67" s="49"/>
      <c r="F67" s="49"/>
      <c r="G67" s="49"/>
      <c r="H67" s="49"/>
      <c r="I67" s="49"/>
      <c r="J67" s="49"/>
    </row>
    <row r="68" spans="1:10" ht="15.75">
      <c r="A68" s="43" t="s">
        <v>40</v>
      </c>
      <c r="B68" s="43"/>
      <c r="C68" s="43"/>
      <c r="D68" s="43"/>
      <c r="E68" s="43"/>
      <c r="F68" s="43"/>
      <c r="G68" s="43"/>
      <c r="H68" s="43"/>
      <c r="I68" s="43"/>
      <c r="J68" s="43"/>
    </row>
    <row r="69" spans="1:10" ht="15.75">
      <c r="A69" s="46" t="s">
        <v>43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48">
      <c r="A70" s="10" t="s">
        <v>30</v>
      </c>
      <c r="B70" s="10" t="s">
        <v>31</v>
      </c>
      <c r="C70" s="10" t="s">
        <v>32</v>
      </c>
      <c r="D70" s="10" t="s">
        <v>33</v>
      </c>
      <c r="E70" s="10" t="s">
        <v>34</v>
      </c>
      <c r="F70" s="10" t="s">
        <v>35</v>
      </c>
      <c r="G70" s="10" t="s">
        <v>36</v>
      </c>
      <c r="H70" s="10" t="s">
        <v>37</v>
      </c>
      <c r="I70" s="44" t="s">
        <v>38</v>
      </c>
      <c r="J70" s="44"/>
    </row>
    <row r="71" spans="1:10" s="28" customFormat="1" ht="14.25">
      <c r="A71" s="26">
        <v>0</v>
      </c>
      <c r="B71" s="26">
        <v>1473880.32</v>
      </c>
      <c r="C71" s="26">
        <v>0</v>
      </c>
      <c r="D71" s="26">
        <v>0</v>
      </c>
      <c r="E71" s="26">
        <v>0</v>
      </c>
      <c r="F71" s="26">
        <v>0</v>
      </c>
      <c r="G71" s="26">
        <v>0</v>
      </c>
      <c r="H71" s="26">
        <v>0</v>
      </c>
      <c r="I71" s="45">
        <f>SUM(B71:H71)</f>
        <v>1473880.32</v>
      </c>
      <c r="J71" s="45"/>
    </row>
    <row r="72" spans="1:10" ht="15.75">
      <c r="A72" s="18" t="s">
        <v>65</v>
      </c>
      <c r="B72" s="11"/>
      <c r="C72" s="11"/>
      <c r="D72" s="11"/>
      <c r="E72" s="11"/>
      <c r="F72" s="11"/>
      <c r="G72" s="11"/>
      <c r="H72" s="11"/>
      <c r="I72" s="11"/>
      <c r="J72" s="11"/>
    </row>
    <row r="73" spans="1:10" ht="15.75">
      <c r="A73" s="49" t="s">
        <v>57</v>
      </c>
      <c r="B73" s="49"/>
      <c r="C73" s="49"/>
      <c r="D73" s="49"/>
      <c r="E73" s="49"/>
      <c r="F73" s="49"/>
      <c r="G73" s="49"/>
      <c r="H73" s="49"/>
      <c r="I73" s="49"/>
      <c r="J73" s="49"/>
    </row>
    <row r="74" spans="1:10" ht="15.75">
      <c r="A74" s="43" t="s">
        <v>41</v>
      </c>
      <c r="B74" s="43"/>
      <c r="C74" s="43"/>
      <c r="D74" s="43"/>
      <c r="E74" s="43"/>
      <c r="F74" s="43"/>
      <c r="G74" s="43"/>
      <c r="H74" s="43"/>
      <c r="I74" s="43"/>
      <c r="J74" s="43"/>
    </row>
    <row r="75" spans="1:10" ht="15.75">
      <c r="A75" s="43" t="s">
        <v>43</v>
      </c>
      <c r="B75" s="43"/>
      <c r="C75" s="43"/>
      <c r="D75" s="43"/>
      <c r="E75" s="43"/>
      <c r="F75" s="43"/>
      <c r="G75" s="43"/>
      <c r="H75" s="43"/>
      <c r="I75" s="43"/>
      <c r="J75" s="43"/>
    </row>
    <row r="76" spans="1:10" ht="48">
      <c r="A76" s="10" t="s">
        <v>30</v>
      </c>
      <c r="B76" s="10" t="s">
        <v>31</v>
      </c>
      <c r="C76" s="10" t="s">
        <v>32</v>
      </c>
      <c r="D76" s="10" t="s">
        <v>33</v>
      </c>
      <c r="E76" s="10" t="s">
        <v>34</v>
      </c>
      <c r="F76" s="10" t="s">
        <v>35</v>
      </c>
      <c r="G76" s="10" t="s">
        <v>36</v>
      </c>
      <c r="H76" s="10" t="s">
        <v>37</v>
      </c>
      <c r="I76" s="44" t="s">
        <v>38</v>
      </c>
      <c r="J76" s="44"/>
    </row>
    <row r="77" spans="1:10" s="28" customFormat="1" ht="14.25">
      <c r="A77" s="26">
        <v>0</v>
      </c>
      <c r="B77" s="26">
        <v>1805845.87</v>
      </c>
      <c r="C77" s="26">
        <v>0</v>
      </c>
      <c r="D77" s="26">
        <v>0</v>
      </c>
      <c r="E77" s="26">
        <v>0</v>
      </c>
      <c r="F77" s="26">
        <v>0</v>
      </c>
      <c r="G77" s="26">
        <v>0</v>
      </c>
      <c r="H77" s="26">
        <v>0</v>
      </c>
      <c r="I77" s="45">
        <f>SUM(B77:H77)</f>
        <v>1805845.87</v>
      </c>
      <c r="J77" s="45"/>
    </row>
    <row r="79" ht="15.75">
      <c r="A79" s="3" t="s">
        <v>65</v>
      </c>
    </row>
    <row r="80" spans="1:10" ht="15.75">
      <c r="A80" s="49" t="s">
        <v>57</v>
      </c>
      <c r="B80" s="49"/>
      <c r="C80" s="49"/>
      <c r="D80" s="49"/>
      <c r="E80" s="49"/>
      <c r="F80" s="49"/>
      <c r="G80" s="49"/>
      <c r="H80" s="49"/>
      <c r="I80" s="49"/>
      <c r="J80" s="49"/>
    </row>
    <row r="81" spans="1:10" ht="15.75">
      <c r="A81" s="46" t="s">
        <v>29</v>
      </c>
      <c r="B81" s="47"/>
      <c r="C81" s="47"/>
      <c r="D81" s="47"/>
      <c r="E81" s="47"/>
      <c r="F81" s="47"/>
      <c r="G81" s="47"/>
      <c r="H81" s="47"/>
      <c r="I81" s="47"/>
      <c r="J81" s="48"/>
    </row>
    <row r="82" spans="1:10" ht="15.75">
      <c r="A82" s="46" t="s">
        <v>44</v>
      </c>
      <c r="B82" s="47"/>
      <c r="C82" s="47"/>
      <c r="D82" s="47"/>
      <c r="E82" s="47"/>
      <c r="F82" s="47"/>
      <c r="G82" s="47"/>
      <c r="H82" s="47"/>
      <c r="I82" s="47"/>
      <c r="J82" s="48"/>
    </row>
    <row r="83" spans="1:10" ht="12.75">
      <c r="A83" s="44" t="s">
        <v>30</v>
      </c>
      <c r="B83" s="44" t="s">
        <v>31</v>
      </c>
      <c r="C83" s="44" t="s">
        <v>32</v>
      </c>
      <c r="D83" s="44" t="s">
        <v>33</v>
      </c>
      <c r="E83" s="44" t="s">
        <v>34</v>
      </c>
      <c r="F83" s="44" t="s">
        <v>35</v>
      </c>
      <c r="G83" s="44" t="s">
        <v>36</v>
      </c>
      <c r="H83" s="44" t="s">
        <v>37</v>
      </c>
      <c r="I83" s="44" t="s">
        <v>38</v>
      </c>
      <c r="J83" s="44"/>
    </row>
    <row r="84" spans="1:10" ht="12.75">
      <c r="A84" s="44"/>
      <c r="B84" s="44"/>
      <c r="C84" s="44"/>
      <c r="D84" s="44"/>
      <c r="E84" s="44"/>
      <c r="F84" s="44"/>
      <c r="G84" s="44"/>
      <c r="H84" s="44"/>
      <c r="I84" s="44"/>
      <c r="J84" s="44"/>
    </row>
    <row r="85" spans="1:10" ht="12.75">
      <c r="A85" s="44"/>
      <c r="B85" s="44"/>
      <c r="C85" s="44"/>
      <c r="D85" s="44"/>
      <c r="E85" s="44"/>
      <c r="F85" s="44"/>
      <c r="G85" s="44"/>
      <c r="H85" s="44"/>
      <c r="I85" s="44"/>
      <c r="J85" s="44"/>
    </row>
    <row r="86" spans="1:10" s="28" customFormat="1" ht="14.25">
      <c r="A86" s="26">
        <v>0</v>
      </c>
      <c r="B86" s="26">
        <v>6457270.28</v>
      </c>
      <c r="C86" s="26">
        <v>0</v>
      </c>
      <c r="D86" s="26">
        <v>0</v>
      </c>
      <c r="E86" s="26">
        <v>0</v>
      </c>
      <c r="F86" s="26">
        <v>0</v>
      </c>
      <c r="G86" s="26">
        <v>0</v>
      </c>
      <c r="H86" s="26">
        <v>0</v>
      </c>
      <c r="I86" s="45">
        <f>SUM(A86:H86)</f>
        <v>6457270.28</v>
      </c>
      <c r="J86" s="45"/>
    </row>
    <row r="87" spans="1:10" ht="26.25" customHeight="1">
      <c r="A87" s="34"/>
      <c r="B87" s="34"/>
      <c r="C87" s="34"/>
      <c r="D87" s="34"/>
      <c r="E87" s="34"/>
      <c r="F87" s="34"/>
      <c r="G87" s="34"/>
      <c r="H87" s="34"/>
      <c r="I87" s="44" t="s">
        <v>39</v>
      </c>
      <c r="J87" s="44"/>
    </row>
    <row r="88" spans="1:10" ht="15.75">
      <c r="A88" s="50"/>
      <c r="B88" s="50"/>
      <c r="C88" s="50"/>
      <c r="D88" s="50"/>
      <c r="E88" s="50"/>
      <c r="F88" s="50"/>
      <c r="G88" s="50"/>
      <c r="H88" s="50"/>
      <c r="I88" s="45">
        <v>6113359.55</v>
      </c>
      <c r="J88" s="45"/>
    </row>
    <row r="89" spans="1:10" ht="15.75">
      <c r="A89" s="18" t="s">
        <v>66</v>
      </c>
      <c r="B89" s="11"/>
      <c r="C89" s="11"/>
      <c r="D89" s="11"/>
      <c r="E89" s="11"/>
      <c r="F89" s="11"/>
      <c r="G89" s="11"/>
      <c r="H89" s="11"/>
      <c r="I89" s="11"/>
      <c r="J89" s="11"/>
    </row>
    <row r="90" spans="1:10" ht="15.75">
      <c r="A90" s="49" t="s">
        <v>57</v>
      </c>
      <c r="B90" s="49"/>
      <c r="C90" s="49"/>
      <c r="D90" s="49"/>
      <c r="E90" s="49"/>
      <c r="F90" s="49"/>
      <c r="G90" s="49"/>
      <c r="H90" s="49"/>
      <c r="I90" s="49"/>
      <c r="J90" s="49"/>
    </row>
    <row r="91" spans="1:10" ht="15.75">
      <c r="A91" s="43" t="s">
        <v>40</v>
      </c>
      <c r="B91" s="43"/>
      <c r="C91" s="43"/>
      <c r="D91" s="43"/>
      <c r="E91" s="43"/>
      <c r="F91" s="43"/>
      <c r="G91" s="43"/>
      <c r="H91" s="43"/>
      <c r="I91" s="43"/>
      <c r="J91" s="43"/>
    </row>
    <row r="92" spans="1:10" ht="15.75">
      <c r="A92" s="46" t="s">
        <v>44</v>
      </c>
      <c r="B92" s="47"/>
      <c r="C92" s="47"/>
      <c r="D92" s="47"/>
      <c r="E92" s="47"/>
      <c r="F92" s="47"/>
      <c r="G92" s="47"/>
      <c r="H92" s="47"/>
      <c r="I92" s="47"/>
      <c r="J92" s="48"/>
    </row>
    <row r="93" spans="1:10" ht="48">
      <c r="A93" s="10" t="s">
        <v>30</v>
      </c>
      <c r="B93" s="10" t="s">
        <v>31</v>
      </c>
      <c r="C93" s="10" t="s">
        <v>32</v>
      </c>
      <c r="D93" s="10" t="s">
        <v>33</v>
      </c>
      <c r="E93" s="10" t="s">
        <v>34</v>
      </c>
      <c r="F93" s="10" t="s">
        <v>35</v>
      </c>
      <c r="G93" s="10" t="s">
        <v>36</v>
      </c>
      <c r="H93" s="10" t="s">
        <v>37</v>
      </c>
      <c r="I93" s="44" t="s">
        <v>38</v>
      </c>
      <c r="J93" s="44"/>
    </row>
    <row r="94" spans="1:10" s="28" customFormat="1" ht="14.25">
      <c r="A94" s="26">
        <v>0</v>
      </c>
      <c r="B94" s="26">
        <v>4054996.53</v>
      </c>
      <c r="C94" s="26">
        <v>0</v>
      </c>
      <c r="D94" s="26">
        <v>0</v>
      </c>
      <c r="E94" s="26">
        <v>0</v>
      </c>
      <c r="F94" s="26">
        <v>0</v>
      </c>
      <c r="G94" s="26">
        <v>0</v>
      </c>
      <c r="H94" s="26">
        <v>0</v>
      </c>
      <c r="I94" s="45">
        <f>SUM(B94:H94)</f>
        <v>4054996.53</v>
      </c>
      <c r="J94" s="45"/>
    </row>
    <row r="95" spans="1:10" ht="15.75">
      <c r="A95" s="18" t="s">
        <v>67</v>
      </c>
      <c r="B95" s="11"/>
      <c r="C95" s="11"/>
      <c r="D95" s="11"/>
      <c r="E95" s="11"/>
      <c r="F95" s="11"/>
      <c r="G95" s="11"/>
      <c r="H95" s="11"/>
      <c r="I95" s="11"/>
      <c r="J95" s="11"/>
    </row>
    <row r="96" spans="1:10" ht="15.75">
      <c r="A96" s="49" t="s">
        <v>57</v>
      </c>
      <c r="B96" s="49"/>
      <c r="C96" s="49"/>
      <c r="D96" s="49"/>
      <c r="E96" s="49"/>
      <c r="F96" s="49"/>
      <c r="G96" s="49"/>
      <c r="H96" s="49"/>
      <c r="I96" s="49"/>
      <c r="J96" s="49"/>
    </row>
    <row r="97" spans="1:10" ht="15.75">
      <c r="A97" s="43" t="s">
        <v>41</v>
      </c>
      <c r="B97" s="43"/>
      <c r="C97" s="43"/>
      <c r="D97" s="43"/>
      <c r="E97" s="43"/>
      <c r="F97" s="43"/>
      <c r="G97" s="43"/>
      <c r="H97" s="43"/>
      <c r="I97" s="43"/>
      <c r="J97" s="43"/>
    </row>
    <row r="98" spans="1:10" ht="15.75">
      <c r="A98" s="43" t="s">
        <v>44</v>
      </c>
      <c r="B98" s="43"/>
      <c r="C98" s="43"/>
      <c r="D98" s="43"/>
      <c r="E98" s="43"/>
      <c r="F98" s="43"/>
      <c r="G98" s="43"/>
      <c r="H98" s="43"/>
      <c r="I98" s="43"/>
      <c r="J98" s="43"/>
    </row>
    <row r="99" spans="1:10" ht="48">
      <c r="A99" s="10" t="s">
        <v>30</v>
      </c>
      <c r="B99" s="10" t="s">
        <v>31</v>
      </c>
      <c r="C99" s="10" t="s">
        <v>32</v>
      </c>
      <c r="D99" s="10" t="s">
        <v>33</v>
      </c>
      <c r="E99" s="10" t="s">
        <v>34</v>
      </c>
      <c r="F99" s="10" t="s">
        <v>35</v>
      </c>
      <c r="G99" s="10" t="s">
        <v>36</v>
      </c>
      <c r="H99" s="10" t="s">
        <v>37</v>
      </c>
      <c r="I99" s="44" t="s">
        <v>38</v>
      </c>
      <c r="J99" s="44"/>
    </row>
    <row r="100" spans="1:10" s="28" customFormat="1" ht="14.25">
      <c r="A100" s="26">
        <v>0</v>
      </c>
      <c r="B100" s="26">
        <v>3138994.3</v>
      </c>
      <c r="C100" s="26">
        <v>0</v>
      </c>
      <c r="D100" s="26">
        <v>0</v>
      </c>
      <c r="E100" s="26">
        <v>0</v>
      </c>
      <c r="F100" s="26">
        <v>0</v>
      </c>
      <c r="G100" s="26">
        <v>0</v>
      </c>
      <c r="H100" s="26">
        <v>0</v>
      </c>
      <c r="I100" s="45">
        <f>SUM(B100:H100)</f>
        <v>3138994.3</v>
      </c>
      <c r="J100" s="45"/>
    </row>
    <row r="102" ht="15.75">
      <c r="A102" s="3" t="s">
        <v>68</v>
      </c>
    </row>
    <row r="103" spans="1:11" ht="15.75">
      <c r="A103" s="49" t="s">
        <v>58</v>
      </c>
      <c r="B103" s="49"/>
      <c r="C103" s="49"/>
      <c r="D103" s="49"/>
      <c r="E103" s="49"/>
      <c r="F103" s="49"/>
      <c r="G103" s="49"/>
      <c r="H103" s="49"/>
      <c r="I103" s="49"/>
      <c r="J103" s="49"/>
      <c r="K103" s="49"/>
    </row>
    <row r="104" spans="1:11" ht="15.75">
      <c r="A104" s="43" t="s">
        <v>29</v>
      </c>
      <c r="B104" s="43"/>
      <c r="C104" s="43"/>
      <c r="D104" s="43"/>
      <c r="E104" s="43"/>
      <c r="F104" s="43"/>
      <c r="G104" s="43"/>
      <c r="H104" s="43"/>
      <c r="I104" s="43"/>
      <c r="J104" s="43"/>
      <c r="K104" s="43"/>
    </row>
    <row r="105" spans="1:11" ht="15.75">
      <c r="A105" s="43" t="s">
        <v>42</v>
      </c>
      <c r="B105" s="43"/>
      <c r="C105" s="43"/>
      <c r="D105" s="43"/>
      <c r="E105" s="43"/>
      <c r="F105" s="43"/>
      <c r="G105" s="43"/>
      <c r="H105" s="43"/>
      <c r="I105" s="43"/>
      <c r="J105" s="43"/>
      <c r="K105" s="43"/>
    </row>
    <row r="106" spans="1:11" ht="72">
      <c r="A106" s="10" t="s">
        <v>45</v>
      </c>
      <c r="B106" s="10" t="s">
        <v>46</v>
      </c>
      <c r="C106" s="10" t="s">
        <v>47</v>
      </c>
      <c r="D106" s="10" t="s">
        <v>48</v>
      </c>
      <c r="E106" s="10" t="s">
        <v>49</v>
      </c>
      <c r="F106" s="10" t="s">
        <v>50</v>
      </c>
      <c r="G106" s="10" t="s">
        <v>51</v>
      </c>
      <c r="H106" s="10" t="s">
        <v>52</v>
      </c>
      <c r="I106" s="10" t="s">
        <v>53</v>
      </c>
      <c r="J106" s="10" t="s">
        <v>54</v>
      </c>
      <c r="K106" s="10" t="s">
        <v>38</v>
      </c>
    </row>
    <row r="107" spans="1:11" s="28" customFormat="1" ht="12.75">
      <c r="A107" s="27">
        <v>145002.08</v>
      </c>
      <c r="B107" s="27">
        <v>0</v>
      </c>
      <c r="C107" s="27">
        <v>0</v>
      </c>
      <c r="D107" s="27">
        <v>0</v>
      </c>
      <c r="E107" s="27">
        <v>0</v>
      </c>
      <c r="F107" s="27">
        <v>0</v>
      </c>
      <c r="G107" s="27">
        <v>0</v>
      </c>
      <c r="H107" s="27">
        <v>0</v>
      </c>
      <c r="I107" s="27">
        <v>0</v>
      </c>
      <c r="J107" s="27">
        <v>0</v>
      </c>
      <c r="K107" s="27">
        <f>SUM(A107:J107)</f>
        <v>145002.08</v>
      </c>
    </row>
    <row r="108" spans="1:11" ht="60">
      <c r="A108" s="34"/>
      <c r="B108" s="34"/>
      <c r="C108" s="34"/>
      <c r="D108" s="34"/>
      <c r="E108" s="34"/>
      <c r="F108" s="34"/>
      <c r="G108" s="34"/>
      <c r="H108" s="34"/>
      <c r="I108" s="34"/>
      <c r="J108" s="34"/>
      <c r="K108" s="10" t="s">
        <v>39</v>
      </c>
    </row>
    <row r="109" spans="1:11" ht="15.75">
      <c r="A109" s="50"/>
      <c r="B109" s="50"/>
      <c r="C109" s="50"/>
      <c r="D109" s="50"/>
      <c r="E109" s="50"/>
      <c r="F109" s="50"/>
      <c r="G109" s="50"/>
      <c r="H109" s="50"/>
      <c r="I109" s="50"/>
      <c r="J109" s="50"/>
      <c r="K109" s="15"/>
    </row>
    <row r="110" spans="1:11" ht="15.75">
      <c r="A110" s="19" t="s">
        <v>69</v>
      </c>
      <c r="B110" s="13"/>
      <c r="C110" s="13"/>
      <c r="D110" s="13"/>
      <c r="E110" s="13"/>
      <c r="F110" s="13"/>
      <c r="G110" s="13"/>
      <c r="H110" s="13"/>
      <c r="I110" s="13"/>
      <c r="J110" s="13"/>
      <c r="K110" s="16"/>
    </row>
    <row r="111" spans="1:11" ht="15.75">
      <c r="A111" s="49" t="s">
        <v>58</v>
      </c>
      <c r="B111" s="49"/>
      <c r="C111" s="49"/>
      <c r="D111" s="49"/>
      <c r="E111" s="49"/>
      <c r="F111" s="49"/>
      <c r="G111" s="49"/>
      <c r="H111" s="49"/>
      <c r="I111" s="49"/>
      <c r="J111" s="49"/>
      <c r="K111" s="49"/>
    </row>
    <row r="112" spans="1:11" ht="15.75">
      <c r="A112" s="43" t="s">
        <v>55</v>
      </c>
      <c r="B112" s="43"/>
      <c r="C112" s="43"/>
      <c r="D112" s="43"/>
      <c r="E112" s="43"/>
      <c r="F112" s="43"/>
      <c r="G112" s="43"/>
      <c r="H112" s="43"/>
      <c r="I112" s="43"/>
      <c r="J112" s="43"/>
      <c r="K112" s="43"/>
    </row>
    <row r="113" spans="1:11" ht="15.75">
      <c r="A113" s="43" t="s">
        <v>42</v>
      </c>
      <c r="B113" s="43"/>
      <c r="C113" s="43"/>
      <c r="D113" s="43"/>
      <c r="E113" s="43"/>
      <c r="F113" s="43"/>
      <c r="G113" s="43"/>
      <c r="H113" s="43"/>
      <c r="I113" s="43"/>
      <c r="J113" s="43"/>
      <c r="K113" s="43"/>
    </row>
    <row r="114" spans="1:11" ht="72">
      <c r="A114" s="10" t="s">
        <v>45</v>
      </c>
      <c r="B114" s="10" t="s">
        <v>46</v>
      </c>
      <c r="C114" s="10" t="s">
        <v>47</v>
      </c>
      <c r="D114" s="10" t="s">
        <v>48</v>
      </c>
      <c r="E114" s="10" t="s">
        <v>49</v>
      </c>
      <c r="F114" s="10" t="s">
        <v>50</v>
      </c>
      <c r="G114" s="10" t="s">
        <v>51</v>
      </c>
      <c r="H114" s="10" t="s">
        <v>52</v>
      </c>
      <c r="I114" s="10" t="s">
        <v>53</v>
      </c>
      <c r="J114" s="10" t="s">
        <v>54</v>
      </c>
      <c r="K114" s="10" t="s">
        <v>38</v>
      </c>
    </row>
    <row r="115" spans="1:11" s="28" customFormat="1" ht="12.75">
      <c r="A115" s="27">
        <v>0</v>
      </c>
      <c r="B115" s="27">
        <v>0</v>
      </c>
      <c r="C115" s="27">
        <v>0</v>
      </c>
      <c r="D115" s="27">
        <v>0</v>
      </c>
      <c r="E115" s="27">
        <v>0</v>
      </c>
      <c r="F115" s="27">
        <v>0</v>
      </c>
      <c r="G115" s="27">
        <v>0</v>
      </c>
      <c r="H115" s="27">
        <v>0</v>
      </c>
      <c r="I115" s="27">
        <v>0</v>
      </c>
      <c r="J115" s="27">
        <v>0</v>
      </c>
      <c r="K115" s="27">
        <v>0</v>
      </c>
    </row>
    <row r="116" spans="1:11" ht="16.5" customHeight="1">
      <c r="A116" s="20" t="s">
        <v>70</v>
      </c>
      <c r="B116" s="17"/>
      <c r="C116" s="17"/>
      <c r="D116" s="17"/>
      <c r="E116" s="17"/>
      <c r="F116" s="17"/>
      <c r="G116" s="17"/>
      <c r="H116" s="17"/>
      <c r="I116" s="17"/>
      <c r="J116" s="17"/>
      <c r="K116" s="17"/>
    </row>
    <row r="117" spans="1:11" ht="15.75">
      <c r="A117" s="49" t="s">
        <v>58</v>
      </c>
      <c r="B117" s="49"/>
      <c r="C117" s="49"/>
      <c r="D117" s="49"/>
      <c r="E117" s="49"/>
      <c r="F117" s="49"/>
      <c r="G117" s="49"/>
      <c r="H117" s="49"/>
      <c r="I117" s="49"/>
      <c r="J117" s="49"/>
      <c r="K117" s="49"/>
    </row>
    <row r="118" spans="1:11" ht="15.75">
      <c r="A118" s="43" t="s">
        <v>56</v>
      </c>
      <c r="B118" s="43"/>
      <c r="C118" s="43"/>
      <c r="D118" s="43"/>
      <c r="E118" s="43"/>
      <c r="F118" s="43"/>
      <c r="G118" s="43"/>
      <c r="H118" s="43"/>
      <c r="I118" s="43"/>
      <c r="J118" s="43"/>
      <c r="K118" s="43"/>
    </row>
    <row r="119" spans="1:11" ht="15.75">
      <c r="A119" s="43" t="s">
        <v>42</v>
      </c>
      <c r="B119" s="43"/>
      <c r="C119" s="43"/>
      <c r="D119" s="43"/>
      <c r="E119" s="43"/>
      <c r="F119" s="43"/>
      <c r="G119" s="43"/>
      <c r="H119" s="43"/>
      <c r="I119" s="43"/>
      <c r="J119" s="43"/>
      <c r="K119" s="43"/>
    </row>
    <row r="120" spans="1:11" ht="72">
      <c r="A120" s="10" t="s">
        <v>45</v>
      </c>
      <c r="B120" s="10" t="s">
        <v>46</v>
      </c>
      <c r="C120" s="10" t="s">
        <v>47</v>
      </c>
      <c r="D120" s="10" t="s">
        <v>48</v>
      </c>
      <c r="E120" s="10" t="s">
        <v>49</v>
      </c>
      <c r="F120" s="10" t="s">
        <v>50</v>
      </c>
      <c r="G120" s="10" t="s">
        <v>51</v>
      </c>
      <c r="H120" s="10" t="s">
        <v>52</v>
      </c>
      <c r="I120" s="10" t="s">
        <v>53</v>
      </c>
      <c r="J120" s="10" t="s">
        <v>54</v>
      </c>
      <c r="K120" s="10" t="s">
        <v>38</v>
      </c>
    </row>
    <row r="121" spans="1:11" s="28" customFormat="1" ht="12.75">
      <c r="A121" s="30">
        <v>423.01</v>
      </c>
      <c r="B121" s="30">
        <v>0</v>
      </c>
      <c r="C121" s="30">
        <v>0</v>
      </c>
      <c r="D121" s="30">
        <v>0</v>
      </c>
      <c r="E121" s="30">
        <v>11435.83</v>
      </c>
      <c r="F121" s="30">
        <v>0</v>
      </c>
      <c r="G121" s="30">
        <v>45327.36</v>
      </c>
      <c r="H121" s="30">
        <v>0</v>
      </c>
      <c r="I121" s="30">
        <v>0</v>
      </c>
      <c r="J121" s="30">
        <v>0</v>
      </c>
      <c r="K121" s="30">
        <f>SUM(A121:J121)</f>
        <v>57186.2</v>
      </c>
    </row>
    <row r="122" ht="15.75">
      <c r="A122" s="3" t="s">
        <v>71</v>
      </c>
    </row>
    <row r="123" spans="1:11" ht="15.75">
      <c r="A123" s="49" t="s">
        <v>58</v>
      </c>
      <c r="B123" s="49"/>
      <c r="C123" s="49"/>
      <c r="D123" s="49"/>
      <c r="E123" s="49"/>
      <c r="F123" s="49"/>
      <c r="G123" s="49"/>
      <c r="H123" s="49"/>
      <c r="I123" s="49"/>
      <c r="J123" s="49"/>
      <c r="K123" s="49"/>
    </row>
    <row r="124" spans="1:11" ht="15.75">
      <c r="A124" s="43" t="s">
        <v>29</v>
      </c>
      <c r="B124" s="43"/>
      <c r="C124" s="43"/>
      <c r="D124" s="43"/>
      <c r="E124" s="43"/>
      <c r="F124" s="43"/>
      <c r="G124" s="43"/>
      <c r="H124" s="43"/>
      <c r="I124" s="43"/>
      <c r="J124" s="43"/>
      <c r="K124" s="43"/>
    </row>
    <row r="125" spans="1:11" ht="15.75">
      <c r="A125" s="43" t="s">
        <v>43</v>
      </c>
      <c r="B125" s="43"/>
      <c r="C125" s="43"/>
      <c r="D125" s="43"/>
      <c r="E125" s="43"/>
      <c r="F125" s="43"/>
      <c r="G125" s="43"/>
      <c r="H125" s="43"/>
      <c r="I125" s="43"/>
      <c r="J125" s="43"/>
      <c r="K125" s="43"/>
    </row>
    <row r="126" spans="1:11" ht="72">
      <c r="A126" s="10" t="s">
        <v>45</v>
      </c>
      <c r="B126" s="10" t="s">
        <v>46</v>
      </c>
      <c r="C126" s="10" t="s">
        <v>47</v>
      </c>
      <c r="D126" s="10" t="s">
        <v>48</v>
      </c>
      <c r="E126" s="10" t="s">
        <v>49</v>
      </c>
      <c r="F126" s="10" t="s">
        <v>50</v>
      </c>
      <c r="G126" s="10" t="s">
        <v>51</v>
      </c>
      <c r="H126" s="10" t="s">
        <v>52</v>
      </c>
      <c r="I126" s="10" t="s">
        <v>53</v>
      </c>
      <c r="J126" s="10" t="s">
        <v>54</v>
      </c>
      <c r="K126" s="10" t="s">
        <v>38</v>
      </c>
    </row>
    <row r="127" spans="1:11" s="28" customFormat="1" ht="12.75">
      <c r="A127" s="27">
        <v>122236.8</v>
      </c>
      <c r="B127" s="27">
        <v>0</v>
      </c>
      <c r="C127" s="27">
        <v>0</v>
      </c>
      <c r="D127" s="27">
        <v>0</v>
      </c>
      <c r="E127" s="27">
        <v>0</v>
      </c>
      <c r="F127" s="27">
        <v>0</v>
      </c>
      <c r="G127" s="27">
        <v>0</v>
      </c>
      <c r="H127" s="27">
        <v>0</v>
      </c>
      <c r="I127" s="27">
        <v>0</v>
      </c>
      <c r="J127" s="27">
        <v>0</v>
      </c>
      <c r="K127" s="27">
        <f>SUM(A127:J127)</f>
        <v>122236.8</v>
      </c>
    </row>
    <row r="128" spans="1:11" ht="60">
      <c r="A128" s="34"/>
      <c r="B128" s="34"/>
      <c r="C128" s="34"/>
      <c r="D128" s="34"/>
      <c r="E128" s="34"/>
      <c r="F128" s="34"/>
      <c r="G128" s="34"/>
      <c r="H128" s="34"/>
      <c r="I128" s="34"/>
      <c r="J128" s="34"/>
      <c r="K128" s="10" t="s">
        <v>39</v>
      </c>
    </row>
    <row r="129" spans="1:11" ht="15.75">
      <c r="A129" s="50"/>
      <c r="B129" s="50"/>
      <c r="C129" s="50"/>
      <c r="D129" s="50"/>
      <c r="E129" s="50"/>
      <c r="F129" s="50"/>
      <c r="G129" s="50"/>
      <c r="H129" s="50"/>
      <c r="I129" s="50"/>
      <c r="J129" s="50"/>
      <c r="K129" s="15"/>
    </row>
    <row r="130" spans="1:11" ht="18" customHeight="1">
      <c r="A130" s="19" t="s">
        <v>72</v>
      </c>
      <c r="B130" s="13"/>
      <c r="C130" s="13"/>
      <c r="D130" s="13"/>
      <c r="E130" s="13"/>
      <c r="F130" s="13"/>
      <c r="G130" s="13"/>
      <c r="H130" s="13"/>
      <c r="I130" s="13"/>
      <c r="J130" s="13"/>
      <c r="K130" s="16"/>
    </row>
    <row r="131" spans="1:11" ht="15.75">
      <c r="A131" s="49" t="s">
        <v>58</v>
      </c>
      <c r="B131" s="49"/>
      <c r="C131" s="49"/>
      <c r="D131" s="49"/>
      <c r="E131" s="49"/>
      <c r="F131" s="49"/>
      <c r="G131" s="49"/>
      <c r="H131" s="49"/>
      <c r="I131" s="49"/>
      <c r="J131" s="49"/>
      <c r="K131" s="49"/>
    </row>
    <row r="132" spans="1:11" ht="15.75">
      <c r="A132" s="43" t="s">
        <v>55</v>
      </c>
      <c r="B132" s="43"/>
      <c r="C132" s="43"/>
      <c r="D132" s="43"/>
      <c r="E132" s="43"/>
      <c r="F132" s="43"/>
      <c r="G132" s="43"/>
      <c r="H132" s="43"/>
      <c r="I132" s="43"/>
      <c r="J132" s="43"/>
      <c r="K132" s="43"/>
    </row>
    <row r="133" spans="1:11" ht="15.75">
      <c r="A133" s="43" t="s">
        <v>43</v>
      </c>
      <c r="B133" s="43"/>
      <c r="C133" s="43"/>
      <c r="D133" s="43"/>
      <c r="E133" s="43"/>
      <c r="F133" s="43"/>
      <c r="G133" s="43"/>
      <c r="H133" s="43"/>
      <c r="I133" s="43"/>
      <c r="J133" s="43"/>
      <c r="K133" s="43"/>
    </row>
    <row r="134" spans="1:11" ht="72">
      <c r="A134" s="10" t="s">
        <v>45</v>
      </c>
      <c r="B134" s="10" t="s">
        <v>46</v>
      </c>
      <c r="C134" s="10" t="s">
        <v>47</v>
      </c>
      <c r="D134" s="10" t="s">
        <v>48</v>
      </c>
      <c r="E134" s="10" t="s">
        <v>49</v>
      </c>
      <c r="F134" s="10" t="s">
        <v>50</v>
      </c>
      <c r="G134" s="10" t="s">
        <v>51</v>
      </c>
      <c r="H134" s="10" t="s">
        <v>52</v>
      </c>
      <c r="I134" s="10" t="s">
        <v>53</v>
      </c>
      <c r="J134" s="10" t="s">
        <v>54</v>
      </c>
      <c r="K134" s="10" t="s">
        <v>38</v>
      </c>
    </row>
    <row r="135" spans="1:11" s="28" customFormat="1" ht="12.75">
      <c r="A135" s="27">
        <v>0</v>
      </c>
      <c r="B135" s="27">
        <v>0</v>
      </c>
      <c r="C135" s="27">
        <v>0</v>
      </c>
      <c r="D135" s="27">
        <v>0</v>
      </c>
      <c r="E135" s="27">
        <v>0</v>
      </c>
      <c r="F135" s="27">
        <v>0</v>
      </c>
      <c r="G135" s="27">
        <v>0</v>
      </c>
      <c r="H135" s="27">
        <v>0</v>
      </c>
      <c r="I135" s="27">
        <v>0</v>
      </c>
      <c r="J135" s="27">
        <v>0</v>
      </c>
      <c r="K135" s="27">
        <v>0</v>
      </c>
    </row>
    <row r="136" spans="1:11" ht="18" customHeight="1">
      <c r="A136" s="20" t="s">
        <v>73</v>
      </c>
      <c r="B136" s="17"/>
      <c r="C136" s="17"/>
      <c r="D136" s="17"/>
      <c r="E136" s="17"/>
      <c r="F136" s="17"/>
      <c r="G136" s="17"/>
      <c r="H136" s="17"/>
      <c r="I136" s="17"/>
      <c r="J136" s="17"/>
      <c r="K136" s="17"/>
    </row>
    <row r="137" spans="1:11" ht="15.75">
      <c r="A137" s="49" t="s">
        <v>58</v>
      </c>
      <c r="B137" s="49"/>
      <c r="C137" s="49"/>
      <c r="D137" s="49"/>
      <c r="E137" s="49"/>
      <c r="F137" s="49"/>
      <c r="G137" s="49"/>
      <c r="H137" s="49"/>
      <c r="I137" s="49"/>
      <c r="J137" s="49"/>
      <c r="K137" s="49"/>
    </row>
    <row r="138" spans="1:11" ht="15.75">
      <c r="A138" s="43" t="s">
        <v>56</v>
      </c>
      <c r="B138" s="43"/>
      <c r="C138" s="43"/>
      <c r="D138" s="43"/>
      <c r="E138" s="43"/>
      <c r="F138" s="43"/>
      <c r="G138" s="43"/>
      <c r="H138" s="43"/>
      <c r="I138" s="43"/>
      <c r="J138" s="43"/>
      <c r="K138" s="43"/>
    </row>
    <row r="139" spans="1:11" ht="15.75">
      <c r="A139" s="43" t="s">
        <v>43</v>
      </c>
      <c r="B139" s="43"/>
      <c r="C139" s="43"/>
      <c r="D139" s="43"/>
      <c r="E139" s="43"/>
      <c r="F139" s="43"/>
      <c r="G139" s="43"/>
      <c r="H139" s="43"/>
      <c r="I139" s="43"/>
      <c r="J139" s="43"/>
      <c r="K139" s="43"/>
    </row>
    <row r="140" spans="1:11" ht="72">
      <c r="A140" s="10" t="s">
        <v>45</v>
      </c>
      <c r="B140" s="10" t="s">
        <v>46</v>
      </c>
      <c r="C140" s="10" t="s">
        <v>47</v>
      </c>
      <c r="D140" s="10" t="s">
        <v>48</v>
      </c>
      <c r="E140" s="10" t="s">
        <v>49</v>
      </c>
      <c r="F140" s="10" t="s">
        <v>50</v>
      </c>
      <c r="G140" s="10" t="s">
        <v>51</v>
      </c>
      <c r="H140" s="10" t="s">
        <v>52</v>
      </c>
      <c r="I140" s="10" t="s">
        <v>53</v>
      </c>
      <c r="J140" s="10" t="s">
        <v>54</v>
      </c>
      <c r="K140" s="10" t="s">
        <v>38</v>
      </c>
    </row>
    <row r="141" spans="1:11" s="28" customFormat="1" ht="12.75">
      <c r="A141" s="30">
        <v>406204.33</v>
      </c>
      <c r="B141" s="30">
        <v>0</v>
      </c>
      <c r="C141" s="30">
        <v>0</v>
      </c>
      <c r="D141" s="30">
        <v>0</v>
      </c>
      <c r="E141" s="30">
        <v>2403.29</v>
      </c>
      <c r="F141" s="30">
        <v>0</v>
      </c>
      <c r="G141" s="30">
        <v>148558.97</v>
      </c>
      <c r="H141" s="30">
        <v>0</v>
      </c>
      <c r="I141" s="30">
        <v>0</v>
      </c>
      <c r="J141" s="30">
        <v>0</v>
      </c>
      <c r="K141" s="30">
        <f>SUM(A141:J141)</f>
        <v>557166.59</v>
      </c>
    </row>
    <row r="143" ht="15.75">
      <c r="A143" s="3" t="s">
        <v>74</v>
      </c>
    </row>
    <row r="144" spans="1:11" ht="15.75">
      <c r="A144" s="49" t="s">
        <v>58</v>
      </c>
      <c r="B144" s="49"/>
      <c r="C144" s="49"/>
      <c r="D144" s="49"/>
      <c r="E144" s="49"/>
      <c r="F144" s="49"/>
      <c r="G144" s="49"/>
      <c r="H144" s="49"/>
      <c r="I144" s="49"/>
      <c r="J144" s="49"/>
      <c r="K144" s="49"/>
    </row>
    <row r="145" spans="1:11" ht="15.75">
      <c r="A145" s="43" t="s">
        <v>29</v>
      </c>
      <c r="B145" s="43"/>
      <c r="C145" s="43"/>
      <c r="D145" s="43"/>
      <c r="E145" s="43"/>
      <c r="F145" s="43"/>
      <c r="G145" s="43"/>
      <c r="H145" s="43"/>
      <c r="I145" s="43"/>
      <c r="J145" s="43"/>
      <c r="K145" s="43"/>
    </row>
    <row r="146" spans="1:11" ht="15.75">
      <c r="A146" s="43" t="s">
        <v>44</v>
      </c>
      <c r="B146" s="43"/>
      <c r="C146" s="43"/>
      <c r="D146" s="43"/>
      <c r="E146" s="43"/>
      <c r="F146" s="43"/>
      <c r="G146" s="43"/>
      <c r="H146" s="43"/>
      <c r="I146" s="43"/>
      <c r="J146" s="43"/>
      <c r="K146" s="43"/>
    </row>
    <row r="147" spans="1:11" ht="72">
      <c r="A147" s="10" t="s">
        <v>45</v>
      </c>
      <c r="B147" s="10" t="s">
        <v>46</v>
      </c>
      <c r="C147" s="10" t="s">
        <v>47</v>
      </c>
      <c r="D147" s="10" t="s">
        <v>48</v>
      </c>
      <c r="E147" s="10" t="s">
        <v>49</v>
      </c>
      <c r="F147" s="10" t="s">
        <v>50</v>
      </c>
      <c r="G147" s="10" t="s">
        <v>51</v>
      </c>
      <c r="H147" s="10" t="s">
        <v>52</v>
      </c>
      <c r="I147" s="10" t="s">
        <v>53</v>
      </c>
      <c r="J147" s="10" t="s">
        <v>54</v>
      </c>
      <c r="K147" s="10" t="s">
        <v>38</v>
      </c>
    </row>
    <row r="148" spans="1:11" ht="12.75">
      <c r="A148" s="14">
        <v>0</v>
      </c>
      <c r="B148" s="14">
        <v>0</v>
      </c>
      <c r="C148" s="14">
        <v>0</v>
      </c>
      <c r="D148" s="14">
        <v>0</v>
      </c>
      <c r="E148" s="14">
        <v>0</v>
      </c>
      <c r="F148" s="14">
        <v>0</v>
      </c>
      <c r="G148" s="14">
        <v>0</v>
      </c>
      <c r="H148" s="14">
        <v>0</v>
      </c>
      <c r="I148" s="14">
        <v>0</v>
      </c>
      <c r="J148" s="14">
        <v>0</v>
      </c>
      <c r="K148" s="14">
        <v>0</v>
      </c>
    </row>
    <row r="149" spans="1:11" ht="60">
      <c r="A149" s="34"/>
      <c r="B149" s="34"/>
      <c r="C149" s="34"/>
      <c r="D149" s="34"/>
      <c r="E149" s="34"/>
      <c r="F149" s="34"/>
      <c r="G149" s="34"/>
      <c r="H149" s="34"/>
      <c r="I149" s="34"/>
      <c r="J149" s="34"/>
      <c r="K149" s="10" t="s">
        <v>39</v>
      </c>
    </row>
    <row r="150" spans="1:11" ht="15.75">
      <c r="A150" s="50"/>
      <c r="B150" s="50"/>
      <c r="C150" s="50"/>
      <c r="D150" s="50"/>
      <c r="E150" s="50"/>
      <c r="F150" s="50"/>
      <c r="G150" s="50"/>
      <c r="H150" s="50"/>
      <c r="I150" s="50"/>
      <c r="J150" s="50"/>
      <c r="K150" s="15"/>
    </row>
    <row r="151" spans="1:11" ht="18" customHeight="1">
      <c r="A151" s="19" t="s">
        <v>75</v>
      </c>
      <c r="B151" s="13"/>
      <c r="C151" s="13"/>
      <c r="D151" s="13"/>
      <c r="E151" s="13"/>
      <c r="F151" s="13"/>
      <c r="G151" s="13"/>
      <c r="H151" s="13"/>
      <c r="I151" s="13"/>
      <c r="J151" s="13"/>
      <c r="K151" s="16"/>
    </row>
    <row r="152" spans="1:11" ht="15.75">
      <c r="A152" s="49" t="s">
        <v>58</v>
      </c>
      <c r="B152" s="49"/>
      <c r="C152" s="49"/>
      <c r="D152" s="49"/>
      <c r="E152" s="49"/>
      <c r="F152" s="49"/>
      <c r="G152" s="49"/>
      <c r="H152" s="49"/>
      <c r="I152" s="49"/>
      <c r="J152" s="49"/>
      <c r="K152" s="49"/>
    </row>
    <row r="153" spans="1:11" ht="15.75">
      <c r="A153" s="43" t="s">
        <v>55</v>
      </c>
      <c r="B153" s="43"/>
      <c r="C153" s="43"/>
      <c r="D153" s="43"/>
      <c r="E153" s="43"/>
      <c r="F153" s="43"/>
      <c r="G153" s="43"/>
      <c r="H153" s="43"/>
      <c r="I153" s="43"/>
      <c r="J153" s="43"/>
      <c r="K153" s="43"/>
    </row>
    <row r="154" spans="1:11" ht="15.75">
      <c r="A154" s="43" t="s">
        <v>44</v>
      </c>
      <c r="B154" s="43"/>
      <c r="C154" s="43"/>
      <c r="D154" s="43"/>
      <c r="E154" s="43"/>
      <c r="F154" s="43"/>
      <c r="G154" s="43"/>
      <c r="H154" s="43"/>
      <c r="I154" s="43"/>
      <c r="J154" s="43"/>
      <c r="K154" s="43"/>
    </row>
    <row r="155" spans="1:11" ht="72">
      <c r="A155" s="10" t="s">
        <v>45</v>
      </c>
      <c r="B155" s="10" t="s">
        <v>46</v>
      </c>
      <c r="C155" s="10" t="s">
        <v>47</v>
      </c>
      <c r="D155" s="10" t="s">
        <v>48</v>
      </c>
      <c r="E155" s="10" t="s">
        <v>49</v>
      </c>
      <c r="F155" s="10" t="s">
        <v>50</v>
      </c>
      <c r="G155" s="10" t="s">
        <v>51</v>
      </c>
      <c r="H155" s="10" t="s">
        <v>52</v>
      </c>
      <c r="I155" s="10" t="s">
        <v>53</v>
      </c>
      <c r="J155" s="10" t="s">
        <v>54</v>
      </c>
      <c r="K155" s="10" t="s">
        <v>38</v>
      </c>
    </row>
    <row r="156" spans="1:11" ht="12.75">
      <c r="A156" s="14">
        <v>0</v>
      </c>
      <c r="B156" s="14">
        <v>0</v>
      </c>
      <c r="C156" s="14">
        <v>0</v>
      </c>
      <c r="D156" s="14">
        <v>0</v>
      </c>
      <c r="E156" s="14">
        <v>0</v>
      </c>
      <c r="F156" s="14">
        <v>0</v>
      </c>
      <c r="G156" s="14">
        <v>0</v>
      </c>
      <c r="H156" s="14">
        <v>0</v>
      </c>
      <c r="I156" s="14">
        <v>0</v>
      </c>
      <c r="J156" s="14">
        <v>0</v>
      </c>
      <c r="K156" s="14">
        <v>0</v>
      </c>
    </row>
    <row r="157" spans="1:11" ht="22.5" customHeight="1">
      <c r="A157" s="19" t="s">
        <v>76</v>
      </c>
      <c r="B157" s="17"/>
      <c r="C157" s="17"/>
      <c r="D157" s="17"/>
      <c r="E157" s="17"/>
      <c r="F157" s="17"/>
      <c r="G157" s="17"/>
      <c r="H157" s="17"/>
      <c r="I157" s="17"/>
      <c r="J157" s="17"/>
      <c r="K157" s="17"/>
    </row>
    <row r="158" spans="1:11" ht="15.75">
      <c r="A158" s="49" t="s">
        <v>58</v>
      </c>
      <c r="B158" s="49"/>
      <c r="C158" s="49"/>
      <c r="D158" s="49"/>
      <c r="E158" s="49"/>
      <c r="F158" s="49"/>
      <c r="G158" s="49"/>
      <c r="H158" s="49"/>
      <c r="I158" s="49"/>
      <c r="J158" s="49"/>
      <c r="K158" s="49"/>
    </row>
    <row r="159" spans="1:11" ht="15.75">
      <c r="A159" s="43" t="s">
        <v>56</v>
      </c>
      <c r="B159" s="43"/>
      <c r="C159" s="43"/>
      <c r="D159" s="43"/>
      <c r="E159" s="43"/>
      <c r="F159" s="43"/>
      <c r="G159" s="43"/>
      <c r="H159" s="43"/>
      <c r="I159" s="43"/>
      <c r="J159" s="43"/>
      <c r="K159" s="43"/>
    </row>
    <row r="160" spans="1:11" ht="15.75">
      <c r="A160" s="43" t="s">
        <v>44</v>
      </c>
      <c r="B160" s="43"/>
      <c r="C160" s="43"/>
      <c r="D160" s="43"/>
      <c r="E160" s="43"/>
      <c r="F160" s="43"/>
      <c r="G160" s="43"/>
      <c r="H160" s="43"/>
      <c r="I160" s="43"/>
      <c r="J160" s="43"/>
      <c r="K160" s="43"/>
    </row>
    <row r="161" spans="1:11" ht="72">
      <c r="A161" s="10" t="s">
        <v>45</v>
      </c>
      <c r="B161" s="10" t="s">
        <v>46</v>
      </c>
      <c r="C161" s="10" t="s">
        <v>47</v>
      </c>
      <c r="D161" s="10" t="s">
        <v>48</v>
      </c>
      <c r="E161" s="10" t="s">
        <v>49</v>
      </c>
      <c r="F161" s="10" t="s">
        <v>50</v>
      </c>
      <c r="G161" s="10" t="s">
        <v>51</v>
      </c>
      <c r="H161" s="10" t="s">
        <v>52</v>
      </c>
      <c r="I161" s="10" t="s">
        <v>53</v>
      </c>
      <c r="J161" s="10" t="s">
        <v>54</v>
      </c>
      <c r="K161" s="10" t="s">
        <v>38</v>
      </c>
    </row>
    <row r="162" spans="1:11" s="28" customFormat="1" ht="12.75">
      <c r="A162" s="30">
        <v>448851.7</v>
      </c>
      <c r="B162" s="30">
        <v>0</v>
      </c>
      <c r="C162" s="30">
        <v>0</v>
      </c>
      <c r="D162" s="30">
        <v>0</v>
      </c>
      <c r="E162" s="30">
        <v>1953.74</v>
      </c>
      <c r="F162" s="30">
        <v>0</v>
      </c>
      <c r="G162" s="30">
        <v>591019.38</v>
      </c>
      <c r="H162" s="30">
        <v>0</v>
      </c>
      <c r="I162" s="30">
        <v>0</v>
      </c>
      <c r="J162" s="30">
        <v>0</v>
      </c>
      <c r="K162" s="30">
        <f>SUM(A162:J162)</f>
        <v>1041824.8200000001</v>
      </c>
    </row>
    <row r="164" spans="1:11" ht="12.75">
      <c r="A164" s="51" t="s">
        <v>77</v>
      </c>
      <c r="B164" s="52"/>
      <c r="C164" s="52"/>
      <c r="D164" s="52"/>
      <c r="E164" s="52"/>
      <c r="F164" s="52"/>
      <c r="G164" s="52"/>
      <c r="H164" s="52"/>
      <c r="I164" s="52"/>
      <c r="J164" s="52"/>
      <c r="K164" s="53"/>
    </row>
    <row r="165" spans="1:11" ht="12.75">
      <c r="A165" s="54"/>
      <c r="B165" s="55"/>
      <c r="C165" s="55"/>
      <c r="D165" s="55"/>
      <c r="E165" s="55"/>
      <c r="F165" s="55"/>
      <c r="G165" s="55"/>
      <c r="H165" s="55"/>
      <c r="I165" s="55"/>
      <c r="J165" s="55"/>
      <c r="K165" s="56"/>
    </row>
    <row r="166" spans="1:11" ht="12.75">
      <c r="A166" s="54"/>
      <c r="B166" s="55"/>
      <c r="C166" s="55"/>
      <c r="D166" s="55"/>
      <c r="E166" s="55"/>
      <c r="F166" s="55"/>
      <c r="G166" s="55"/>
      <c r="H166" s="55"/>
      <c r="I166" s="55"/>
      <c r="J166" s="55"/>
      <c r="K166" s="56"/>
    </row>
    <row r="167" spans="1:11" ht="12.75">
      <c r="A167" s="54"/>
      <c r="B167" s="55"/>
      <c r="C167" s="55"/>
      <c r="D167" s="55"/>
      <c r="E167" s="55"/>
      <c r="F167" s="55"/>
      <c r="G167" s="55"/>
      <c r="H167" s="55"/>
      <c r="I167" s="55"/>
      <c r="J167" s="55"/>
      <c r="K167" s="56"/>
    </row>
    <row r="168" spans="1:11" ht="12.75">
      <c r="A168" s="57"/>
      <c r="B168" s="58"/>
      <c r="C168" s="58"/>
      <c r="D168" s="58"/>
      <c r="E168" s="58"/>
      <c r="F168" s="58"/>
      <c r="G168" s="58"/>
      <c r="H168" s="58"/>
      <c r="I168" s="58"/>
      <c r="J168" s="58"/>
      <c r="K168" s="59"/>
    </row>
  </sheetData>
  <sheetProtection/>
  <mergeCells count="145">
    <mergeCell ref="A4:K8"/>
    <mergeCell ref="A159:K159"/>
    <mergeCell ref="A137:K137"/>
    <mergeCell ref="A138:K138"/>
    <mergeCell ref="A139:K139"/>
    <mergeCell ref="A144:K144"/>
    <mergeCell ref="A145:K145"/>
    <mergeCell ref="A146:K146"/>
    <mergeCell ref="A131:K131"/>
    <mergeCell ref="A149:J149"/>
    <mergeCell ref="A160:K160"/>
    <mergeCell ref="A152:K152"/>
    <mergeCell ref="A153:K153"/>
    <mergeCell ref="A154:K154"/>
    <mergeCell ref="A158:K158"/>
    <mergeCell ref="A150:J150"/>
    <mergeCell ref="A111:K111"/>
    <mergeCell ref="A125:K125"/>
    <mergeCell ref="A128:J128"/>
    <mergeCell ref="A129:J129"/>
    <mergeCell ref="A104:K104"/>
    <mergeCell ref="A132:K132"/>
    <mergeCell ref="A133:K133"/>
    <mergeCell ref="A36:J36"/>
    <mergeCell ref="A46:J46"/>
    <mergeCell ref="A52:J52"/>
    <mergeCell ref="A37:J37"/>
    <mergeCell ref="A123:K123"/>
    <mergeCell ref="A124:K124"/>
    <mergeCell ref="A119:K119"/>
    <mergeCell ref="A35:J35"/>
    <mergeCell ref="A45:J45"/>
    <mergeCell ref="A51:J51"/>
    <mergeCell ref="A57:J57"/>
    <mergeCell ref="I54:J54"/>
    <mergeCell ref="A47:J47"/>
    <mergeCell ref="A53:J53"/>
    <mergeCell ref="I48:J48"/>
    <mergeCell ref="I49:J49"/>
    <mergeCell ref="D38:D40"/>
    <mergeCell ref="A96:J96"/>
    <mergeCell ref="A108:J108"/>
    <mergeCell ref="A103:K103"/>
    <mergeCell ref="A118:K118"/>
    <mergeCell ref="A105:K105"/>
    <mergeCell ref="A113:K113"/>
    <mergeCell ref="A117:K117"/>
    <mergeCell ref="A109:J109"/>
    <mergeCell ref="A112:K112"/>
    <mergeCell ref="I100:J100"/>
    <mergeCell ref="I99:J99"/>
    <mergeCell ref="A88:H88"/>
    <mergeCell ref="I88:J88"/>
    <mergeCell ref="A91:J91"/>
    <mergeCell ref="A92:J92"/>
    <mergeCell ref="A90:J90"/>
    <mergeCell ref="I93:J93"/>
    <mergeCell ref="I94:J94"/>
    <mergeCell ref="A97:J97"/>
    <mergeCell ref="A98:J98"/>
    <mergeCell ref="I83:J85"/>
    <mergeCell ref="I86:J86"/>
    <mergeCell ref="A87:H87"/>
    <mergeCell ref="I87:J87"/>
    <mergeCell ref="E83:E85"/>
    <mergeCell ref="F83:F85"/>
    <mergeCell ref="G83:G85"/>
    <mergeCell ref="H83:H85"/>
    <mergeCell ref="A83:A85"/>
    <mergeCell ref="B83:B85"/>
    <mergeCell ref="C83:C85"/>
    <mergeCell ref="I71:J71"/>
    <mergeCell ref="A74:J74"/>
    <mergeCell ref="A75:J75"/>
    <mergeCell ref="A73:J73"/>
    <mergeCell ref="D83:D85"/>
    <mergeCell ref="I76:J76"/>
    <mergeCell ref="I77:J77"/>
    <mergeCell ref="A81:J81"/>
    <mergeCell ref="A82:J82"/>
    <mergeCell ref="A80:J80"/>
    <mergeCell ref="A65:H65"/>
    <mergeCell ref="I65:J65"/>
    <mergeCell ref="A68:J68"/>
    <mergeCell ref="A69:J69"/>
    <mergeCell ref="A67:J67"/>
    <mergeCell ref="I70:J70"/>
    <mergeCell ref="I63:J63"/>
    <mergeCell ref="A64:H64"/>
    <mergeCell ref="I64:J64"/>
    <mergeCell ref="A60:A62"/>
    <mergeCell ref="B60:B62"/>
    <mergeCell ref="C60:C62"/>
    <mergeCell ref="D60:D62"/>
    <mergeCell ref="E60:E62"/>
    <mergeCell ref="F60:F62"/>
    <mergeCell ref="A58:J58"/>
    <mergeCell ref="A59:J59"/>
    <mergeCell ref="I55:J55"/>
    <mergeCell ref="G60:G62"/>
    <mergeCell ref="H60:H62"/>
    <mergeCell ref="I60:J62"/>
    <mergeCell ref="I41:J41"/>
    <mergeCell ref="A42:H42"/>
    <mergeCell ref="I42:J42"/>
    <mergeCell ref="I38:J40"/>
    <mergeCell ref="B38:B40"/>
    <mergeCell ref="C38:C40"/>
    <mergeCell ref="A43:H43"/>
    <mergeCell ref="I43:J43"/>
    <mergeCell ref="A1:J1"/>
    <mergeCell ref="A164:K168"/>
    <mergeCell ref="A2:J2"/>
    <mergeCell ref="E38:E40"/>
    <mergeCell ref="F38:F40"/>
    <mergeCell ref="G38:G40"/>
    <mergeCell ref="H38:H40"/>
    <mergeCell ref="A38:A40"/>
    <mergeCell ref="A11:J11"/>
    <mergeCell ref="A12:J12"/>
    <mergeCell ref="A13:J13"/>
    <mergeCell ref="A14:A16"/>
    <mergeCell ref="B14:B16"/>
    <mergeCell ref="C14:C16"/>
    <mergeCell ref="D14:D16"/>
    <mergeCell ref="E14:E16"/>
    <mergeCell ref="F14:F16"/>
    <mergeCell ref="G14:G16"/>
    <mergeCell ref="H14:H16"/>
    <mergeCell ref="I14:J16"/>
    <mergeCell ref="I17:J17"/>
    <mergeCell ref="A18:H18"/>
    <mergeCell ref="I18:J18"/>
    <mergeCell ref="A19:H19"/>
    <mergeCell ref="I19:J19"/>
    <mergeCell ref="A21:J21"/>
    <mergeCell ref="A22:J22"/>
    <mergeCell ref="A23:J23"/>
    <mergeCell ref="I24:J24"/>
    <mergeCell ref="I25:J25"/>
    <mergeCell ref="A27:J27"/>
    <mergeCell ref="A28:J28"/>
    <mergeCell ref="A29:J29"/>
    <mergeCell ref="I30:J30"/>
    <mergeCell ref="I31:J31"/>
  </mergeCells>
  <printOptions/>
  <pageMargins left="0" right="0" top="0.984251968503937" bottom="0.984251968503937" header="0.5118110236220472" footer="0.5118110236220472"/>
  <pageSetup orientation="landscape" paperSize="9" r:id="rId1"/>
  <rowBreaks count="8" manualBreakCount="8">
    <brk id="49" max="255" man="1"/>
    <brk id="71" max="255" man="1"/>
    <brk id="94" max="255" man="1"/>
    <brk id="109" max="255" man="1"/>
    <brk id="121" max="255" man="1"/>
    <brk id="135" max="255" man="1"/>
    <brk id="142" max="255" man="1"/>
    <brk id="1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Toscana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Toscana</dc:creator>
  <cp:keywords/>
  <dc:description/>
  <cp:lastModifiedBy>vaccari</cp:lastModifiedBy>
  <cp:lastPrinted>2015-01-12T14:09:40Z</cp:lastPrinted>
  <dcterms:created xsi:type="dcterms:W3CDTF">2014-10-08T05:41:02Z</dcterms:created>
  <dcterms:modified xsi:type="dcterms:W3CDTF">2015-01-14T13:05:54Z</dcterms:modified>
  <cp:category/>
  <cp:version/>
  <cp:contentType/>
  <cp:contentStatus/>
</cp:coreProperties>
</file>